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9100" yWindow="300" windowWidth="28560" windowHeight="11970" tabRatio="707"/>
  </bookViews>
  <sheets>
    <sheet name="Detailed Capex Inputs" sheetId="4" r:id="rId1"/>
    <sheet name="Inputs - Summary" sheetId="1" r:id="rId2"/>
    <sheet name="Depreciation" sheetId="2" r:id="rId3"/>
    <sheet name="AAR Model_inputs" sheetId="3" r:id="rId4"/>
    <sheet name="PTRM_inputs" sheetId="5" r:id="rId5"/>
  </sheets>
  <definedNames>
    <definedName name="anscount" hidden="1">1</definedName>
    <definedName name="conv_2015_2010">'Inputs - Summary'!$I$19</definedName>
    <definedName name="CRCP_span">CONCATENATE(CRCP_y1, " to ",CRCP_y5)</definedName>
    <definedName name="first_reg_period">'Inputs - Summary'!$E$7</definedName>
    <definedName name="FRCP_1to5">"2015-16 to 2019-20"</definedName>
    <definedName name="FRCP_span">CONCATENATE(FRCP_y1, " to ", FRCP_y5)</definedName>
    <definedName name="RCP_1to5">"2015-16 to 2019-20"</definedName>
    <definedName name="second_reg_period">'Inputs - Summary'!$E$8</definedName>
  </definedNames>
  <calcPr calcId="145621"/>
</workbook>
</file>

<file path=xl/calcChain.xml><?xml version="1.0" encoding="utf-8"?>
<calcChain xmlns="http://schemas.openxmlformats.org/spreadsheetml/2006/main">
  <c r="L21" i="1" l="1"/>
  <c r="J254" i="1" l="1"/>
  <c r="J18" i="1"/>
  <c r="B63" i="4" l="1"/>
  <c r="N260" i="1" l="1"/>
  <c r="N259" i="1"/>
  <c r="J257" i="1"/>
  <c r="K253" i="1"/>
  <c r="L253" i="1"/>
  <c r="M253" i="1"/>
  <c r="N253" i="1"/>
  <c r="J253" i="1"/>
  <c r="F72" i="4" l="1"/>
  <c r="E72" i="4"/>
  <c r="D72" i="4"/>
  <c r="C72" i="4"/>
  <c r="B72" i="4"/>
  <c r="F71" i="4"/>
  <c r="E71" i="4"/>
  <c r="D71" i="4"/>
  <c r="C71" i="4"/>
  <c r="B71" i="4"/>
  <c r="F70" i="4"/>
  <c r="E70" i="4"/>
  <c r="D70" i="4"/>
  <c r="C70" i="4"/>
  <c r="B70" i="4"/>
  <c r="F69" i="4"/>
  <c r="E69" i="4"/>
  <c r="D69" i="4"/>
  <c r="C69" i="4"/>
  <c r="B69" i="4"/>
  <c r="F68" i="4"/>
  <c r="E68" i="4"/>
  <c r="D68" i="4"/>
  <c r="C68" i="4"/>
  <c r="B68" i="4"/>
  <c r="F67" i="4"/>
  <c r="E67" i="4"/>
  <c r="D67" i="4"/>
  <c r="C67" i="4"/>
  <c r="B67" i="4"/>
  <c r="F66" i="4"/>
  <c r="E66" i="4"/>
  <c r="D66" i="4"/>
  <c r="C66" i="4"/>
  <c r="B66" i="4"/>
  <c r="F65" i="4"/>
  <c r="E65" i="4"/>
  <c r="D65" i="4"/>
  <c r="C65" i="4"/>
  <c r="B65" i="4"/>
  <c r="F64" i="4"/>
  <c r="E64" i="4"/>
  <c r="D64" i="4"/>
  <c r="C64" i="4"/>
  <c r="B64" i="4"/>
  <c r="F63" i="4"/>
  <c r="E63" i="4"/>
  <c r="D63" i="4"/>
  <c r="C63" i="4"/>
  <c r="F62" i="4"/>
  <c r="E62" i="4"/>
  <c r="D62" i="4"/>
  <c r="C62" i="4"/>
  <c r="B62" i="4"/>
  <c r="F28" i="4" l="1"/>
  <c r="E28" i="4"/>
  <c r="D28" i="4"/>
  <c r="C28" i="4"/>
  <c r="B28" i="4"/>
  <c r="G27" i="4"/>
  <c r="G26" i="4"/>
  <c r="G25" i="4"/>
  <c r="G24" i="4"/>
  <c r="G23" i="4"/>
  <c r="G22" i="4"/>
  <c r="G21" i="4"/>
  <c r="G20" i="4"/>
  <c r="G19" i="4"/>
  <c r="G18" i="4"/>
  <c r="G17" i="4"/>
  <c r="J18" i="4"/>
  <c r="K18" i="4"/>
  <c r="L18" i="4"/>
  <c r="M18" i="4"/>
  <c r="N18" i="4"/>
  <c r="G28" i="4" l="1"/>
  <c r="D126" i="5"/>
  <c r="D52" i="5" l="1"/>
  <c r="J20" i="1" l="1"/>
  <c r="O73" i="1" l="1"/>
  <c r="N73" i="1"/>
  <c r="M73" i="1"/>
  <c r="L73" i="1"/>
  <c r="K73" i="1"/>
  <c r="J73" i="1"/>
  <c r="S42" i="1"/>
  <c r="R42" i="1"/>
  <c r="Q42" i="1"/>
  <c r="P42" i="1"/>
  <c r="O42" i="1"/>
  <c r="N42" i="1"/>
  <c r="M42" i="1"/>
  <c r="L42" i="1"/>
  <c r="K42" i="1"/>
  <c r="J42" i="1"/>
  <c r="I42" i="1"/>
  <c r="O240" i="1"/>
  <c r="O239" i="1"/>
  <c r="O237" i="1"/>
  <c r="O236" i="1"/>
  <c r="D55" i="5"/>
  <c r="D54" i="5"/>
  <c r="D53" i="5"/>
  <c r="D51" i="5"/>
  <c r="G122" i="5"/>
  <c r="G121" i="5"/>
  <c r="G119" i="5"/>
  <c r="G118" i="5"/>
  <c r="C118" i="5"/>
  <c r="C119" i="5"/>
  <c r="C121" i="5"/>
  <c r="C122" i="5"/>
  <c r="A118" i="5"/>
  <c r="A119" i="5"/>
  <c r="A120" i="5"/>
  <c r="A121" i="5"/>
  <c r="A122" i="5"/>
  <c r="A123" i="5"/>
  <c r="A127" i="5"/>
  <c r="A128" i="5"/>
  <c r="A129" i="5"/>
  <c r="A130" i="5"/>
  <c r="A131" i="5"/>
  <c r="A117" i="5"/>
  <c r="A104" i="5"/>
  <c r="A93" i="5"/>
  <c r="A82" i="5"/>
  <c r="A71" i="5"/>
  <c r="A60" i="5"/>
  <c r="A49" i="5"/>
  <c r="A38" i="5"/>
  <c r="A27" i="5"/>
  <c r="D33" i="5" s="1"/>
  <c r="A16" i="5"/>
  <c r="D22" i="5" s="1"/>
  <c r="A5" i="5"/>
  <c r="O151" i="1"/>
  <c r="O150" i="1"/>
  <c r="O149" i="1"/>
  <c r="O148" i="1"/>
  <c r="O146" i="1"/>
  <c r="O143" i="1"/>
  <c r="O142" i="1"/>
  <c r="O141" i="1"/>
  <c r="O140" i="1"/>
  <c r="O138" i="1"/>
  <c r="O135" i="1"/>
  <c r="O134" i="1"/>
  <c r="O133" i="1"/>
  <c r="O132" i="1"/>
  <c r="O130" i="1"/>
  <c r="O127" i="1"/>
  <c r="O126" i="1"/>
  <c r="O125" i="1"/>
  <c r="O124" i="1"/>
  <c r="O122" i="1"/>
  <c r="O119" i="1"/>
  <c r="O118" i="1"/>
  <c r="O117" i="1"/>
  <c r="O116" i="1"/>
  <c r="O114" i="1"/>
  <c r="O111" i="1"/>
  <c r="O110" i="1"/>
  <c r="O109" i="1"/>
  <c r="O108" i="1"/>
  <c r="O106" i="1"/>
  <c r="O103" i="1"/>
  <c r="O102" i="1"/>
  <c r="O101" i="1"/>
  <c r="O100" i="1"/>
  <c r="O98" i="1"/>
  <c r="O95" i="1"/>
  <c r="O94" i="1"/>
  <c r="O93" i="1"/>
  <c r="O92" i="1"/>
  <c r="O90" i="1"/>
  <c r="O87" i="1"/>
  <c r="O86" i="1"/>
  <c r="O85" i="1"/>
  <c r="O84" i="1"/>
  <c r="O82" i="1"/>
  <c r="O79" i="1"/>
  <c r="O78" i="1"/>
  <c r="O77" i="1"/>
  <c r="O76" i="1"/>
  <c r="O74" i="1"/>
  <c r="G116" i="5"/>
  <c r="H103" i="5"/>
  <c r="I103" i="5" s="1"/>
  <c r="J103" i="5" s="1"/>
  <c r="K103" i="5" s="1"/>
  <c r="L103" i="5" s="1"/>
  <c r="M103" i="5" s="1"/>
  <c r="N103" i="5" s="1"/>
  <c r="O103" i="5" s="1"/>
  <c r="P103" i="5" s="1"/>
  <c r="Q103" i="5" s="1"/>
  <c r="R103" i="5" s="1"/>
  <c r="S103" i="5" s="1"/>
  <c r="T103" i="5" s="1"/>
  <c r="U103" i="5" s="1"/>
  <c r="V103" i="5" s="1"/>
  <c r="W103" i="5" s="1"/>
  <c r="X103" i="5" s="1"/>
  <c r="Y103" i="5" s="1"/>
  <c r="Z103" i="5" s="1"/>
  <c r="AA103" i="5" s="1"/>
  <c r="AB103" i="5" s="1"/>
  <c r="AC103" i="5" s="1"/>
  <c r="AD103" i="5" s="1"/>
  <c r="AE103" i="5" s="1"/>
  <c r="AF103" i="5" s="1"/>
  <c r="AG103" i="5" s="1"/>
  <c r="AH103" i="5" s="1"/>
  <c r="AI103" i="5" s="1"/>
  <c r="AJ103" i="5" s="1"/>
  <c r="AK103" i="5" s="1"/>
  <c r="AL103" i="5" s="1"/>
  <c r="AM103" i="5" s="1"/>
  <c r="AN103" i="5" s="1"/>
  <c r="AO103" i="5" s="1"/>
  <c r="AP103" i="5" s="1"/>
  <c r="AQ103" i="5" s="1"/>
  <c r="AR103" i="5" s="1"/>
  <c r="AS103" i="5" s="1"/>
  <c r="AT103" i="5" s="1"/>
  <c r="AU103" i="5" s="1"/>
  <c r="AV103" i="5" s="1"/>
  <c r="AW103" i="5" s="1"/>
  <c r="AX103" i="5" s="1"/>
  <c r="AY103" i="5" s="1"/>
  <c r="AZ103" i="5" s="1"/>
  <c r="BA103" i="5" s="1"/>
  <c r="BB103" i="5" s="1"/>
  <c r="BC103" i="5" s="1"/>
  <c r="BD103" i="5" s="1"/>
  <c r="BE103" i="5" s="1"/>
  <c r="BF103" i="5" s="1"/>
  <c r="BG103" i="5" s="1"/>
  <c r="BH103" i="5" s="1"/>
  <c r="BI103" i="5" s="1"/>
  <c r="BJ103" i="5" s="1"/>
  <c r="BK103" i="5" s="1"/>
  <c r="BL103" i="5" s="1"/>
  <c r="BM103" i="5" s="1"/>
  <c r="BN103" i="5" s="1"/>
  <c r="BO103" i="5" s="1"/>
  <c r="H92" i="5"/>
  <c r="I92" i="5" s="1"/>
  <c r="J92" i="5" s="1"/>
  <c r="K92" i="5" s="1"/>
  <c r="L92" i="5" s="1"/>
  <c r="M92" i="5" s="1"/>
  <c r="N92" i="5" s="1"/>
  <c r="O92" i="5" s="1"/>
  <c r="P92" i="5" s="1"/>
  <c r="Q92" i="5" s="1"/>
  <c r="R92" i="5" s="1"/>
  <c r="S92" i="5" s="1"/>
  <c r="T92" i="5" s="1"/>
  <c r="U92" i="5" s="1"/>
  <c r="V92" i="5" s="1"/>
  <c r="W92" i="5" s="1"/>
  <c r="X92" i="5" s="1"/>
  <c r="Y92" i="5" s="1"/>
  <c r="Z92" i="5" s="1"/>
  <c r="AA92" i="5" s="1"/>
  <c r="AB92" i="5" s="1"/>
  <c r="AC92" i="5" s="1"/>
  <c r="AD92" i="5" s="1"/>
  <c r="AE92" i="5" s="1"/>
  <c r="AF92" i="5" s="1"/>
  <c r="AG92" i="5" s="1"/>
  <c r="AH92" i="5" s="1"/>
  <c r="AI92" i="5" s="1"/>
  <c r="AJ92" i="5" s="1"/>
  <c r="AK92" i="5" s="1"/>
  <c r="AL92" i="5" s="1"/>
  <c r="AM92" i="5" s="1"/>
  <c r="AN92" i="5" s="1"/>
  <c r="AO92" i="5" s="1"/>
  <c r="AP92" i="5" s="1"/>
  <c r="AQ92" i="5" s="1"/>
  <c r="AR92" i="5" s="1"/>
  <c r="AS92" i="5" s="1"/>
  <c r="AT92" i="5" s="1"/>
  <c r="AU92" i="5" s="1"/>
  <c r="AV92" i="5" s="1"/>
  <c r="AW92" i="5" s="1"/>
  <c r="AX92" i="5" s="1"/>
  <c r="AY92" i="5" s="1"/>
  <c r="AZ92" i="5" s="1"/>
  <c r="BA92" i="5" s="1"/>
  <c r="BB92" i="5" s="1"/>
  <c r="BC92" i="5" s="1"/>
  <c r="BD92" i="5" s="1"/>
  <c r="BE92" i="5" s="1"/>
  <c r="BF92" i="5" s="1"/>
  <c r="BG92" i="5" s="1"/>
  <c r="BH92" i="5" s="1"/>
  <c r="BI92" i="5" s="1"/>
  <c r="BJ92" i="5" s="1"/>
  <c r="BK92" i="5" s="1"/>
  <c r="BL92" i="5" s="1"/>
  <c r="BM92" i="5" s="1"/>
  <c r="BN92" i="5" s="1"/>
  <c r="BO92" i="5" s="1"/>
  <c r="H81" i="5"/>
  <c r="I81" i="5" s="1"/>
  <c r="J81" i="5" s="1"/>
  <c r="K81" i="5" s="1"/>
  <c r="L81" i="5" s="1"/>
  <c r="M81" i="5" s="1"/>
  <c r="N81" i="5" s="1"/>
  <c r="O81" i="5" s="1"/>
  <c r="P81" i="5" s="1"/>
  <c r="Q81" i="5" s="1"/>
  <c r="R81" i="5" s="1"/>
  <c r="S81" i="5" s="1"/>
  <c r="T81" i="5" s="1"/>
  <c r="U81" i="5" s="1"/>
  <c r="V81" i="5" s="1"/>
  <c r="W81" i="5" s="1"/>
  <c r="X81" i="5" s="1"/>
  <c r="Y81" i="5" s="1"/>
  <c r="Z81" i="5" s="1"/>
  <c r="AA81" i="5" s="1"/>
  <c r="AB81" i="5" s="1"/>
  <c r="AC81" i="5" s="1"/>
  <c r="AD81" i="5" s="1"/>
  <c r="AE81" i="5" s="1"/>
  <c r="AF81" i="5" s="1"/>
  <c r="AG81" i="5" s="1"/>
  <c r="AH81" i="5" s="1"/>
  <c r="AI81" i="5" s="1"/>
  <c r="AJ81" i="5" s="1"/>
  <c r="AK81" i="5" s="1"/>
  <c r="AL81" i="5" s="1"/>
  <c r="AM81" i="5" s="1"/>
  <c r="AN81" i="5" s="1"/>
  <c r="AO81" i="5" s="1"/>
  <c r="AP81" i="5" s="1"/>
  <c r="AQ81" i="5" s="1"/>
  <c r="AR81" i="5" s="1"/>
  <c r="AS81" i="5" s="1"/>
  <c r="AT81" i="5" s="1"/>
  <c r="AU81" i="5" s="1"/>
  <c r="AV81" i="5" s="1"/>
  <c r="AW81" i="5" s="1"/>
  <c r="AX81" i="5" s="1"/>
  <c r="AY81" i="5" s="1"/>
  <c r="AZ81" i="5" s="1"/>
  <c r="BA81" i="5" s="1"/>
  <c r="BB81" i="5" s="1"/>
  <c r="BC81" i="5" s="1"/>
  <c r="BD81" i="5" s="1"/>
  <c r="BE81" i="5" s="1"/>
  <c r="BF81" i="5" s="1"/>
  <c r="BG81" i="5" s="1"/>
  <c r="BH81" i="5" s="1"/>
  <c r="BI81" i="5" s="1"/>
  <c r="BJ81" i="5" s="1"/>
  <c r="BK81" i="5" s="1"/>
  <c r="BL81" i="5" s="1"/>
  <c r="BM81" i="5" s="1"/>
  <c r="BN81" i="5" s="1"/>
  <c r="BO81" i="5" s="1"/>
  <c r="H70" i="5"/>
  <c r="I70" i="5" s="1"/>
  <c r="J70" i="5" s="1"/>
  <c r="K70" i="5" s="1"/>
  <c r="L70" i="5" s="1"/>
  <c r="M70" i="5" s="1"/>
  <c r="N70" i="5" s="1"/>
  <c r="O70" i="5" s="1"/>
  <c r="P70" i="5" s="1"/>
  <c r="Q70" i="5" s="1"/>
  <c r="R70" i="5" s="1"/>
  <c r="S70" i="5" s="1"/>
  <c r="T70" i="5" s="1"/>
  <c r="U70" i="5" s="1"/>
  <c r="V70" i="5" s="1"/>
  <c r="W70" i="5" s="1"/>
  <c r="X70" i="5" s="1"/>
  <c r="Y70" i="5" s="1"/>
  <c r="Z70" i="5" s="1"/>
  <c r="AA70" i="5" s="1"/>
  <c r="AB70" i="5" s="1"/>
  <c r="AC70" i="5" s="1"/>
  <c r="AD70" i="5" s="1"/>
  <c r="AE70" i="5" s="1"/>
  <c r="AF70" i="5" s="1"/>
  <c r="AG70" i="5" s="1"/>
  <c r="AH70" i="5" s="1"/>
  <c r="AI70" i="5" s="1"/>
  <c r="AJ70" i="5" s="1"/>
  <c r="AK70" i="5" s="1"/>
  <c r="AL70" i="5" s="1"/>
  <c r="AM70" i="5" s="1"/>
  <c r="AN70" i="5" s="1"/>
  <c r="AO70" i="5" s="1"/>
  <c r="AP70" i="5" s="1"/>
  <c r="AQ70" i="5" s="1"/>
  <c r="AR70" i="5" s="1"/>
  <c r="AS70" i="5" s="1"/>
  <c r="AT70" i="5" s="1"/>
  <c r="AU70" i="5" s="1"/>
  <c r="AV70" i="5" s="1"/>
  <c r="AW70" i="5" s="1"/>
  <c r="AX70" i="5" s="1"/>
  <c r="AY70" i="5" s="1"/>
  <c r="AZ70" i="5" s="1"/>
  <c r="BA70" i="5" s="1"/>
  <c r="BB70" i="5" s="1"/>
  <c r="BC70" i="5" s="1"/>
  <c r="BD70" i="5" s="1"/>
  <c r="BE70" i="5" s="1"/>
  <c r="BF70" i="5" s="1"/>
  <c r="BG70" i="5" s="1"/>
  <c r="BH70" i="5" s="1"/>
  <c r="BI70" i="5" s="1"/>
  <c r="BJ70" i="5" s="1"/>
  <c r="BK70" i="5" s="1"/>
  <c r="BL70" i="5" s="1"/>
  <c r="BM70" i="5" s="1"/>
  <c r="BN70" i="5" s="1"/>
  <c r="BO70" i="5" s="1"/>
  <c r="H59" i="5"/>
  <c r="I59" i="5" s="1"/>
  <c r="J59" i="5" s="1"/>
  <c r="K59" i="5" s="1"/>
  <c r="L59" i="5" s="1"/>
  <c r="M59" i="5" s="1"/>
  <c r="N59" i="5" s="1"/>
  <c r="O59" i="5" s="1"/>
  <c r="P59" i="5" s="1"/>
  <c r="Q59" i="5" s="1"/>
  <c r="R59" i="5" s="1"/>
  <c r="S59" i="5" s="1"/>
  <c r="T59" i="5" s="1"/>
  <c r="U59" i="5" s="1"/>
  <c r="V59" i="5" s="1"/>
  <c r="W59" i="5" s="1"/>
  <c r="X59" i="5" s="1"/>
  <c r="Y59" i="5" s="1"/>
  <c r="Z59" i="5" s="1"/>
  <c r="AA59" i="5" s="1"/>
  <c r="AB59" i="5" s="1"/>
  <c r="AC59" i="5" s="1"/>
  <c r="AD59" i="5" s="1"/>
  <c r="AE59" i="5" s="1"/>
  <c r="AF59" i="5" s="1"/>
  <c r="AG59" i="5" s="1"/>
  <c r="AH59" i="5" s="1"/>
  <c r="AI59" i="5" s="1"/>
  <c r="AJ59" i="5" s="1"/>
  <c r="AK59" i="5" s="1"/>
  <c r="AL59" i="5" s="1"/>
  <c r="AM59" i="5" s="1"/>
  <c r="AN59" i="5" s="1"/>
  <c r="AO59" i="5" s="1"/>
  <c r="AP59" i="5" s="1"/>
  <c r="AQ59" i="5" s="1"/>
  <c r="AR59" i="5" s="1"/>
  <c r="AS59" i="5" s="1"/>
  <c r="AT59" i="5" s="1"/>
  <c r="AU59" i="5" s="1"/>
  <c r="AV59" i="5" s="1"/>
  <c r="AW59" i="5" s="1"/>
  <c r="AX59" i="5" s="1"/>
  <c r="AY59" i="5" s="1"/>
  <c r="AZ59" i="5" s="1"/>
  <c r="BA59" i="5" s="1"/>
  <c r="BB59" i="5" s="1"/>
  <c r="BC59" i="5" s="1"/>
  <c r="BD59" i="5" s="1"/>
  <c r="BE59" i="5" s="1"/>
  <c r="BF59" i="5" s="1"/>
  <c r="BG59" i="5" s="1"/>
  <c r="BH59" i="5" s="1"/>
  <c r="BI59" i="5" s="1"/>
  <c r="BJ59" i="5" s="1"/>
  <c r="BK59" i="5" s="1"/>
  <c r="BL59" i="5" s="1"/>
  <c r="BM59" i="5" s="1"/>
  <c r="BN59" i="5" s="1"/>
  <c r="BO59" i="5" s="1"/>
  <c r="H48" i="5"/>
  <c r="I48" i="5" s="1"/>
  <c r="J48" i="5" s="1"/>
  <c r="K48" i="5" s="1"/>
  <c r="L48" i="5" s="1"/>
  <c r="M48" i="5" s="1"/>
  <c r="N48" i="5" s="1"/>
  <c r="O48" i="5" s="1"/>
  <c r="P48" i="5" s="1"/>
  <c r="Q48" i="5" s="1"/>
  <c r="R48" i="5" s="1"/>
  <c r="S48" i="5" s="1"/>
  <c r="T48" i="5" s="1"/>
  <c r="U48" i="5" s="1"/>
  <c r="V48" i="5" s="1"/>
  <c r="W48" i="5" s="1"/>
  <c r="X48" i="5" s="1"/>
  <c r="Y48" i="5" s="1"/>
  <c r="Z48" i="5" s="1"/>
  <c r="AA48" i="5" s="1"/>
  <c r="AB48" i="5" s="1"/>
  <c r="AC48" i="5" s="1"/>
  <c r="AD48" i="5" s="1"/>
  <c r="AE48" i="5" s="1"/>
  <c r="AF48" i="5" s="1"/>
  <c r="AG48" i="5" s="1"/>
  <c r="AH48" i="5" s="1"/>
  <c r="AI48" i="5" s="1"/>
  <c r="AJ48" i="5" s="1"/>
  <c r="AK48" i="5" s="1"/>
  <c r="AL48" i="5" s="1"/>
  <c r="AM48" i="5" s="1"/>
  <c r="AN48" i="5" s="1"/>
  <c r="AO48" i="5" s="1"/>
  <c r="AP48" i="5" s="1"/>
  <c r="AQ48" i="5" s="1"/>
  <c r="AR48" i="5" s="1"/>
  <c r="AS48" i="5" s="1"/>
  <c r="AT48" i="5" s="1"/>
  <c r="AU48" i="5" s="1"/>
  <c r="AV48" i="5" s="1"/>
  <c r="AW48" i="5" s="1"/>
  <c r="AX48" i="5" s="1"/>
  <c r="AY48" i="5" s="1"/>
  <c r="AZ48" i="5" s="1"/>
  <c r="BA48" i="5" s="1"/>
  <c r="BB48" i="5" s="1"/>
  <c r="BC48" i="5" s="1"/>
  <c r="BD48" i="5" s="1"/>
  <c r="BE48" i="5" s="1"/>
  <c r="BF48" i="5" s="1"/>
  <c r="BG48" i="5" s="1"/>
  <c r="BH48" i="5" s="1"/>
  <c r="BI48" i="5" s="1"/>
  <c r="BJ48" i="5" s="1"/>
  <c r="BK48" i="5" s="1"/>
  <c r="BL48" i="5" s="1"/>
  <c r="BM48" i="5" s="1"/>
  <c r="BN48" i="5" s="1"/>
  <c r="BO48" i="5" s="1"/>
  <c r="H37" i="5"/>
  <c r="I37" i="5" s="1"/>
  <c r="J37" i="5" s="1"/>
  <c r="K37" i="5" s="1"/>
  <c r="L37" i="5" s="1"/>
  <c r="M37" i="5" s="1"/>
  <c r="N37" i="5" s="1"/>
  <c r="O37" i="5" s="1"/>
  <c r="P37" i="5" s="1"/>
  <c r="Q37" i="5" s="1"/>
  <c r="R37" i="5" s="1"/>
  <c r="S37" i="5" s="1"/>
  <c r="T37" i="5" s="1"/>
  <c r="U37" i="5" s="1"/>
  <c r="V37" i="5" s="1"/>
  <c r="W37" i="5" s="1"/>
  <c r="X37" i="5" s="1"/>
  <c r="Y37" i="5" s="1"/>
  <c r="Z37" i="5" s="1"/>
  <c r="AA37" i="5" s="1"/>
  <c r="AB37" i="5" s="1"/>
  <c r="AC37" i="5" s="1"/>
  <c r="AD37" i="5" s="1"/>
  <c r="AE37" i="5" s="1"/>
  <c r="AF37" i="5" s="1"/>
  <c r="AG37" i="5" s="1"/>
  <c r="AH37" i="5" s="1"/>
  <c r="AI37" i="5" s="1"/>
  <c r="AJ37" i="5" s="1"/>
  <c r="AK37" i="5" s="1"/>
  <c r="AL37" i="5" s="1"/>
  <c r="AM37" i="5" s="1"/>
  <c r="AN37" i="5" s="1"/>
  <c r="AO37" i="5" s="1"/>
  <c r="AP37" i="5" s="1"/>
  <c r="AQ37" i="5" s="1"/>
  <c r="AR37" i="5" s="1"/>
  <c r="AS37" i="5" s="1"/>
  <c r="AT37" i="5" s="1"/>
  <c r="AU37" i="5" s="1"/>
  <c r="AV37" i="5" s="1"/>
  <c r="AW37" i="5" s="1"/>
  <c r="AX37" i="5" s="1"/>
  <c r="AY37" i="5" s="1"/>
  <c r="AZ37" i="5" s="1"/>
  <c r="BA37" i="5" s="1"/>
  <c r="BB37" i="5" s="1"/>
  <c r="BC37" i="5" s="1"/>
  <c r="BD37" i="5" s="1"/>
  <c r="BE37" i="5" s="1"/>
  <c r="BF37" i="5" s="1"/>
  <c r="BG37" i="5" s="1"/>
  <c r="BH37" i="5" s="1"/>
  <c r="BI37" i="5" s="1"/>
  <c r="BJ37" i="5" s="1"/>
  <c r="BK37" i="5" s="1"/>
  <c r="BL37" i="5" s="1"/>
  <c r="BM37" i="5" s="1"/>
  <c r="BN37" i="5" s="1"/>
  <c r="BO37" i="5" s="1"/>
  <c r="H26" i="5"/>
  <c r="I26" i="5" s="1"/>
  <c r="J26" i="5" s="1"/>
  <c r="K26" i="5" s="1"/>
  <c r="L26" i="5" s="1"/>
  <c r="M26" i="5" s="1"/>
  <c r="N26" i="5" s="1"/>
  <c r="O26" i="5" s="1"/>
  <c r="P26" i="5" s="1"/>
  <c r="Q26" i="5" s="1"/>
  <c r="R26" i="5" s="1"/>
  <c r="S26" i="5" s="1"/>
  <c r="T26" i="5" s="1"/>
  <c r="U26" i="5" s="1"/>
  <c r="V26" i="5" s="1"/>
  <c r="W26" i="5" s="1"/>
  <c r="X26" i="5" s="1"/>
  <c r="Y26" i="5" s="1"/>
  <c r="Z26" i="5" s="1"/>
  <c r="AA26" i="5" s="1"/>
  <c r="AB26" i="5" s="1"/>
  <c r="AC26" i="5" s="1"/>
  <c r="AD26" i="5" s="1"/>
  <c r="AE26" i="5" s="1"/>
  <c r="AF26" i="5" s="1"/>
  <c r="AG26" i="5" s="1"/>
  <c r="AH26" i="5" s="1"/>
  <c r="AI26" i="5" s="1"/>
  <c r="AJ26" i="5" s="1"/>
  <c r="AK26" i="5" s="1"/>
  <c r="AL26" i="5" s="1"/>
  <c r="AM26" i="5" s="1"/>
  <c r="AN26" i="5" s="1"/>
  <c r="AO26" i="5" s="1"/>
  <c r="AP26" i="5" s="1"/>
  <c r="AQ26" i="5" s="1"/>
  <c r="AR26" i="5" s="1"/>
  <c r="AS26" i="5" s="1"/>
  <c r="AT26" i="5" s="1"/>
  <c r="AU26" i="5" s="1"/>
  <c r="AV26" i="5" s="1"/>
  <c r="AW26" i="5" s="1"/>
  <c r="AX26" i="5" s="1"/>
  <c r="AY26" i="5" s="1"/>
  <c r="AZ26" i="5" s="1"/>
  <c r="BA26" i="5" s="1"/>
  <c r="BB26" i="5" s="1"/>
  <c r="BC26" i="5" s="1"/>
  <c r="BD26" i="5" s="1"/>
  <c r="BE26" i="5" s="1"/>
  <c r="BF26" i="5" s="1"/>
  <c r="BG26" i="5" s="1"/>
  <c r="BH26" i="5" s="1"/>
  <c r="BI26" i="5" s="1"/>
  <c r="BJ26" i="5" s="1"/>
  <c r="BK26" i="5" s="1"/>
  <c r="BL26" i="5" s="1"/>
  <c r="BM26" i="5" s="1"/>
  <c r="BN26" i="5" s="1"/>
  <c r="BO26" i="5" s="1"/>
  <c r="H15" i="5"/>
  <c r="I15" i="5" s="1"/>
  <c r="J15" i="5" s="1"/>
  <c r="K15" i="5" s="1"/>
  <c r="L15" i="5" s="1"/>
  <c r="M15" i="5" s="1"/>
  <c r="N15" i="5" s="1"/>
  <c r="O15" i="5" s="1"/>
  <c r="P15" i="5" s="1"/>
  <c r="Q15" i="5" s="1"/>
  <c r="R15" i="5" s="1"/>
  <c r="S15" i="5" s="1"/>
  <c r="T15" i="5" s="1"/>
  <c r="U15" i="5" s="1"/>
  <c r="V15" i="5" s="1"/>
  <c r="W15" i="5" s="1"/>
  <c r="X15" i="5" s="1"/>
  <c r="Y15" i="5" s="1"/>
  <c r="Z15" i="5" s="1"/>
  <c r="AA15" i="5" s="1"/>
  <c r="AB15" i="5" s="1"/>
  <c r="AC15" i="5" s="1"/>
  <c r="AD15" i="5" s="1"/>
  <c r="AE15" i="5" s="1"/>
  <c r="AF15" i="5" s="1"/>
  <c r="AG15" i="5" s="1"/>
  <c r="AH15" i="5" s="1"/>
  <c r="AI15" i="5" s="1"/>
  <c r="AJ15" i="5" s="1"/>
  <c r="AK15" i="5" s="1"/>
  <c r="AL15" i="5" s="1"/>
  <c r="AM15" i="5" s="1"/>
  <c r="AN15" i="5" s="1"/>
  <c r="AO15" i="5" s="1"/>
  <c r="AP15" i="5" s="1"/>
  <c r="AQ15" i="5" s="1"/>
  <c r="AR15" i="5" s="1"/>
  <c r="AS15" i="5" s="1"/>
  <c r="AT15" i="5" s="1"/>
  <c r="AU15" i="5" s="1"/>
  <c r="AV15" i="5" s="1"/>
  <c r="AW15" i="5" s="1"/>
  <c r="AX15" i="5" s="1"/>
  <c r="AY15" i="5" s="1"/>
  <c r="AZ15" i="5" s="1"/>
  <c r="BA15" i="5" s="1"/>
  <c r="BB15" i="5" s="1"/>
  <c r="BC15" i="5" s="1"/>
  <c r="BD15" i="5" s="1"/>
  <c r="BE15" i="5" s="1"/>
  <c r="BF15" i="5" s="1"/>
  <c r="BG15" i="5" s="1"/>
  <c r="BH15" i="5" s="1"/>
  <c r="BI15" i="5" s="1"/>
  <c r="BJ15" i="5" s="1"/>
  <c r="BK15" i="5" s="1"/>
  <c r="BL15" i="5" s="1"/>
  <c r="BM15" i="5" s="1"/>
  <c r="BN15" i="5" s="1"/>
  <c r="BO15" i="5" s="1"/>
  <c r="H4" i="5"/>
  <c r="H2" i="5"/>
  <c r="I2" i="5" s="1"/>
  <c r="J2" i="5" s="1"/>
  <c r="K2" i="5" s="1"/>
  <c r="K122" i="5" s="1"/>
  <c r="N153" i="1"/>
  <c r="M153" i="1"/>
  <c r="L153" i="1"/>
  <c r="K153" i="1"/>
  <c r="J153" i="1"/>
  <c r="N145" i="1"/>
  <c r="M145" i="1"/>
  <c r="L145" i="1"/>
  <c r="K145" i="1"/>
  <c r="J145" i="1"/>
  <c r="N137" i="1"/>
  <c r="M137" i="1"/>
  <c r="L137" i="1"/>
  <c r="K137" i="1"/>
  <c r="J137" i="1"/>
  <c r="N129" i="1"/>
  <c r="M129" i="1"/>
  <c r="L129" i="1"/>
  <c r="K129" i="1"/>
  <c r="J129" i="1"/>
  <c r="N121" i="1"/>
  <c r="M121" i="1"/>
  <c r="L121" i="1"/>
  <c r="K121" i="1"/>
  <c r="J121" i="1"/>
  <c r="N113" i="1"/>
  <c r="M113" i="1"/>
  <c r="L113" i="1"/>
  <c r="K113" i="1"/>
  <c r="J113" i="1"/>
  <c r="O113" i="1" s="1"/>
  <c r="N105" i="1"/>
  <c r="M105" i="1"/>
  <c r="L105" i="1"/>
  <c r="K105" i="1"/>
  <c r="J105" i="1"/>
  <c r="N97" i="1"/>
  <c r="M97" i="1"/>
  <c r="L97" i="1"/>
  <c r="K97" i="1"/>
  <c r="J97" i="1"/>
  <c r="N89" i="1"/>
  <c r="M89" i="1"/>
  <c r="L89" i="1"/>
  <c r="K89" i="1"/>
  <c r="J89" i="1"/>
  <c r="N81" i="1"/>
  <c r="M81" i="1"/>
  <c r="L81" i="1"/>
  <c r="K81" i="1"/>
  <c r="J81" i="1"/>
  <c r="I118" i="5" l="1"/>
  <c r="J119" i="5"/>
  <c r="I121" i="5"/>
  <c r="J122" i="5"/>
  <c r="K118" i="5"/>
  <c r="H119" i="5"/>
  <c r="K121" i="5"/>
  <c r="H122" i="5"/>
  <c r="O129" i="1"/>
  <c r="J154" i="1"/>
  <c r="J256" i="1" s="1"/>
  <c r="L154" i="1"/>
  <c r="L256" i="1" s="1"/>
  <c r="N154" i="1"/>
  <c r="N256" i="1" s="1"/>
  <c r="H118" i="5"/>
  <c r="J118" i="5"/>
  <c r="I119" i="5"/>
  <c r="K119" i="5"/>
  <c r="H121" i="5"/>
  <c r="J121" i="5"/>
  <c r="I122" i="5"/>
  <c r="D11" i="5"/>
  <c r="D6" i="5"/>
  <c r="D8" i="5"/>
  <c r="D10" i="5"/>
  <c r="D17" i="5"/>
  <c r="D19" i="5"/>
  <c r="D21" i="5"/>
  <c r="D28" i="5"/>
  <c r="D30" i="5"/>
  <c r="D32" i="5"/>
  <c r="D7" i="5"/>
  <c r="D9" i="5"/>
  <c r="D18" i="5"/>
  <c r="D20" i="5"/>
  <c r="D29" i="5"/>
  <c r="D31" i="5"/>
  <c r="O97" i="1"/>
  <c r="O145" i="1"/>
  <c r="O89" i="1"/>
  <c r="O105" i="1"/>
  <c r="O121" i="1"/>
  <c r="O137" i="1"/>
  <c r="O153" i="1"/>
  <c r="K154" i="1"/>
  <c r="K256" i="1" s="1"/>
  <c r="M154" i="1"/>
  <c r="M256" i="1" s="1"/>
  <c r="O81" i="1"/>
  <c r="L2" i="5"/>
  <c r="H116" i="5"/>
  <c r="I4" i="5"/>
  <c r="M2" i="5" l="1"/>
  <c r="L121" i="5"/>
  <c r="L118" i="5"/>
  <c r="L122" i="5"/>
  <c r="L119" i="5"/>
  <c r="I116" i="5"/>
  <c r="J4" i="5"/>
  <c r="N2" i="5" l="1"/>
  <c r="M122" i="5"/>
  <c r="M119" i="5"/>
  <c r="M121" i="5"/>
  <c r="M118" i="5"/>
  <c r="J116" i="5"/>
  <c r="K4" i="5"/>
  <c r="O2" i="5" l="1"/>
  <c r="N121" i="5"/>
  <c r="N118" i="5"/>
  <c r="N122" i="5"/>
  <c r="N119" i="5"/>
  <c r="K116" i="5"/>
  <c r="L4" i="5"/>
  <c r="O122" i="5" l="1"/>
  <c r="O119" i="5"/>
  <c r="O121" i="5"/>
  <c r="O118" i="5"/>
  <c r="P2" i="5"/>
  <c r="L116" i="5"/>
  <c r="M4" i="5"/>
  <c r="P121" i="5" l="1"/>
  <c r="P118" i="5"/>
  <c r="P122" i="5"/>
  <c r="P119" i="5"/>
  <c r="Q2" i="5"/>
  <c r="M116" i="5"/>
  <c r="N4" i="5"/>
  <c r="Q122" i="5" l="1"/>
  <c r="Q119" i="5"/>
  <c r="Q121" i="5"/>
  <c r="Q118" i="5"/>
  <c r="R2" i="5"/>
  <c r="N116" i="5"/>
  <c r="O4" i="5"/>
  <c r="R121" i="5" l="1"/>
  <c r="R118" i="5"/>
  <c r="R122" i="5"/>
  <c r="R119" i="5"/>
  <c r="S2" i="5"/>
  <c r="O116" i="5"/>
  <c r="P4" i="5"/>
  <c r="S122" i="5" l="1"/>
  <c r="S119" i="5"/>
  <c r="S121" i="5"/>
  <c r="S118" i="5"/>
  <c r="T2" i="5"/>
  <c r="P116" i="5"/>
  <c r="Q4" i="5"/>
  <c r="T121" i="5" l="1"/>
  <c r="T118" i="5"/>
  <c r="T122" i="5"/>
  <c r="T119" i="5"/>
  <c r="U2" i="5"/>
  <c r="Q116" i="5"/>
  <c r="R4" i="5"/>
  <c r="U122" i="5" l="1"/>
  <c r="U119" i="5"/>
  <c r="U121" i="5"/>
  <c r="U118" i="5"/>
  <c r="V2" i="5"/>
  <c r="R116" i="5"/>
  <c r="S4" i="5"/>
  <c r="V121" i="5" l="1"/>
  <c r="V118" i="5"/>
  <c r="V122" i="5"/>
  <c r="V119" i="5"/>
  <c r="W2" i="5"/>
  <c r="S116" i="5"/>
  <c r="T4" i="5"/>
  <c r="W122" i="5" l="1"/>
  <c r="W119" i="5"/>
  <c r="W121" i="5"/>
  <c r="W118" i="5"/>
  <c r="X2" i="5"/>
  <c r="T116" i="5"/>
  <c r="U4" i="5"/>
  <c r="X121" i="5" l="1"/>
  <c r="X118" i="5"/>
  <c r="X122" i="5"/>
  <c r="X119" i="5"/>
  <c r="Y2" i="5"/>
  <c r="U116" i="5"/>
  <c r="V4" i="5"/>
  <c r="Y122" i="5" l="1"/>
  <c r="Y119" i="5"/>
  <c r="Y121" i="5"/>
  <c r="Y118" i="5"/>
  <c r="Z2" i="5"/>
  <c r="V116" i="5"/>
  <c r="W4" i="5"/>
  <c r="Z121" i="5" l="1"/>
  <c r="Z118" i="5"/>
  <c r="Z122" i="5"/>
  <c r="Z119" i="5"/>
  <c r="AA2" i="5"/>
  <c r="W116" i="5"/>
  <c r="X4" i="5"/>
  <c r="AA122" i="5" l="1"/>
  <c r="AA119" i="5"/>
  <c r="AA121" i="5"/>
  <c r="AA118" i="5"/>
  <c r="AB2" i="5"/>
  <c r="X116" i="5"/>
  <c r="Y4" i="5"/>
  <c r="AB121" i="5" l="1"/>
  <c r="AB118" i="5"/>
  <c r="AB122" i="5"/>
  <c r="AB119" i="5"/>
  <c r="AC2" i="5"/>
  <c r="Y116" i="5"/>
  <c r="Z4" i="5"/>
  <c r="AC122" i="5" l="1"/>
  <c r="AC119" i="5"/>
  <c r="AC121" i="5"/>
  <c r="AC118" i="5"/>
  <c r="AD2" i="5"/>
  <c r="Z116" i="5"/>
  <c r="AA4" i="5"/>
  <c r="AD121" i="5" l="1"/>
  <c r="AD118" i="5"/>
  <c r="AD122" i="5"/>
  <c r="AD119" i="5"/>
  <c r="AE2" i="5"/>
  <c r="AA116" i="5"/>
  <c r="AB4" i="5"/>
  <c r="AE122" i="5" l="1"/>
  <c r="AE119" i="5"/>
  <c r="AE121" i="5"/>
  <c r="AE118" i="5"/>
  <c r="AF2" i="5"/>
  <c r="AB116" i="5"/>
  <c r="AC4" i="5"/>
  <c r="AF121" i="5" l="1"/>
  <c r="AF118" i="5"/>
  <c r="AF122" i="5"/>
  <c r="AF119" i="5"/>
  <c r="AG2" i="5"/>
  <c r="AC116" i="5"/>
  <c r="AD4" i="5"/>
  <c r="AG122" i="5" l="1"/>
  <c r="AG119" i="5"/>
  <c r="AG121" i="5"/>
  <c r="AG118" i="5"/>
  <c r="AH2" i="5"/>
  <c r="AD116" i="5"/>
  <c r="AE4" i="5"/>
  <c r="AH121" i="5" l="1"/>
  <c r="AH118" i="5"/>
  <c r="AH122" i="5"/>
  <c r="AH119" i="5"/>
  <c r="AI2" i="5"/>
  <c r="AE116" i="5"/>
  <c r="AF4" i="5"/>
  <c r="AI122" i="5" l="1"/>
  <c r="AI119" i="5"/>
  <c r="AI121" i="5"/>
  <c r="AI118" i="5"/>
  <c r="AJ2" i="5"/>
  <c r="AF116" i="5"/>
  <c r="AG4" i="5"/>
  <c r="AJ121" i="5" l="1"/>
  <c r="AJ118" i="5"/>
  <c r="AJ122" i="5"/>
  <c r="AJ119" i="5"/>
  <c r="AK2" i="5"/>
  <c r="AG116" i="5"/>
  <c r="AH4" i="5"/>
  <c r="AK122" i="5" l="1"/>
  <c r="AK119" i="5"/>
  <c r="AK121" i="5"/>
  <c r="AK118" i="5"/>
  <c r="AL2" i="5"/>
  <c r="AH116" i="5"/>
  <c r="AI4" i="5"/>
  <c r="AL121" i="5" l="1"/>
  <c r="AL118" i="5"/>
  <c r="AL122" i="5"/>
  <c r="AL119" i="5"/>
  <c r="AM2" i="5"/>
  <c r="AI116" i="5"/>
  <c r="AJ4" i="5"/>
  <c r="AM122" i="5" l="1"/>
  <c r="AM119" i="5"/>
  <c r="AM121" i="5"/>
  <c r="AM118" i="5"/>
  <c r="AN2" i="5"/>
  <c r="AJ116" i="5"/>
  <c r="AK4" i="5"/>
  <c r="AN121" i="5" l="1"/>
  <c r="AN118" i="5"/>
  <c r="AN122" i="5"/>
  <c r="AN119" i="5"/>
  <c r="AO2" i="5"/>
  <c r="AK116" i="5"/>
  <c r="AL4" i="5"/>
  <c r="AO122" i="5" l="1"/>
  <c r="AO119" i="5"/>
  <c r="AO121" i="5"/>
  <c r="AO118" i="5"/>
  <c r="AP2" i="5"/>
  <c r="AL116" i="5"/>
  <c r="AM4" i="5"/>
  <c r="AP121" i="5" l="1"/>
  <c r="AP118" i="5"/>
  <c r="AP122" i="5"/>
  <c r="AP119" i="5"/>
  <c r="AQ2" i="5"/>
  <c r="AM116" i="5"/>
  <c r="AN4" i="5"/>
  <c r="AQ122" i="5" l="1"/>
  <c r="AQ119" i="5"/>
  <c r="AQ121" i="5"/>
  <c r="AQ118" i="5"/>
  <c r="AR2" i="5"/>
  <c r="AN116" i="5"/>
  <c r="AO4" i="5"/>
  <c r="AR121" i="5" l="1"/>
  <c r="AR118" i="5"/>
  <c r="AR122" i="5"/>
  <c r="AR119" i="5"/>
  <c r="AS2" i="5"/>
  <c r="AO116" i="5"/>
  <c r="AP4" i="5"/>
  <c r="AS122" i="5" l="1"/>
  <c r="AS119" i="5"/>
  <c r="AS121" i="5"/>
  <c r="AS118" i="5"/>
  <c r="AT2" i="5"/>
  <c r="AP116" i="5"/>
  <c r="AQ4" i="5"/>
  <c r="AT121" i="5" l="1"/>
  <c r="AT118" i="5"/>
  <c r="AT122" i="5"/>
  <c r="AT119" i="5"/>
  <c r="AU2" i="5"/>
  <c r="AQ116" i="5"/>
  <c r="AR4" i="5"/>
  <c r="AU122" i="5" l="1"/>
  <c r="AU119" i="5"/>
  <c r="AU121" i="5"/>
  <c r="AU118" i="5"/>
  <c r="AV2" i="5"/>
  <c r="AR116" i="5"/>
  <c r="AS4" i="5"/>
  <c r="AV121" i="5" l="1"/>
  <c r="AV118" i="5"/>
  <c r="AV122" i="5"/>
  <c r="AV119" i="5"/>
  <c r="AW2" i="5"/>
  <c r="AS116" i="5"/>
  <c r="AT4" i="5"/>
  <c r="AW122" i="5" l="1"/>
  <c r="AW119" i="5"/>
  <c r="AW121" i="5"/>
  <c r="AW118" i="5"/>
  <c r="AX2" i="5"/>
  <c r="AT116" i="5"/>
  <c r="AU4" i="5"/>
  <c r="AX121" i="5" l="1"/>
  <c r="AX118" i="5"/>
  <c r="AX122" i="5"/>
  <c r="AX119" i="5"/>
  <c r="AY2" i="5"/>
  <c r="AU116" i="5"/>
  <c r="AV4" i="5"/>
  <c r="AY122" i="5" l="1"/>
  <c r="AY119" i="5"/>
  <c r="AY121" i="5"/>
  <c r="AY118" i="5"/>
  <c r="AZ2" i="5"/>
  <c r="AV116" i="5"/>
  <c r="AW4" i="5"/>
  <c r="AZ121" i="5" l="1"/>
  <c r="AZ118" i="5"/>
  <c r="AZ122" i="5"/>
  <c r="AZ119" i="5"/>
  <c r="BA2" i="5"/>
  <c r="AW116" i="5"/>
  <c r="AX4" i="5"/>
  <c r="BA122" i="5" l="1"/>
  <c r="BA119" i="5"/>
  <c r="BA121" i="5"/>
  <c r="BA118" i="5"/>
  <c r="BB2" i="5"/>
  <c r="AX116" i="5"/>
  <c r="AY4" i="5"/>
  <c r="BB121" i="5" l="1"/>
  <c r="BB118" i="5"/>
  <c r="BB122" i="5"/>
  <c r="BB119" i="5"/>
  <c r="BC2" i="5"/>
  <c r="AY116" i="5"/>
  <c r="AZ4" i="5"/>
  <c r="BC122" i="5" l="1"/>
  <c r="BC119" i="5"/>
  <c r="BC121" i="5"/>
  <c r="BC118" i="5"/>
  <c r="BD2" i="5"/>
  <c r="AZ116" i="5"/>
  <c r="BA4" i="5"/>
  <c r="BD121" i="5" l="1"/>
  <c r="BD118" i="5"/>
  <c r="BD122" i="5"/>
  <c r="BD119" i="5"/>
  <c r="BE2" i="5"/>
  <c r="BA116" i="5"/>
  <c r="BB4" i="5"/>
  <c r="BE122" i="5" l="1"/>
  <c r="BE119" i="5"/>
  <c r="BE121" i="5"/>
  <c r="BE118" i="5"/>
  <c r="BF2" i="5"/>
  <c r="BB116" i="5"/>
  <c r="BC4" i="5"/>
  <c r="BF121" i="5" l="1"/>
  <c r="BF118" i="5"/>
  <c r="BF122" i="5"/>
  <c r="BF119" i="5"/>
  <c r="BG2" i="5"/>
  <c r="BC116" i="5"/>
  <c r="BD4" i="5"/>
  <c r="BG122" i="5" l="1"/>
  <c r="BG119" i="5"/>
  <c r="BG121" i="5"/>
  <c r="BG118" i="5"/>
  <c r="BH2" i="5"/>
  <c r="BD116" i="5"/>
  <c r="BE4" i="5"/>
  <c r="BH121" i="5" l="1"/>
  <c r="BH118" i="5"/>
  <c r="BH122" i="5"/>
  <c r="BH119" i="5"/>
  <c r="BI2" i="5"/>
  <c r="BE116" i="5"/>
  <c r="BF4" i="5"/>
  <c r="BI122" i="5" l="1"/>
  <c r="BI119" i="5"/>
  <c r="BI121" i="5"/>
  <c r="BI118" i="5"/>
  <c r="BJ2" i="5"/>
  <c r="BF116" i="5"/>
  <c r="BG4" i="5"/>
  <c r="BJ121" i="5" l="1"/>
  <c r="BJ118" i="5"/>
  <c r="BJ122" i="5"/>
  <c r="BJ119" i="5"/>
  <c r="BK2" i="5"/>
  <c r="BG116" i="5"/>
  <c r="BH4" i="5"/>
  <c r="BK122" i="5" l="1"/>
  <c r="BK119" i="5"/>
  <c r="BK121" i="5"/>
  <c r="BK118" i="5"/>
  <c r="BL2" i="5"/>
  <c r="BH116" i="5"/>
  <c r="BI4" i="5"/>
  <c r="BL121" i="5" l="1"/>
  <c r="BL118" i="5"/>
  <c r="BL122" i="5"/>
  <c r="BL119" i="5"/>
  <c r="BM2" i="5"/>
  <c r="BI116" i="5"/>
  <c r="BJ4" i="5"/>
  <c r="BM122" i="5" l="1"/>
  <c r="BM119" i="5"/>
  <c r="BM121" i="5"/>
  <c r="BM118" i="5"/>
  <c r="BN2" i="5"/>
  <c r="BJ116" i="5"/>
  <c r="BK4" i="5"/>
  <c r="BN121" i="5" l="1"/>
  <c r="BN118" i="5"/>
  <c r="BN122" i="5"/>
  <c r="BN119" i="5"/>
  <c r="BO2" i="5"/>
  <c r="BK116" i="5"/>
  <c r="BL4" i="5"/>
  <c r="BO122" i="5" l="1"/>
  <c r="BO119" i="5"/>
  <c r="BO121" i="5"/>
  <c r="BO118" i="5"/>
  <c r="BL116" i="5"/>
  <c r="BM4" i="5"/>
  <c r="E118" i="5" l="1"/>
  <c r="F118" i="5"/>
  <c r="F119" i="5"/>
  <c r="E119" i="5"/>
  <c r="E121" i="5"/>
  <c r="F121" i="5"/>
  <c r="E122" i="5"/>
  <c r="F122" i="5"/>
  <c r="BM116" i="5"/>
  <c r="BN4" i="5"/>
  <c r="BN116" i="5" l="1"/>
  <c r="BO4" i="5"/>
  <c r="BO116" i="5" l="1"/>
  <c r="N33" i="4" l="1"/>
  <c r="M33" i="4"/>
  <c r="L33" i="4"/>
  <c r="K33" i="4"/>
  <c r="J33" i="4"/>
  <c r="N30" i="4"/>
  <c r="L30" i="4"/>
  <c r="K30" i="4"/>
  <c r="J30" i="4"/>
  <c r="N29" i="4"/>
  <c r="M29" i="4"/>
  <c r="L29" i="4"/>
  <c r="K29" i="4"/>
  <c r="J29" i="4"/>
  <c r="N28" i="4"/>
  <c r="M28" i="4"/>
  <c r="L28" i="4"/>
  <c r="K28" i="4"/>
  <c r="J28" i="4"/>
  <c r="N27" i="4"/>
  <c r="M27" i="4"/>
  <c r="L27" i="4"/>
  <c r="K27" i="4"/>
  <c r="J27" i="4"/>
  <c r="N26" i="4"/>
  <c r="M26" i="4"/>
  <c r="L26" i="4"/>
  <c r="K26" i="4"/>
  <c r="J26" i="4"/>
  <c r="N25" i="4"/>
  <c r="M25" i="4"/>
  <c r="L25" i="4"/>
  <c r="K25" i="4"/>
  <c r="J25" i="4"/>
  <c r="N24" i="4"/>
  <c r="M24" i="4"/>
  <c r="L24" i="4"/>
  <c r="K24" i="4"/>
  <c r="J24" i="4"/>
  <c r="N23" i="4"/>
  <c r="M23" i="4"/>
  <c r="L23" i="4"/>
  <c r="K23" i="4"/>
  <c r="J23" i="4"/>
  <c r="N22" i="4"/>
  <c r="M22" i="4"/>
  <c r="L22" i="4"/>
  <c r="K22" i="4"/>
  <c r="J22" i="4"/>
  <c r="N21" i="4"/>
  <c r="M21" i="4"/>
  <c r="L21" i="4"/>
  <c r="K21" i="4"/>
  <c r="J21" i="4"/>
  <c r="M20" i="4"/>
  <c r="L20" i="4"/>
  <c r="K20" i="4"/>
  <c r="J20" i="4"/>
  <c r="N20" i="4"/>
  <c r="L31" i="4"/>
  <c r="M12" i="4"/>
  <c r="M30" i="4" s="1"/>
  <c r="K13" i="4"/>
  <c r="L13" i="4"/>
  <c r="M13" i="4"/>
  <c r="N13" i="4"/>
  <c r="J13" i="4"/>
  <c r="O3" i="4"/>
  <c r="O4" i="4"/>
  <c r="O5" i="4"/>
  <c r="O6" i="4"/>
  <c r="O7" i="4"/>
  <c r="O8" i="4"/>
  <c r="O9" i="4"/>
  <c r="O10" i="4"/>
  <c r="O11" i="4"/>
  <c r="O12" i="4"/>
  <c r="O15" i="4"/>
  <c r="O2" i="4"/>
  <c r="O33" i="4" l="1"/>
  <c r="O21" i="4"/>
  <c r="M31" i="4"/>
  <c r="O23" i="4"/>
  <c r="O25" i="4"/>
  <c r="O27" i="4"/>
  <c r="O29" i="4"/>
  <c r="O20" i="4"/>
  <c r="N31" i="4"/>
  <c r="O24" i="4"/>
  <c r="O26" i="4"/>
  <c r="O28" i="4"/>
  <c r="O30" i="4"/>
  <c r="K31" i="4"/>
  <c r="O22" i="4"/>
  <c r="J31" i="4"/>
  <c r="O31" i="4" s="1"/>
  <c r="O13" i="4"/>
  <c r="N37" i="1" l="1"/>
  <c r="M37" i="1"/>
  <c r="L37" i="1"/>
  <c r="K37" i="1"/>
  <c r="G71" i="4"/>
  <c r="N36" i="1"/>
  <c r="M36" i="1"/>
  <c r="L36" i="1"/>
  <c r="K36" i="1"/>
  <c r="J36" i="1"/>
  <c r="N35" i="1"/>
  <c r="M35" i="1"/>
  <c r="L35" i="1"/>
  <c r="K35" i="1"/>
  <c r="J35" i="1"/>
  <c r="N34" i="1"/>
  <c r="M34" i="1"/>
  <c r="L34" i="1"/>
  <c r="K34" i="1"/>
  <c r="J34" i="1"/>
  <c r="N33" i="1"/>
  <c r="M33" i="1"/>
  <c r="L33" i="1"/>
  <c r="K33" i="1"/>
  <c r="G67" i="4"/>
  <c r="N32" i="1"/>
  <c r="M32" i="1"/>
  <c r="L32" i="1"/>
  <c r="K32" i="1"/>
  <c r="J32" i="1"/>
  <c r="N31" i="1"/>
  <c r="M31" i="1"/>
  <c r="L31" i="1"/>
  <c r="K31" i="1"/>
  <c r="J31" i="1"/>
  <c r="N30" i="1"/>
  <c r="L30" i="1"/>
  <c r="K30" i="1"/>
  <c r="J30" i="1"/>
  <c r="M29" i="1"/>
  <c r="L29" i="1"/>
  <c r="K29" i="1"/>
  <c r="G63" i="4"/>
  <c r="N28" i="1"/>
  <c r="M28" i="1"/>
  <c r="D73" i="4"/>
  <c r="C73" i="4"/>
  <c r="J28" i="1"/>
  <c r="G70" i="4"/>
  <c r="G66" i="4"/>
  <c r="G57" i="4"/>
  <c r="G56" i="4"/>
  <c r="G55" i="4"/>
  <c r="G54" i="4"/>
  <c r="G53" i="4"/>
  <c r="G52" i="4"/>
  <c r="G51" i="4"/>
  <c r="G50" i="4"/>
  <c r="G49" i="4"/>
  <c r="G48" i="4"/>
  <c r="G47" i="4"/>
  <c r="G42" i="4"/>
  <c r="G41" i="4"/>
  <c r="G40" i="4"/>
  <c r="G39" i="4"/>
  <c r="G38" i="4"/>
  <c r="G37" i="4"/>
  <c r="G36" i="4"/>
  <c r="G35" i="4"/>
  <c r="G34" i="4"/>
  <c r="G33" i="4"/>
  <c r="G32" i="4"/>
  <c r="C13" i="4"/>
  <c r="D13" i="4"/>
  <c r="E13" i="4"/>
  <c r="F13" i="4"/>
  <c r="B13" i="4"/>
  <c r="G3" i="4"/>
  <c r="G4" i="4"/>
  <c r="G5" i="4"/>
  <c r="G6" i="4"/>
  <c r="G7" i="4"/>
  <c r="G8" i="4"/>
  <c r="G9" i="4"/>
  <c r="G10" i="4"/>
  <c r="G11" i="4"/>
  <c r="G12" i="4"/>
  <c r="G2" i="4"/>
  <c r="F58" i="4"/>
  <c r="E58" i="4"/>
  <c r="D58" i="4"/>
  <c r="C58" i="4"/>
  <c r="B58" i="4"/>
  <c r="D43" i="4"/>
  <c r="L14" i="4" s="1"/>
  <c r="C43" i="4"/>
  <c r="K14" i="4" s="1"/>
  <c r="B43" i="4"/>
  <c r="J14" i="4" s="1"/>
  <c r="K16" i="4" l="1"/>
  <c r="K32" i="4"/>
  <c r="G43" i="4"/>
  <c r="F73" i="4"/>
  <c r="E73" i="4"/>
  <c r="J29" i="1"/>
  <c r="N29" i="1"/>
  <c r="M30" i="1"/>
  <c r="J33" i="1"/>
  <c r="J37" i="1"/>
  <c r="J16" i="4"/>
  <c r="J32" i="4"/>
  <c r="J34" i="4" s="1"/>
  <c r="L16" i="4"/>
  <c r="L32" i="4"/>
  <c r="L34" i="4" s="1"/>
  <c r="G62" i="4"/>
  <c r="L28" i="1"/>
  <c r="K28" i="1"/>
  <c r="G64" i="4"/>
  <c r="G68" i="4"/>
  <c r="G72" i="4"/>
  <c r="G65" i="4"/>
  <c r="G69" i="4"/>
  <c r="B73" i="4"/>
  <c r="G58" i="4"/>
  <c r="G13" i="4"/>
  <c r="G73" i="4" l="1"/>
  <c r="K34" i="4"/>
  <c r="F43" i="4"/>
  <c r="N14" i="4" s="1"/>
  <c r="N32" i="4" l="1"/>
  <c r="N34" i="4" s="1"/>
  <c r="N16" i="4"/>
  <c r="E43" i="4"/>
  <c r="M14" i="4" s="1"/>
  <c r="M32" i="4" l="1"/>
  <c r="M16" i="4"/>
  <c r="O16" i="4" s="1"/>
  <c r="O14" i="4"/>
  <c r="C19" i="1"/>
  <c r="M34" i="4" l="1"/>
  <c r="O34" i="4" s="1"/>
  <c r="O32" i="4"/>
  <c r="O20" i="1"/>
  <c r="O21" i="1" s="1"/>
  <c r="N18" i="3" l="1"/>
  <c r="M18" i="3"/>
  <c r="L18" i="3"/>
  <c r="K18" i="3"/>
  <c r="J18" i="3"/>
  <c r="J85" i="2" l="1"/>
  <c r="J21" i="1" l="1"/>
  <c r="J59" i="1" l="1"/>
  <c r="J63" i="1"/>
  <c r="J67" i="1"/>
  <c r="J62" i="1"/>
  <c r="J66" i="1"/>
  <c r="J61" i="1"/>
  <c r="J65" i="1"/>
  <c r="J60" i="1"/>
  <c r="J64" i="1"/>
  <c r="J68" i="1"/>
  <c r="J33" i="2"/>
  <c r="J16" i="1"/>
  <c r="J72" i="1" l="1"/>
  <c r="J57" i="1"/>
  <c r="J157" i="1" s="1"/>
  <c r="J41" i="1"/>
  <c r="K16" i="1"/>
  <c r="J54" i="1" l="1"/>
  <c r="J43" i="1"/>
  <c r="J45" i="1"/>
  <c r="J49" i="1"/>
  <c r="J46" i="1"/>
  <c r="J50" i="1"/>
  <c r="J51" i="1"/>
  <c r="J44" i="1"/>
  <c r="J48" i="1"/>
  <c r="J52" i="1"/>
  <c r="J47" i="1"/>
  <c r="K57" i="1"/>
  <c r="K157" i="1" s="1"/>
  <c r="K41" i="1"/>
  <c r="K72" i="1"/>
  <c r="L16" i="1"/>
  <c r="L72" i="1" l="1"/>
  <c r="L57" i="1"/>
  <c r="L157" i="1" s="1"/>
  <c r="L41" i="1"/>
  <c r="M16" i="1"/>
  <c r="M57" i="1" l="1"/>
  <c r="M157" i="1" s="1"/>
  <c r="M41" i="1"/>
  <c r="M72" i="1"/>
  <c r="N16" i="1"/>
  <c r="N72" i="1" l="1"/>
  <c r="N57" i="1"/>
  <c r="N157" i="1" s="1"/>
  <c r="N41" i="1"/>
  <c r="O16" i="1"/>
  <c r="O41" i="1" s="1"/>
  <c r="C36" i="3"/>
  <c r="P16" i="1" l="1"/>
  <c r="P41" i="1" s="1"/>
  <c r="D502" i="2"/>
  <c r="Q16" i="1" l="1"/>
  <c r="Q41" i="1" s="1"/>
  <c r="D503" i="2"/>
  <c r="R16" i="1" l="1"/>
  <c r="R41" i="1" s="1"/>
  <c r="D504" i="2"/>
  <c r="S16" i="1" l="1"/>
  <c r="S41" i="1" s="1"/>
  <c r="D505" i="2"/>
  <c r="D506" i="2" l="1"/>
  <c r="D507" i="2" l="1"/>
  <c r="D508" i="2" l="1"/>
  <c r="D509" i="2" l="1"/>
  <c r="D510" i="2" l="1"/>
  <c r="D511" i="2" l="1"/>
  <c r="D512" i="2" l="1"/>
  <c r="D513" i="2" l="1"/>
  <c r="D514" i="2" l="1"/>
  <c r="D515" i="2" l="1"/>
  <c r="D516" i="2" l="1"/>
  <c r="D517" i="2" l="1"/>
  <c r="D518" i="2" l="1"/>
  <c r="D519" i="2" l="1"/>
  <c r="D520" i="2" l="1"/>
  <c r="D521" i="2" l="1"/>
  <c r="D522" i="2" l="1"/>
  <c r="D523" i="2" l="1"/>
  <c r="D524" i="2" l="1"/>
  <c r="D525" i="2" l="1"/>
  <c r="D526" i="2" l="1"/>
  <c r="D527" i="2" l="1"/>
  <c r="D528" i="2" l="1"/>
  <c r="D529" i="2" l="1"/>
  <c r="D530" i="2" l="1"/>
  <c r="D450" i="2" l="1"/>
  <c r="D398" i="2"/>
  <c r="D346" i="2"/>
  <c r="D294" i="2"/>
  <c r="D242" i="2"/>
  <c r="D190" i="2"/>
  <c r="D138" i="2"/>
  <c r="D86" i="2"/>
  <c r="D34" i="2"/>
  <c r="J5" i="2"/>
  <c r="I168" i="1"/>
  <c r="J168" i="1" s="1"/>
  <c r="I167" i="1"/>
  <c r="J167" i="1" s="1"/>
  <c r="I166" i="1"/>
  <c r="J166" i="1" s="1"/>
  <c r="I165" i="1"/>
  <c r="J165" i="1" s="1"/>
  <c r="I164" i="1"/>
  <c r="J164" i="1" s="1"/>
  <c r="I163" i="1"/>
  <c r="J163" i="1" s="1"/>
  <c r="I162" i="1"/>
  <c r="J162" i="1" s="1"/>
  <c r="I161" i="1"/>
  <c r="J161" i="1" s="1"/>
  <c r="I160" i="1"/>
  <c r="J160" i="1" s="1"/>
  <c r="H44" i="1"/>
  <c r="H45" i="1" s="1"/>
  <c r="H46" i="1" s="1"/>
  <c r="H47" i="1" s="1"/>
  <c r="H48" i="1" s="1"/>
  <c r="H49" i="1" s="1"/>
  <c r="H50" i="1" s="1"/>
  <c r="H51" i="1" s="1"/>
  <c r="H52" i="1" s="1"/>
  <c r="I159" i="1"/>
  <c r="J159" i="1" s="1"/>
  <c r="C52" i="1"/>
  <c r="B485" i="2" s="1"/>
  <c r="C51" i="1"/>
  <c r="B433" i="2" s="1"/>
  <c r="C50" i="1"/>
  <c r="B381" i="2" s="1"/>
  <c r="C49" i="1"/>
  <c r="B329" i="2" s="1"/>
  <c r="C48" i="1"/>
  <c r="B277" i="2" s="1"/>
  <c r="C47" i="1"/>
  <c r="B225" i="2" s="1"/>
  <c r="C46" i="1"/>
  <c r="C45" i="1"/>
  <c r="B121" i="2" s="1"/>
  <c r="C44" i="1"/>
  <c r="B69" i="2" s="1"/>
  <c r="C43" i="1"/>
  <c r="B173" i="2" l="1"/>
  <c r="I227" i="2"/>
  <c r="I226" i="2"/>
  <c r="D99" i="5"/>
  <c r="D66" i="5"/>
  <c r="D110" i="5"/>
  <c r="D72" i="5"/>
  <c r="D41" i="5"/>
  <c r="D61" i="5"/>
  <c r="D65" i="5"/>
  <c r="D76" i="5"/>
  <c r="D85" i="5"/>
  <c r="D94" i="5"/>
  <c r="D98" i="5"/>
  <c r="D107" i="5"/>
  <c r="D40" i="5"/>
  <c r="D62" i="5"/>
  <c r="D73" i="5"/>
  <c r="D84" i="5"/>
  <c r="D95" i="5"/>
  <c r="D106" i="5"/>
  <c r="D44" i="5"/>
  <c r="D88" i="5"/>
  <c r="D77" i="5"/>
  <c r="D39" i="5"/>
  <c r="D43" i="5"/>
  <c r="D63" i="5"/>
  <c r="D74" i="5"/>
  <c r="D83" i="5"/>
  <c r="D87" i="5"/>
  <c r="D96" i="5"/>
  <c r="D105" i="5"/>
  <c r="D109" i="5"/>
  <c r="D42" i="5"/>
  <c r="D64" i="5"/>
  <c r="D75" i="5"/>
  <c r="D86" i="5"/>
  <c r="D97" i="5"/>
  <c r="D108" i="5"/>
  <c r="B17" i="2"/>
  <c r="I25" i="2" s="1"/>
  <c r="I27" i="2" s="1"/>
  <c r="J77" i="2"/>
  <c r="J5" i="3"/>
  <c r="J493" i="2"/>
  <c r="J503" i="2"/>
  <c r="J504" i="2"/>
  <c r="J505" i="2"/>
  <c r="J506" i="2"/>
  <c r="J507" i="2"/>
  <c r="J508" i="2"/>
  <c r="J509" i="2"/>
  <c r="J510" i="2"/>
  <c r="J511" i="2"/>
  <c r="J512" i="2"/>
  <c r="J513" i="2"/>
  <c r="J514" i="2"/>
  <c r="J515" i="2"/>
  <c r="J516" i="2"/>
  <c r="J517" i="2"/>
  <c r="J518" i="2"/>
  <c r="J519" i="2"/>
  <c r="J520" i="2"/>
  <c r="J521" i="2"/>
  <c r="J522" i="2"/>
  <c r="J523" i="2"/>
  <c r="J524" i="2"/>
  <c r="J525" i="2"/>
  <c r="J526" i="2"/>
  <c r="J527" i="2"/>
  <c r="J528" i="2"/>
  <c r="J529" i="2"/>
  <c r="J530" i="2"/>
  <c r="D87" i="2"/>
  <c r="D274" i="2"/>
  <c r="C16" i="3"/>
  <c r="D378" i="2"/>
  <c r="D191" i="2"/>
  <c r="D192" i="2" s="1"/>
  <c r="D222" i="2"/>
  <c r="I184" i="1"/>
  <c r="C17" i="3"/>
  <c r="I493" i="2"/>
  <c r="I495" i="2" s="1"/>
  <c r="I487" i="2"/>
  <c r="I486" i="2"/>
  <c r="D534" i="2"/>
  <c r="J53" i="1"/>
  <c r="J441" i="2"/>
  <c r="J389" i="2"/>
  <c r="J181" i="2"/>
  <c r="K5" i="2"/>
  <c r="J129" i="2"/>
  <c r="J233" i="2"/>
  <c r="J337" i="2"/>
  <c r="J25" i="2"/>
  <c r="J285" i="2"/>
  <c r="K18" i="1"/>
  <c r="I169" i="1"/>
  <c r="I70" i="2"/>
  <c r="I77" i="2"/>
  <c r="I79" i="2" s="1"/>
  <c r="I285" i="2"/>
  <c r="I287" i="2" s="1"/>
  <c r="I278" i="2"/>
  <c r="J229" i="1"/>
  <c r="I181" i="2"/>
  <c r="I183" i="2" s="1"/>
  <c r="I175" i="2"/>
  <c r="I174" i="2"/>
  <c r="C15" i="3"/>
  <c r="I382" i="2"/>
  <c r="I389" i="2"/>
  <c r="I391" i="2" s="1"/>
  <c r="D170" i="2"/>
  <c r="D118" i="2"/>
  <c r="D326" i="2"/>
  <c r="I123" i="2"/>
  <c r="C12" i="3"/>
  <c r="I71" i="2"/>
  <c r="I129" i="2"/>
  <c r="I131" i="2" s="1"/>
  <c r="C11" i="3"/>
  <c r="C10" i="3"/>
  <c r="C9" i="3"/>
  <c r="I122" i="2"/>
  <c r="I233" i="2"/>
  <c r="I235" i="2" s="1"/>
  <c r="C13" i="3"/>
  <c r="I330" i="2"/>
  <c r="I383" i="2"/>
  <c r="I441" i="2"/>
  <c r="I443" i="2" s="1"/>
  <c r="I331" i="2"/>
  <c r="I279" i="2"/>
  <c r="I337" i="2"/>
  <c r="I339" i="2" s="1"/>
  <c r="I434" i="2"/>
  <c r="C14" i="3"/>
  <c r="I435" i="2"/>
  <c r="D88" i="2"/>
  <c r="L5" i="2"/>
  <c r="D35" i="2"/>
  <c r="D139" i="2"/>
  <c r="D243" i="2"/>
  <c r="D295" i="2"/>
  <c r="D347" i="2"/>
  <c r="D430" i="2"/>
  <c r="D399" i="2"/>
  <c r="D482" i="2"/>
  <c r="D451" i="2"/>
  <c r="K20" i="1"/>
  <c r="N20" i="1"/>
  <c r="J6" i="2"/>
  <c r="M20" i="1"/>
  <c r="L20" i="1"/>
  <c r="C220" i="1"/>
  <c r="C175" i="1"/>
  <c r="C238" i="1"/>
  <c r="C60" i="1"/>
  <c r="C82" i="1" s="1"/>
  <c r="C83" i="1" s="1"/>
  <c r="C84" i="1" s="1"/>
  <c r="C85" i="1" s="1"/>
  <c r="C86" i="1" s="1"/>
  <c r="C87" i="1" s="1"/>
  <c r="C88" i="1" s="1"/>
  <c r="C89" i="1" s="1"/>
  <c r="C205" i="1"/>
  <c r="C190" i="1"/>
  <c r="C160" i="1"/>
  <c r="C228" i="1"/>
  <c r="C183" i="1"/>
  <c r="C248" i="1"/>
  <c r="C68" i="1"/>
  <c r="C146" i="1" s="1"/>
  <c r="C147" i="1" s="1"/>
  <c r="C148" i="1" s="1"/>
  <c r="C149" i="1" s="1"/>
  <c r="C150" i="1" s="1"/>
  <c r="C151" i="1" s="1"/>
  <c r="C152" i="1" s="1"/>
  <c r="C153" i="1" s="1"/>
  <c r="C213" i="1"/>
  <c r="C198" i="1"/>
  <c r="C168" i="1"/>
  <c r="S20" i="1"/>
  <c r="R20" i="1"/>
  <c r="Q20" i="1"/>
  <c r="P20" i="1"/>
  <c r="C206" i="1"/>
  <c r="C161" i="1"/>
  <c r="C221" i="1"/>
  <c r="C191" i="1"/>
  <c r="C176" i="1"/>
  <c r="C241" i="1"/>
  <c r="C61" i="1"/>
  <c r="C90" i="1" s="1"/>
  <c r="C91" i="1" s="1"/>
  <c r="C210" i="1"/>
  <c r="C165" i="1"/>
  <c r="C225" i="1"/>
  <c r="C195" i="1"/>
  <c r="C180" i="1"/>
  <c r="C245" i="1"/>
  <c r="C65" i="1"/>
  <c r="C122" i="1" s="1"/>
  <c r="C123" i="1" s="1"/>
  <c r="C181" i="1"/>
  <c r="C246" i="1"/>
  <c r="C166" i="1"/>
  <c r="C66" i="1"/>
  <c r="C130" i="1" s="1"/>
  <c r="C131" i="1" s="1"/>
  <c r="C132" i="1" s="1"/>
  <c r="C133" i="1" s="1"/>
  <c r="C134" i="1" s="1"/>
  <c r="C135" i="1" s="1"/>
  <c r="C136" i="1" s="1"/>
  <c r="C137" i="1" s="1"/>
  <c r="C226" i="1"/>
  <c r="C211" i="1"/>
  <c r="C196" i="1"/>
  <c r="C224" i="1"/>
  <c r="C179" i="1"/>
  <c r="C244" i="1"/>
  <c r="C64" i="1"/>
  <c r="C114" i="1" s="1"/>
  <c r="C115" i="1" s="1"/>
  <c r="C116" i="1" s="1"/>
  <c r="C117" i="1" s="1"/>
  <c r="C118" i="1" s="1"/>
  <c r="C119" i="1" s="1"/>
  <c r="C120" i="1" s="1"/>
  <c r="C121" i="1" s="1"/>
  <c r="C209" i="1"/>
  <c r="C194" i="1"/>
  <c r="C164" i="1"/>
  <c r="C177" i="1"/>
  <c r="C242" i="1"/>
  <c r="C162" i="1"/>
  <c r="C62" i="1"/>
  <c r="C222" i="1"/>
  <c r="C207" i="1"/>
  <c r="C192" i="1"/>
  <c r="C204" i="1"/>
  <c r="C189" i="1"/>
  <c r="C174" i="1"/>
  <c r="C159" i="1"/>
  <c r="C235" i="1"/>
  <c r="C219" i="1"/>
  <c r="C59" i="1"/>
  <c r="C74" i="1" s="1"/>
  <c r="C75" i="1" s="1"/>
  <c r="C208" i="1"/>
  <c r="C193" i="1"/>
  <c r="C178" i="1"/>
  <c r="C163" i="1"/>
  <c r="C243" i="1"/>
  <c r="C223" i="1"/>
  <c r="C63" i="1"/>
  <c r="C106" i="1" s="1"/>
  <c r="C107" i="1" s="1"/>
  <c r="C108" i="1" s="1"/>
  <c r="C109" i="1" s="1"/>
  <c r="C110" i="1" s="1"/>
  <c r="C111" i="1" s="1"/>
  <c r="C112" i="1" s="1"/>
  <c r="C113" i="1" s="1"/>
  <c r="C212" i="1"/>
  <c r="C197" i="1"/>
  <c r="C182" i="1"/>
  <c r="C167" i="1"/>
  <c r="C247" i="1"/>
  <c r="C227" i="1"/>
  <c r="C67" i="1"/>
  <c r="C138" i="1" s="1"/>
  <c r="C139" i="1" s="1"/>
  <c r="C140" i="1" s="1"/>
  <c r="C141" i="1" s="1"/>
  <c r="C142" i="1" s="1"/>
  <c r="C143" i="1" s="1"/>
  <c r="C144" i="1" s="1"/>
  <c r="C145" i="1" s="1"/>
  <c r="I53" i="1"/>
  <c r="J386" i="2" l="1"/>
  <c r="K44" i="1"/>
  <c r="K48" i="1"/>
  <c r="K52" i="1"/>
  <c r="K45" i="1"/>
  <c r="K49" i="1"/>
  <c r="K50" i="1"/>
  <c r="K46" i="1"/>
  <c r="K47" i="1"/>
  <c r="K51" i="1"/>
  <c r="K43" i="1"/>
  <c r="C8" i="3"/>
  <c r="D66" i="2"/>
  <c r="C98" i="1"/>
  <c r="C99" i="1" s="1"/>
  <c r="C100" i="1" s="1"/>
  <c r="C101" i="1" s="1"/>
  <c r="C102" i="1" s="1"/>
  <c r="C103" i="1" s="1"/>
  <c r="C104" i="1" s="1"/>
  <c r="C105" i="1" s="1"/>
  <c r="A124" i="5"/>
  <c r="C124" i="1"/>
  <c r="C125" i="1" s="1"/>
  <c r="C126" i="1" s="1"/>
  <c r="C127" i="1" s="1"/>
  <c r="C128" i="1" s="1"/>
  <c r="C129" i="1" s="1"/>
  <c r="C92" i="1"/>
  <c r="C93" i="1" s="1"/>
  <c r="C94" i="1" s="1"/>
  <c r="C95" i="1" s="1"/>
  <c r="C96" i="1" s="1"/>
  <c r="C97" i="1" s="1"/>
  <c r="C76" i="1"/>
  <c r="C77" i="1" s="1"/>
  <c r="C78" i="1" s="1"/>
  <c r="C79" i="1" s="1"/>
  <c r="C80" i="1" s="1"/>
  <c r="C81" i="1" s="1"/>
  <c r="I18" i="2"/>
  <c r="I19" i="2"/>
  <c r="J22" i="2"/>
  <c r="J24" i="2" s="1"/>
  <c r="L18" i="1"/>
  <c r="K54" i="1"/>
  <c r="J74" i="2"/>
  <c r="L5" i="3"/>
  <c r="L493" i="2"/>
  <c r="L505" i="2"/>
  <c r="L506" i="2"/>
  <c r="L507" i="2"/>
  <c r="L508" i="2"/>
  <c r="L509" i="2"/>
  <c r="L510" i="2"/>
  <c r="L511" i="2"/>
  <c r="L512" i="2"/>
  <c r="L513" i="2"/>
  <c r="L514" i="2"/>
  <c r="L515" i="2"/>
  <c r="L516" i="2"/>
  <c r="L517" i="2"/>
  <c r="L518" i="2"/>
  <c r="L519" i="2"/>
  <c r="L520" i="2"/>
  <c r="L521" i="2"/>
  <c r="L522" i="2"/>
  <c r="L523" i="2"/>
  <c r="L524" i="2"/>
  <c r="L525" i="2"/>
  <c r="L526" i="2"/>
  <c r="L527" i="2"/>
  <c r="L528" i="2"/>
  <c r="L529" i="2"/>
  <c r="L530" i="2"/>
  <c r="K5" i="3"/>
  <c r="K493" i="2"/>
  <c r="K504" i="2"/>
  <c r="K505" i="2"/>
  <c r="K506" i="2"/>
  <c r="K507" i="2"/>
  <c r="K508" i="2"/>
  <c r="K509" i="2"/>
  <c r="K510" i="2"/>
  <c r="K511" i="2"/>
  <c r="K512" i="2"/>
  <c r="K513" i="2"/>
  <c r="K514" i="2"/>
  <c r="K515" i="2"/>
  <c r="K516" i="2"/>
  <c r="K517" i="2"/>
  <c r="K518" i="2"/>
  <c r="K519" i="2"/>
  <c r="K520" i="2"/>
  <c r="K521" i="2"/>
  <c r="K522" i="2"/>
  <c r="K523" i="2"/>
  <c r="K524" i="2"/>
  <c r="K525" i="2"/>
  <c r="K526" i="2"/>
  <c r="K527" i="2"/>
  <c r="K528" i="2"/>
  <c r="K529" i="2"/>
  <c r="K530" i="2"/>
  <c r="C32" i="3"/>
  <c r="C27" i="3"/>
  <c r="C30" i="3"/>
  <c r="C34" i="3"/>
  <c r="C31" i="3"/>
  <c r="C28" i="3"/>
  <c r="C29" i="3"/>
  <c r="C26" i="3"/>
  <c r="C33" i="3"/>
  <c r="C35" i="3"/>
  <c r="J451" i="2"/>
  <c r="J295" i="2"/>
  <c r="J243" i="2"/>
  <c r="K88" i="2"/>
  <c r="J88" i="2"/>
  <c r="J87" i="2"/>
  <c r="J35" i="2"/>
  <c r="J334" i="2"/>
  <c r="J336" i="2" s="1"/>
  <c r="J192" i="2"/>
  <c r="K192" i="2"/>
  <c r="J191" i="2"/>
  <c r="J347" i="2"/>
  <c r="J139" i="2"/>
  <c r="J399" i="2"/>
  <c r="J490" i="2"/>
  <c r="J492" i="2" s="1"/>
  <c r="L337" i="2"/>
  <c r="L285" i="2"/>
  <c r="L441" i="2"/>
  <c r="L233" i="2"/>
  <c r="L389" i="2"/>
  <c r="L181" i="2"/>
  <c r="L129" i="2"/>
  <c r="L77" i="2"/>
  <c r="L25" i="2"/>
  <c r="K389" i="2"/>
  <c r="K337" i="2"/>
  <c r="K285" i="2"/>
  <c r="K441" i="2"/>
  <c r="K233" i="2"/>
  <c r="K181" i="2"/>
  <c r="K129" i="2"/>
  <c r="K77" i="2"/>
  <c r="K25" i="2"/>
  <c r="Q21" i="1"/>
  <c r="Q7" i="2" s="1"/>
  <c r="Q6" i="2"/>
  <c r="L6" i="2"/>
  <c r="K21" i="1"/>
  <c r="K6" i="2"/>
  <c r="R21" i="1"/>
  <c r="R7" i="2" s="1"/>
  <c r="R6" i="2"/>
  <c r="M21" i="1"/>
  <c r="M6" i="2"/>
  <c r="O7" i="2"/>
  <c r="O6" i="2"/>
  <c r="J189" i="1"/>
  <c r="P21" i="1"/>
  <c r="P7" i="2" s="1"/>
  <c r="P6" i="2"/>
  <c r="S21" i="1"/>
  <c r="S7" i="2" s="1"/>
  <c r="T7" i="2" s="1"/>
  <c r="U7" i="2" s="1"/>
  <c r="V7" i="2" s="1"/>
  <c r="W7" i="2" s="1"/>
  <c r="X7" i="2" s="1"/>
  <c r="Y7" i="2" s="1"/>
  <c r="Z7" i="2" s="1"/>
  <c r="AA7" i="2" s="1"/>
  <c r="AB7" i="2" s="1"/>
  <c r="AC7" i="2" s="1"/>
  <c r="AD7" i="2" s="1"/>
  <c r="AE7" i="2" s="1"/>
  <c r="AF7" i="2" s="1"/>
  <c r="AG7" i="2" s="1"/>
  <c r="AH7" i="2" s="1"/>
  <c r="AI7" i="2" s="1"/>
  <c r="AJ7" i="2" s="1"/>
  <c r="AK7" i="2" s="1"/>
  <c r="AL7" i="2" s="1"/>
  <c r="AM7" i="2" s="1"/>
  <c r="AN7" i="2" s="1"/>
  <c r="AO7" i="2" s="1"/>
  <c r="AP7" i="2" s="1"/>
  <c r="AQ7" i="2" s="1"/>
  <c r="AR7" i="2" s="1"/>
  <c r="AS7" i="2" s="1"/>
  <c r="AT7" i="2" s="1"/>
  <c r="AU7" i="2" s="1"/>
  <c r="AV7" i="2" s="1"/>
  <c r="AW7" i="2" s="1"/>
  <c r="AX7" i="2" s="1"/>
  <c r="AY7" i="2" s="1"/>
  <c r="AZ7" i="2" s="1"/>
  <c r="BA7" i="2" s="1"/>
  <c r="BB7" i="2" s="1"/>
  <c r="BC7" i="2" s="1"/>
  <c r="BD7" i="2" s="1"/>
  <c r="BE7" i="2" s="1"/>
  <c r="BF7" i="2" s="1"/>
  <c r="BG7" i="2" s="1"/>
  <c r="BH7" i="2" s="1"/>
  <c r="BI7" i="2" s="1"/>
  <c r="BJ7" i="2" s="1"/>
  <c r="BK7" i="2" s="1"/>
  <c r="BL7" i="2" s="1"/>
  <c r="BM7" i="2" s="1"/>
  <c r="BN7" i="2" s="1"/>
  <c r="BO7" i="2" s="1"/>
  <c r="BP7" i="2" s="1"/>
  <c r="BQ7" i="2" s="1"/>
  <c r="BR7" i="2" s="1"/>
  <c r="BS7" i="2" s="1"/>
  <c r="BT7" i="2" s="1"/>
  <c r="BU7" i="2" s="1"/>
  <c r="BV7" i="2" s="1"/>
  <c r="BW7" i="2" s="1"/>
  <c r="S6" i="2"/>
  <c r="T6" i="2" s="1"/>
  <c r="N21" i="1"/>
  <c r="N6" i="2"/>
  <c r="D452" i="2"/>
  <c r="J388" i="2"/>
  <c r="J282" i="2"/>
  <c r="J284" i="2" s="1"/>
  <c r="D140" i="2"/>
  <c r="D400" i="2"/>
  <c r="D296" i="2"/>
  <c r="D36" i="2"/>
  <c r="J438" i="2"/>
  <c r="J440" i="2" s="1"/>
  <c r="D348" i="2"/>
  <c r="J230" i="2"/>
  <c r="J232" i="2" s="1"/>
  <c r="J76" i="2"/>
  <c r="D89" i="2"/>
  <c r="D244" i="2"/>
  <c r="J178" i="2"/>
  <c r="J180" i="2" s="1"/>
  <c r="D193" i="2"/>
  <c r="J126" i="2"/>
  <c r="J128" i="2" s="1"/>
  <c r="M5" i="2"/>
  <c r="J193" i="1"/>
  <c r="J191" i="1"/>
  <c r="J194" i="1"/>
  <c r="J192" i="1"/>
  <c r="B50" i="5" l="1"/>
  <c r="L47" i="1"/>
  <c r="L51" i="1"/>
  <c r="L44" i="1"/>
  <c r="L48" i="1"/>
  <c r="L52" i="1"/>
  <c r="L46" i="1"/>
  <c r="L50" i="1"/>
  <c r="L45" i="1"/>
  <c r="L49" i="1"/>
  <c r="L43" i="1"/>
  <c r="B51" i="5"/>
  <c r="B72" i="5"/>
  <c r="B7" i="5"/>
  <c r="B106" i="5"/>
  <c r="B62" i="5"/>
  <c r="B18" i="5"/>
  <c r="B94" i="5"/>
  <c r="B83" i="5"/>
  <c r="B39" i="5"/>
  <c r="B28" i="5"/>
  <c r="B84" i="5"/>
  <c r="B29" i="5"/>
  <c r="B95" i="5"/>
  <c r="B40" i="5"/>
  <c r="B73" i="5"/>
  <c r="B105" i="5"/>
  <c r="B61" i="5"/>
  <c r="N7" i="2"/>
  <c r="N59" i="1"/>
  <c r="N63" i="1"/>
  <c r="N67" i="1"/>
  <c r="N62" i="1"/>
  <c r="N66" i="1"/>
  <c r="N61" i="1"/>
  <c r="N65" i="1"/>
  <c r="N60" i="1"/>
  <c r="N64" i="1"/>
  <c r="N68" i="1"/>
  <c r="M7" i="2"/>
  <c r="M60" i="1"/>
  <c r="M64" i="1"/>
  <c r="M68" i="1"/>
  <c r="M59" i="1"/>
  <c r="M63" i="1"/>
  <c r="M67" i="1"/>
  <c r="M62" i="1"/>
  <c r="M66" i="1"/>
  <c r="M61" i="1"/>
  <c r="M65" i="1"/>
  <c r="K62" i="1"/>
  <c r="K66" i="1"/>
  <c r="K61" i="1"/>
  <c r="K65" i="1"/>
  <c r="K60" i="1"/>
  <c r="K64" i="1"/>
  <c r="K68" i="1"/>
  <c r="K59" i="1"/>
  <c r="K63" i="1"/>
  <c r="K67" i="1"/>
  <c r="L61" i="1"/>
  <c r="L65" i="1"/>
  <c r="L60" i="1"/>
  <c r="L64" i="1"/>
  <c r="L68" i="1"/>
  <c r="L59" i="1"/>
  <c r="L63" i="1"/>
  <c r="L67" i="1"/>
  <c r="L62" i="1"/>
  <c r="L66" i="1"/>
  <c r="M18" i="1"/>
  <c r="L54" i="1"/>
  <c r="J196" i="1"/>
  <c r="K196" i="1" s="1"/>
  <c r="J190" i="1"/>
  <c r="K190" i="1" s="1"/>
  <c r="L190" i="1" s="1"/>
  <c r="M5" i="3"/>
  <c r="M493" i="2"/>
  <c r="M506" i="2"/>
  <c r="M507" i="2"/>
  <c r="M508" i="2"/>
  <c r="M509" i="2"/>
  <c r="M510" i="2"/>
  <c r="M511" i="2"/>
  <c r="M512" i="2"/>
  <c r="M513" i="2"/>
  <c r="M514" i="2"/>
  <c r="M515" i="2"/>
  <c r="M516" i="2"/>
  <c r="M517" i="2"/>
  <c r="M518" i="2"/>
  <c r="M519" i="2"/>
  <c r="M520" i="2"/>
  <c r="M521" i="2"/>
  <c r="M522" i="2"/>
  <c r="M523" i="2"/>
  <c r="M524" i="2"/>
  <c r="M525" i="2"/>
  <c r="M526" i="2"/>
  <c r="M527" i="2"/>
  <c r="M528" i="2"/>
  <c r="M529" i="2"/>
  <c r="M530" i="2"/>
  <c r="J452" i="2"/>
  <c r="K452" i="2"/>
  <c r="K296" i="2"/>
  <c r="J296" i="2"/>
  <c r="K244" i="2"/>
  <c r="J244" i="2"/>
  <c r="K89" i="2"/>
  <c r="L89" i="2"/>
  <c r="J89" i="2"/>
  <c r="J36" i="2"/>
  <c r="K36" i="2"/>
  <c r="K348" i="2"/>
  <c r="J348" i="2"/>
  <c r="L193" i="2"/>
  <c r="K193" i="2"/>
  <c r="J193" i="2"/>
  <c r="K400" i="2"/>
  <c r="J400" i="2"/>
  <c r="K140" i="2"/>
  <c r="J140" i="2"/>
  <c r="M441" i="2"/>
  <c r="M233" i="2"/>
  <c r="M389" i="2"/>
  <c r="M181" i="2"/>
  <c r="M337" i="2"/>
  <c r="M77" i="2"/>
  <c r="M25" i="2"/>
  <c r="M285" i="2"/>
  <c r="M129" i="2"/>
  <c r="L7" i="2"/>
  <c r="U6" i="2"/>
  <c r="K7" i="2"/>
  <c r="J7" i="2"/>
  <c r="J197" i="1"/>
  <c r="J198" i="1"/>
  <c r="K198" i="1" s="1"/>
  <c r="J195" i="1"/>
  <c r="N5" i="2"/>
  <c r="D37" i="2"/>
  <c r="D401" i="2"/>
  <c r="D90" i="2"/>
  <c r="D297" i="2"/>
  <c r="D141" i="2"/>
  <c r="D453" i="2"/>
  <c r="D194" i="2"/>
  <c r="D245" i="2"/>
  <c r="D349" i="2"/>
  <c r="K192" i="1"/>
  <c r="K191" i="1"/>
  <c r="K193" i="1"/>
  <c r="L193" i="1" s="1"/>
  <c r="M193" i="1" s="1"/>
  <c r="K194" i="1"/>
  <c r="K189" i="1"/>
  <c r="L189" i="1" s="1"/>
  <c r="M189" i="1" s="1"/>
  <c r="N18" i="1" l="1"/>
  <c r="M46" i="1"/>
  <c r="M50" i="1"/>
  <c r="M43" i="1"/>
  <c r="M47" i="1"/>
  <c r="M51" i="1"/>
  <c r="M48" i="1"/>
  <c r="M45" i="1"/>
  <c r="M44" i="1"/>
  <c r="M52" i="1"/>
  <c r="M49" i="1"/>
  <c r="B97" i="5"/>
  <c r="B64" i="5"/>
  <c r="B98" i="5"/>
  <c r="B42" i="5"/>
  <c r="B53" i="5"/>
  <c r="B108" i="5"/>
  <c r="B20" i="5"/>
  <c r="B31" i="5"/>
  <c r="B32" i="5"/>
  <c r="B43" i="5"/>
  <c r="B54" i="5"/>
  <c r="B109" i="5"/>
  <c r="B21" i="5"/>
  <c r="B110" i="5"/>
  <c r="B22" i="5"/>
  <c r="B33" i="5"/>
  <c r="B44" i="5"/>
  <c r="B55" i="5"/>
  <c r="B86" i="5"/>
  <c r="B9" i="5"/>
  <c r="B75" i="5"/>
  <c r="B76" i="5"/>
  <c r="B87" i="5"/>
  <c r="B10" i="5"/>
  <c r="B65" i="5"/>
  <c r="B66" i="5"/>
  <c r="B77" i="5"/>
  <c r="B88" i="5"/>
  <c r="B99" i="5"/>
  <c r="B11" i="5"/>
  <c r="K163" i="1"/>
  <c r="B52" i="5"/>
  <c r="K168" i="1"/>
  <c r="B107" i="5"/>
  <c r="K160" i="1"/>
  <c r="B19" i="5"/>
  <c r="K161" i="1"/>
  <c r="B30" i="5"/>
  <c r="K162" i="1"/>
  <c r="B41" i="5"/>
  <c r="K167" i="1"/>
  <c r="B96" i="5"/>
  <c r="K159" i="1"/>
  <c r="L159" i="1" s="1"/>
  <c r="M159" i="1" s="1"/>
  <c r="N159" i="1" s="1"/>
  <c r="B8" i="5"/>
  <c r="K164" i="1"/>
  <c r="L164" i="1" s="1"/>
  <c r="M164" i="1" s="1"/>
  <c r="N164" i="1" s="1"/>
  <c r="B63" i="5"/>
  <c r="K165" i="1"/>
  <c r="L165" i="1" s="1"/>
  <c r="M165" i="1" s="1"/>
  <c r="N165" i="1" s="1"/>
  <c r="B74" i="5"/>
  <c r="K166" i="1"/>
  <c r="L166" i="1" s="1"/>
  <c r="M166" i="1" s="1"/>
  <c r="N166" i="1" s="1"/>
  <c r="B85" i="5"/>
  <c r="L167" i="1"/>
  <c r="M167" i="1" s="1"/>
  <c r="N167" i="1" s="1"/>
  <c r="L163" i="1"/>
  <c r="M163" i="1" s="1"/>
  <c r="N163" i="1" s="1"/>
  <c r="L168" i="1"/>
  <c r="M168" i="1" s="1"/>
  <c r="N168" i="1" s="1"/>
  <c r="L160" i="1"/>
  <c r="M160" i="1" s="1"/>
  <c r="N160" i="1" s="1"/>
  <c r="L161" i="1"/>
  <c r="M161" i="1" s="1"/>
  <c r="N161" i="1" s="1"/>
  <c r="L162" i="1"/>
  <c r="M162" i="1" s="1"/>
  <c r="N162" i="1" s="1"/>
  <c r="J30" i="2"/>
  <c r="L134" i="2"/>
  <c r="L290" i="2"/>
  <c r="L342" i="2"/>
  <c r="L238" i="2"/>
  <c r="M54" i="1"/>
  <c r="K53" i="1"/>
  <c r="K498" i="2"/>
  <c r="N502" i="2" s="1"/>
  <c r="L296" i="2"/>
  <c r="M192" i="2"/>
  <c r="J498" i="2"/>
  <c r="J501" i="2" s="1"/>
  <c r="K503" i="2"/>
  <c r="L503" i="2"/>
  <c r="L400" i="2"/>
  <c r="M140" i="2"/>
  <c r="M348" i="2"/>
  <c r="M504" i="2"/>
  <c r="L36" i="2"/>
  <c r="M244" i="2"/>
  <c r="M296" i="2"/>
  <c r="L452" i="2"/>
  <c r="J502" i="2"/>
  <c r="K502" i="2"/>
  <c r="M88" i="2"/>
  <c r="N5" i="3"/>
  <c r="N493" i="2"/>
  <c r="N507" i="2"/>
  <c r="N508" i="2"/>
  <c r="N509" i="2"/>
  <c r="N510" i="2"/>
  <c r="N511" i="2"/>
  <c r="N512" i="2"/>
  <c r="N513" i="2"/>
  <c r="N514" i="2"/>
  <c r="N515" i="2"/>
  <c r="N516" i="2"/>
  <c r="N517" i="2"/>
  <c r="N518" i="2"/>
  <c r="N519" i="2"/>
  <c r="N520" i="2"/>
  <c r="N521" i="2"/>
  <c r="N522" i="2"/>
  <c r="N523" i="2"/>
  <c r="N524" i="2"/>
  <c r="N525" i="2"/>
  <c r="N526" i="2"/>
  <c r="N527" i="2"/>
  <c r="N528" i="2"/>
  <c r="N529" i="2"/>
  <c r="N530" i="2"/>
  <c r="L453" i="2"/>
  <c r="J453" i="2"/>
  <c r="K453" i="2"/>
  <c r="K297" i="2"/>
  <c r="J297" i="2"/>
  <c r="L297" i="2"/>
  <c r="K245" i="2"/>
  <c r="L245" i="2"/>
  <c r="J245" i="2"/>
  <c r="L90" i="2"/>
  <c r="J90" i="2"/>
  <c r="M90" i="2"/>
  <c r="K90" i="2"/>
  <c r="L37" i="2"/>
  <c r="J37" i="2"/>
  <c r="K37" i="2"/>
  <c r="L349" i="2"/>
  <c r="K349" i="2"/>
  <c r="J349" i="2"/>
  <c r="L401" i="2"/>
  <c r="K401" i="2"/>
  <c r="J401" i="2"/>
  <c r="K141" i="2"/>
  <c r="J141" i="2"/>
  <c r="L141" i="2"/>
  <c r="K194" i="2"/>
  <c r="J194" i="2"/>
  <c r="M194" i="2"/>
  <c r="L194" i="2"/>
  <c r="J199" i="1"/>
  <c r="N441" i="2"/>
  <c r="N389" i="2"/>
  <c r="N181" i="2"/>
  <c r="N337" i="2"/>
  <c r="N25" i="2"/>
  <c r="N285" i="2"/>
  <c r="N129" i="2"/>
  <c r="N233" i="2"/>
  <c r="N77" i="2"/>
  <c r="L198" i="1"/>
  <c r="M198" i="1" s="1"/>
  <c r="N198" i="1" s="1"/>
  <c r="K134" i="2"/>
  <c r="K82" i="2"/>
  <c r="K86" i="2" s="1"/>
  <c r="K238" i="2"/>
  <c r="K30" i="2"/>
  <c r="K446" i="2"/>
  <c r="K394" i="2"/>
  <c r="K186" i="2"/>
  <c r="K342" i="2"/>
  <c r="K290" i="2"/>
  <c r="L194" i="1"/>
  <c r="J186" i="2"/>
  <c r="J189" i="2" s="1"/>
  <c r="J82" i="2"/>
  <c r="J238" i="2"/>
  <c r="J241" i="2" s="1"/>
  <c r="J290" i="2"/>
  <c r="J293" i="2" s="1"/>
  <c r="J134" i="2"/>
  <c r="J137" i="2" s="1"/>
  <c r="J446" i="2"/>
  <c r="J449" i="2" s="1"/>
  <c r="J394" i="2"/>
  <c r="J397" i="2" s="1"/>
  <c r="J342" i="2"/>
  <c r="V6" i="2"/>
  <c r="K195" i="1"/>
  <c r="L195" i="1" s="1"/>
  <c r="K197" i="1"/>
  <c r="L30" i="2"/>
  <c r="O35" i="2" s="1"/>
  <c r="D246" i="2"/>
  <c r="D454" i="2"/>
  <c r="D142" i="2"/>
  <c r="D298" i="2"/>
  <c r="D91" i="2"/>
  <c r="D402" i="2"/>
  <c r="D38" i="2"/>
  <c r="D350" i="2"/>
  <c r="D195" i="2"/>
  <c r="O5" i="2"/>
  <c r="M190" i="1"/>
  <c r="N190" i="1" s="1"/>
  <c r="N205" i="1" s="1"/>
  <c r="N193" i="1"/>
  <c r="N208" i="1" s="1"/>
  <c r="L196" i="1"/>
  <c r="M196" i="1" s="1"/>
  <c r="N196" i="1" s="1"/>
  <c r="N211" i="1" s="1"/>
  <c r="N189" i="1"/>
  <c r="L191" i="1"/>
  <c r="M191" i="1" s="1"/>
  <c r="L192" i="1"/>
  <c r="I19" i="1" l="1"/>
  <c r="C2" i="5"/>
  <c r="C8" i="5" s="1"/>
  <c r="J8" i="5" s="1"/>
  <c r="N45" i="1"/>
  <c r="N49" i="1"/>
  <c r="N46" i="1"/>
  <c r="N50" i="1"/>
  <c r="N47" i="1"/>
  <c r="N51" i="1"/>
  <c r="N44" i="1"/>
  <c r="N48" i="1"/>
  <c r="N52" i="1"/>
  <c r="N43" i="1"/>
  <c r="B6" i="5"/>
  <c r="C6" i="5" s="1"/>
  <c r="B17" i="5"/>
  <c r="C17" i="5" s="1"/>
  <c r="C99" i="5"/>
  <c r="I99" i="5" s="1"/>
  <c r="C77" i="5"/>
  <c r="G77" i="5" s="1"/>
  <c r="C65" i="5"/>
  <c r="C87" i="5"/>
  <c r="K87" i="5" s="1"/>
  <c r="C75" i="5"/>
  <c r="C86" i="5"/>
  <c r="K86" i="5" s="1"/>
  <c r="C44" i="5"/>
  <c r="U44" i="5" s="1"/>
  <c r="C22" i="5"/>
  <c r="BA22" i="5" s="1"/>
  <c r="C21" i="5"/>
  <c r="AV21" i="5" s="1"/>
  <c r="C54" i="5"/>
  <c r="G54" i="5" s="1"/>
  <c r="C32" i="5"/>
  <c r="BA32" i="5" s="1"/>
  <c r="C20" i="5"/>
  <c r="R20" i="5" s="1"/>
  <c r="C53" i="5"/>
  <c r="C98" i="5"/>
  <c r="N98" i="5" s="1"/>
  <c r="C97" i="5"/>
  <c r="L97" i="5" s="1"/>
  <c r="O87" i="5"/>
  <c r="C85" i="5"/>
  <c r="B89" i="5"/>
  <c r="C74" i="5"/>
  <c r="B78" i="5"/>
  <c r="C63" i="5"/>
  <c r="B67" i="5"/>
  <c r="C96" i="5"/>
  <c r="B100" i="5"/>
  <c r="C41" i="5"/>
  <c r="B45" i="5"/>
  <c r="C30" i="5"/>
  <c r="B34" i="5"/>
  <c r="C19" i="5"/>
  <c r="C107" i="5"/>
  <c r="B111" i="5"/>
  <c r="C52" i="5"/>
  <c r="B56" i="5"/>
  <c r="L502" i="2"/>
  <c r="L186" i="2"/>
  <c r="M191" i="2" s="1"/>
  <c r="L394" i="2"/>
  <c r="M399" i="2" s="1"/>
  <c r="L82" i="2"/>
  <c r="M87" i="2" s="1"/>
  <c r="M502" i="2"/>
  <c r="L446" i="2"/>
  <c r="M451" i="2" s="1"/>
  <c r="L494" i="2"/>
  <c r="J442" i="2"/>
  <c r="J443" i="2" s="1"/>
  <c r="K438" i="2" s="1"/>
  <c r="K440" i="2" s="1"/>
  <c r="K338" i="2"/>
  <c r="J338" i="2"/>
  <c r="J339" i="2" s="1"/>
  <c r="K234" i="2"/>
  <c r="L26" i="2"/>
  <c r="L130" i="2"/>
  <c r="L182" i="2"/>
  <c r="O50" i="1"/>
  <c r="O394" i="2" s="1"/>
  <c r="N402" i="2" s="1"/>
  <c r="S46" i="1"/>
  <c r="P43" i="1"/>
  <c r="R50" i="1"/>
  <c r="O47" i="1"/>
  <c r="O238" i="2" s="1"/>
  <c r="O246" i="2" s="1"/>
  <c r="S43" i="1"/>
  <c r="R51" i="1"/>
  <c r="O48" i="1"/>
  <c r="O290" i="2" s="1"/>
  <c r="S44" i="1"/>
  <c r="Q51" i="1"/>
  <c r="R48" i="1"/>
  <c r="O45" i="1"/>
  <c r="O134" i="2" s="1"/>
  <c r="N142" i="2" s="1"/>
  <c r="J494" i="2"/>
  <c r="J495" i="2" s="1"/>
  <c r="K442" i="2"/>
  <c r="J26" i="2"/>
  <c r="J27" i="2" s="1"/>
  <c r="K22" i="2" s="1"/>
  <c r="K24" i="2" s="1"/>
  <c r="P51" i="1"/>
  <c r="R45" i="1"/>
  <c r="S51" i="1"/>
  <c r="Q45" i="1"/>
  <c r="P49" i="1"/>
  <c r="R43" i="1"/>
  <c r="Q43" i="1"/>
  <c r="K494" i="2"/>
  <c r="J390" i="2"/>
  <c r="J391" i="2" s="1"/>
  <c r="K286" i="2"/>
  <c r="J286" i="2"/>
  <c r="J287" i="2" s="1"/>
  <c r="K182" i="2"/>
  <c r="J234" i="2"/>
  <c r="J235" i="2" s="1"/>
  <c r="K230" i="2" s="1"/>
  <c r="K232" i="2" s="1"/>
  <c r="L78" i="2"/>
  <c r="K130" i="2"/>
  <c r="Q52" i="1"/>
  <c r="R49" i="1"/>
  <c r="O46" i="1"/>
  <c r="O186" i="2" s="1"/>
  <c r="N194" i="2" s="1"/>
  <c r="P52" i="1"/>
  <c r="Q49" i="1"/>
  <c r="R46" i="1"/>
  <c r="O43" i="1"/>
  <c r="O30" i="2" s="1"/>
  <c r="N38" i="2" s="1"/>
  <c r="Q50" i="1"/>
  <c r="R47" i="1"/>
  <c r="O44" i="1"/>
  <c r="O82" i="2" s="1"/>
  <c r="N90" i="2" s="1"/>
  <c r="P50" i="1"/>
  <c r="Q47" i="1"/>
  <c r="R44" i="1"/>
  <c r="L338" i="2"/>
  <c r="J130" i="2"/>
  <c r="J131" i="2" s="1"/>
  <c r="K78" i="2"/>
  <c r="S49" i="1"/>
  <c r="L286" i="2"/>
  <c r="L390" i="2"/>
  <c r="K390" i="2"/>
  <c r="J78" i="2"/>
  <c r="J79" i="2" s="1"/>
  <c r="K74" i="2" s="1"/>
  <c r="K76" i="2" s="1"/>
  <c r="K26" i="2"/>
  <c r="L234" i="2"/>
  <c r="S50" i="1"/>
  <c r="P47" i="1"/>
  <c r="Q44" i="1"/>
  <c r="O51" i="1"/>
  <c r="S47" i="1"/>
  <c r="P44" i="1"/>
  <c r="O52" i="1"/>
  <c r="O498" i="2" s="1"/>
  <c r="N506" i="2" s="1"/>
  <c r="S48" i="1"/>
  <c r="P45" i="1"/>
  <c r="R52" i="1"/>
  <c r="O49" i="1"/>
  <c r="O342" i="2" s="1"/>
  <c r="N350" i="2" s="1"/>
  <c r="S45" i="1"/>
  <c r="L442" i="2"/>
  <c r="J182" i="2"/>
  <c r="J183" i="2" s="1"/>
  <c r="K178" i="2" s="1"/>
  <c r="K180" i="2" s="1"/>
  <c r="K183" i="2" s="1"/>
  <c r="L178" i="2" s="1"/>
  <c r="L180" i="2" s="1"/>
  <c r="Q48" i="1"/>
  <c r="P48" i="1"/>
  <c r="S52" i="1"/>
  <c r="Q46" i="1"/>
  <c r="P46" i="1"/>
  <c r="M130" i="2"/>
  <c r="M494" i="2"/>
  <c r="M390" i="2"/>
  <c r="M338" i="2"/>
  <c r="M182" i="2"/>
  <c r="M234" i="2"/>
  <c r="M78" i="2"/>
  <c r="M442" i="2"/>
  <c r="M26" i="2"/>
  <c r="M286" i="2"/>
  <c r="L498" i="2"/>
  <c r="O503" i="2" s="1"/>
  <c r="N393" i="2"/>
  <c r="O396" i="2" s="1"/>
  <c r="L53" i="1"/>
  <c r="K33" i="2"/>
  <c r="L33" i="2"/>
  <c r="M33" i="2"/>
  <c r="N33" i="2"/>
  <c r="N54" i="1"/>
  <c r="N222" i="1"/>
  <c r="N182" i="2" s="1"/>
  <c r="N227" i="1"/>
  <c r="N442" i="2" s="1"/>
  <c r="O18" i="1"/>
  <c r="P18" i="1" s="1"/>
  <c r="Q18" i="1" s="1"/>
  <c r="R18" i="1" s="1"/>
  <c r="S18" i="1" s="1"/>
  <c r="N219" i="1"/>
  <c r="N221" i="1"/>
  <c r="N130" i="2" s="1"/>
  <c r="N220" i="1"/>
  <c r="N224" i="1"/>
  <c r="N286" i="2" s="1"/>
  <c r="N226" i="1"/>
  <c r="N390" i="2" s="1"/>
  <c r="N223" i="1"/>
  <c r="N234" i="2" s="1"/>
  <c r="N228" i="1"/>
  <c r="N494" i="2" s="1"/>
  <c r="N225" i="1"/>
  <c r="N338" i="2" s="1"/>
  <c r="N237" i="2"/>
  <c r="O240" i="2" s="1"/>
  <c r="N81" i="2"/>
  <c r="O84" i="2" s="1"/>
  <c r="J532" i="2"/>
  <c r="J345" i="2"/>
  <c r="K345" i="2"/>
  <c r="N501" i="2"/>
  <c r="M297" i="2"/>
  <c r="N297" i="2" s="1"/>
  <c r="J533" i="2"/>
  <c r="L501" i="2"/>
  <c r="M245" i="2"/>
  <c r="M501" i="2"/>
  <c r="K501" i="2"/>
  <c r="M401" i="2"/>
  <c r="M141" i="2"/>
  <c r="N349" i="2"/>
  <c r="N89" i="2"/>
  <c r="K87" i="2"/>
  <c r="L87" i="2"/>
  <c r="J242" i="2"/>
  <c r="K242" i="2"/>
  <c r="L399" i="2"/>
  <c r="K399" i="2"/>
  <c r="L191" i="2"/>
  <c r="K191" i="2"/>
  <c r="J294" i="2"/>
  <c r="K294" i="2" s="1"/>
  <c r="J450" i="2"/>
  <c r="K450" i="2"/>
  <c r="J138" i="2"/>
  <c r="K138" i="2"/>
  <c r="N37" i="2"/>
  <c r="N453" i="2"/>
  <c r="N193" i="2"/>
  <c r="K295" i="2"/>
  <c r="L451" i="2"/>
  <c r="K451" i="2"/>
  <c r="J346" i="2"/>
  <c r="K346" i="2"/>
  <c r="J34" i="2"/>
  <c r="K34" i="2"/>
  <c r="K35" i="2"/>
  <c r="L35" i="2"/>
  <c r="J190" i="2"/>
  <c r="K190" i="2"/>
  <c r="L347" i="2"/>
  <c r="K347" i="2"/>
  <c r="L243" i="2"/>
  <c r="K243" i="2"/>
  <c r="K139" i="2"/>
  <c r="L139" i="2"/>
  <c r="J398" i="2"/>
  <c r="K398" i="2"/>
  <c r="J86" i="2"/>
  <c r="N505" i="2"/>
  <c r="O501" i="2"/>
  <c r="O5" i="3"/>
  <c r="O493" i="2"/>
  <c r="O508" i="2"/>
  <c r="O509" i="2"/>
  <c r="O510" i="2"/>
  <c r="O511" i="2"/>
  <c r="O512" i="2"/>
  <c r="O513" i="2"/>
  <c r="O514" i="2"/>
  <c r="O515" i="2"/>
  <c r="O516" i="2"/>
  <c r="O517" i="2"/>
  <c r="O518" i="2"/>
  <c r="O519" i="2"/>
  <c r="O520" i="2"/>
  <c r="O521" i="2"/>
  <c r="O522" i="2"/>
  <c r="O523" i="2"/>
  <c r="O524" i="2"/>
  <c r="O525" i="2"/>
  <c r="O526" i="2"/>
  <c r="O527" i="2"/>
  <c r="O528" i="2"/>
  <c r="O529" i="2"/>
  <c r="O530" i="2"/>
  <c r="O494" i="2"/>
  <c r="O502" i="2"/>
  <c r="M454" i="2"/>
  <c r="K454" i="2"/>
  <c r="L454" i="2"/>
  <c r="J454" i="2"/>
  <c r="L298" i="2"/>
  <c r="J298" i="2"/>
  <c r="K298" i="2"/>
  <c r="M298" i="2"/>
  <c r="L246" i="2"/>
  <c r="J246" i="2"/>
  <c r="M246" i="2"/>
  <c r="K246" i="2"/>
  <c r="N91" i="2"/>
  <c r="L91" i="2"/>
  <c r="J91" i="2"/>
  <c r="M91" i="2"/>
  <c r="K91" i="2"/>
  <c r="M38" i="2"/>
  <c r="K38" i="2"/>
  <c r="L38" i="2"/>
  <c r="J38" i="2"/>
  <c r="M195" i="2"/>
  <c r="L195" i="2"/>
  <c r="K195" i="2"/>
  <c r="N195" i="2"/>
  <c r="J195" i="2"/>
  <c r="M350" i="2"/>
  <c r="L350" i="2"/>
  <c r="K350" i="2"/>
  <c r="J350" i="2"/>
  <c r="L402" i="2"/>
  <c r="K402" i="2"/>
  <c r="J402" i="2"/>
  <c r="M402" i="2"/>
  <c r="J142" i="2"/>
  <c r="M142" i="2"/>
  <c r="L142" i="2"/>
  <c r="K142" i="2"/>
  <c r="M35" i="2"/>
  <c r="N35" i="2"/>
  <c r="L397" i="2"/>
  <c r="K397" i="2"/>
  <c r="O33" i="2"/>
  <c r="L189" i="2"/>
  <c r="M189" i="2" s="1"/>
  <c r="K189" i="2"/>
  <c r="M346" i="2"/>
  <c r="L346" i="2"/>
  <c r="L34" i="2"/>
  <c r="O34" i="2"/>
  <c r="N34" i="2"/>
  <c r="M34" i="2"/>
  <c r="M347" i="2"/>
  <c r="N347" i="2"/>
  <c r="M139" i="2"/>
  <c r="N139" i="2"/>
  <c r="L241" i="2"/>
  <c r="K241" i="2"/>
  <c r="M190" i="2"/>
  <c r="L190" i="2"/>
  <c r="L242" i="2"/>
  <c r="M242" i="2"/>
  <c r="N243" i="2"/>
  <c r="M243" i="2"/>
  <c r="L345" i="2"/>
  <c r="L137" i="2"/>
  <c r="K137" i="2"/>
  <c r="M85" i="2"/>
  <c r="O85" i="2"/>
  <c r="L85" i="2"/>
  <c r="K85" i="2"/>
  <c r="N85" i="2"/>
  <c r="L398" i="2"/>
  <c r="M398" i="2"/>
  <c r="M86" i="2"/>
  <c r="L86" i="2"/>
  <c r="O86" i="2"/>
  <c r="N86" i="2"/>
  <c r="K449" i="2"/>
  <c r="L449" i="2"/>
  <c r="K293" i="2"/>
  <c r="L293" i="2" s="1"/>
  <c r="M293" i="2" s="1"/>
  <c r="M450" i="2"/>
  <c r="L450" i="2"/>
  <c r="L138" i="2"/>
  <c r="M138" i="2"/>
  <c r="J10" i="2"/>
  <c r="K199" i="1"/>
  <c r="K10" i="2"/>
  <c r="O389" i="2"/>
  <c r="O23" i="3"/>
  <c r="O337" i="2"/>
  <c r="O441" i="2"/>
  <c r="O285" i="2"/>
  <c r="O129" i="2"/>
  <c r="O233" i="2"/>
  <c r="O77" i="2"/>
  <c r="O181" i="2"/>
  <c r="O25" i="2"/>
  <c r="O442" i="2"/>
  <c r="O390" i="2"/>
  <c r="O338" i="2"/>
  <c r="O286" i="2"/>
  <c r="O130" i="2"/>
  <c r="O26" i="2"/>
  <c r="O234" i="2"/>
  <c r="O182" i="2"/>
  <c r="O78" i="2"/>
  <c r="O446" i="2"/>
  <c r="O454" i="2" s="1"/>
  <c r="W6" i="2"/>
  <c r="N213" i="1"/>
  <c r="N497" i="2" s="1"/>
  <c r="M195" i="1"/>
  <c r="N195" i="1" s="1"/>
  <c r="M194" i="1"/>
  <c r="N194" i="1" s="1"/>
  <c r="N209" i="1" s="1"/>
  <c r="N289" i="2" s="1"/>
  <c r="L197" i="1"/>
  <c r="M197" i="1" s="1"/>
  <c r="N197" i="1" s="1"/>
  <c r="N212" i="1" s="1"/>
  <c r="N445" i="2" s="1"/>
  <c r="J69" i="1"/>
  <c r="J255" i="1" s="1"/>
  <c r="J258" i="1" s="1"/>
  <c r="K69" i="1"/>
  <c r="K255" i="1" s="1"/>
  <c r="D39" i="2"/>
  <c r="D403" i="2"/>
  <c r="D143" i="2"/>
  <c r="D351" i="2"/>
  <c r="D299" i="2"/>
  <c r="P5" i="2"/>
  <c r="D196" i="2"/>
  <c r="D92" i="2"/>
  <c r="D455" i="2"/>
  <c r="D247" i="2"/>
  <c r="N191" i="1"/>
  <c r="N204" i="1"/>
  <c r="N29" i="2" s="1"/>
  <c r="M192" i="1"/>
  <c r="N192" i="1" s="1"/>
  <c r="B12" i="5" l="1"/>
  <c r="B23" i="5"/>
  <c r="AC22" i="5"/>
  <c r="G86" i="5"/>
  <c r="AS22" i="5"/>
  <c r="AN21" i="5"/>
  <c r="H44" i="5"/>
  <c r="AE8" i="5"/>
  <c r="H20" i="5"/>
  <c r="P87" i="5"/>
  <c r="AU8" i="5"/>
  <c r="O8" i="5"/>
  <c r="AN20" i="5"/>
  <c r="AV22" i="5"/>
  <c r="K21" i="5"/>
  <c r="AN32" i="5"/>
  <c r="AM8" i="5"/>
  <c r="W8" i="5"/>
  <c r="K8" i="5"/>
  <c r="V20" i="5"/>
  <c r="AM20" i="5"/>
  <c r="P22" i="5"/>
  <c r="G87" i="5"/>
  <c r="AY8" i="5"/>
  <c r="AQ8" i="5"/>
  <c r="AI8" i="5"/>
  <c r="AA8" i="5"/>
  <c r="S8" i="5"/>
  <c r="H8" i="5"/>
  <c r="AA22" i="5"/>
  <c r="L20" i="5"/>
  <c r="W20" i="5"/>
  <c r="AF22" i="5"/>
  <c r="AW22" i="5"/>
  <c r="AK22" i="5"/>
  <c r="AW8" i="5"/>
  <c r="AS8" i="5"/>
  <c r="AO8" i="5"/>
  <c r="AK8" i="5"/>
  <c r="AG8" i="5"/>
  <c r="AC8" i="5"/>
  <c r="Y8" i="5"/>
  <c r="U8" i="5"/>
  <c r="Q8" i="5"/>
  <c r="G8" i="5"/>
  <c r="I8" i="5"/>
  <c r="K22" i="5"/>
  <c r="AQ22" i="5"/>
  <c r="X20" i="5"/>
  <c r="AU20" i="5"/>
  <c r="AE20" i="5"/>
  <c r="O20" i="5"/>
  <c r="AN22" i="5"/>
  <c r="X22" i="5"/>
  <c r="M22" i="5"/>
  <c r="P86" i="5"/>
  <c r="L98" i="5"/>
  <c r="Q22" i="5"/>
  <c r="I77" i="5"/>
  <c r="I86" i="5"/>
  <c r="S32" i="5"/>
  <c r="U32" i="5"/>
  <c r="S44" i="5"/>
  <c r="AO21" i="5"/>
  <c r="Z44" i="5"/>
  <c r="J99" i="5"/>
  <c r="K32" i="5"/>
  <c r="G32" i="5"/>
  <c r="AZ8" i="5"/>
  <c r="AX8" i="5"/>
  <c r="AV8" i="5"/>
  <c r="AT8" i="5"/>
  <c r="AR8" i="5"/>
  <c r="AP8" i="5"/>
  <c r="AN8" i="5"/>
  <c r="AL8" i="5"/>
  <c r="AJ8" i="5"/>
  <c r="AH8" i="5"/>
  <c r="AF8" i="5"/>
  <c r="AD8" i="5"/>
  <c r="AB8" i="5"/>
  <c r="Z8" i="5"/>
  <c r="X8" i="5"/>
  <c r="V8" i="5"/>
  <c r="T8" i="5"/>
  <c r="R8" i="5"/>
  <c r="P8" i="5"/>
  <c r="L8" i="5"/>
  <c r="M8" i="5"/>
  <c r="N8" i="5"/>
  <c r="AL20" i="5"/>
  <c r="S22" i="5"/>
  <c r="AI22" i="5"/>
  <c r="AY22" i="5"/>
  <c r="AV20" i="5"/>
  <c r="AF20" i="5"/>
  <c r="P20" i="5"/>
  <c r="AY20" i="5"/>
  <c r="AQ20" i="5"/>
  <c r="AI20" i="5"/>
  <c r="AA20" i="5"/>
  <c r="S20" i="5"/>
  <c r="K20" i="5"/>
  <c r="AZ22" i="5"/>
  <c r="AR22" i="5"/>
  <c r="AJ22" i="5"/>
  <c r="AB22" i="5"/>
  <c r="T22" i="5"/>
  <c r="H22" i="5"/>
  <c r="H54" i="5"/>
  <c r="K54" i="5" s="1"/>
  <c r="M86" i="5"/>
  <c r="M87" i="5"/>
  <c r="M98" i="5"/>
  <c r="I54" i="5"/>
  <c r="AX20" i="5"/>
  <c r="AG22" i="5"/>
  <c r="H86" i="5"/>
  <c r="Q87" i="5"/>
  <c r="I20" i="5"/>
  <c r="S87" i="5"/>
  <c r="Z21" i="5"/>
  <c r="AY44" i="5"/>
  <c r="Y21" i="5"/>
  <c r="AP44" i="5"/>
  <c r="O44" i="5"/>
  <c r="AY32" i="5"/>
  <c r="X32" i="5"/>
  <c r="G21" i="5"/>
  <c r="AP21" i="5"/>
  <c r="AI44" i="5"/>
  <c r="AW21" i="5"/>
  <c r="AG21" i="5"/>
  <c r="Q21" i="5"/>
  <c r="AX44" i="5"/>
  <c r="AH44" i="5"/>
  <c r="R44" i="5"/>
  <c r="AI32" i="5"/>
  <c r="AV32" i="5"/>
  <c r="AF32" i="5"/>
  <c r="P32" i="5"/>
  <c r="AR21" i="5"/>
  <c r="Y44" i="5"/>
  <c r="J87" i="5"/>
  <c r="G20" i="5"/>
  <c r="AD20" i="5"/>
  <c r="AT20" i="5"/>
  <c r="J22" i="5"/>
  <c r="N22" i="5"/>
  <c r="W22" i="5"/>
  <c r="AE22" i="5"/>
  <c r="AM22" i="5"/>
  <c r="AU22" i="5"/>
  <c r="BC22" i="5"/>
  <c r="AZ20" i="5"/>
  <c r="AR20" i="5"/>
  <c r="AJ20" i="5"/>
  <c r="AB20" i="5"/>
  <c r="T20" i="5"/>
  <c r="J20" i="5"/>
  <c r="BA20" i="5"/>
  <c r="AW20" i="5"/>
  <c r="AS20" i="5"/>
  <c r="AO20" i="5"/>
  <c r="AK20" i="5"/>
  <c r="AG20" i="5"/>
  <c r="AC20" i="5"/>
  <c r="Y20" i="5"/>
  <c r="U20" i="5"/>
  <c r="Q20" i="5"/>
  <c r="N20" i="5"/>
  <c r="M20" i="5"/>
  <c r="BB22" i="5"/>
  <c r="AX22" i="5"/>
  <c r="AT22" i="5"/>
  <c r="AP22" i="5"/>
  <c r="AL22" i="5"/>
  <c r="AH22" i="5"/>
  <c r="AD22" i="5"/>
  <c r="Z22" i="5"/>
  <c r="V22" i="5"/>
  <c r="R22" i="5"/>
  <c r="O22" i="5"/>
  <c r="L22" i="5"/>
  <c r="L86" i="5"/>
  <c r="N86" i="5"/>
  <c r="R86" i="5"/>
  <c r="L87" i="5"/>
  <c r="N87" i="5"/>
  <c r="R87" i="5"/>
  <c r="H98" i="5"/>
  <c r="J77" i="5"/>
  <c r="AH20" i="5"/>
  <c r="Y22" i="5"/>
  <c r="AO22" i="5"/>
  <c r="O86" i="5"/>
  <c r="J86" i="5"/>
  <c r="I87" i="5"/>
  <c r="J98" i="5"/>
  <c r="AP20" i="5"/>
  <c r="U22" i="5"/>
  <c r="H87" i="5"/>
  <c r="Q86" i="5"/>
  <c r="H77" i="5"/>
  <c r="K98" i="5"/>
  <c r="G98" i="5"/>
  <c r="J54" i="5"/>
  <c r="I98" i="5"/>
  <c r="Z20" i="5"/>
  <c r="M97" i="5"/>
  <c r="J97" i="5"/>
  <c r="K97" i="5"/>
  <c r="H53" i="5"/>
  <c r="G53" i="5"/>
  <c r="I32" i="5"/>
  <c r="AW32" i="5"/>
  <c r="AG32" i="5"/>
  <c r="Y32" i="5"/>
  <c r="AS32" i="5"/>
  <c r="AC32" i="5"/>
  <c r="L32" i="5"/>
  <c r="N32" i="5"/>
  <c r="R32" i="5"/>
  <c r="V32" i="5"/>
  <c r="Z32" i="5"/>
  <c r="AD32" i="5"/>
  <c r="AH32" i="5"/>
  <c r="AL32" i="5"/>
  <c r="AP32" i="5"/>
  <c r="AT32" i="5"/>
  <c r="AX32" i="5"/>
  <c r="BB32" i="5"/>
  <c r="AU32" i="5"/>
  <c r="AM32" i="5"/>
  <c r="AE32" i="5"/>
  <c r="W32" i="5"/>
  <c r="J32" i="5"/>
  <c r="O32" i="5"/>
  <c r="J21" i="5"/>
  <c r="X21" i="5"/>
  <c r="H21" i="5"/>
  <c r="AF21" i="5"/>
  <c r="AZ21" i="5"/>
  <c r="AJ21" i="5"/>
  <c r="T21" i="5"/>
  <c r="N21" i="5"/>
  <c r="O21" i="5"/>
  <c r="L21" i="5"/>
  <c r="S21" i="5"/>
  <c r="W21" i="5"/>
  <c r="AA21" i="5"/>
  <c r="AE21" i="5"/>
  <c r="AI21" i="5"/>
  <c r="AM21" i="5"/>
  <c r="AQ21" i="5"/>
  <c r="AU21" i="5"/>
  <c r="AY21" i="5"/>
  <c r="BB21" i="5"/>
  <c r="AT21" i="5"/>
  <c r="AL21" i="5"/>
  <c r="AD21" i="5"/>
  <c r="V21" i="5"/>
  <c r="M21" i="5"/>
  <c r="N44" i="5"/>
  <c r="AC44" i="5"/>
  <c r="AS44" i="5"/>
  <c r="AK44" i="5"/>
  <c r="AW44" i="5"/>
  <c r="AG44" i="5"/>
  <c r="Q44" i="5"/>
  <c r="K44" i="5"/>
  <c r="I44" i="5"/>
  <c r="P44" i="5"/>
  <c r="T44" i="5"/>
  <c r="X44" i="5"/>
  <c r="AB44" i="5"/>
  <c r="AF44" i="5"/>
  <c r="AJ44" i="5"/>
  <c r="AN44" i="5"/>
  <c r="AR44" i="5"/>
  <c r="AV44" i="5"/>
  <c r="AZ44" i="5"/>
  <c r="BC44" i="5"/>
  <c r="AU44" i="5"/>
  <c r="AM44" i="5"/>
  <c r="AE44" i="5"/>
  <c r="W44" i="5"/>
  <c r="M44" i="5"/>
  <c r="J44" i="5"/>
  <c r="G75" i="5"/>
  <c r="H75" i="5"/>
  <c r="G65" i="5"/>
  <c r="H65" i="5" s="1"/>
  <c r="L99" i="5"/>
  <c r="K99" i="5"/>
  <c r="O99" i="5"/>
  <c r="N99" i="5"/>
  <c r="M99" i="5"/>
  <c r="R21" i="5"/>
  <c r="AH21" i="5"/>
  <c r="AX21" i="5"/>
  <c r="G44" i="5"/>
  <c r="AA44" i="5"/>
  <c r="AQ44" i="5"/>
  <c r="BA21" i="5"/>
  <c r="AS21" i="5"/>
  <c r="AK21" i="5"/>
  <c r="AC21" i="5"/>
  <c r="U21" i="5"/>
  <c r="I21" i="5"/>
  <c r="BB44" i="5"/>
  <c r="AT44" i="5"/>
  <c r="AL44" i="5"/>
  <c r="AD44" i="5"/>
  <c r="V44" i="5"/>
  <c r="L44" i="5"/>
  <c r="H32" i="5"/>
  <c r="AA32" i="5"/>
  <c r="AQ32" i="5"/>
  <c r="G99" i="5"/>
  <c r="AZ32" i="5"/>
  <c r="AR32" i="5"/>
  <c r="AJ32" i="5"/>
  <c r="AB32" i="5"/>
  <c r="T32" i="5"/>
  <c r="M32" i="5"/>
  <c r="AB21" i="5"/>
  <c r="AO44" i="5"/>
  <c r="AK32" i="5"/>
  <c r="H97" i="5"/>
  <c r="P21" i="5"/>
  <c r="BA44" i="5"/>
  <c r="AO32" i="5"/>
  <c r="I97" i="5"/>
  <c r="H99" i="5"/>
  <c r="G97" i="5"/>
  <c r="Q32" i="5"/>
  <c r="N78" i="2"/>
  <c r="N238" i="1"/>
  <c r="C120" i="5" s="1"/>
  <c r="N235" i="1"/>
  <c r="C117" i="5" s="1"/>
  <c r="N6" i="5"/>
  <c r="I6" i="5"/>
  <c r="P6" i="5"/>
  <c r="H6" i="5"/>
  <c r="O6" i="5"/>
  <c r="Q6" i="5"/>
  <c r="S6" i="5"/>
  <c r="U6" i="5"/>
  <c r="W6" i="5"/>
  <c r="Y6" i="5"/>
  <c r="AA6" i="5"/>
  <c r="AC6" i="5"/>
  <c r="AE6" i="5"/>
  <c r="AG6" i="5"/>
  <c r="J6" i="5"/>
  <c r="K6" i="5"/>
  <c r="L6" i="5"/>
  <c r="M6" i="5"/>
  <c r="G6" i="5"/>
  <c r="R6" i="5"/>
  <c r="T6" i="5"/>
  <c r="V6" i="5"/>
  <c r="X6" i="5"/>
  <c r="Z6" i="5"/>
  <c r="AB6" i="5"/>
  <c r="AD6" i="5"/>
  <c r="AF6" i="5"/>
  <c r="AH6" i="5"/>
  <c r="C42" i="5"/>
  <c r="C31" i="5"/>
  <c r="C109" i="5"/>
  <c r="C33" i="5"/>
  <c r="C9" i="5"/>
  <c r="C10" i="5"/>
  <c r="C88" i="5"/>
  <c r="I22" i="5"/>
  <c r="G22" i="5"/>
  <c r="P17" i="5"/>
  <c r="H17" i="5"/>
  <c r="K17" i="5"/>
  <c r="N17" i="5"/>
  <c r="M17" i="5"/>
  <c r="Q17" i="5"/>
  <c r="S17" i="5"/>
  <c r="U17" i="5"/>
  <c r="W17" i="5"/>
  <c r="Y17" i="5"/>
  <c r="AA17" i="5"/>
  <c r="AC17" i="5"/>
  <c r="AE17" i="5"/>
  <c r="L17" i="5"/>
  <c r="O17" i="5"/>
  <c r="G17" i="5"/>
  <c r="J17" i="5"/>
  <c r="I17" i="5"/>
  <c r="R17" i="5"/>
  <c r="T17" i="5"/>
  <c r="V17" i="5"/>
  <c r="X17" i="5"/>
  <c r="Z17" i="5"/>
  <c r="AB17" i="5"/>
  <c r="AD17" i="5"/>
  <c r="C72" i="5"/>
  <c r="C105" i="5"/>
  <c r="C61" i="5"/>
  <c r="C29" i="5"/>
  <c r="C83" i="5"/>
  <c r="C62" i="5"/>
  <c r="C95" i="5"/>
  <c r="C39" i="5"/>
  <c r="C18" i="5"/>
  <c r="C23" i="5" s="1"/>
  <c r="C7" i="5"/>
  <c r="C40" i="5"/>
  <c r="C28" i="5"/>
  <c r="C94" i="5"/>
  <c r="C73" i="5"/>
  <c r="C84" i="5"/>
  <c r="C89" i="5" s="1"/>
  <c r="C50" i="5"/>
  <c r="C106" i="5"/>
  <c r="C51" i="5"/>
  <c r="C64" i="5"/>
  <c r="C108" i="5"/>
  <c r="C43" i="5"/>
  <c r="C110" i="5"/>
  <c r="C55" i="5"/>
  <c r="C76" i="5"/>
  <c r="C66" i="5"/>
  <c r="C11" i="5"/>
  <c r="G52" i="5"/>
  <c r="I52" i="5" s="1"/>
  <c r="H52" i="5"/>
  <c r="M107" i="5"/>
  <c r="I107" i="5"/>
  <c r="N107" i="5"/>
  <c r="J107" i="5"/>
  <c r="K107" i="5"/>
  <c r="L107" i="5"/>
  <c r="O107" i="5"/>
  <c r="G107" i="5"/>
  <c r="H107" i="5"/>
  <c r="P107" i="5"/>
  <c r="Q107" i="5"/>
  <c r="R107" i="5"/>
  <c r="S107" i="5"/>
  <c r="T107" i="5"/>
  <c r="U107" i="5"/>
  <c r="V107" i="5"/>
  <c r="W107" i="5"/>
  <c r="X107" i="5"/>
  <c r="Y107" i="5"/>
  <c r="Z107" i="5"/>
  <c r="AA107" i="5"/>
  <c r="AB107" i="5"/>
  <c r="AC107" i="5"/>
  <c r="AD107" i="5"/>
  <c r="AE107" i="5"/>
  <c r="AF107" i="5"/>
  <c r="AG107" i="5"/>
  <c r="AH107" i="5"/>
  <c r="AI107" i="5"/>
  <c r="AJ107" i="5"/>
  <c r="AK107" i="5"/>
  <c r="AL107" i="5"/>
  <c r="AM107" i="5"/>
  <c r="AN107" i="5"/>
  <c r="AO107" i="5"/>
  <c r="AP107" i="5"/>
  <c r="AQ107" i="5"/>
  <c r="AR107" i="5"/>
  <c r="AS107" i="5"/>
  <c r="AT107" i="5"/>
  <c r="AU107" i="5"/>
  <c r="AV107" i="5"/>
  <c r="AW107" i="5"/>
  <c r="AX107" i="5"/>
  <c r="AY107" i="5"/>
  <c r="AZ107" i="5"/>
  <c r="N19" i="5"/>
  <c r="L19" i="5"/>
  <c r="M19" i="5"/>
  <c r="H19" i="5"/>
  <c r="I19" i="5"/>
  <c r="K19" i="5"/>
  <c r="J19" i="5"/>
  <c r="G19" i="5"/>
  <c r="O19" i="5"/>
  <c r="P19" i="5"/>
  <c r="Q19" i="5"/>
  <c r="R19" i="5"/>
  <c r="S19" i="5"/>
  <c r="T19" i="5"/>
  <c r="U19" i="5"/>
  <c r="V19" i="5"/>
  <c r="W19" i="5"/>
  <c r="X19" i="5"/>
  <c r="Y19" i="5"/>
  <c r="Z19" i="5"/>
  <c r="AA19" i="5"/>
  <c r="AB19" i="5"/>
  <c r="AC19" i="5"/>
  <c r="AD19" i="5"/>
  <c r="AE19" i="5"/>
  <c r="AF19" i="5"/>
  <c r="AG19" i="5"/>
  <c r="AH19" i="5"/>
  <c r="AI19" i="5"/>
  <c r="AJ19" i="5"/>
  <c r="AK19" i="5"/>
  <c r="AL19" i="5"/>
  <c r="AM19" i="5"/>
  <c r="AN19" i="5"/>
  <c r="AO19" i="5"/>
  <c r="AP19" i="5"/>
  <c r="AQ19" i="5"/>
  <c r="AR19" i="5"/>
  <c r="AS19" i="5"/>
  <c r="AT19" i="5"/>
  <c r="AU19" i="5"/>
  <c r="AV19" i="5"/>
  <c r="AW19" i="5"/>
  <c r="AX19" i="5"/>
  <c r="AY19" i="5"/>
  <c r="AZ19" i="5"/>
  <c r="M30" i="5"/>
  <c r="I30" i="5"/>
  <c r="N30" i="5"/>
  <c r="J30" i="5"/>
  <c r="O30" i="5"/>
  <c r="K30" i="5"/>
  <c r="G30" i="5"/>
  <c r="L30" i="5"/>
  <c r="H30" i="5"/>
  <c r="P30" i="5"/>
  <c r="Q30" i="5"/>
  <c r="R30" i="5"/>
  <c r="S30" i="5"/>
  <c r="T30" i="5"/>
  <c r="U30" i="5"/>
  <c r="V30" i="5"/>
  <c r="W30" i="5"/>
  <c r="X30" i="5"/>
  <c r="Y30" i="5"/>
  <c r="Z30" i="5"/>
  <c r="AA30" i="5"/>
  <c r="AB30" i="5"/>
  <c r="AC30" i="5"/>
  <c r="AD30" i="5"/>
  <c r="AE30" i="5"/>
  <c r="AF30" i="5"/>
  <c r="AG30" i="5"/>
  <c r="AH30" i="5"/>
  <c r="AI30" i="5"/>
  <c r="AJ30" i="5"/>
  <c r="AK30" i="5"/>
  <c r="AL30" i="5"/>
  <c r="AM30" i="5"/>
  <c r="AN30" i="5"/>
  <c r="AO30" i="5"/>
  <c r="AP30" i="5"/>
  <c r="AQ30" i="5"/>
  <c r="AR30" i="5"/>
  <c r="AS30" i="5"/>
  <c r="AT30" i="5"/>
  <c r="AU30" i="5"/>
  <c r="AV30" i="5"/>
  <c r="AW30" i="5"/>
  <c r="AX30" i="5"/>
  <c r="AY30" i="5"/>
  <c r="AZ30" i="5"/>
  <c r="N41" i="5"/>
  <c r="H41" i="5"/>
  <c r="I41" i="5"/>
  <c r="L41" i="5"/>
  <c r="M41" i="5"/>
  <c r="G41" i="5"/>
  <c r="O41" i="5"/>
  <c r="K41" i="5"/>
  <c r="J41" i="5"/>
  <c r="P41" i="5"/>
  <c r="Q41" i="5"/>
  <c r="R41" i="5"/>
  <c r="S41" i="5"/>
  <c r="T41" i="5"/>
  <c r="U41" i="5"/>
  <c r="V41" i="5"/>
  <c r="W41" i="5"/>
  <c r="X41" i="5"/>
  <c r="Y41" i="5"/>
  <c r="Z41" i="5"/>
  <c r="AA41" i="5"/>
  <c r="AB41" i="5"/>
  <c r="AC41" i="5"/>
  <c r="AD41" i="5"/>
  <c r="AE41" i="5"/>
  <c r="AF41" i="5"/>
  <c r="AG41" i="5"/>
  <c r="AH41" i="5"/>
  <c r="AI41" i="5"/>
  <c r="AJ41" i="5"/>
  <c r="AK41" i="5"/>
  <c r="AL41" i="5"/>
  <c r="AM41" i="5"/>
  <c r="AN41" i="5"/>
  <c r="AO41" i="5"/>
  <c r="AP41" i="5"/>
  <c r="AQ41" i="5"/>
  <c r="AR41" i="5"/>
  <c r="AS41" i="5"/>
  <c r="AT41" i="5"/>
  <c r="AU41" i="5"/>
  <c r="AV41" i="5"/>
  <c r="AW41" i="5"/>
  <c r="AX41" i="5"/>
  <c r="AY41" i="5"/>
  <c r="AZ41" i="5"/>
  <c r="G63" i="5"/>
  <c r="G74" i="5"/>
  <c r="G85" i="5"/>
  <c r="L96" i="5"/>
  <c r="H96" i="5"/>
  <c r="I96" i="5"/>
  <c r="J96" i="5"/>
  <c r="G96" i="5"/>
  <c r="K96" i="5"/>
  <c r="K79" i="2"/>
  <c r="L74" i="2" s="1"/>
  <c r="L76" i="2" s="1"/>
  <c r="J534" i="2"/>
  <c r="K235" i="2"/>
  <c r="L230" i="2" s="1"/>
  <c r="L232" i="2" s="1"/>
  <c r="L235" i="2" s="1"/>
  <c r="M230" i="2" s="1"/>
  <c r="M232" i="2" s="1"/>
  <c r="M235" i="2" s="1"/>
  <c r="N399" i="2"/>
  <c r="N191" i="2"/>
  <c r="O87" i="2"/>
  <c r="N87" i="2"/>
  <c r="L10" i="2"/>
  <c r="N451" i="2"/>
  <c r="L69" i="1"/>
  <c r="L255" i="1" s="1"/>
  <c r="L183" i="2"/>
  <c r="M178" i="2" s="1"/>
  <c r="M180" i="2" s="1"/>
  <c r="M183" i="2" s="1"/>
  <c r="N178" i="2" s="1"/>
  <c r="N180" i="2" s="1"/>
  <c r="K27" i="2"/>
  <c r="L22" i="2" s="1"/>
  <c r="L24" i="2" s="1"/>
  <c r="L27" i="2" s="1"/>
  <c r="M22" i="2" s="1"/>
  <c r="M24" i="2" s="1"/>
  <c r="M27" i="2" s="1"/>
  <c r="N22" i="2" s="1"/>
  <c r="N24" i="2" s="1"/>
  <c r="M394" i="2"/>
  <c r="M186" i="2"/>
  <c r="M53" i="1"/>
  <c r="M30" i="2"/>
  <c r="K386" i="2"/>
  <c r="K388" i="2" s="1"/>
  <c r="K391" i="2" s="1"/>
  <c r="K334" i="2"/>
  <c r="K336" i="2" s="1"/>
  <c r="M503" i="2"/>
  <c r="N503" i="2"/>
  <c r="M134" i="2"/>
  <c r="P140" i="2" s="1"/>
  <c r="M82" i="2"/>
  <c r="P88" i="2" s="1"/>
  <c r="K282" i="2"/>
  <c r="K284" i="2" s="1"/>
  <c r="K287" i="2" s="1"/>
  <c r="L282" i="2" s="1"/>
  <c r="L284" i="2" s="1"/>
  <c r="L287" i="2" s="1"/>
  <c r="K443" i="2"/>
  <c r="L438" i="2" s="1"/>
  <c r="L440" i="2" s="1"/>
  <c r="L443" i="2" s="1"/>
  <c r="M438" i="2" s="1"/>
  <c r="M440" i="2" s="1"/>
  <c r="N229" i="1"/>
  <c r="N26" i="2"/>
  <c r="M446" i="2"/>
  <c r="M290" i="2"/>
  <c r="M342" i="2"/>
  <c r="P348" i="2" s="1"/>
  <c r="M498" i="2"/>
  <c r="P504" i="2" s="1"/>
  <c r="M238" i="2"/>
  <c r="P244" i="2" s="1"/>
  <c r="K126" i="2"/>
  <c r="K128" i="2" s="1"/>
  <c r="K131" i="2" s="1"/>
  <c r="L126" i="2" s="1"/>
  <c r="L128" i="2" s="1"/>
  <c r="L131" i="2" s="1"/>
  <c r="K490" i="2"/>
  <c r="K492" i="2" s="1"/>
  <c r="K532" i="2" s="1"/>
  <c r="K533" i="2"/>
  <c r="O347" i="2"/>
  <c r="P347" i="2" s="1"/>
  <c r="L294" i="2"/>
  <c r="M294" i="2" s="1"/>
  <c r="N294" i="2" s="1"/>
  <c r="O294" i="2" s="1"/>
  <c r="P294" i="2" s="1"/>
  <c r="M345" i="2"/>
  <c r="N345" i="2" s="1"/>
  <c r="L295" i="2"/>
  <c r="M295" i="2" s="1"/>
  <c r="N346" i="2"/>
  <c r="O346" i="2" s="1"/>
  <c r="P346" i="2" s="1"/>
  <c r="O139" i="2"/>
  <c r="M241" i="2"/>
  <c r="N241" i="2" s="1"/>
  <c r="N398" i="2"/>
  <c r="O398" i="2" s="1"/>
  <c r="M137" i="2"/>
  <c r="N137" i="2" s="1"/>
  <c r="N298" i="2"/>
  <c r="O298" i="2" s="1"/>
  <c r="P298" i="2" s="1"/>
  <c r="O451" i="2"/>
  <c r="P451" i="2" s="1"/>
  <c r="N450" i="2"/>
  <c r="O450" i="2" s="1"/>
  <c r="P450" i="2" s="1"/>
  <c r="M449" i="2"/>
  <c r="N449" i="2" s="1"/>
  <c r="O449" i="2" s="1"/>
  <c r="P449" i="2" s="1"/>
  <c r="O191" i="2"/>
  <c r="P191" i="2" s="1"/>
  <c r="N293" i="2"/>
  <c r="O293" i="2" s="1"/>
  <c r="O350" i="2"/>
  <c r="O38" i="2"/>
  <c r="O243" i="2"/>
  <c r="P243" i="2" s="1"/>
  <c r="N138" i="2"/>
  <c r="O138" i="2" s="1"/>
  <c r="P138" i="2" s="1"/>
  <c r="O399" i="2"/>
  <c r="P399" i="2" s="1"/>
  <c r="P139" i="2"/>
  <c r="N189" i="2"/>
  <c r="M397" i="2"/>
  <c r="N397" i="2" s="1"/>
  <c r="O397" i="2" s="1"/>
  <c r="P397" i="2" s="1"/>
  <c r="O142" i="2"/>
  <c r="N246" i="2"/>
  <c r="N454" i="2"/>
  <c r="O194" i="2"/>
  <c r="N242" i="2"/>
  <c r="O242" i="2" s="1"/>
  <c r="P242" i="2" s="1"/>
  <c r="N190" i="2"/>
  <c r="O190" i="2" s="1"/>
  <c r="P190" i="2" s="1"/>
  <c r="O402" i="2"/>
  <c r="O90" i="2"/>
  <c r="O506" i="2"/>
  <c r="P402" i="2"/>
  <c r="P86" i="2"/>
  <c r="P5" i="3"/>
  <c r="P493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494" i="2"/>
  <c r="P498" i="2"/>
  <c r="O507" i="2" s="1"/>
  <c r="P506" i="2"/>
  <c r="P501" i="2"/>
  <c r="P502" i="2"/>
  <c r="P503" i="2"/>
  <c r="P85" i="2"/>
  <c r="P34" i="2"/>
  <c r="P33" i="2"/>
  <c r="P87" i="2"/>
  <c r="P35" i="2"/>
  <c r="M455" i="2"/>
  <c r="K455" i="2"/>
  <c r="N455" i="2"/>
  <c r="L455" i="2"/>
  <c r="J455" i="2"/>
  <c r="N299" i="2"/>
  <c r="L299" i="2"/>
  <c r="J299" i="2"/>
  <c r="M299" i="2"/>
  <c r="K299" i="2"/>
  <c r="N247" i="2"/>
  <c r="L247" i="2"/>
  <c r="J247" i="2"/>
  <c r="M247" i="2"/>
  <c r="K247" i="2"/>
  <c r="O92" i="2"/>
  <c r="M92" i="2"/>
  <c r="K92" i="2"/>
  <c r="N92" i="2"/>
  <c r="L92" i="2"/>
  <c r="J92" i="2"/>
  <c r="M39" i="2"/>
  <c r="K39" i="2"/>
  <c r="N39" i="2"/>
  <c r="L39" i="2"/>
  <c r="J39" i="2"/>
  <c r="O32" i="2"/>
  <c r="N196" i="2"/>
  <c r="J196" i="2"/>
  <c r="M196" i="2"/>
  <c r="L196" i="2"/>
  <c r="O196" i="2"/>
  <c r="K196" i="2"/>
  <c r="P194" i="2"/>
  <c r="P90" i="2"/>
  <c r="O189" i="2"/>
  <c r="P189" i="2" s="1"/>
  <c r="P142" i="2"/>
  <c r="P38" i="2"/>
  <c r="O448" i="2"/>
  <c r="P246" i="2"/>
  <c r="L143" i="2"/>
  <c r="K143" i="2"/>
  <c r="N143" i="2"/>
  <c r="J143" i="2"/>
  <c r="M143" i="2"/>
  <c r="P454" i="2"/>
  <c r="L351" i="2"/>
  <c r="K351" i="2"/>
  <c r="N351" i="2"/>
  <c r="J351" i="2"/>
  <c r="M351" i="2"/>
  <c r="N403" i="2"/>
  <c r="J403" i="2"/>
  <c r="M403" i="2"/>
  <c r="L403" i="2"/>
  <c r="K403" i="2"/>
  <c r="O292" i="2"/>
  <c r="P292" i="2" s="1"/>
  <c r="P350" i="2"/>
  <c r="O10" i="2"/>
  <c r="P500" i="2"/>
  <c r="O500" i="2"/>
  <c r="P23" i="3"/>
  <c r="P337" i="2"/>
  <c r="P389" i="2"/>
  <c r="P285" i="2"/>
  <c r="P233" i="2"/>
  <c r="P129" i="2"/>
  <c r="P77" i="2"/>
  <c r="P181" i="2"/>
  <c r="P25" i="2"/>
  <c r="P441" i="2"/>
  <c r="P442" i="2"/>
  <c r="P390" i="2"/>
  <c r="P338" i="2"/>
  <c r="P286" i="2"/>
  <c r="P234" i="2"/>
  <c r="P182" i="2"/>
  <c r="P26" i="2"/>
  <c r="P130" i="2"/>
  <c r="P78" i="2"/>
  <c r="P446" i="2"/>
  <c r="O455" i="2" s="1"/>
  <c r="P30" i="2"/>
  <c r="P39" i="2" s="1"/>
  <c r="P134" i="2"/>
  <c r="O143" i="2" s="1"/>
  <c r="P342" i="2"/>
  <c r="P351" i="2" s="1"/>
  <c r="P186" i="2"/>
  <c r="O195" i="2" s="1"/>
  <c r="P290" i="2"/>
  <c r="P82" i="2"/>
  <c r="O91" i="2" s="1"/>
  <c r="P238" i="2"/>
  <c r="P247" i="2" s="1"/>
  <c r="P394" i="2"/>
  <c r="P403" i="2" s="1"/>
  <c r="N199" i="1"/>
  <c r="L199" i="1"/>
  <c r="X6" i="2"/>
  <c r="N210" i="1"/>
  <c r="N341" i="2" s="1"/>
  <c r="D144" i="2"/>
  <c r="D40" i="2"/>
  <c r="Q5" i="2"/>
  <c r="P396" i="2"/>
  <c r="P84" i="2"/>
  <c r="P240" i="2"/>
  <c r="P32" i="2"/>
  <c r="D248" i="2"/>
  <c r="D456" i="2"/>
  <c r="D197" i="2"/>
  <c r="D352" i="2"/>
  <c r="D300" i="2"/>
  <c r="D404" i="2"/>
  <c r="D93" i="2"/>
  <c r="M199" i="1"/>
  <c r="N207" i="1"/>
  <c r="N185" i="2" s="1"/>
  <c r="N206" i="1"/>
  <c r="N133" i="2" s="1"/>
  <c r="C100" i="5" l="1"/>
  <c r="D100" i="5" s="1"/>
  <c r="D130" i="5" s="1"/>
  <c r="C34" i="5"/>
  <c r="D34" i="5" s="1"/>
  <c r="D123" i="5" s="1"/>
  <c r="G51" i="5"/>
  <c r="H51" i="5"/>
  <c r="L54" i="5"/>
  <c r="J52" i="5"/>
  <c r="K52" i="5"/>
  <c r="L52" i="5"/>
  <c r="I53" i="5"/>
  <c r="C45" i="5"/>
  <c r="D45" i="5" s="1"/>
  <c r="D124" i="5" s="1"/>
  <c r="N97" i="5"/>
  <c r="O97" i="5" s="1"/>
  <c r="P97" i="5" s="1"/>
  <c r="S86" i="5"/>
  <c r="T86" i="5" s="1"/>
  <c r="BA8" i="5"/>
  <c r="BB8" i="5" s="1"/>
  <c r="BC8" i="5" s="1"/>
  <c r="K77" i="5"/>
  <c r="L77" i="5" s="1"/>
  <c r="C78" i="5"/>
  <c r="D78" i="5" s="1"/>
  <c r="D128" i="5" s="1"/>
  <c r="C67" i="5"/>
  <c r="D67" i="5" s="1"/>
  <c r="O98" i="5"/>
  <c r="P98" i="5" s="1"/>
  <c r="BB20" i="5"/>
  <c r="BC20" i="5" s="1"/>
  <c r="BD20" i="5" s="1"/>
  <c r="T87" i="5"/>
  <c r="U87" i="5" s="1"/>
  <c r="BC32" i="5"/>
  <c r="BD32" i="5" s="1"/>
  <c r="BC21" i="5"/>
  <c r="BD21" i="5" s="1"/>
  <c r="C56" i="5"/>
  <c r="BD44" i="5"/>
  <c r="BE44" i="5" s="1"/>
  <c r="P99" i="5"/>
  <c r="Q99" i="5" s="1"/>
  <c r="I65" i="5"/>
  <c r="J65" i="5" s="1"/>
  <c r="K65" i="5" s="1"/>
  <c r="L65" i="5" s="1"/>
  <c r="M65" i="5" s="1"/>
  <c r="I75" i="5"/>
  <c r="C111" i="5"/>
  <c r="D111" i="5" s="1"/>
  <c r="D131" i="5" s="1"/>
  <c r="BD22" i="5"/>
  <c r="BE22" i="5" s="1"/>
  <c r="G66" i="5"/>
  <c r="I55" i="5"/>
  <c r="J55" i="5"/>
  <c r="H55" i="5"/>
  <c r="G55" i="5"/>
  <c r="K55" i="5" s="1"/>
  <c r="R43" i="5"/>
  <c r="AW43" i="5"/>
  <c r="G43" i="5"/>
  <c r="AO43" i="5"/>
  <c r="BA43" i="5"/>
  <c r="AK43" i="5"/>
  <c r="AG43" i="5"/>
  <c r="Y43" i="5"/>
  <c r="AS43" i="5"/>
  <c r="AC43" i="5"/>
  <c r="L43" i="5"/>
  <c r="J43" i="5"/>
  <c r="N43" i="5"/>
  <c r="S43" i="5"/>
  <c r="W43" i="5"/>
  <c r="M43" i="5"/>
  <c r="T43" i="5"/>
  <c r="Z43" i="5"/>
  <c r="AD43" i="5"/>
  <c r="AH43" i="5"/>
  <c r="AL43" i="5"/>
  <c r="AP43" i="5"/>
  <c r="AT43" i="5"/>
  <c r="AX43" i="5"/>
  <c r="BB43" i="5"/>
  <c r="AU43" i="5"/>
  <c r="AM43" i="5"/>
  <c r="AE43" i="5"/>
  <c r="V43" i="5"/>
  <c r="K43" i="5"/>
  <c r="I43" i="5"/>
  <c r="Q43" i="5"/>
  <c r="U43" i="5"/>
  <c r="H43" i="5"/>
  <c r="P43" i="5"/>
  <c r="X43" i="5"/>
  <c r="AB43" i="5"/>
  <c r="AF43" i="5"/>
  <c r="AJ43" i="5"/>
  <c r="AN43" i="5"/>
  <c r="AR43" i="5"/>
  <c r="AV43" i="5"/>
  <c r="AZ43" i="5"/>
  <c r="AY43" i="5"/>
  <c r="AQ43" i="5"/>
  <c r="AI43" i="5"/>
  <c r="AA43" i="5"/>
  <c r="O43" i="5"/>
  <c r="G64" i="5"/>
  <c r="I106" i="5"/>
  <c r="K106" i="5"/>
  <c r="P106" i="5"/>
  <c r="T106" i="5"/>
  <c r="X106" i="5"/>
  <c r="AB106" i="5"/>
  <c r="AF106" i="5"/>
  <c r="AJ106" i="5"/>
  <c r="L106" i="5"/>
  <c r="V106" i="5"/>
  <c r="AD106" i="5"/>
  <c r="AL106" i="5"/>
  <c r="AP106" i="5"/>
  <c r="AT106" i="5"/>
  <c r="AX106" i="5"/>
  <c r="G106" i="5"/>
  <c r="U106" i="5"/>
  <c r="AC106" i="5"/>
  <c r="AK106" i="5"/>
  <c r="AS106" i="5"/>
  <c r="M106" i="5"/>
  <c r="H106" i="5"/>
  <c r="W106" i="5"/>
  <c r="AE106" i="5"/>
  <c r="AM106" i="5"/>
  <c r="AU106" i="5"/>
  <c r="R106" i="5"/>
  <c r="AH106" i="5"/>
  <c r="AR106" i="5"/>
  <c r="N106" i="5"/>
  <c r="Y106" i="5"/>
  <c r="AO106" i="5"/>
  <c r="O106" i="5"/>
  <c r="AA106" i="5"/>
  <c r="AQ106" i="5"/>
  <c r="J106" i="5"/>
  <c r="Z106" i="5"/>
  <c r="AN106" i="5"/>
  <c r="AV106" i="5"/>
  <c r="Q106" i="5"/>
  <c r="AG106" i="5"/>
  <c r="AW106" i="5"/>
  <c r="S106" i="5"/>
  <c r="AI106" i="5"/>
  <c r="AY106" i="5"/>
  <c r="I84" i="5"/>
  <c r="L84" i="5"/>
  <c r="P84" i="5"/>
  <c r="K84" i="5"/>
  <c r="H84" i="5"/>
  <c r="J84" i="5"/>
  <c r="M84" i="5"/>
  <c r="G84" i="5"/>
  <c r="N84" i="5"/>
  <c r="O84" i="5"/>
  <c r="H94" i="5"/>
  <c r="G94" i="5"/>
  <c r="N40" i="5"/>
  <c r="L40" i="5"/>
  <c r="M40" i="5"/>
  <c r="S40" i="5"/>
  <c r="W40" i="5"/>
  <c r="K40" i="5"/>
  <c r="R40" i="5"/>
  <c r="Z40" i="5"/>
  <c r="AD40" i="5"/>
  <c r="AH40" i="5"/>
  <c r="AL40" i="5"/>
  <c r="AP40" i="5"/>
  <c r="AV40" i="5"/>
  <c r="I40" i="5"/>
  <c r="T40" i="5"/>
  <c r="AA40" i="5"/>
  <c r="AE40" i="5"/>
  <c r="AI40" i="5"/>
  <c r="AM40" i="5"/>
  <c r="AQ40" i="5"/>
  <c r="AU40" i="5"/>
  <c r="AY40" i="5"/>
  <c r="AX40" i="5"/>
  <c r="O40" i="5"/>
  <c r="Q40" i="5"/>
  <c r="Y40" i="5"/>
  <c r="V40" i="5"/>
  <c r="AF40" i="5"/>
  <c r="AN40" i="5"/>
  <c r="G40" i="5"/>
  <c r="X40" i="5"/>
  <c r="AG40" i="5"/>
  <c r="AO40" i="5"/>
  <c r="AW40" i="5"/>
  <c r="H40" i="5"/>
  <c r="U40" i="5"/>
  <c r="J40" i="5"/>
  <c r="AB40" i="5"/>
  <c r="AJ40" i="5"/>
  <c r="AT40" i="5"/>
  <c r="P40" i="5"/>
  <c r="AC40" i="5"/>
  <c r="AK40" i="5"/>
  <c r="AS40" i="5"/>
  <c r="AR40" i="5"/>
  <c r="N18" i="5"/>
  <c r="N23" i="5" s="1"/>
  <c r="N120" i="5" s="1"/>
  <c r="M18" i="5"/>
  <c r="M23" i="5" s="1"/>
  <c r="M120" i="5" s="1"/>
  <c r="Q18" i="5"/>
  <c r="Q23" i="5" s="1"/>
  <c r="Q120" i="5" s="1"/>
  <c r="U18" i="5"/>
  <c r="U23" i="5" s="1"/>
  <c r="U120" i="5" s="1"/>
  <c r="Y18" i="5"/>
  <c r="Y23" i="5" s="1"/>
  <c r="Y120" i="5" s="1"/>
  <c r="AC18" i="5"/>
  <c r="AC23" i="5" s="1"/>
  <c r="AC120" i="5" s="1"/>
  <c r="AG18" i="5"/>
  <c r="AK18" i="5"/>
  <c r="AO18" i="5"/>
  <c r="AS18" i="5"/>
  <c r="AW18" i="5"/>
  <c r="K18" i="5"/>
  <c r="K23" i="5" s="1"/>
  <c r="K120" i="5" s="1"/>
  <c r="P18" i="5"/>
  <c r="P23" i="5" s="1"/>
  <c r="P120" i="5" s="1"/>
  <c r="X18" i="5"/>
  <c r="X23" i="5" s="1"/>
  <c r="X120" i="5" s="1"/>
  <c r="AF18" i="5"/>
  <c r="AN18" i="5"/>
  <c r="AV18" i="5"/>
  <c r="I18" i="5"/>
  <c r="I23" i="5" s="1"/>
  <c r="I120" i="5" s="1"/>
  <c r="V18" i="5"/>
  <c r="V23" i="5" s="1"/>
  <c r="V120" i="5" s="1"/>
  <c r="AD18" i="5"/>
  <c r="AD23" i="5" s="1"/>
  <c r="AD120" i="5" s="1"/>
  <c r="AL18" i="5"/>
  <c r="AT18" i="5"/>
  <c r="J18" i="5"/>
  <c r="J23" i="5" s="1"/>
  <c r="J120" i="5" s="1"/>
  <c r="L18" i="5"/>
  <c r="L23" i="5" s="1"/>
  <c r="L120" i="5" s="1"/>
  <c r="W18" i="5"/>
  <c r="W23" i="5" s="1"/>
  <c r="W120" i="5" s="1"/>
  <c r="AE18" i="5"/>
  <c r="AE23" i="5" s="1"/>
  <c r="AE120" i="5" s="1"/>
  <c r="AM18" i="5"/>
  <c r="AU18" i="5"/>
  <c r="H18" i="5"/>
  <c r="H23" i="5" s="1"/>
  <c r="H120" i="5" s="1"/>
  <c r="AB18" i="5"/>
  <c r="AB23" i="5" s="1"/>
  <c r="AB120" i="5" s="1"/>
  <c r="AR18" i="5"/>
  <c r="R18" i="5"/>
  <c r="R23" i="5" s="1"/>
  <c r="R120" i="5" s="1"/>
  <c r="AH18" i="5"/>
  <c r="AX18" i="5"/>
  <c r="G18" i="5"/>
  <c r="G23" i="5" s="1"/>
  <c r="G120" i="5" s="1"/>
  <c r="AA18" i="5"/>
  <c r="AA23" i="5" s="1"/>
  <c r="AA120" i="5" s="1"/>
  <c r="AQ18" i="5"/>
  <c r="T18" i="5"/>
  <c r="T23" i="5" s="1"/>
  <c r="T120" i="5" s="1"/>
  <c r="O18" i="5"/>
  <c r="O23" i="5" s="1"/>
  <c r="O120" i="5" s="1"/>
  <c r="AP18" i="5"/>
  <c r="S18" i="5"/>
  <c r="S23" i="5" s="1"/>
  <c r="S120" i="5" s="1"/>
  <c r="AI18" i="5"/>
  <c r="AY18" i="5"/>
  <c r="AJ18" i="5"/>
  <c r="Z18" i="5"/>
  <c r="Z23" i="5" s="1"/>
  <c r="Z120" i="5" s="1"/>
  <c r="J95" i="5"/>
  <c r="I95" i="5"/>
  <c r="K95" i="5"/>
  <c r="H95" i="5"/>
  <c r="G95" i="5"/>
  <c r="G83" i="5"/>
  <c r="G61" i="5"/>
  <c r="G72" i="5"/>
  <c r="AF17" i="5"/>
  <c r="AG17" i="5" s="1"/>
  <c r="O88" i="5"/>
  <c r="K88" i="5"/>
  <c r="P88" i="5"/>
  <c r="T88" i="5"/>
  <c r="R88" i="5"/>
  <c r="L88" i="5"/>
  <c r="M88" i="5"/>
  <c r="N88" i="5"/>
  <c r="S88" i="5"/>
  <c r="J88" i="5"/>
  <c r="H88" i="5"/>
  <c r="Q88" i="5"/>
  <c r="I88" i="5"/>
  <c r="G88" i="5"/>
  <c r="N9" i="5"/>
  <c r="AO9" i="5"/>
  <c r="I9" i="5"/>
  <c r="BA9" i="5"/>
  <c r="AK9" i="5"/>
  <c r="U9" i="5"/>
  <c r="AW9" i="5"/>
  <c r="Q9" i="5"/>
  <c r="AG9" i="5"/>
  <c r="Y9" i="5"/>
  <c r="AS9" i="5"/>
  <c r="AC9" i="5"/>
  <c r="L9" i="5"/>
  <c r="K9" i="5"/>
  <c r="R9" i="5"/>
  <c r="V9" i="5"/>
  <c r="Z9" i="5"/>
  <c r="AD9" i="5"/>
  <c r="AH9" i="5"/>
  <c r="AL9" i="5"/>
  <c r="AP9" i="5"/>
  <c r="AT9" i="5"/>
  <c r="AX9" i="5"/>
  <c r="AU9" i="5"/>
  <c r="AM9" i="5"/>
  <c r="AE9" i="5"/>
  <c r="W9" i="5"/>
  <c r="M9" i="5"/>
  <c r="J9" i="5"/>
  <c r="G9" i="5"/>
  <c r="O9" i="5"/>
  <c r="P9" i="5"/>
  <c r="T9" i="5"/>
  <c r="X9" i="5"/>
  <c r="AB9" i="5"/>
  <c r="AF9" i="5"/>
  <c r="AJ9" i="5"/>
  <c r="AN9" i="5"/>
  <c r="AR9" i="5"/>
  <c r="AV9" i="5"/>
  <c r="AZ9" i="5"/>
  <c r="AY9" i="5"/>
  <c r="AQ9" i="5"/>
  <c r="AI9" i="5"/>
  <c r="AA9" i="5"/>
  <c r="S9" i="5"/>
  <c r="H9" i="5"/>
  <c r="H109" i="5"/>
  <c r="U109" i="5"/>
  <c r="AS109" i="5"/>
  <c r="J109" i="5"/>
  <c r="AW109" i="5"/>
  <c r="AG109" i="5"/>
  <c r="Q109" i="5"/>
  <c r="AU109" i="5"/>
  <c r="AM109" i="5"/>
  <c r="AE109" i="5"/>
  <c r="W109" i="5"/>
  <c r="N109" i="5"/>
  <c r="O109" i="5"/>
  <c r="BB109" i="5"/>
  <c r="AX109" i="5"/>
  <c r="AT109" i="5"/>
  <c r="AP109" i="5"/>
  <c r="AL109" i="5"/>
  <c r="AH109" i="5"/>
  <c r="AD109" i="5"/>
  <c r="Z109" i="5"/>
  <c r="V109" i="5"/>
  <c r="R109" i="5"/>
  <c r="M109" i="5"/>
  <c r="L109" i="5"/>
  <c r="BA109" i="5"/>
  <c r="AK109" i="5"/>
  <c r="AC109" i="5"/>
  <c r="AO109" i="5"/>
  <c r="Y109" i="5"/>
  <c r="K109" i="5"/>
  <c r="AY109" i="5"/>
  <c r="AQ109" i="5"/>
  <c r="AI109" i="5"/>
  <c r="AA109" i="5"/>
  <c r="S109" i="5"/>
  <c r="G109" i="5"/>
  <c r="AZ109" i="5"/>
  <c r="AV109" i="5"/>
  <c r="AR109" i="5"/>
  <c r="AN109" i="5"/>
  <c r="AJ109" i="5"/>
  <c r="AF109" i="5"/>
  <c r="AB109" i="5"/>
  <c r="X109" i="5"/>
  <c r="T109" i="5"/>
  <c r="P109" i="5"/>
  <c r="I109" i="5"/>
  <c r="G42" i="5"/>
  <c r="AX42" i="5"/>
  <c r="R42" i="5"/>
  <c r="AH42" i="5"/>
  <c r="AP42" i="5"/>
  <c r="Z42" i="5"/>
  <c r="N42" i="5"/>
  <c r="K42" i="5"/>
  <c r="Q42" i="5"/>
  <c r="U42" i="5"/>
  <c r="Y42" i="5"/>
  <c r="AC42" i="5"/>
  <c r="AG42" i="5"/>
  <c r="AK42" i="5"/>
  <c r="AO42" i="5"/>
  <c r="AS42" i="5"/>
  <c r="AW42" i="5"/>
  <c r="BA42" i="5"/>
  <c r="M42" i="5"/>
  <c r="T42" i="5"/>
  <c r="AB42" i="5"/>
  <c r="AJ42" i="5"/>
  <c r="AR42" i="5"/>
  <c r="AZ42" i="5"/>
  <c r="AL42" i="5"/>
  <c r="V42" i="5"/>
  <c r="J42" i="5"/>
  <c r="L42" i="5"/>
  <c r="H42" i="5"/>
  <c r="S42" i="5"/>
  <c r="W42" i="5"/>
  <c r="AA42" i="5"/>
  <c r="AE42" i="5"/>
  <c r="AI42" i="5"/>
  <c r="AM42" i="5"/>
  <c r="AQ42" i="5"/>
  <c r="AU42" i="5"/>
  <c r="AY42" i="5"/>
  <c r="O42" i="5"/>
  <c r="P42" i="5"/>
  <c r="X42" i="5"/>
  <c r="AF42" i="5"/>
  <c r="AN42" i="5"/>
  <c r="AV42" i="5"/>
  <c r="AT42" i="5"/>
  <c r="AD42" i="5"/>
  <c r="I42" i="5"/>
  <c r="AI6" i="5"/>
  <c r="G11" i="5"/>
  <c r="Y11" i="5"/>
  <c r="BA11" i="5"/>
  <c r="AK11" i="5"/>
  <c r="U11" i="5"/>
  <c r="AY11" i="5"/>
  <c r="AQ11" i="5"/>
  <c r="AI11" i="5"/>
  <c r="AA11" i="5"/>
  <c r="S11" i="5"/>
  <c r="N11" i="5"/>
  <c r="AW11" i="5"/>
  <c r="Q11" i="5"/>
  <c r="AG11" i="5"/>
  <c r="AO11" i="5"/>
  <c r="J11" i="5"/>
  <c r="AS11" i="5"/>
  <c r="AC11" i="5"/>
  <c r="L11" i="5"/>
  <c r="BC11" i="5"/>
  <c r="AU11" i="5"/>
  <c r="AM11" i="5"/>
  <c r="AE11" i="5"/>
  <c r="W11" i="5"/>
  <c r="H11" i="5"/>
  <c r="K11" i="5"/>
  <c r="AZ11" i="5"/>
  <c r="AV11" i="5"/>
  <c r="AR11" i="5"/>
  <c r="AN11" i="5"/>
  <c r="AJ11" i="5"/>
  <c r="AF11" i="5"/>
  <c r="AB11" i="5"/>
  <c r="X11" i="5"/>
  <c r="T11" i="5"/>
  <c r="P11" i="5"/>
  <c r="M11" i="5"/>
  <c r="BB11" i="5"/>
  <c r="AX11" i="5"/>
  <c r="AT11" i="5"/>
  <c r="AP11" i="5"/>
  <c r="AL11" i="5"/>
  <c r="AH11" i="5"/>
  <c r="AD11" i="5"/>
  <c r="Z11" i="5"/>
  <c r="V11" i="5"/>
  <c r="R11" i="5"/>
  <c r="I11" i="5"/>
  <c r="O11" i="5"/>
  <c r="H76" i="5"/>
  <c r="G76" i="5"/>
  <c r="I76" i="5"/>
  <c r="I110" i="5"/>
  <c r="AO110" i="5"/>
  <c r="Y110" i="5"/>
  <c r="AG110" i="5"/>
  <c r="BA110" i="5"/>
  <c r="AK110" i="5"/>
  <c r="U110" i="5"/>
  <c r="BC110" i="5"/>
  <c r="AU110" i="5"/>
  <c r="AM110" i="5"/>
  <c r="AE110" i="5"/>
  <c r="W110" i="5"/>
  <c r="H110" i="5"/>
  <c r="M110" i="5"/>
  <c r="AZ110" i="5"/>
  <c r="AV110" i="5"/>
  <c r="AR110" i="5"/>
  <c r="AN110" i="5"/>
  <c r="AJ110" i="5"/>
  <c r="AF110" i="5"/>
  <c r="AB110" i="5"/>
  <c r="X110" i="5"/>
  <c r="T110" i="5"/>
  <c r="P110" i="5"/>
  <c r="K110" i="5"/>
  <c r="N110" i="5"/>
  <c r="AW110" i="5"/>
  <c r="Q110" i="5"/>
  <c r="AS110" i="5"/>
  <c r="AC110" i="5"/>
  <c r="G110" i="5"/>
  <c r="AY110" i="5"/>
  <c r="AQ110" i="5"/>
  <c r="AI110" i="5"/>
  <c r="AA110" i="5"/>
  <c r="S110" i="5"/>
  <c r="O110" i="5"/>
  <c r="BB110" i="5"/>
  <c r="AX110" i="5"/>
  <c r="AT110" i="5"/>
  <c r="AP110" i="5"/>
  <c r="AL110" i="5"/>
  <c r="AH110" i="5"/>
  <c r="AD110" i="5"/>
  <c r="Z110" i="5"/>
  <c r="V110" i="5"/>
  <c r="R110" i="5"/>
  <c r="L110" i="5"/>
  <c r="J110" i="5"/>
  <c r="O108" i="5"/>
  <c r="AQ108" i="5"/>
  <c r="AY108" i="5"/>
  <c r="S108" i="5"/>
  <c r="AU108" i="5"/>
  <c r="AE108" i="5"/>
  <c r="J108" i="5"/>
  <c r="K108" i="5"/>
  <c r="M108" i="5"/>
  <c r="P108" i="5"/>
  <c r="T108" i="5"/>
  <c r="X108" i="5"/>
  <c r="AB108" i="5"/>
  <c r="AF108" i="5"/>
  <c r="AJ108" i="5"/>
  <c r="AN108" i="5"/>
  <c r="AR108" i="5"/>
  <c r="AV108" i="5"/>
  <c r="AZ108" i="5"/>
  <c r="BA108" i="5"/>
  <c r="AS108" i="5"/>
  <c r="AK108" i="5"/>
  <c r="AC108" i="5"/>
  <c r="AA108" i="5"/>
  <c r="H108" i="5"/>
  <c r="AI108" i="5"/>
  <c r="AM108" i="5"/>
  <c r="W108" i="5"/>
  <c r="L108" i="5"/>
  <c r="N108" i="5"/>
  <c r="R108" i="5"/>
  <c r="V108" i="5"/>
  <c r="Z108" i="5"/>
  <c r="AD108" i="5"/>
  <c r="AH108" i="5"/>
  <c r="AL108" i="5"/>
  <c r="AP108" i="5"/>
  <c r="AT108" i="5"/>
  <c r="AX108" i="5"/>
  <c r="AO108" i="5"/>
  <c r="Y108" i="5"/>
  <c r="Q108" i="5"/>
  <c r="G108" i="5"/>
  <c r="AW108" i="5"/>
  <c r="AG108" i="5"/>
  <c r="U108" i="5"/>
  <c r="I108" i="5"/>
  <c r="G50" i="5"/>
  <c r="I50" i="5"/>
  <c r="H50" i="5"/>
  <c r="J50" i="5"/>
  <c r="G73" i="5"/>
  <c r="O28" i="5"/>
  <c r="G28" i="5"/>
  <c r="H28" i="5"/>
  <c r="I28" i="5"/>
  <c r="J28" i="5"/>
  <c r="Q28" i="5"/>
  <c r="S28" i="5"/>
  <c r="U28" i="5"/>
  <c r="W28" i="5"/>
  <c r="Y28" i="5"/>
  <c r="AA28" i="5"/>
  <c r="AC28" i="5"/>
  <c r="AE28" i="5"/>
  <c r="AG28" i="5"/>
  <c r="AI28" i="5"/>
  <c r="AK28" i="5"/>
  <c r="AM28" i="5"/>
  <c r="AO28" i="5"/>
  <c r="AQ28" i="5"/>
  <c r="AS28" i="5"/>
  <c r="K28" i="5"/>
  <c r="L28" i="5"/>
  <c r="M28" i="5"/>
  <c r="N28" i="5"/>
  <c r="P28" i="5"/>
  <c r="R28" i="5"/>
  <c r="T28" i="5"/>
  <c r="V28" i="5"/>
  <c r="X28" i="5"/>
  <c r="Z28" i="5"/>
  <c r="AB28" i="5"/>
  <c r="AD28" i="5"/>
  <c r="AF28" i="5"/>
  <c r="AH28" i="5"/>
  <c r="AJ28" i="5"/>
  <c r="AL28" i="5"/>
  <c r="AN28" i="5"/>
  <c r="AP28" i="5"/>
  <c r="AR28" i="5"/>
  <c r="AT28" i="5"/>
  <c r="W7" i="5"/>
  <c r="J7" i="5"/>
  <c r="AK7" i="5"/>
  <c r="L7" i="5"/>
  <c r="Y7" i="5"/>
  <c r="AH7" i="5"/>
  <c r="AM7" i="5"/>
  <c r="AC7" i="5"/>
  <c r="M7" i="5"/>
  <c r="AL7" i="5"/>
  <c r="V7" i="5"/>
  <c r="AW7" i="5"/>
  <c r="AU7" i="5"/>
  <c r="AG7" i="5"/>
  <c r="U7" i="5"/>
  <c r="I7" i="5"/>
  <c r="AV7" i="5"/>
  <c r="AN7" i="5"/>
  <c r="AF7" i="5"/>
  <c r="X7" i="5"/>
  <c r="P7" i="5"/>
  <c r="H7" i="5"/>
  <c r="AI7" i="5"/>
  <c r="K7" i="5"/>
  <c r="AP7" i="5"/>
  <c r="AX7" i="5"/>
  <c r="AQ7" i="5"/>
  <c r="AT7" i="5"/>
  <c r="G7" i="5"/>
  <c r="AO7" i="5"/>
  <c r="Q7" i="5"/>
  <c r="AR7" i="5"/>
  <c r="AB7" i="5"/>
  <c r="O7" i="5"/>
  <c r="AY7" i="5"/>
  <c r="S7" i="5"/>
  <c r="AE7" i="5"/>
  <c r="N7" i="5"/>
  <c r="T7" i="5"/>
  <c r="Z7" i="5"/>
  <c r="R7" i="5"/>
  <c r="AD7" i="5"/>
  <c r="AA7" i="5"/>
  <c r="AJ7" i="5"/>
  <c r="AS7" i="5"/>
  <c r="C12" i="5"/>
  <c r="L39" i="5"/>
  <c r="O39" i="5"/>
  <c r="G39" i="5"/>
  <c r="J39" i="5"/>
  <c r="I39" i="5"/>
  <c r="Q39" i="5"/>
  <c r="S39" i="5"/>
  <c r="H39" i="5"/>
  <c r="K39" i="5"/>
  <c r="N39" i="5"/>
  <c r="M39" i="5"/>
  <c r="P39" i="5"/>
  <c r="R39" i="5"/>
  <c r="G62" i="5"/>
  <c r="J29" i="5"/>
  <c r="L29" i="5"/>
  <c r="R29" i="5"/>
  <c r="V29" i="5"/>
  <c r="Z29" i="5"/>
  <c r="AD29" i="5"/>
  <c r="AH29" i="5"/>
  <c r="AL29" i="5"/>
  <c r="AP29" i="5"/>
  <c r="AT29" i="5"/>
  <c r="AX29" i="5"/>
  <c r="O29" i="5"/>
  <c r="S29" i="5"/>
  <c r="AA29" i="5"/>
  <c r="AI29" i="5"/>
  <c r="AQ29" i="5"/>
  <c r="AY29" i="5"/>
  <c r="I29" i="5"/>
  <c r="P29" i="5"/>
  <c r="X29" i="5"/>
  <c r="AF29" i="5"/>
  <c r="AN29" i="5"/>
  <c r="AV29" i="5"/>
  <c r="H29" i="5"/>
  <c r="AE29" i="5"/>
  <c r="AU29" i="5"/>
  <c r="G29" i="5"/>
  <c r="U29" i="5"/>
  <c r="AC29" i="5"/>
  <c r="AK29" i="5"/>
  <c r="AS29" i="5"/>
  <c r="K29" i="5"/>
  <c r="T29" i="5"/>
  <c r="AB29" i="5"/>
  <c r="AJ29" i="5"/>
  <c r="AR29" i="5"/>
  <c r="M29" i="5"/>
  <c r="W29" i="5"/>
  <c r="AM29" i="5"/>
  <c r="N29" i="5"/>
  <c r="Q29" i="5"/>
  <c r="Y29" i="5"/>
  <c r="AG29" i="5"/>
  <c r="AO29" i="5"/>
  <c r="AW29" i="5"/>
  <c r="G105" i="5"/>
  <c r="H105" i="5" s="1"/>
  <c r="K10" i="5"/>
  <c r="S10" i="5"/>
  <c r="AR10" i="5"/>
  <c r="AI10" i="5"/>
  <c r="AV10" i="5"/>
  <c r="AA10" i="5"/>
  <c r="AX10" i="5"/>
  <c r="AP10" i="5"/>
  <c r="AE10" i="5"/>
  <c r="O10" i="5"/>
  <c r="AZ10" i="5"/>
  <c r="AN10" i="5"/>
  <c r="M10" i="5"/>
  <c r="BB10" i="5"/>
  <c r="AT10" i="5"/>
  <c r="AL10" i="5"/>
  <c r="W10" i="5"/>
  <c r="N10" i="5"/>
  <c r="L10" i="5"/>
  <c r="P10" i="5"/>
  <c r="T10" i="5"/>
  <c r="X10" i="5"/>
  <c r="AB10" i="5"/>
  <c r="AF10" i="5"/>
  <c r="AJ10" i="5"/>
  <c r="BA10" i="5"/>
  <c r="AW10" i="5"/>
  <c r="AS10" i="5"/>
  <c r="AO10" i="5"/>
  <c r="AK10" i="5"/>
  <c r="AC10" i="5"/>
  <c r="U10" i="5"/>
  <c r="H10" i="5"/>
  <c r="J10" i="5"/>
  <c r="G10" i="5"/>
  <c r="R10" i="5"/>
  <c r="V10" i="5"/>
  <c r="Z10" i="5"/>
  <c r="AD10" i="5"/>
  <c r="AH10" i="5"/>
  <c r="AY10" i="5"/>
  <c r="AU10" i="5"/>
  <c r="AQ10" i="5"/>
  <c r="AM10" i="5"/>
  <c r="AG10" i="5"/>
  <c r="Y10" i="5"/>
  <c r="Q10" i="5"/>
  <c r="I10" i="5"/>
  <c r="M33" i="5"/>
  <c r="AZ33" i="5"/>
  <c r="AR33" i="5"/>
  <c r="K33" i="5"/>
  <c r="AV33" i="5"/>
  <c r="AF33" i="5"/>
  <c r="P33" i="5"/>
  <c r="BB33" i="5"/>
  <c r="AT33" i="5"/>
  <c r="AL33" i="5"/>
  <c r="AD33" i="5"/>
  <c r="V33" i="5"/>
  <c r="L33" i="5"/>
  <c r="BA33" i="5"/>
  <c r="AW33" i="5"/>
  <c r="AS33" i="5"/>
  <c r="AO33" i="5"/>
  <c r="AK33" i="5"/>
  <c r="AG33" i="5"/>
  <c r="AC33" i="5"/>
  <c r="Y33" i="5"/>
  <c r="U33" i="5"/>
  <c r="Q33" i="5"/>
  <c r="G33" i="5"/>
  <c r="N33" i="5"/>
  <c r="T33" i="5"/>
  <c r="AJ33" i="5"/>
  <c r="AB33" i="5"/>
  <c r="AN33" i="5"/>
  <c r="X33" i="5"/>
  <c r="I33" i="5"/>
  <c r="AX33" i="5"/>
  <c r="AP33" i="5"/>
  <c r="AH33" i="5"/>
  <c r="Z33" i="5"/>
  <c r="R33" i="5"/>
  <c r="J33" i="5"/>
  <c r="BC33" i="5"/>
  <c r="AY33" i="5"/>
  <c r="AU33" i="5"/>
  <c r="AQ33" i="5"/>
  <c r="AM33" i="5"/>
  <c r="AI33" i="5"/>
  <c r="AE33" i="5"/>
  <c r="AA33" i="5"/>
  <c r="W33" i="5"/>
  <c r="S33" i="5"/>
  <c r="H33" i="5"/>
  <c r="O33" i="5"/>
  <c r="M31" i="5"/>
  <c r="AF31" i="5"/>
  <c r="AV31" i="5"/>
  <c r="X31" i="5"/>
  <c r="AR31" i="5"/>
  <c r="AB31" i="5"/>
  <c r="O31" i="5"/>
  <c r="H31" i="5"/>
  <c r="J31" i="5"/>
  <c r="S31" i="5"/>
  <c r="W31" i="5"/>
  <c r="AA31" i="5"/>
  <c r="AE31" i="5"/>
  <c r="AI31" i="5"/>
  <c r="AM31" i="5"/>
  <c r="AQ31" i="5"/>
  <c r="AU31" i="5"/>
  <c r="AY31" i="5"/>
  <c r="AT31" i="5"/>
  <c r="AL31" i="5"/>
  <c r="AD31" i="5"/>
  <c r="V31" i="5"/>
  <c r="N31" i="5"/>
  <c r="P31" i="5"/>
  <c r="AN31" i="5"/>
  <c r="K31" i="5"/>
  <c r="AZ31" i="5"/>
  <c r="AJ31" i="5"/>
  <c r="T31" i="5"/>
  <c r="G31" i="5"/>
  <c r="I31" i="5"/>
  <c r="Q31" i="5"/>
  <c r="U31" i="5"/>
  <c r="Y31" i="5"/>
  <c r="AC31" i="5"/>
  <c r="AG31" i="5"/>
  <c r="AK31" i="5"/>
  <c r="AO31" i="5"/>
  <c r="AS31" i="5"/>
  <c r="AW31" i="5"/>
  <c r="BA31" i="5"/>
  <c r="AP31" i="5"/>
  <c r="Z31" i="5"/>
  <c r="L31" i="5"/>
  <c r="AX31" i="5"/>
  <c r="AH31" i="5"/>
  <c r="R31" i="5"/>
  <c r="K339" i="2"/>
  <c r="L334" i="2" s="1"/>
  <c r="L336" i="2" s="1"/>
  <c r="L339" i="2" s="1"/>
  <c r="M334" i="2" s="1"/>
  <c r="M336" i="2" s="1"/>
  <c r="BA107" i="5"/>
  <c r="BB107" i="5" s="1"/>
  <c r="M96" i="5"/>
  <c r="N96" i="5" s="1"/>
  <c r="BA41" i="5"/>
  <c r="BB41" i="5" s="1"/>
  <c r="BA30" i="5"/>
  <c r="BB30" i="5" s="1"/>
  <c r="BA19" i="5"/>
  <c r="BB19" i="5" s="1"/>
  <c r="D89" i="5"/>
  <c r="D129" i="5" s="1"/>
  <c r="H85" i="5"/>
  <c r="H74" i="5"/>
  <c r="H63" i="5"/>
  <c r="D23" i="5"/>
  <c r="D120" i="5" s="1"/>
  <c r="AH17" i="5"/>
  <c r="L79" i="2"/>
  <c r="M443" i="2"/>
  <c r="N438" i="2" s="1"/>
  <c r="N440" i="2" s="1"/>
  <c r="K495" i="2"/>
  <c r="L490" i="2" s="1"/>
  <c r="L492" i="2" s="1"/>
  <c r="M126" i="2"/>
  <c r="M128" i="2" s="1"/>
  <c r="M131" i="2" s="1"/>
  <c r="N126" i="2" s="1"/>
  <c r="N128" i="2" s="1"/>
  <c r="L386" i="2"/>
  <c r="L388" i="2" s="1"/>
  <c r="L391" i="2" s="1"/>
  <c r="M386" i="2" s="1"/>
  <c r="M388" i="2" s="1"/>
  <c r="M282" i="2"/>
  <c r="M284" i="2" s="1"/>
  <c r="M287" i="2" s="1"/>
  <c r="N282" i="2" s="1"/>
  <c r="N284" i="2" s="1"/>
  <c r="N287" i="2" s="1"/>
  <c r="M452" i="2"/>
  <c r="N452" i="2"/>
  <c r="O452" i="2"/>
  <c r="M36" i="2"/>
  <c r="N36" i="2"/>
  <c r="O36" i="2"/>
  <c r="L192" i="2"/>
  <c r="N192" i="2"/>
  <c r="O192" i="2"/>
  <c r="P192" i="2"/>
  <c r="L348" i="2"/>
  <c r="N348" i="2"/>
  <c r="O348" i="2"/>
  <c r="L88" i="2"/>
  <c r="N88" i="2"/>
  <c r="M10" i="2"/>
  <c r="O88" i="2"/>
  <c r="M400" i="2"/>
  <c r="N400" i="2"/>
  <c r="O400" i="2"/>
  <c r="N27" i="2"/>
  <c r="O23" i="2" s="1"/>
  <c r="P36" i="2"/>
  <c r="N342" i="2"/>
  <c r="Q349" i="2" s="1"/>
  <c r="P452" i="2"/>
  <c r="L244" i="2"/>
  <c r="N244" i="2"/>
  <c r="O244" i="2"/>
  <c r="M69" i="1"/>
  <c r="M255" i="1" s="1"/>
  <c r="P400" i="2"/>
  <c r="L504" i="2"/>
  <c r="N504" i="2"/>
  <c r="O504" i="2"/>
  <c r="N296" i="2"/>
  <c r="O296" i="2" s="1"/>
  <c r="N290" i="2"/>
  <c r="N498" i="2"/>
  <c r="Q505" i="2" s="1"/>
  <c r="L140" i="2"/>
  <c r="N140" i="2"/>
  <c r="O140" i="2"/>
  <c r="N295" i="2"/>
  <c r="O295" i="2" s="1"/>
  <c r="O345" i="2"/>
  <c r="P345" i="2" s="1"/>
  <c r="Q345" i="2" s="1"/>
  <c r="O299" i="2"/>
  <c r="P299" i="2" s="1"/>
  <c r="Q299" i="2" s="1"/>
  <c r="O241" i="2"/>
  <c r="P398" i="2"/>
  <c r="Q139" i="2"/>
  <c r="O137" i="2"/>
  <c r="P137" i="2" s="1"/>
  <c r="O351" i="2"/>
  <c r="P293" i="2"/>
  <c r="Q293" i="2" s="1"/>
  <c r="O39" i="2"/>
  <c r="P455" i="2"/>
  <c r="O403" i="2"/>
  <c r="P143" i="2"/>
  <c r="P91" i="2"/>
  <c r="O247" i="2"/>
  <c r="P507" i="2"/>
  <c r="P195" i="2"/>
  <c r="Q351" i="2"/>
  <c r="Q500" i="2"/>
  <c r="Q402" i="2"/>
  <c r="Q454" i="2"/>
  <c r="Q138" i="2"/>
  <c r="Q38" i="2"/>
  <c r="Q399" i="2"/>
  <c r="Q398" i="2"/>
  <c r="Q451" i="2"/>
  <c r="Q90" i="2"/>
  <c r="Q5" i="3"/>
  <c r="Q493" i="2"/>
  <c r="Q510" i="2"/>
  <c r="Q511" i="2"/>
  <c r="Q512" i="2"/>
  <c r="Q513" i="2"/>
  <c r="Q514" i="2"/>
  <c r="Q515" i="2"/>
  <c r="Q516" i="2"/>
  <c r="Q517" i="2"/>
  <c r="Q518" i="2"/>
  <c r="Q519" i="2"/>
  <c r="Q520" i="2"/>
  <c r="Q521" i="2"/>
  <c r="Q522" i="2"/>
  <c r="Q523" i="2"/>
  <c r="Q524" i="2"/>
  <c r="Q525" i="2"/>
  <c r="Q526" i="2"/>
  <c r="Q527" i="2"/>
  <c r="Q528" i="2"/>
  <c r="Q529" i="2"/>
  <c r="Q530" i="2"/>
  <c r="Q494" i="2"/>
  <c r="Q506" i="2"/>
  <c r="Q498" i="2"/>
  <c r="P508" i="2" s="1"/>
  <c r="Q504" i="2"/>
  <c r="Q507" i="2"/>
  <c r="Q502" i="2"/>
  <c r="Q452" i="2"/>
  <c r="Q140" i="2"/>
  <c r="Q36" i="2"/>
  <c r="Q192" i="2"/>
  <c r="Q503" i="2"/>
  <c r="Q400" i="2"/>
  <c r="Q88" i="2"/>
  <c r="Q244" i="2"/>
  <c r="Q501" i="2"/>
  <c r="Q348" i="2"/>
  <c r="Q35" i="2"/>
  <c r="Q87" i="2"/>
  <c r="Q33" i="2"/>
  <c r="Q346" i="2"/>
  <c r="Q347" i="2"/>
  <c r="Q34" i="2"/>
  <c r="Q86" i="2"/>
  <c r="Q85" i="2"/>
  <c r="Q143" i="2"/>
  <c r="Q242" i="2"/>
  <c r="Q298" i="2"/>
  <c r="Q350" i="2"/>
  <c r="Q246" i="2"/>
  <c r="Q191" i="2"/>
  <c r="Q450" i="2"/>
  <c r="Q194" i="2"/>
  <c r="Q294" i="2"/>
  <c r="Q243" i="2"/>
  <c r="Q190" i="2"/>
  <c r="Q142" i="2"/>
  <c r="M456" i="2"/>
  <c r="N456" i="2"/>
  <c r="L456" i="2"/>
  <c r="J456" i="2"/>
  <c r="O456" i="2"/>
  <c r="K456" i="2"/>
  <c r="O300" i="2"/>
  <c r="M300" i="2"/>
  <c r="K300" i="2"/>
  <c r="N300" i="2"/>
  <c r="L300" i="2"/>
  <c r="J300" i="2"/>
  <c r="O248" i="2"/>
  <c r="M248" i="2"/>
  <c r="K248" i="2"/>
  <c r="N248" i="2"/>
  <c r="L248" i="2"/>
  <c r="J248" i="2"/>
  <c r="O93" i="2"/>
  <c r="M93" i="2"/>
  <c r="K93" i="2"/>
  <c r="P93" i="2"/>
  <c r="N93" i="2"/>
  <c r="L93" i="2"/>
  <c r="J93" i="2"/>
  <c r="O40" i="2"/>
  <c r="M40" i="2"/>
  <c r="K40" i="2"/>
  <c r="N40" i="2"/>
  <c r="L40" i="2"/>
  <c r="J40" i="2"/>
  <c r="Q397" i="2"/>
  <c r="O136" i="2"/>
  <c r="P136" i="2" s="1"/>
  <c r="Q136" i="2" s="1"/>
  <c r="Q455" i="2"/>
  <c r="Q403" i="2"/>
  <c r="O404" i="2"/>
  <c r="K404" i="2"/>
  <c r="N404" i="2"/>
  <c r="J404" i="2"/>
  <c r="M404" i="2"/>
  <c r="L404" i="2"/>
  <c r="Q195" i="2"/>
  <c r="P241" i="2"/>
  <c r="Q241" i="2" s="1"/>
  <c r="N197" i="2"/>
  <c r="J197" i="2"/>
  <c r="M197" i="2"/>
  <c r="P197" i="2"/>
  <c r="L197" i="2"/>
  <c r="O197" i="2"/>
  <c r="K197" i="2"/>
  <c r="O344" i="2"/>
  <c r="P344" i="2" s="1"/>
  <c r="P448" i="2"/>
  <c r="Q448" i="2" s="1"/>
  <c r="Q91" i="2"/>
  <c r="Q449" i="2"/>
  <c r="O188" i="2"/>
  <c r="P188" i="2" s="1"/>
  <c r="Q188" i="2" s="1"/>
  <c r="M144" i="2"/>
  <c r="L144" i="2"/>
  <c r="O144" i="2"/>
  <c r="K144" i="2"/>
  <c r="N144" i="2"/>
  <c r="J144" i="2"/>
  <c r="Q247" i="2"/>
  <c r="N352" i="2"/>
  <c r="J352" i="2"/>
  <c r="M352" i="2"/>
  <c r="L352" i="2"/>
  <c r="O352" i="2"/>
  <c r="K352" i="2"/>
  <c r="Q39" i="2"/>
  <c r="Q189" i="2"/>
  <c r="P10" i="2"/>
  <c r="Q23" i="3"/>
  <c r="Q441" i="2"/>
  <c r="Q337" i="2"/>
  <c r="Q233" i="2"/>
  <c r="Q181" i="2"/>
  <c r="Q77" i="2"/>
  <c r="Q285" i="2"/>
  <c r="Q25" i="2"/>
  <c r="Q389" i="2"/>
  <c r="Q129" i="2"/>
  <c r="Q338" i="2"/>
  <c r="Q286" i="2"/>
  <c r="Q442" i="2"/>
  <c r="Q390" i="2"/>
  <c r="Q26" i="2"/>
  <c r="Q130" i="2"/>
  <c r="Q78" i="2"/>
  <c r="Q234" i="2"/>
  <c r="Q182" i="2"/>
  <c r="Q134" i="2"/>
  <c r="Q144" i="2" s="1"/>
  <c r="Q342" i="2"/>
  <c r="Q352" i="2" s="1"/>
  <c r="Q446" i="2"/>
  <c r="P456" i="2" s="1"/>
  <c r="Q82" i="2"/>
  <c r="P92" i="2" s="1"/>
  <c r="Q238" i="2"/>
  <c r="Q248" i="2" s="1"/>
  <c r="Q394" i="2"/>
  <c r="P404" i="2" s="1"/>
  <c r="Q290" i="2"/>
  <c r="Q186" i="2"/>
  <c r="P196" i="2" s="1"/>
  <c r="Q30" i="2"/>
  <c r="P40" i="2" s="1"/>
  <c r="Y6" i="2"/>
  <c r="N230" i="2"/>
  <c r="N232" i="2" s="1"/>
  <c r="D94" i="2"/>
  <c r="D249" i="2"/>
  <c r="D353" i="2"/>
  <c r="D198" i="2"/>
  <c r="D41" i="2"/>
  <c r="M339" i="2"/>
  <c r="D301" i="2"/>
  <c r="R5" i="2"/>
  <c r="Q396" i="2"/>
  <c r="Q32" i="2"/>
  <c r="Q84" i="2"/>
  <c r="Q240" i="2"/>
  <c r="Q292" i="2"/>
  <c r="D405" i="2"/>
  <c r="D457" i="2"/>
  <c r="D145" i="2"/>
  <c r="N183" i="2"/>
  <c r="N214" i="1"/>
  <c r="T39" i="5" l="1"/>
  <c r="H100" i="5"/>
  <c r="H130" i="5" s="1"/>
  <c r="D56" i="5"/>
  <c r="D125" i="5" s="1"/>
  <c r="AF23" i="5"/>
  <c r="AF120" i="5" s="1"/>
  <c r="AG23" i="5"/>
  <c r="AG120" i="5" s="1"/>
  <c r="K50" i="5"/>
  <c r="I51" i="5"/>
  <c r="L55" i="5"/>
  <c r="J53" i="5"/>
  <c r="M52" i="5"/>
  <c r="M54" i="5"/>
  <c r="BE20" i="5"/>
  <c r="BF20" i="5" s="1"/>
  <c r="BD8" i="5"/>
  <c r="BE8" i="5" s="1"/>
  <c r="BE21" i="5"/>
  <c r="BF21" i="5" s="1"/>
  <c r="R99" i="5"/>
  <c r="S99" i="5" s="1"/>
  <c r="Q97" i="5"/>
  <c r="R97" i="5" s="1"/>
  <c r="U86" i="5"/>
  <c r="V86" i="5" s="1"/>
  <c r="W86" i="5" s="1"/>
  <c r="M77" i="5"/>
  <c r="N77" i="5" s="1"/>
  <c r="BE32" i="5"/>
  <c r="BF32" i="5" s="1"/>
  <c r="O245" i="1"/>
  <c r="O248" i="1"/>
  <c r="Q98" i="5"/>
  <c r="R98" i="5" s="1"/>
  <c r="BF44" i="5"/>
  <c r="BG44" i="5" s="1"/>
  <c r="BH44" i="5" s="1"/>
  <c r="V87" i="5"/>
  <c r="W87" i="5" s="1"/>
  <c r="X87" i="5" s="1"/>
  <c r="T45" i="5"/>
  <c r="T124" i="5" s="1"/>
  <c r="P45" i="5"/>
  <c r="P124" i="5" s="1"/>
  <c r="N45" i="5"/>
  <c r="N124" i="5" s="1"/>
  <c r="H45" i="5"/>
  <c r="H124" i="5" s="1"/>
  <c r="Q45" i="5"/>
  <c r="Q124" i="5" s="1"/>
  <c r="J45" i="5"/>
  <c r="J124" i="5" s="1"/>
  <c r="O45" i="5"/>
  <c r="O124" i="5" s="1"/>
  <c r="G67" i="5"/>
  <c r="K45" i="5"/>
  <c r="K124" i="5" s="1"/>
  <c r="S45" i="5"/>
  <c r="S124" i="5" s="1"/>
  <c r="G89" i="5"/>
  <c r="G129" i="5" s="1"/>
  <c r="AZ29" i="5"/>
  <c r="BA29" i="5" s="1"/>
  <c r="BB29" i="5" s="1"/>
  <c r="BC29" i="5" s="1"/>
  <c r="J75" i="5"/>
  <c r="K75" i="5" s="1"/>
  <c r="BF22" i="5"/>
  <c r="BG22" i="5" s="1"/>
  <c r="H111" i="5"/>
  <c r="H131" i="5" s="1"/>
  <c r="R45" i="5"/>
  <c r="R124" i="5" s="1"/>
  <c r="M45" i="5"/>
  <c r="M124" i="5" s="1"/>
  <c r="I45" i="5"/>
  <c r="I124" i="5" s="1"/>
  <c r="L45" i="5"/>
  <c r="L124" i="5" s="1"/>
  <c r="AZ7" i="5"/>
  <c r="BA7" i="5" s="1"/>
  <c r="BB7" i="5" s="1"/>
  <c r="G78" i="5"/>
  <c r="G128" i="5" s="1"/>
  <c r="U88" i="5"/>
  <c r="Q84" i="5"/>
  <c r="R84" i="5" s="1"/>
  <c r="S84" i="5" s="1"/>
  <c r="AE12" i="5"/>
  <c r="AE117" i="5" s="1"/>
  <c r="AR34" i="5"/>
  <c r="AR123" i="5" s="1"/>
  <c r="AN34" i="5"/>
  <c r="AN123" i="5" s="1"/>
  <c r="AJ34" i="5"/>
  <c r="AJ123" i="5" s="1"/>
  <c r="AF34" i="5"/>
  <c r="AF123" i="5" s="1"/>
  <c r="AB34" i="5"/>
  <c r="AB123" i="5" s="1"/>
  <c r="X34" i="5"/>
  <c r="X123" i="5" s="1"/>
  <c r="T34" i="5"/>
  <c r="T123" i="5" s="1"/>
  <c r="P34" i="5"/>
  <c r="P123" i="5" s="1"/>
  <c r="M34" i="5"/>
  <c r="M123" i="5" s="1"/>
  <c r="K34" i="5"/>
  <c r="K123" i="5" s="1"/>
  <c r="AQ34" i="5"/>
  <c r="AQ123" i="5" s="1"/>
  <c r="AM34" i="5"/>
  <c r="AM123" i="5" s="1"/>
  <c r="AI34" i="5"/>
  <c r="AI123" i="5" s="1"/>
  <c r="AE34" i="5"/>
  <c r="AE123" i="5" s="1"/>
  <c r="AA34" i="5"/>
  <c r="AA123" i="5" s="1"/>
  <c r="W34" i="5"/>
  <c r="W123" i="5" s="1"/>
  <c r="S34" i="5"/>
  <c r="S123" i="5" s="1"/>
  <c r="J34" i="5"/>
  <c r="J123" i="5" s="1"/>
  <c r="H34" i="5"/>
  <c r="H123" i="5" s="1"/>
  <c r="O34" i="5"/>
  <c r="O123" i="5" s="1"/>
  <c r="H56" i="5"/>
  <c r="H125" i="5" s="1"/>
  <c r="AT34" i="5"/>
  <c r="AT123" i="5" s="1"/>
  <c r="AP34" i="5"/>
  <c r="AP123" i="5" s="1"/>
  <c r="AL34" i="5"/>
  <c r="AL123" i="5" s="1"/>
  <c r="AH34" i="5"/>
  <c r="AH123" i="5" s="1"/>
  <c r="AD34" i="5"/>
  <c r="AD123" i="5" s="1"/>
  <c r="Z34" i="5"/>
  <c r="Z123" i="5" s="1"/>
  <c r="V34" i="5"/>
  <c r="V123" i="5" s="1"/>
  <c r="R34" i="5"/>
  <c r="R123" i="5" s="1"/>
  <c r="N34" i="5"/>
  <c r="N123" i="5" s="1"/>
  <c r="L34" i="5"/>
  <c r="L123" i="5" s="1"/>
  <c r="AS34" i="5"/>
  <c r="AS123" i="5" s="1"/>
  <c r="AO34" i="5"/>
  <c r="AO123" i="5" s="1"/>
  <c r="AK34" i="5"/>
  <c r="AK123" i="5" s="1"/>
  <c r="AG34" i="5"/>
  <c r="AG123" i="5" s="1"/>
  <c r="AC34" i="5"/>
  <c r="AC123" i="5" s="1"/>
  <c r="Y34" i="5"/>
  <c r="Y123" i="5" s="1"/>
  <c r="U34" i="5"/>
  <c r="U123" i="5" s="1"/>
  <c r="Q34" i="5"/>
  <c r="Q123" i="5" s="1"/>
  <c r="I34" i="5"/>
  <c r="I123" i="5" s="1"/>
  <c r="AZ40" i="5"/>
  <c r="BA40" i="5" s="1"/>
  <c r="BB40" i="5" s="1"/>
  <c r="BC40" i="5" s="1"/>
  <c r="AZ106" i="5"/>
  <c r="BA106" i="5" s="1"/>
  <c r="BB106" i="5" s="1"/>
  <c r="BC106" i="5" s="1"/>
  <c r="BD106" i="5" s="1"/>
  <c r="BD33" i="5"/>
  <c r="BE33" i="5" s="1"/>
  <c r="AA12" i="5"/>
  <c r="AA117" i="5" s="1"/>
  <c r="R12" i="5"/>
  <c r="R117" i="5" s="1"/>
  <c r="T12" i="5"/>
  <c r="T117" i="5" s="1"/>
  <c r="AB12" i="5"/>
  <c r="AB117" i="5" s="1"/>
  <c r="Q12" i="5"/>
  <c r="Q117" i="5" s="1"/>
  <c r="G12" i="5"/>
  <c r="G117" i="5" s="1"/>
  <c r="P12" i="5"/>
  <c r="P117" i="5" s="1"/>
  <c r="AF12" i="5"/>
  <c r="AF117" i="5" s="1"/>
  <c r="U12" i="5"/>
  <c r="U117" i="5" s="1"/>
  <c r="V12" i="5"/>
  <c r="V117" i="5" s="1"/>
  <c r="M12" i="5"/>
  <c r="M117" i="5" s="1"/>
  <c r="Y12" i="5"/>
  <c r="Y117" i="5" s="1"/>
  <c r="W12" i="5"/>
  <c r="W117" i="5" s="1"/>
  <c r="BB108" i="5"/>
  <c r="G56" i="5"/>
  <c r="G125" i="5" s="1"/>
  <c r="BB42" i="5"/>
  <c r="BC109" i="5"/>
  <c r="BB9" i="5"/>
  <c r="H83" i="5"/>
  <c r="BC43" i="5"/>
  <c r="BB31" i="5"/>
  <c r="BC31" i="5" s="1"/>
  <c r="BC10" i="5"/>
  <c r="I105" i="5"/>
  <c r="H62" i="5"/>
  <c r="U39" i="5"/>
  <c r="D12" i="5"/>
  <c r="D117" i="5" s="1"/>
  <c r="C13" i="5"/>
  <c r="AD12" i="5"/>
  <c r="AD117" i="5" s="1"/>
  <c r="Z12" i="5"/>
  <c r="Z117" i="5" s="1"/>
  <c r="N12" i="5"/>
  <c r="N117" i="5" s="1"/>
  <c r="S12" i="5"/>
  <c r="S117" i="5" s="1"/>
  <c r="O12" i="5"/>
  <c r="O117" i="5" s="1"/>
  <c r="K12" i="5"/>
  <c r="K117" i="5" s="1"/>
  <c r="H12" i="5"/>
  <c r="H117" i="5" s="1"/>
  <c r="X12" i="5"/>
  <c r="X117" i="5" s="1"/>
  <c r="I12" i="5"/>
  <c r="I117" i="5" s="1"/>
  <c r="AG12" i="5"/>
  <c r="AG117" i="5" s="1"/>
  <c r="AC12" i="5"/>
  <c r="AC117" i="5" s="1"/>
  <c r="AH12" i="5"/>
  <c r="AH117" i="5" s="1"/>
  <c r="L12" i="5"/>
  <c r="L117" i="5" s="1"/>
  <c r="J12" i="5"/>
  <c r="J117" i="5" s="1"/>
  <c r="AU28" i="5"/>
  <c r="H73" i="5"/>
  <c r="BD110" i="5"/>
  <c r="J76" i="5"/>
  <c r="BD11" i="5"/>
  <c r="G34" i="5"/>
  <c r="G123" i="5" s="1"/>
  <c r="G45" i="5"/>
  <c r="G124" i="5" s="1"/>
  <c r="AI12" i="5"/>
  <c r="AI117" i="5" s="1"/>
  <c r="AJ6" i="5"/>
  <c r="H72" i="5"/>
  <c r="H61" i="5"/>
  <c r="I83" i="5"/>
  <c r="L95" i="5"/>
  <c r="AZ18" i="5"/>
  <c r="I94" i="5"/>
  <c r="H64" i="5"/>
  <c r="H66" i="5"/>
  <c r="G111" i="5"/>
  <c r="G131" i="5" s="1"/>
  <c r="G100" i="5"/>
  <c r="G130" i="5" s="1"/>
  <c r="O247" i="1"/>
  <c r="O242" i="1"/>
  <c r="O244" i="1"/>
  <c r="O246" i="1"/>
  <c r="O241" i="1"/>
  <c r="O238" i="1"/>
  <c r="BC107" i="5"/>
  <c r="BD107" i="5" s="1"/>
  <c r="O96" i="5"/>
  <c r="P96" i="5" s="1"/>
  <c r="Q96" i="5" s="1"/>
  <c r="BC30" i="5"/>
  <c r="BD30" i="5" s="1"/>
  <c r="I63" i="5"/>
  <c r="I85" i="5"/>
  <c r="I89" i="5" s="1"/>
  <c r="I129" i="5" s="1"/>
  <c r="H89" i="5"/>
  <c r="H129" i="5" s="1"/>
  <c r="BC19" i="5"/>
  <c r="BC41" i="5"/>
  <c r="I74" i="5"/>
  <c r="N65" i="5"/>
  <c r="O65" i="5" s="1"/>
  <c r="P65" i="5" s="1"/>
  <c r="Q65" i="5" s="1"/>
  <c r="AH23" i="5"/>
  <c r="AH120" i="5" s="1"/>
  <c r="AI17" i="5"/>
  <c r="AJ17" i="5" s="1"/>
  <c r="AJ23" i="5" s="1"/>
  <c r="AJ120" i="5" s="1"/>
  <c r="M74" i="2"/>
  <c r="M76" i="2" s="1"/>
  <c r="M79" i="2" s="1"/>
  <c r="N74" i="2" s="1"/>
  <c r="N76" i="2" s="1"/>
  <c r="N79" i="2" s="1"/>
  <c r="K534" i="2"/>
  <c r="L532" i="2"/>
  <c r="L495" i="2"/>
  <c r="M490" i="2" s="1"/>
  <c r="M492" i="2" s="1"/>
  <c r="L533" i="2"/>
  <c r="O22" i="2"/>
  <c r="O24" i="2" s="1"/>
  <c r="O27" i="2" s="1"/>
  <c r="M89" i="2"/>
  <c r="M193" i="2"/>
  <c r="N401" i="2"/>
  <c r="N141" i="2"/>
  <c r="O297" i="2"/>
  <c r="P297" i="2" s="1"/>
  <c r="N245" i="2"/>
  <c r="M37" i="2"/>
  <c r="M391" i="2"/>
  <c r="N386" i="2" s="1"/>
  <c r="N388" i="2" s="1"/>
  <c r="N391" i="2" s="1"/>
  <c r="M453" i="2"/>
  <c r="M349" i="2"/>
  <c r="O349" i="2"/>
  <c r="P349" i="2"/>
  <c r="M505" i="2"/>
  <c r="O505" i="2"/>
  <c r="P505" i="2"/>
  <c r="P296" i="2"/>
  <c r="Q296" i="2" s="1"/>
  <c r="P295" i="2"/>
  <c r="Q295" i="2" s="1"/>
  <c r="R295" i="2" s="1"/>
  <c r="P300" i="2"/>
  <c r="Q196" i="2"/>
  <c r="Q456" i="2"/>
  <c r="Q404" i="2"/>
  <c r="P352" i="2"/>
  <c r="P144" i="2"/>
  <c r="Q40" i="2"/>
  <c r="P248" i="2"/>
  <c r="Q508" i="2"/>
  <c r="Q92" i="2"/>
  <c r="R5" i="3"/>
  <c r="R493" i="2"/>
  <c r="R511" i="2"/>
  <c r="R512" i="2"/>
  <c r="R513" i="2"/>
  <c r="R514" i="2"/>
  <c r="R515" i="2"/>
  <c r="R516" i="2"/>
  <c r="R517" i="2"/>
  <c r="R518" i="2"/>
  <c r="R519" i="2"/>
  <c r="R520" i="2"/>
  <c r="R521" i="2"/>
  <c r="R522" i="2"/>
  <c r="R523" i="2"/>
  <c r="R524" i="2"/>
  <c r="R525" i="2"/>
  <c r="R526" i="2"/>
  <c r="R527" i="2"/>
  <c r="R528" i="2"/>
  <c r="R529" i="2"/>
  <c r="R530" i="2"/>
  <c r="R494" i="2"/>
  <c r="R498" i="2"/>
  <c r="Q509" i="2" s="1"/>
  <c r="R505" i="2"/>
  <c r="R504" i="2"/>
  <c r="R507" i="2"/>
  <c r="R506" i="2"/>
  <c r="R508" i="2"/>
  <c r="R88" i="2"/>
  <c r="R36" i="2"/>
  <c r="R348" i="2"/>
  <c r="R501" i="2"/>
  <c r="R502" i="2"/>
  <c r="R503" i="2"/>
  <c r="R244" i="2"/>
  <c r="R192" i="2"/>
  <c r="R35" i="2"/>
  <c r="R87" i="2"/>
  <c r="R33" i="2"/>
  <c r="R346" i="2"/>
  <c r="R347" i="2"/>
  <c r="R349" i="2"/>
  <c r="R452" i="2"/>
  <c r="R85" i="2"/>
  <c r="R86" i="2"/>
  <c r="R400" i="2"/>
  <c r="R34" i="2"/>
  <c r="R140" i="2"/>
  <c r="R402" i="2"/>
  <c r="R454" i="2"/>
  <c r="R345" i="2"/>
  <c r="R194" i="2"/>
  <c r="R90" i="2"/>
  <c r="R350" i="2"/>
  <c r="R38" i="2"/>
  <c r="R246" i="2"/>
  <c r="R142" i="2"/>
  <c r="R298" i="2"/>
  <c r="R139" i="2"/>
  <c r="R500" i="2"/>
  <c r="R195" i="2"/>
  <c r="R138" i="2"/>
  <c r="R351" i="2"/>
  <c r="R243" i="2"/>
  <c r="R403" i="2"/>
  <c r="R399" i="2"/>
  <c r="R293" i="2"/>
  <c r="R39" i="2"/>
  <c r="R299" i="2"/>
  <c r="R242" i="2"/>
  <c r="R247" i="2"/>
  <c r="R451" i="2"/>
  <c r="R398" i="2"/>
  <c r="R191" i="2"/>
  <c r="R143" i="2"/>
  <c r="R91" i="2"/>
  <c r="R190" i="2"/>
  <c r="R455" i="2"/>
  <c r="R397" i="2"/>
  <c r="R294" i="2"/>
  <c r="R450" i="2"/>
  <c r="O457" i="2"/>
  <c r="P457" i="2"/>
  <c r="N457" i="2"/>
  <c r="L457" i="2"/>
  <c r="J457" i="2"/>
  <c r="M457" i="2"/>
  <c r="K457" i="2"/>
  <c r="O301" i="2"/>
  <c r="M301" i="2"/>
  <c r="K301" i="2"/>
  <c r="P301" i="2"/>
  <c r="L301" i="2"/>
  <c r="N301" i="2"/>
  <c r="J301" i="2"/>
  <c r="O249" i="2"/>
  <c r="M249" i="2"/>
  <c r="K249" i="2"/>
  <c r="P249" i="2"/>
  <c r="N249" i="2"/>
  <c r="L249" i="2"/>
  <c r="J249" i="2"/>
  <c r="P94" i="2"/>
  <c r="N94" i="2"/>
  <c r="L94" i="2"/>
  <c r="J94" i="2"/>
  <c r="Q94" i="2"/>
  <c r="O94" i="2"/>
  <c r="M94" i="2"/>
  <c r="K94" i="2"/>
  <c r="O41" i="2"/>
  <c r="M41" i="2"/>
  <c r="K41" i="2"/>
  <c r="P41" i="2"/>
  <c r="N41" i="2"/>
  <c r="L41" i="2"/>
  <c r="J41" i="2"/>
  <c r="Q344" i="2"/>
  <c r="R344" i="2" s="1"/>
  <c r="R196" i="2"/>
  <c r="Q198" i="2"/>
  <c r="M198" i="2"/>
  <c r="P198" i="2"/>
  <c r="L198" i="2"/>
  <c r="O198" i="2"/>
  <c r="K198" i="2"/>
  <c r="N198" i="2"/>
  <c r="J198" i="2"/>
  <c r="R352" i="2"/>
  <c r="R404" i="2"/>
  <c r="M145" i="2"/>
  <c r="P145" i="2"/>
  <c r="L145" i="2"/>
  <c r="O145" i="2"/>
  <c r="K145" i="2"/>
  <c r="N145" i="2"/>
  <c r="J145" i="2"/>
  <c r="R456" i="2"/>
  <c r="O353" i="2"/>
  <c r="K353" i="2"/>
  <c r="N353" i="2"/>
  <c r="J353" i="2"/>
  <c r="M353" i="2"/>
  <c r="P353" i="2"/>
  <c r="L353" i="2"/>
  <c r="R449" i="2"/>
  <c r="R189" i="2"/>
  <c r="R92" i="2"/>
  <c r="O405" i="2"/>
  <c r="K405" i="2"/>
  <c r="N405" i="2"/>
  <c r="J405" i="2"/>
  <c r="M405" i="2"/>
  <c r="P405" i="2"/>
  <c r="L405" i="2"/>
  <c r="R40" i="2"/>
  <c r="R248" i="2"/>
  <c r="Q137" i="2"/>
  <c r="R144" i="2"/>
  <c r="R241" i="2"/>
  <c r="Q10" i="2"/>
  <c r="R23" i="3"/>
  <c r="R441" i="2"/>
  <c r="R389" i="2"/>
  <c r="R181" i="2"/>
  <c r="R285" i="2"/>
  <c r="R25" i="2"/>
  <c r="R233" i="2"/>
  <c r="R129" i="2"/>
  <c r="R337" i="2"/>
  <c r="R77" i="2"/>
  <c r="R338" i="2"/>
  <c r="R286" i="2"/>
  <c r="R442" i="2"/>
  <c r="R390" i="2"/>
  <c r="R234" i="2"/>
  <c r="R182" i="2"/>
  <c r="R130" i="2"/>
  <c r="R78" i="2"/>
  <c r="R26" i="2"/>
  <c r="R186" i="2"/>
  <c r="Q197" i="2" s="1"/>
  <c r="R82" i="2"/>
  <c r="Q93" i="2" s="1"/>
  <c r="R238" i="2"/>
  <c r="Q249" i="2" s="1"/>
  <c r="R30" i="2"/>
  <c r="Q41" i="2" s="1"/>
  <c r="R446" i="2"/>
  <c r="Q457" i="2" s="1"/>
  <c r="R134" i="2"/>
  <c r="Q145" i="2" s="1"/>
  <c r="R342" i="2"/>
  <c r="Q353" i="2" s="1"/>
  <c r="R290" i="2"/>
  <c r="R394" i="2"/>
  <c r="Q405" i="2" s="1"/>
  <c r="Z6" i="2"/>
  <c r="O282" i="2"/>
  <c r="O283" i="2"/>
  <c r="O178" i="2"/>
  <c r="O179" i="2"/>
  <c r="D146" i="2"/>
  <c r="D458" i="2"/>
  <c r="D302" i="2"/>
  <c r="D42" i="2"/>
  <c r="D199" i="2"/>
  <c r="D354" i="2"/>
  <c r="D250" i="2"/>
  <c r="D95" i="2"/>
  <c r="D406" i="2"/>
  <c r="S5" i="2"/>
  <c r="S92" i="2" s="1"/>
  <c r="R396" i="2"/>
  <c r="R448" i="2"/>
  <c r="R292" i="2"/>
  <c r="R32" i="2"/>
  <c r="R136" i="2"/>
  <c r="R188" i="2"/>
  <c r="R84" i="2"/>
  <c r="R240" i="2"/>
  <c r="N131" i="2"/>
  <c r="N334" i="2"/>
  <c r="N336" i="2" s="1"/>
  <c r="N443" i="2"/>
  <c r="N235" i="2"/>
  <c r="O243" i="1" l="1"/>
  <c r="H78" i="5"/>
  <c r="H128" i="5" s="1"/>
  <c r="L50" i="5"/>
  <c r="I56" i="5"/>
  <c r="I125" i="5" s="1"/>
  <c r="N52" i="5"/>
  <c r="K53" i="5"/>
  <c r="L53" i="5" s="1"/>
  <c r="N54" i="5"/>
  <c r="O54" i="5"/>
  <c r="M55" i="5"/>
  <c r="J51" i="5"/>
  <c r="N55" i="5"/>
  <c r="O55" i="5" s="1"/>
  <c r="BG21" i="5"/>
  <c r="BH21" i="5" s="1"/>
  <c r="BH22" i="5"/>
  <c r="BI22" i="5" s="1"/>
  <c r="BG20" i="5"/>
  <c r="BH20" i="5" s="1"/>
  <c r="BI20" i="5" s="1"/>
  <c r="O77" i="5"/>
  <c r="P77" i="5" s="1"/>
  <c r="Q77" i="5" s="1"/>
  <c r="T99" i="5"/>
  <c r="U99" i="5" s="1"/>
  <c r="S97" i="5"/>
  <c r="T97" i="5" s="1"/>
  <c r="BC7" i="5"/>
  <c r="BD7" i="5" s="1"/>
  <c r="BE7" i="5" s="1"/>
  <c r="BF7" i="5" s="1"/>
  <c r="BG7" i="5" s="1"/>
  <c r="X86" i="5"/>
  <c r="Y86" i="5" s="1"/>
  <c r="BD29" i="5"/>
  <c r="BE29" i="5" s="1"/>
  <c r="BF29" i="5" s="1"/>
  <c r="S98" i="5"/>
  <c r="T98" i="5" s="1"/>
  <c r="BG32" i="5"/>
  <c r="BH32" i="5" s="1"/>
  <c r="O235" i="1"/>
  <c r="Y87" i="5"/>
  <c r="Z87" i="5" s="1"/>
  <c r="T84" i="5"/>
  <c r="U84" i="5" s="1"/>
  <c r="V84" i="5" s="1"/>
  <c r="BD40" i="5"/>
  <c r="BE40" i="5" s="1"/>
  <c r="BE106" i="5"/>
  <c r="BF106" i="5" s="1"/>
  <c r="BG106" i="5" s="1"/>
  <c r="BH106" i="5" s="1"/>
  <c r="BI106" i="5" s="1"/>
  <c r="BJ106" i="5" s="1"/>
  <c r="BK106" i="5" s="1"/>
  <c r="BL106" i="5" s="1"/>
  <c r="BM106" i="5" s="1"/>
  <c r="BN106" i="5" s="1"/>
  <c r="BO106" i="5" s="1"/>
  <c r="F106" i="5" s="1"/>
  <c r="E106" i="5" s="1"/>
  <c r="BF33" i="5"/>
  <c r="BG33" i="5" s="1"/>
  <c r="BH33" i="5" s="1"/>
  <c r="L75" i="5"/>
  <c r="M75" i="5" s="1"/>
  <c r="G132" i="5"/>
  <c r="V88" i="5"/>
  <c r="W88" i="5" s="1"/>
  <c r="I66" i="5"/>
  <c r="J66" i="5" s="1"/>
  <c r="K66" i="5" s="1"/>
  <c r="I100" i="5"/>
  <c r="I130" i="5" s="1"/>
  <c r="BA18" i="5"/>
  <c r="BB18" i="5" s="1"/>
  <c r="BC18" i="5" s="1"/>
  <c r="BD18" i="5" s="1"/>
  <c r="BE18" i="5" s="1"/>
  <c r="K76" i="5"/>
  <c r="L76" i="5" s="1"/>
  <c r="I73" i="5"/>
  <c r="V39" i="5"/>
  <c r="U45" i="5"/>
  <c r="U124" i="5" s="1"/>
  <c r="I62" i="5"/>
  <c r="J62" i="5" s="1"/>
  <c r="J105" i="5"/>
  <c r="K105" i="5" s="1"/>
  <c r="I111" i="5"/>
  <c r="I131" i="5" s="1"/>
  <c r="BD43" i="5"/>
  <c r="BE43" i="5" s="1"/>
  <c r="J94" i="5"/>
  <c r="I72" i="5"/>
  <c r="J72" i="5" s="1"/>
  <c r="BD109" i="5"/>
  <c r="BC108" i="5"/>
  <c r="BD108" i="5" s="1"/>
  <c r="BE108" i="5" s="1"/>
  <c r="H67" i="5"/>
  <c r="M95" i="5"/>
  <c r="AJ12" i="5"/>
  <c r="AJ117" i="5" s="1"/>
  <c r="AK6" i="5"/>
  <c r="BE11" i="5"/>
  <c r="BF11" i="5" s="1"/>
  <c r="BG11" i="5" s="1"/>
  <c r="BE110" i="5"/>
  <c r="BF110" i="5" s="1"/>
  <c r="AU34" i="5"/>
  <c r="AU123" i="5" s="1"/>
  <c r="BD10" i="5"/>
  <c r="I64" i="5"/>
  <c r="J83" i="5"/>
  <c r="K83" i="5" s="1"/>
  <c r="I61" i="5"/>
  <c r="BC9" i="5"/>
  <c r="BD9" i="5" s="1"/>
  <c r="BC42" i="5"/>
  <c r="BD42" i="5" s="1"/>
  <c r="BE42" i="5" s="1"/>
  <c r="BF42" i="5" s="1"/>
  <c r="AV28" i="5"/>
  <c r="AW28" i="5" s="1"/>
  <c r="BD31" i="5"/>
  <c r="J85" i="5"/>
  <c r="J89" i="5" s="1"/>
  <c r="J129" i="5" s="1"/>
  <c r="BE107" i="5"/>
  <c r="BF107" i="5" s="1"/>
  <c r="R96" i="5"/>
  <c r="S96" i="5" s="1"/>
  <c r="T96" i="5" s="1"/>
  <c r="R65" i="5"/>
  <c r="S65" i="5" s="1"/>
  <c r="BI44" i="5"/>
  <c r="BD19" i="5"/>
  <c r="BE19" i="5" s="1"/>
  <c r="BE30" i="5"/>
  <c r="J74" i="5"/>
  <c r="K74" i="5" s="1"/>
  <c r="BD41" i="5"/>
  <c r="BF8" i="5"/>
  <c r="J63" i="5"/>
  <c r="K63" i="5" s="1"/>
  <c r="AK17" i="5"/>
  <c r="AK23" i="5" s="1"/>
  <c r="AK120" i="5" s="1"/>
  <c r="AI23" i="5"/>
  <c r="AI120" i="5" s="1"/>
  <c r="O74" i="2"/>
  <c r="O75" i="2"/>
  <c r="L534" i="2"/>
  <c r="M495" i="2"/>
  <c r="N490" i="2" s="1"/>
  <c r="N492" i="2" s="1"/>
  <c r="N532" i="2" s="1"/>
  <c r="M532" i="2"/>
  <c r="M533" i="2"/>
  <c r="N533" i="2" s="1"/>
  <c r="O533" i="2" s="1"/>
  <c r="R296" i="2"/>
  <c r="Q297" i="2"/>
  <c r="R297" i="2" s="1"/>
  <c r="S297" i="2" s="1"/>
  <c r="Q301" i="2"/>
  <c r="Q300" i="2"/>
  <c r="R300" i="2" s="1"/>
  <c r="R405" i="2"/>
  <c r="R93" i="2"/>
  <c r="R197" i="2"/>
  <c r="R41" i="2"/>
  <c r="R353" i="2"/>
  <c r="R145" i="2"/>
  <c r="R301" i="2"/>
  <c r="R457" i="2"/>
  <c r="R509" i="2"/>
  <c r="R249" i="2"/>
  <c r="S241" i="2"/>
  <c r="S189" i="2"/>
  <c r="S293" i="2"/>
  <c r="S196" i="2"/>
  <c r="S397" i="2"/>
  <c r="S190" i="2"/>
  <c r="S242" i="2"/>
  <c r="S191" i="2"/>
  <c r="S451" i="2"/>
  <c r="S248" i="2"/>
  <c r="S140" i="2"/>
  <c r="S400" i="2"/>
  <c r="S452" i="2"/>
  <c r="S5" i="3"/>
  <c r="S493" i="2"/>
  <c r="S512" i="2"/>
  <c r="S513" i="2"/>
  <c r="S514" i="2"/>
  <c r="S515" i="2"/>
  <c r="S516" i="2"/>
  <c r="S517" i="2"/>
  <c r="S518" i="2"/>
  <c r="S519" i="2"/>
  <c r="S520" i="2"/>
  <c r="S521" i="2"/>
  <c r="S522" i="2"/>
  <c r="S523" i="2"/>
  <c r="S524" i="2"/>
  <c r="S525" i="2"/>
  <c r="S526" i="2"/>
  <c r="S527" i="2"/>
  <c r="S528" i="2"/>
  <c r="S529" i="2"/>
  <c r="S530" i="2"/>
  <c r="S494" i="2"/>
  <c r="S506" i="2"/>
  <c r="S507" i="2"/>
  <c r="S498" i="2"/>
  <c r="R510" i="2" s="1"/>
  <c r="S505" i="2"/>
  <c r="S509" i="2"/>
  <c r="S504" i="2"/>
  <c r="S502" i="2"/>
  <c r="S36" i="2"/>
  <c r="S501" i="2"/>
  <c r="S503" i="2"/>
  <c r="S508" i="2"/>
  <c r="S88" i="2"/>
  <c r="S348" i="2"/>
  <c r="S35" i="2"/>
  <c r="S87" i="2"/>
  <c r="S33" i="2"/>
  <c r="S244" i="2"/>
  <c r="S34" i="2"/>
  <c r="S349" i="2"/>
  <c r="S192" i="2"/>
  <c r="S347" i="2"/>
  <c r="S85" i="2"/>
  <c r="S86" i="2"/>
  <c r="S194" i="2"/>
  <c r="S90" i="2"/>
  <c r="S402" i="2"/>
  <c r="S350" i="2"/>
  <c r="S296" i="2"/>
  <c r="S38" i="2"/>
  <c r="S454" i="2"/>
  <c r="S298" i="2"/>
  <c r="S345" i="2"/>
  <c r="S142" i="2"/>
  <c r="S500" i="2"/>
  <c r="S346" i="2"/>
  <c r="S246" i="2"/>
  <c r="S143" i="2"/>
  <c r="S351" i="2"/>
  <c r="S455" i="2"/>
  <c r="S195" i="2"/>
  <c r="S39" i="2"/>
  <c r="S403" i="2"/>
  <c r="S450" i="2"/>
  <c r="S399" i="2"/>
  <c r="S294" i="2"/>
  <c r="S91" i="2"/>
  <c r="S139" i="2"/>
  <c r="S138" i="2"/>
  <c r="S247" i="2"/>
  <c r="S299" i="2"/>
  <c r="S295" i="2"/>
  <c r="N248" i="1"/>
  <c r="S398" i="2"/>
  <c r="S40" i="2"/>
  <c r="S144" i="2"/>
  <c r="S352" i="2"/>
  <c r="S456" i="2"/>
  <c r="S243" i="2"/>
  <c r="S404" i="2"/>
  <c r="N458" i="2"/>
  <c r="Q458" i="2"/>
  <c r="O458" i="2"/>
  <c r="M458" i="2"/>
  <c r="K458" i="2"/>
  <c r="P458" i="2"/>
  <c r="L458" i="2"/>
  <c r="J458" i="2"/>
  <c r="P302" i="2"/>
  <c r="N302" i="2"/>
  <c r="L302" i="2"/>
  <c r="J302" i="2"/>
  <c r="Q302" i="2"/>
  <c r="M302" i="2"/>
  <c r="O302" i="2"/>
  <c r="K302" i="2"/>
  <c r="P250" i="2"/>
  <c r="N250" i="2"/>
  <c r="L250" i="2"/>
  <c r="J250" i="2"/>
  <c r="Q250" i="2"/>
  <c r="O250" i="2"/>
  <c r="M250" i="2"/>
  <c r="K250" i="2"/>
  <c r="R95" i="2"/>
  <c r="P95" i="2"/>
  <c r="N95" i="2"/>
  <c r="L95" i="2"/>
  <c r="J95" i="2"/>
  <c r="Q95" i="2"/>
  <c r="O95" i="2"/>
  <c r="M95" i="2"/>
  <c r="K95" i="2"/>
  <c r="P42" i="2"/>
  <c r="N42" i="2"/>
  <c r="L42" i="2"/>
  <c r="J42" i="2"/>
  <c r="Q42" i="2"/>
  <c r="O42" i="2"/>
  <c r="M42" i="2"/>
  <c r="K42" i="2"/>
  <c r="P146" i="2"/>
  <c r="L146" i="2"/>
  <c r="O146" i="2"/>
  <c r="K146" i="2"/>
  <c r="N146" i="2"/>
  <c r="J146" i="2"/>
  <c r="Q146" i="2"/>
  <c r="M146" i="2"/>
  <c r="S41" i="2"/>
  <c r="S405" i="2"/>
  <c r="S249" i="2"/>
  <c r="S145" i="2"/>
  <c r="N406" i="2"/>
  <c r="J406" i="2"/>
  <c r="Q406" i="2"/>
  <c r="M406" i="2"/>
  <c r="P406" i="2"/>
  <c r="L406" i="2"/>
  <c r="O406" i="2"/>
  <c r="K406" i="2"/>
  <c r="O199" i="2"/>
  <c r="K199" i="2"/>
  <c r="R199" i="2"/>
  <c r="N199" i="2"/>
  <c r="J199" i="2"/>
  <c r="Q199" i="2"/>
  <c r="M199" i="2"/>
  <c r="P199" i="2"/>
  <c r="L199" i="2"/>
  <c r="S197" i="2"/>
  <c r="O354" i="2"/>
  <c r="K354" i="2"/>
  <c r="N354" i="2"/>
  <c r="J354" i="2"/>
  <c r="Q354" i="2"/>
  <c r="M354" i="2"/>
  <c r="P354" i="2"/>
  <c r="L354" i="2"/>
  <c r="S93" i="2"/>
  <c r="S353" i="2"/>
  <c r="S457" i="2"/>
  <c r="R137" i="2"/>
  <c r="S449" i="2"/>
  <c r="R10" i="2"/>
  <c r="N495" i="2"/>
  <c r="P22" i="2"/>
  <c r="S389" i="2"/>
  <c r="S23" i="3"/>
  <c r="S337" i="2"/>
  <c r="S129" i="2"/>
  <c r="S285" i="2"/>
  <c r="S233" i="2"/>
  <c r="S181" i="2"/>
  <c r="S441" i="2"/>
  <c r="S77" i="2"/>
  <c r="S25" i="2"/>
  <c r="S338" i="2"/>
  <c r="S286" i="2"/>
  <c r="S130" i="2"/>
  <c r="S78" i="2"/>
  <c r="S442" i="2"/>
  <c r="S390" i="2"/>
  <c r="S234" i="2"/>
  <c r="S182" i="2"/>
  <c r="S26" i="2"/>
  <c r="S342" i="2"/>
  <c r="S354" i="2" s="1"/>
  <c r="S186" i="2"/>
  <c r="R198" i="2" s="1"/>
  <c r="S82" i="2"/>
  <c r="R94" i="2" s="1"/>
  <c r="S290" i="2"/>
  <c r="S446" i="2"/>
  <c r="S458" i="2" s="1"/>
  <c r="S134" i="2"/>
  <c r="S146" i="2" s="1"/>
  <c r="S30" i="2"/>
  <c r="R42" i="2" s="1"/>
  <c r="S238" i="2"/>
  <c r="R250" i="2" s="1"/>
  <c r="S394" i="2"/>
  <c r="S406" i="2" s="1"/>
  <c r="P23" i="2"/>
  <c r="AA6" i="2"/>
  <c r="O180" i="2"/>
  <c r="O183" i="2" s="1"/>
  <c r="P179" i="2" s="1"/>
  <c r="O230" i="2"/>
  <c r="O231" i="2"/>
  <c r="O438" i="2"/>
  <c r="O439" i="2"/>
  <c r="O126" i="2"/>
  <c r="O127" i="2"/>
  <c r="D251" i="2"/>
  <c r="D355" i="2"/>
  <c r="D459" i="2"/>
  <c r="O284" i="2"/>
  <c r="O387" i="2"/>
  <c r="O386" i="2"/>
  <c r="D43" i="2"/>
  <c r="N339" i="2"/>
  <c r="D407" i="2"/>
  <c r="D200" i="2"/>
  <c r="D147" i="2"/>
  <c r="T5" i="2"/>
  <c r="S396" i="2"/>
  <c r="S448" i="2"/>
  <c r="S292" i="2"/>
  <c r="S188" i="2"/>
  <c r="S32" i="2"/>
  <c r="S136" i="2"/>
  <c r="S84" i="2"/>
  <c r="S344" i="2"/>
  <c r="S240" i="2"/>
  <c r="D96" i="2"/>
  <c r="D303" i="2"/>
  <c r="I78" i="5" l="1"/>
  <c r="I128" i="5" s="1"/>
  <c r="M50" i="5"/>
  <c r="K51" i="5"/>
  <c r="P55" i="5"/>
  <c r="Q55" i="5" s="1"/>
  <c r="O52" i="5"/>
  <c r="P54" i="5"/>
  <c r="J56" i="5"/>
  <c r="J125" i="5" s="1"/>
  <c r="M53" i="5"/>
  <c r="L51" i="5"/>
  <c r="BI21" i="5"/>
  <c r="BJ21" i="5" s="1"/>
  <c r="R77" i="5"/>
  <c r="S77" i="5" s="1"/>
  <c r="J73" i="5"/>
  <c r="K73" i="5" s="1"/>
  <c r="AA87" i="5"/>
  <c r="AB87" i="5" s="1"/>
  <c r="AC87" i="5" s="1"/>
  <c r="U97" i="5"/>
  <c r="V97" i="5" s="1"/>
  <c r="U98" i="5"/>
  <c r="V98" i="5" s="1"/>
  <c r="BI32" i="5"/>
  <c r="BJ32" i="5" s="1"/>
  <c r="I67" i="5"/>
  <c r="Z86" i="5"/>
  <c r="AA86" i="5" s="1"/>
  <c r="H132" i="5"/>
  <c r="BF40" i="5"/>
  <c r="BG40" i="5" s="1"/>
  <c r="BH40" i="5" s="1"/>
  <c r="BI40" i="5" s="1"/>
  <c r="BJ40" i="5" s="1"/>
  <c r="BK40" i="5" s="1"/>
  <c r="BL40" i="5" s="1"/>
  <c r="BM40" i="5" s="1"/>
  <c r="BN40" i="5" s="1"/>
  <c r="BO40" i="5" s="1"/>
  <c r="F40" i="5" s="1"/>
  <c r="E40" i="5" s="1"/>
  <c r="BI33" i="5"/>
  <c r="N75" i="5"/>
  <c r="X88" i="5"/>
  <c r="Y88" i="5" s="1"/>
  <c r="Z88" i="5" s="1"/>
  <c r="K62" i="5"/>
  <c r="L62" i="5" s="1"/>
  <c r="W84" i="5"/>
  <c r="X84" i="5" s="1"/>
  <c r="Y84" i="5" s="1"/>
  <c r="Z84" i="5" s="1"/>
  <c r="AA84" i="5" s="1"/>
  <c r="AB84" i="5" s="1"/>
  <c r="AC84" i="5" s="1"/>
  <c r="AD84" i="5" s="1"/>
  <c r="AE84" i="5" s="1"/>
  <c r="AF84" i="5" s="1"/>
  <c r="AG84" i="5" s="1"/>
  <c r="AH84" i="5" s="1"/>
  <c r="AI84" i="5" s="1"/>
  <c r="AJ84" i="5" s="1"/>
  <c r="AK84" i="5" s="1"/>
  <c r="AL84" i="5" s="1"/>
  <c r="AM84" i="5" s="1"/>
  <c r="AN84" i="5" s="1"/>
  <c r="AO84" i="5" s="1"/>
  <c r="AP84" i="5" s="1"/>
  <c r="AQ84" i="5" s="1"/>
  <c r="AR84" i="5" s="1"/>
  <c r="AS84" i="5" s="1"/>
  <c r="AT84" i="5" s="1"/>
  <c r="AU84" i="5" s="1"/>
  <c r="AV84" i="5" s="1"/>
  <c r="AW84" i="5" s="1"/>
  <c r="AX84" i="5" s="1"/>
  <c r="AY84" i="5" s="1"/>
  <c r="AZ84" i="5" s="1"/>
  <c r="BA84" i="5" s="1"/>
  <c r="BB84" i="5" s="1"/>
  <c r="BC84" i="5" s="1"/>
  <c r="BD84" i="5" s="1"/>
  <c r="BE84" i="5" s="1"/>
  <c r="BF84" i="5" s="1"/>
  <c r="BG84" i="5" s="1"/>
  <c r="BH84" i="5" s="1"/>
  <c r="BI84" i="5" s="1"/>
  <c r="BJ84" i="5" s="1"/>
  <c r="BK84" i="5" s="1"/>
  <c r="BL84" i="5" s="1"/>
  <c r="BM84" i="5" s="1"/>
  <c r="BN84" i="5" s="1"/>
  <c r="BO84" i="5" s="1"/>
  <c r="F84" i="5" s="1"/>
  <c r="E84" i="5" s="1"/>
  <c r="AW34" i="5"/>
  <c r="AW123" i="5" s="1"/>
  <c r="BE9" i="5"/>
  <c r="BF9" i="5" s="1"/>
  <c r="L83" i="5"/>
  <c r="M76" i="5"/>
  <c r="N76" i="5" s="1"/>
  <c r="O76" i="5" s="1"/>
  <c r="P76" i="5" s="1"/>
  <c r="BG29" i="5"/>
  <c r="BH29" i="5" s="1"/>
  <c r="BI29" i="5" s="1"/>
  <c r="BJ29" i="5" s="1"/>
  <c r="BK29" i="5" s="1"/>
  <c r="BL29" i="5" s="1"/>
  <c r="BM29" i="5" s="1"/>
  <c r="BN29" i="5" s="1"/>
  <c r="BO29" i="5" s="1"/>
  <c r="F29" i="5" s="1"/>
  <c r="E29" i="5" s="1"/>
  <c r="BG110" i="5"/>
  <c r="BH110" i="5" s="1"/>
  <c r="BI110" i="5" s="1"/>
  <c r="K111" i="5"/>
  <c r="K131" i="5" s="1"/>
  <c r="BH7" i="5"/>
  <c r="BI7" i="5" s="1"/>
  <c r="BJ7" i="5" s="1"/>
  <c r="BK7" i="5" s="1"/>
  <c r="BL7" i="5" s="1"/>
  <c r="BM7" i="5" s="1"/>
  <c r="BN7" i="5" s="1"/>
  <c r="BO7" i="5" s="1"/>
  <c r="F7" i="5" s="1"/>
  <c r="E7" i="5" s="1"/>
  <c r="AK12" i="5"/>
  <c r="AK117" i="5" s="1"/>
  <c r="AL6" i="5"/>
  <c r="J61" i="5"/>
  <c r="N95" i="5"/>
  <c r="O95" i="5" s="1"/>
  <c r="BF108" i="5"/>
  <c r="BG108" i="5" s="1"/>
  <c r="BH108" i="5" s="1"/>
  <c r="BI108" i="5" s="1"/>
  <c r="BE109" i="5"/>
  <c r="L66" i="5"/>
  <c r="M66" i="5" s="1"/>
  <c r="N66" i="5" s="1"/>
  <c r="O66" i="5" s="1"/>
  <c r="P66" i="5" s="1"/>
  <c r="Q66" i="5" s="1"/>
  <c r="R66" i="5" s="1"/>
  <c r="BE31" i="5"/>
  <c r="BF31" i="5" s="1"/>
  <c r="BG31" i="5" s="1"/>
  <c r="AV34" i="5"/>
  <c r="AV123" i="5" s="1"/>
  <c r="AX28" i="5"/>
  <c r="AX34" i="5" s="1"/>
  <c r="AX123" i="5" s="1"/>
  <c r="BG42" i="5"/>
  <c r="BH42" i="5" s="1"/>
  <c r="BI42" i="5" s="1"/>
  <c r="BJ42" i="5" s="1"/>
  <c r="BK42" i="5" s="1"/>
  <c r="BL42" i="5" s="1"/>
  <c r="BM42" i="5" s="1"/>
  <c r="BN42" i="5" s="1"/>
  <c r="BO42" i="5" s="1"/>
  <c r="F42" i="5" s="1"/>
  <c r="E42" i="5" s="1"/>
  <c r="M83" i="5"/>
  <c r="N83" i="5" s="1"/>
  <c r="BE10" i="5"/>
  <c r="BF10" i="5" s="1"/>
  <c r="BH11" i="5"/>
  <c r="BI11" i="5" s="1"/>
  <c r="BJ11" i="5" s="1"/>
  <c r="BK11" i="5" s="1"/>
  <c r="J64" i="5"/>
  <c r="J67" i="5" s="1"/>
  <c r="K72" i="5"/>
  <c r="L72" i="5" s="1"/>
  <c r="K94" i="5"/>
  <c r="L94" i="5" s="1"/>
  <c r="J100" i="5"/>
  <c r="J130" i="5" s="1"/>
  <c r="BF43" i="5"/>
  <c r="BG43" i="5" s="1"/>
  <c r="BH43" i="5" s="1"/>
  <c r="J111" i="5"/>
  <c r="J131" i="5" s="1"/>
  <c r="L105" i="5"/>
  <c r="L111" i="5" s="1"/>
  <c r="L131" i="5" s="1"/>
  <c r="W39" i="5"/>
  <c r="X39" i="5" s="1"/>
  <c r="V45" i="5"/>
  <c r="V124" i="5" s="1"/>
  <c r="BF18" i="5"/>
  <c r="BG18" i="5" s="1"/>
  <c r="BH18" i="5" s="1"/>
  <c r="BI18" i="5" s="1"/>
  <c r="BJ18" i="5" s="1"/>
  <c r="BK18" i="5" s="1"/>
  <c r="BL18" i="5" s="1"/>
  <c r="BM18" i="5" s="1"/>
  <c r="BN18" i="5" s="1"/>
  <c r="BO18" i="5" s="1"/>
  <c r="F18" i="5" s="1"/>
  <c r="E18" i="5" s="1"/>
  <c r="C112" i="5"/>
  <c r="C131" i="5"/>
  <c r="K85" i="5"/>
  <c r="L85" i="5" s="1"/>
  <c r="T65" i="5"/>
  <c r="U65" i="5" s="1"/>
  <c r="L74" i="5"/>
  <c r="M74" i="5" s="1"/>
  <c r="BE41" i="5"/>
  <c r="V99" i="5"/>
  <c r="BG107" i="5"/>
  <c r="BH107" i="5" s="1"/>
  <c r="L63" i="5"/>
  <c r="BG8" i="5"/>
  <c r="BF19" i="5"/>
  <c r="BG19" i="5" s="1"/>
  <c r="BH19" i="5" s="1"/>
  <c r="BJ20" i="5"/>
  <c r="BJ22" i="5"/>
  <c r="BJ44" i="5"/>
  <c r="BF30" i="5"/>
  <c r="BG30" i="5" s="1"/>
  <c r="U96" i="5"/>
  <c r="AL17" i="5"/>
  <c r="O76" i="2"/>
  <c r="O79" i="2" s="1"/>
  <c r="P74" i="2" s="1"/>
  <c r="S301" i="2"/>
  <c r="N534" i="2"/>
  <c r="M534" i="2"/>
  <c r="S300" i="2"/>
  <c r="T300" i="2" s="1"/>
  <c r="S198" i="2"/>
  <c r="R146" i="2"/>
  <c r="S42" i="2"/>
  <c r="S94" i="2"/>
  <c r="R354" i="2"/>
  <c r="R406" i="2"/>
  <c r="R302" i="2"/>
  <c r="S302" i="2" s="1"/>
  <c r="R458" i="2"/>
  <c r="S250" i="2"/>
  <c r="S510" i="2"/>
  <c r="T451" i="2"/>
  <c r="T449" i="2"/>
  <c r="T93" i="2"/>
  <c r="T197" i="2"/>
  <c r="T249" i="2"/>
  <c r="T189" i="2"/>
  <c r="T243" i="2"/>
  <c r="T398" i="2"/>
  <c r="T138" i="2"/>
  <c r="T399" i="2"/>
  <c r="T346" i="2"/>
  <c r="T192" i="2"/>
  <c r="T190" i="2"/>
  <c r="T5" i="3"/>
  <c r="T493" i="2"/>
  <c r="T513" i="2"/>
  <c r="T514" i="2"/>
  <c r="T515" i="2"/>
  <c r="T516" i="2"/>
  <c r="T517" i="2"/>
  <c r="T518" i="2"/>
  <c r="T519" i="2"/>
  <c r="T520" i="2"/>
  <c r="T521" i="2"/>
  <c r="T522" i="2"/>
  <c r="T523" i="2"/>
  <c r="T524" i="2"/>
  <c r="T525" i="2"/>
  <c r="T526" i="2"/>
  <c r="T527" i="2"/>
  <c r="T528" i="2"/>
  <c r="T529" i="2"/>
  <c r="T530" i="2"/>
  <c r="T494" i="2"/>
  <c r="T498" i="2"/>
  <c r="S511" i="2" s="1"/>
  <c r="T505" i="2"/>
  <c r="T504" i="2"/>
  <c r="T507" i="2"/>
  <c r="T506" i="2"/>
  <c r="T510" i="2"/>
  <c r="T509" i="2"/>
  <c r="T502" i="2"/>
  <c r="T36" i="2"/>
  <c r="T501" i="2"/>
  <c r="T508" i="2"/>
  <c r="T348" i="2"/>
  <c r="T88" i="2"/>
  <c r="T503" i="2"/>
  <c r="T349" i="2"/>
  <c r="T35" i="2"/>
  <c r="T87" i="2"/>
  <c r="T34" i="2"/>
  <c r="T33" i="2"/>
  <c r="T85" i="2"/>
  <c r="T86" i="2"/>
  <c r="T90" i="2"/>
  <c r="T452" i="2"/>
  <c r="T350" i="2"/>
  <c r="T347" i="2"/>
  <c r="T500" i="2"/>
  <c r="T400" i="2"/>
  <c r="T38" i="2"/>
  <c r="T140" i="2"/>
  <c r="T244" i="2"/>
  <c r="T351" i="2"/>
  <c r="T142" i="2"/>
  <c r="T297" i="2"/>
  <c r="T91" i="2"/>
  <c r="T298" i="2"/>
  <c r="T194" i="2"/>
  <c r="T299" i="2"/>
  <c r="T296" i="2"/>
  <c r="T246" i="2"/>
  <c r="T454" i="2"/>
  <c r="T143" i="2"/>
  <c r="T455" i="2"/>
  <c r="T195" i="2"/>
  <c r="T403" i="2"/>
  <c r="T402" i="2"/>
  <c r="T247" i="2"/>
  <c r="T39" i="2"/>
  <c r="T397" i="2"/>
  <c r="T242" i="2"/>
  <c r="T196" i="2"/>
  <c r="T456" i="2"/>
  <c r="T92" i="2"/>
  <c r="T40" i="2"/>
  <c r="T248" i="2"/>
  <c r="T404" i="2"/>
  <c r="T144" i="2"/>
  <c r="T352" i="2"/>
  <c r="T295" i="2"/>
  <c r="T139" i="2"/>
  <c r="T406" i="2"/>
  <c r="T353" i="2"/>
  <c r="T457" i="2"/>
  <c r="T405" i="2"/>
  <c r="T191" i="2"/>
  <c r="T145" i="2"/>
  <c r="T41" i="2"/>
  <c r="T301" i="2"/>
  <c r="T241" i="2"/>
  <c r="T294" i="2"/>
  <c r="T450" i="2"/>
  <c r="T345" i="2"/>
  <c r="T293" i="2"/>
  <c r="L459" i="2"/>
  <c r="Q459" i="2"/>
  <c r="O459" i="2"/>
  <c r="M459" i="2"/>
  <c r="K459" i="2"/>
  <c r="R459" i="2"/>
  <c r="P459" i="2"/>
  <c r="N459" i="2"/>
  <c r="J459" i="2"/>
  <c r="R303" i="2"/>
  <c r="P303" i="2"/>
  <c r="N303" i="2"/>
  <c r="L303" i="2"/>
  <c r="J303" i="2"/>
  <c r="O303" i="2"/>
  <c r="K303" i="2"/>
  <c r="Q303" i="2"/>
  <c r="M303" i="2"/>
  <c r="R251" i="2"/>
  <c r="P251" i="2"/>
  <c r="N251" i="2"/>
  <c r="L251" i="2"/>
  <c r="J251" i="2"/>
  <c r="Q251" i="2"/>
  <c r="O251" i="2"/>
  <c r="M251" i="2"/>
  <c r="K251" i="2"/>
  <c r="S96" i="2"/>
  <c r="Q96" i="2"/>
  <c r="O96" i="2"/>
  <c r="M96" i="2"/>
  <c r="K96" i="2"/>
  <c r="R96" i="2"/>
  <c r="P96" i="2"/>
  <c r="N96" i="2"/>
  <c r="L96" i="2"/>
  <c r="J96" i="2"/>
  <c r="R43" i="2"/>
  <c r="P43" i="2"/>
  <c r="N43" i="2"/>
  <c r="L43" i="2"/>
  <c r="J43" i="2"/>
  <c r="Q43" i="2"/>
  <c r="O43" i="2"/>
  <c r="M43" i="2"/>
  <c r="K43" i="2"/>
  <c r="T354" i="2"/>
  <c r="P24" i="2"/>
  <c r="P27" i="2" s="1"/>
  <c r="Q22" i="2" s="1"/>
  <c r="T198" i="2"/>
  <c r="R147" i="2"/>
  <c r="N147" i="2"/>
  <c r="J147" i="2"/>
  <c r="Q147" i="2"/>
  <c r="M147" i="2"/>
  <c r="P147" i="2"/>
  <c r="L147" i="2"/>
  <c r="O147" i="2"/>
  <c r="K147" i="2"/>
  <c r="T458" i="2"/>
  <c r="S137" i="2"/>
  <c r="T137" i="2" s="1"/>
  <c r="T146" i="2"/>
  <c r="P407" i="2"/>
  <c r="L407" i="2"/>
  <c r="O407" i="2"/>
  <c r="K407" i="2"/>
  <c r="R407" i="2"/>
  <c r="N407" i="2"/>
  <c r="J407" i="2"/>
  <c r="Q407" i="2"/>
  <c r="M407" i="2"/>
  <c r="T42" i="2"/>
  <c r="T94" i="2"/>
  <c r="P200" i="2"/>
  <c r="L200" i="2"/>
  <c r="S200" i="2"/>
  <c r="O200" i="2"/>
  <c r="K200" i="2"/>
  <c r="R200" i="2"/>
  <c r="N200" i="2"/>
  <c r="J200" i="2"/>
  <c r="Q200" i="2"/>
  <c r="M200" i="2"/>
  <c r="R355" i="2"/>
  <c r="N355" i="2"/>
  <c r="J355" i="2"/>
  <c r="Q355" i="2"/>
  <c r="M355" i="2"/>
  <c r="P355" i="2"/>
  <c r="L355" i="2"/>
  <c r="O355" i="2"/>
  <c r="K355" i="2"/>
  <c r="T250" i="2"/>
  <c r="S10" i="2"/>
  <c r="P178" i="2"/>
  <c r="P180" i="2" s="1"/>
  <c r="P183" i="2" s="1"/>
  <c r="P533" i="2"/>
  <c r="O490" i="2"/>
  <c r="O491" i="2"/>
  <c r="T23" i="3"/>
  <c r="T337" i="2"/>
  <c r="T285" i="2"/>
  <c r="T441" i="2"/>
  <c r="T233" i="2"/>
  <c r="T181" i="2"/>
  <c r="T129" i="2"/>
  <c r="T77" i="2"/>
  <c r="T389" i="2"/>
  <c r="T25" i="2"/>
  <c r="T338" i="2"/>
  <c r="T286" i="2"/>
  <c r="T234" i="2"/>
  <c r="T182" i="2"/>
  <c r="T442" i="2"/>
  <c r="T390" i="2"/>
  <c r="T26" i="2"/>
  <c r="T130" i="2"/>
  <c r="T78" i="2"/>
  <c r="T30" i="2"/>
  <c r="T43" i="2" s="1"/>
  <c r="T342" i="2"/>
  <c r="S355" i="2" s="1"/>
  <c r="T186" i="2"/>
  <c r="S199" i="2" s="1"/>
  <c r="T290" i="2"/>
  <c r="T446" i="2"/>
  <c r="T459" i="2" s="1"/>
  <c r="T134" i="2"/>
  <c r="S147" i="2" s="1"/>
  <c r="T82" i="2"/>
  <c r="S95" i="2" s="1"/>
  <c r="T394" i="2"/>
  <c r="T407" i="2" s="1"/>
  <c r="T238" i="2"/>
  <c r="S251" i="2" s="1"/>
  <c r="AB6" i="2"/>
  <c r="O128" i="2"/>
  <c r="O131" i="2" s="1"/>
  <c r="P126" i="2" s="1"/>
  <c r="O440" i="2"/>
  <c r="O443" i="2" s="1"/>
  <c r="P439" i="2" s="1"/>
  <c r="O232" i="2"/>
  <c r="O235" i="2" s="1"/>
  <c r="P230" i="2" s="1"/>
  <c r="D304" i="2"/>
  <c r="U5" i="2"/>
  <c r="T396" i="2"/>
  <c r="T448" i="2"/>
  <c r="T292" i="2"/>
  <c r="T344" i="2"/>
  <c r="T188" i="2"/>
  <c r="T32" i="2"/>
  <c r="T136" i="2"/>
  <c r="T84" i="2"/>
  <c r="T240" i="2"/>
  <c r="D408" i="2"/>
  <c r="D44" i="2"/>
  <c r="D97" i="2"/>
  <c r="D148" i="2"/>
  <c r="D201" i="2"/>
  <c r="D356" i="2"/>
  <c r="D252" i="2"/>
  <c r="O388" i="2"/>
  <c r="O334" i="2"/>
  <c r="O335" i="2"/>
  <c r="O287" i="2"/>
  <c r="D460" i="2"/>
  <c r="O83" i="5" l="1"/>
  <c r="P83" i="5" s="1"/>
  <c r="Q83" i="5" s="1"/>
  <c r="K78" i="5"/>
  <c r="K128" i="5" s="1"/>
  <c r="N50" i="5"/>
  <c r="K56" i="5"/>
  <c r="K125" i="5" s="1"/>
  <c r="L56" i="5"/>
  <c r="L125" i="5" s="1"/>
  <c r="R55" i="5"/>
  <c r="T55" i="5"/>
  <c r="M51" i="5"/>
  <c r="P52" i="5"/>
  <c r="S55" i="5"/>
  <c r="O51" i="5"/>
  <c r="N53" i="5"/>
  <c r="N51" i="5"/>
  <c r="Q54" i="5"/>
  <c r="BK21" i="5"/>
  <c r="BL21" i="5" s="1"/>
  <c r="BM21" i="5" s="1"/>
  <c r="BN21" i="5" s="1"/>
  <c r="BO21" i="5" s="1"/>
  <c r="F21" i="5" s="1"/>
  <c r="E21" i="5" s="1"/>
  <c r="BK32" i="5"/>
  <c r="BL32" i="5" s="1"/>
  <c r="BM32" i="5" s="1"/>
  <c r="BN32" i="5" s="1"/>
  <c r="BO32" i="5" s="1"/>
  <c r="F32" i="5" s="1"/>
  <c r="E32" i="5" s="1"/>
  <c r="I132" i="5"/>
  <c r="W97" i="5"/>
  <c r="X97" i="5" s="1"/>
  <c r="T77" i="5"/>
  <c r="U77" i="5" s="1"/>
  <c r="V77" i="5" s="1"/>
  <c r="W77" i="5" s="1"/>
  <c r="X77" i="5" s="1"/>
  <c r="Y77" i="5" s="1"/>
  <c r="Z77" i="5" s="1"/>
  <c r="AA77" i="5" s="1"/>
  <c r="AB77" i="5" s="1"/>
  <c r="AC77" i="5" s="1"/>
  <c r="AD87" i="5"/>
  <c r="AE87" i="5" s="1"/>
  <c r="L73" i="5"/>
  <c r="L78" i="5" s="1"/>
  <c r="L128" i="5" s="1"/>
  <c r="J78" i="5"/>
  <c r="J128" i="5" s="1"/>
  <c r="BJ33" i="5"/>
  <c r="BK33" i="5" s="1"/>
  <c r="BL33" i="5" s="1"/>
  <c r="BM33" i="5" s="1"/>
  <c r="BN33" i="5" s="1"/>
  <c r="BO33" i="5" s="1"/>
  <c r="F33" i="5" s="1"/>
  <c r="E33" i="5" s="1"/>
  <c r="O75" i="5"/>
  <c r="AA88" i="5"/>
  <c r="BJ108" i="5"/>
  <c r="BK108" i="5" s="1"/>
  <c r="BL108" i="5" s="1"/>
  <c r="BM108" i="5" s="1"/>
  <c r="M62" i="5"/>
  <c r="N62" i="5" s="1"/>
  <c r="O62" i="5" s="1"/>
  <c r="BG9" i="5"/>
  <c r="BH9" i="5" s="1"/>
  <c r="M94" i="5"/>
  <c r="M100" i="5" s="1"/>
  <c r="M130" i="5" s="1"/>
  <c r="L100" i="5"/>
  <c r="L130" i="5" s="1"/>
  <c r="N94" i="5"/>
  <c r="N100" i="5" s="1"/>
  <c r="N130" i="5" s="1"/>
  <c r="BG10" i="5"/>
  <c r="BH10" i="5" s="1"/>
  <c r="BI10" i="5" s="1"/>
  <c r="BJ10" i="5" s="1"/>
  <c r="P62" i="5"/>
  <c r="X45" i="5"/>
  <c r="X124" i="5" s="1"/>
  <c r="Y39" i="5"/>
  <c r="Y45" i="5" s="1"/>
  <c r="Y124" i="5" s="1"/>
  <c r="M72" i="5"/>
  <c r="N72" i="5" s="1"/>
  <c r="O72" i="5" s="1"/>
  <c r="AY28" i="5"/>
  <c r="BH31" i="5"/>
  <c r="BI31" i="5" s="1"/>
  <c r="BJ31" i="5" s="1"/>
  <c r="BK31" i="5" s="1"/>
  <c r="BL31" i="5" s="1"/>
  <c r="BM31" i="5" s="1"/>
  <c r="BN31" i="5" s="1"/>
  <c r="BO31" i="5" s="1"/>
  <c r="F31" i="5" s="1"/>
  <c r="E31" i="5" s="1"/>
  <c r="P95" i="5"/>
  <c r="AL12" i="5"/>
  <c r="AL117" i="5" s="1"/>
  <c r="AM6" i="5"/>
  <c r="BL11" i="5"/>
  <c r="AZ28" i="5"/>
  <c r="AZ34" i="5" s="1"/>
  <c r="AZ123" i="5" s="1"/>
  <c r="W45" i="5"/>
  <c r="W124" i="5" s="1"/>
  <c r="Z39" i="5"/>
  <c r="Z45" i="5" s="1"/>
  <c r="Z124" i="5" s="1"/>
  <c r="K100" i="5"/>
  <c r="K130" i="5" s="1"/>
  <c r="O94" i="5"/>
  <c r="O100" i="5" s="1"/>
  <c r="O130" i="5" s="1"/>
  <c r="K64" i="5"/>
  <c r="Q62" i="5"/>
  <c r="R62" i="5" s="1"/>
  <c r="BF109" i="5"/>
  <c r="K61" i="5"/>
  <c r="M105" i="5"/>
  <c r="BJ110" i="5"/>
  <c r="BK110" i="5" s="1"/>
  <c r="BL110" i="5" s="1"/>
  <c r="BM110" i="5" s="1"/>
  <c r="BN110" i="5" s="1"/>
  <c r="BO110" i="5" s="1"/>
  <c r="F110" i="5" s="1"/>
  <c r="E110" i="5" s="1"/>
  <c r="Q76" i="5"/>
  <c r="R76" i="5" s="1"/>
  <c r="S76" i="5" s="1"/>
  <c r="T76" i="5" s="1"/>
  <c r="K89" i="5"/>
  <c r="K129" i="5" s="1"/>
  <c r="M85" i="5"/>
  <c r="L89" i="5"/>
  <c r="L129" i="5" s="1"/>
  <c r="N74" i="5"/>
  <c r="O74" i="5" s="1"/>
  <c r="BF41" i="5"/>
  <c r="BG41" i="5" s="1"/>
  <c r="BH41" i="5" s="1"/>
  <c r="BI41" i="5" s="1"/>
  <c r="BI19" i="5"/>
  <c r="BJ19" i="5" s="1"/>
  <c r="BK19" i="5" s="1"/>
  <c r="BL19" i="5" s="1"/>
  <c r="BM19" i="5" s="1"/>
  <c r="BN19" i="5" s="1"/>
  <c r="V65" i="5"/>
  <c r="BK44" i="5"/>
  <c r="BL44" i="5" s="1"/>
  <c r="BM44" i="5" s="1"/>
  <c r="BN44" i="5" s="1"/>
  <c r="BO44" i="5" s="1"/>
  <c r="F44" i="5" s="1"/>
  <c r="E44" i="5" s="1"/>
  <c r="BI43" i="5"/>
  <c r="BJ43" i="5" s="1"/>
  <c r="BK43" i="5" s="1"/>
  <c r="BL43" i="5" s="1"/>
  <c r="BM43" i="5" s="1"/>
  <c r="BK20" i="5"/>
  <c r="BL20" i="5" s="1"/>
  <c r="BM20" i="5" s="1"/>
  <c r="BN20" i="5" s="1"/>
  <c r="BO20" i="5" s="1"/>
  <c r="F20" i="5" s="1"/>
  <c r="E20" i="5" s="1"/>
  <c r="BH30" i="5"/>
  <c r="BI30" i="5" s="1"/>
  <c r="W99" i="5"/>
  <c r="X99" i="5" s="1"/>
  <c r="Y99" i="5" s="1"/>
  <c r="Z99" i="5" s="1"/>
  <c r="AA99" i="5" s="1"/>
  <c r="AB99" i="5" s="1"/>
  <c r="AC99" i="5" s="1"/>
  <c r="AD99" i="5" s="1"/>
  <c r="AE99" i="5" s="1"/>
  <c r="AF99" i="5" s="1"/>
  <c r="AG99" i="5" s="1"/>
  <c r="AH99" i="5" s="1"/>
  <c r="AI99" i="5" s="1"/>
  <c r="AJ99" i="5" s="1"/>
  <c r="AK99" i="5" s="1"/>
  <c r="AL99" i="5" s="1"/>
  <c r="AM99" i="5" s="1"/>
  <c r="AN99" i="5" s="1"/>
  <c r="AO99" i="5" s="1"/>
  <c r="AP99" i="5" s="1"/>
  <c r="AQ99" i="5" s="1"/>
  <c r="AR99" i="5" s="1"/>
  <c r="AS99" i="5" s="1"/>
  <c r="AT99" i="5" s="1"/>
  <c r="AU99" i="5" s="1"/>
  <c r="AV99" i="5" s="1"/>
  <c r="AW99" i="5" s="1"/>
  <c r="AX99" i="5" s="1"/>
  <c r="AY99" i="5" s="1"/>
  <c r="AZ99" i="5" s="1"/>
  <c r="BA99" i="5" s="1"/>
  <c r="BB99" i="5" s="1"/>
  <c r="BC99" i="5" s="1"/>
  <c r="BD99" i="5" s="1"/>
  <c r="BE99" i="5" s="1"/>
  <c r="BF99" i="5" s="1"/>
  <c r="BG99" i="5" s="1"/>
  <c r="BH99" i="5" s="1"/>
  <c r="BI99" i="5" s="1"/>
  <c r="BJ99" i="5" s="1"/>
  <c r="BK99" i="5" s="1"/>
  <c r="BL99" i="5" s="1"/>
  <c r="BM99" i="5" s="1"/>
  <c r="BN99" i="5" s="1"/>
  <c r="BO99" i="5" s="1"/>
  <c r="F99" i="5" s="1"/>
  <c r="E99" i="5" s="1"/>
  <c r="S66" i="5"/>
  <c r="T66" i="5" s="1"/>
  <c r="U66" i="5" s="1"/>
  <c r="V66" i="5" s="1"/>
  <c r="W66" i="5" s="1"/>
  <c r="X66" i="5" s="1"/>
  <c r="Y66" i="5" s="1"/>
  <c r="Z66" i="5" s="1"/>
  <c r="AA66" i="5" s="1"/>
  <c r="AB66" i="5" s="1"/>
  <c r="AC66" i="5" s="1"/>
  <c r="AD66" i="5" s="1"/>
  <c r="AE66" i="5" s="1"/>
  <c r="AF66" i="5" s="1"/>
  <c r="AG66" i="5" s="1"/>
  <c r="AH66" i="5" s="1"/>
  <c r="AI66" i="5" s="1"/>
  <c r="AJ66" i="5" s="1"/>
  <c r="AK66" i="5" s="1"/>
  <c r="AL66" i="5" s="1"/>
  <c r="AM66" i="5" s="1"/>
  <c r="AN66" i="5" s="1"/>
  <c r="AO66" i="5" s="1"/>
  <c r="AP66" i="5" s="1"/>
  <c r="AQ66" i="5" s="1"/>
  <c r="AR66" i="5" s="1"/>
  <c r="AS66" i="5" s="1"/>
  <c r="AT66" i="5" s="1"/>
  <c r="AU66" i="5" s="1"/>
  <c r="AV66" i="5" s="1"/>
  <c r="AW66" i="5" s="1"/>
  <c r="AX66" i="5" s="1"/>
  <c r="V96" i="5"/>
  <c r="AB86" i="5"/>
  <c r="AC86" i="5" s="1"/>
  <c r="BK22" i="5"/>
  <c r="BH8" i="5"/>
  <c r="M63" i="5"/>
  <c r="N63" i="5" s="1"/>
  <c r="BI107" i="5"/>
  <c r="BJ107" i="5" s="1"/>
  <c r="BK107" i="5" s="1"/>
  <c r="BL107" i="5" s="1"/>
  <c r="BM107" i="5" s="1"/>
  <c r="BN107" i="5" s="1"/>
  <c r="BO107" i="5" s="1"/>
  <c r="F107" i="5" s="1"/>
  <c r="E107" i="5" s="1"/>
  <c r="W98" i="5"/>
  <c r="AL23" i="5"/>
  <c r="AL120" i="5" s="1"/>
  <c r="AM17" i="5"/>
  <c r="AM23" i="5" s="1"/>
  <c r="AM120" i="5" s="1"/>
  <c r="P75" i="2"/>
  <c r="R83" i="5"/>
  <c r="S303" i="2"/>
  <c r="T303" i="2" s="1"/>
  <c r="U303" i="2" s="1"/>
  <c r="T302" i="2"/>
  <c r="U302" i="2" s="1"/>
  <c r="T355" i="2"/>
  <c r="T95" i="2"/>
  <c r="S407" i="2"/>
  <c r="T147" i="2"/>
  <c r="S43" i="2"/>
  <c r="T251" i="2"/>
  <c r="S459" i="2"/>
  <c r="T199" i="2"/>
  <c r="T511" i="2"/>
  <c r="Q23" i="2"/>
  <c r="Q24" i="2" s="1"/>
  <c r="Q27" i="2" s="1"/>
  <c r="R23" i="2" s="1"/>
  <c r="U449" i="2"/>
  <c r="U94" i="2"/>
  <c r="U137" i="2"/>
  <c r="U406" i="2"/>
  <c r="U293" i="2"/>
  <c r="U450" i="2"/>
  <c r="U241" i="2"/>
  <c r="U191" i="2"/>
  <c r="U397" i="2"/>
  <c r="U454" i="2"/>
  <c r="U194" i="2"/>
  <c r="U192" i="2"/>
  <c r="U138" i="2"/>
  <c r="U189" i="2"/>
  <c r="U5" i="3"/>
  <c r="U493" i="2"/>
  <c r="U514" i="2"/>
  <c r="U515" i="2"/>
  <c r="U516" i="2"/>
  <c r="U517" i="2"/>
  <c r="U518" i="2"/>
  <c r="U519" i="2"/>
  <c r="U520" i="2"/>
  <c r="U521" i="2"/>
  <c r="U522" i="2"/>
  <c r="U523" i="2"/>
  <c r="U524" i="2"/>
  <c r="U525" i="2"/>
  <c r="U526" i="2"/>
  <c r="U527" i="2"/>
  <c r="U528" i="2"/>
  <c r="U529" i="2"/>
  <c r="U530" i="2"/>
  <c r="U494" i="2"/>
  <c r="U510" i="2"/>
  <c r="U511" i="2"/>
  <c r="U507" i="2"/>
  <c r="U506" i="2"/>
  <c r="U505" i="2"/>
  <c r="U504" i="2"/>
  <c r="U509" i="2"/>
  <c r="U498" i="2"/>
  <c r="T512" i="2" s="1"/>
  <c r="U502" i="2"/>
  <c r="U88" i="2"/>
  <c r="U36" i="2"/>
  <c r="U501" i="2"/>
  <c r="U503" i="2"/>
  <c r="U508" i="2"/>
  <c r="U348" i="2"/>
  <c r="U87" i="2"/>
  <c r="U33" i="2"/>
  <c r="U85" i="2"/>
  <c r="U86" i="2"/>
  <c r="U349" i="2"/>
  <c r="U35" i="2"/>
  <c r="U34" i="2"/>
  <c r="U90" i="2"/>
  <c r="U350" i="2"/>
  <c r="U38" i="2"/>
  <c r="U500" i="2"/>
  <c r="U346" i="2"/>
  <c r="U244" i="2"/>
  <c r="U91" i="2"/>
  <c r="U246" i="2"/>
  <c r="U345" i="2"/>
  <c r="U243" i="2"/>
  <c r="U297" i="2"/>
  <c r="U351" i="2"/>
  <c r="U39" i="2"/>
  <c r="U144" i="2"/>
  <c r="U300" i="2"/>
  <c r="U143" i="2"/>
  <c r="U352" i="2"/>
  <c r="U455" i="2"/>
  <c r="U296" i="2"/>
  <c r="U92" i="2"/>
  <c r="U248" i="2"/>
  <c r="U403" i="2"/>
  <c r="U402" i="2"/>
  <c r="U242" i="2"/>
  <c r="U190" i="2"/>
  <c r="U247" i="2"/>
  <c r="U299" i="2"/>
  <c r="U195" i="2"/>
  <c r="U294" i="2"/>
  <c r="U196" i="2"/>
  <c r="U456" i="2"/>
  <c r="U142" i="2"/>
  <c r="U404" i="2"/>
  <c r="U40" i="2"/>
  <c r="U145" i="2"/>
  <c r="U41" i="2"/>
  <c r="U405" i="2"/>
  <c r="U139" i="2"/>
  <c r="U353" i="2"/>
  <c r="U93" i="2"/>
  <c r="U457" i="2"/>
  <c r="U301" i="2"/>
  <c r="U249" i="2"/>
  <c r="U197" i="2"/>
  <c r="U146" i="2"/>
  <c r="U250" i="2"/>
  <c r="U42" i="2"/>
  <c r="U458" i="2"/>
  <c r="U198" i="2"/>
  <c r="U354" i="2"/>
  <c r="U295" i="2"/>
  <c r="U298" i="2"/>
  <c r="U140" i="2"/>
  <c r="U400" i="2"/>
  <c r="U347" i="2"/>
  <c r="U452" i="2"/>
  <c r="U399" i="2"/>
  <c r="U398" i="2"/>
  <c r="U451" i="2"/>
  <c r="S460" i="2"/>
  <c r="Q460" i="2"/>
  <c r="O460" i="2"/>
  <c r="R460" i="2"/>
  <c r="P460" i="2"/>
  <c r="N460" i="2"/>
  <c r="L460" i="2"/>
  <c r="J460" i="2"/>
  <c r="M460" i="2"/>
  <c r="K460" i="2"/>
  <c r="S304" i="2"/>
  <c r="Q304" i="2"/>
  <c r="O304" i="2"/>
  <c r="M304" i="2"/>
  <c r="K304" i="2"/>
  <c r="P304" i="2"/>
  <c r="L304" i="2"/>
  <c r="R304" i="2"/>
  <c r="N304" i="2"/>
  <c r="J304" i="2"/>
  <c r="S252" i="2"/>
  <c r="Q252" i="2"/>
  <c r="O252" i="2"/>
  <c r="M252" i="2"/>
  <c r="K252" i="2"/>
  <c r="R252" i="2"/>
  <c r="P252" i="2"/>
  <c r="N252" i="2"/>
  <c r="L252" i="2"/>
  <c r="J252" i="2"/>
  <c r="S97" i="2"/>
  <c r="Q97" i="2"/>
  <c r="O97" i="2"/>
  <c r="M97" i="2"/>
  <c r="K97" i="2"/>
  <c r="T97" i="2"/>
  <c r="R97" i="2"/>
  <c r="P97" i="2"/>
  <c r="N97" i="2"/>
  <c r="L97" i="2"/>
  <c r="J97" i="2"/>
  <c r="S44" i="2"/>
  <c r="Q44" i="2"/>
  <c r="O44" i="2"/>
  <c r="M44" i="2"/>
  <c r="K44" i="2"/>
  <c r="R44" i="2"/>
  <c r="P44" i="2"/>
  <c r="N44" i="2"/>
  <c r="L44" i="2"/>
  <c r="J44" i="2"/>
  <c r="P127" i="2"/>
  <c r="P128" i="2" s="1"/>
  <c r="Q179" i="2"/>
  <c r="Q178" i="2"/>
  <c r="U251" i="2"/>
  <c r="U147" i="2"/>
  <c r="P356" i="2"/>
  <c r="L356" i="2"/>
  <c r="S356" i="2"/>
  <c r="O356" i="2"/>
  <c r="K356" i="2"/>
  <c r="R356" i="2"/>
  <c r="N356" i="2"/>
  <c r="J356" i="2"/>
  <c r="Q356" i="2"/>
  <c r="M356" i="2"/>
  <c r="U355" i="2"/>
  <c r="U407" i="2"/>
  <c r="U459" i="2"/>
  <c r="T201" i="2"/>
  <c r="P201" i="2"/>
  <c r="L201" i="2"/>
  <c r="S201" i="2"/>
  <c r="O201" i="2"/>
  <c r="K201" i="2"/>
  <c r="R201" i="2"/>
  <c r="N201" i="2"/>
  <c r="J201" i="2"/>
  <c r="Q201" i="2"/>
  <c r="M201" i="2"/>
  <c r="Q408" i="2"/>
  <c r="M408" i="2"/>
  <c r="P408" i="2"/>
  <c r="L408" i="2"/>
  <c r="S408" i="2"/>
  <c r="O408" i="2"/>
  <c r="K408" i="2"/>
  <c r="R408" i="2"/>
  <c r="N408" i="2"/>
  <c r="J408" i="2"/>
  <c r="U95" i="2"/>
  <c r="U199" i="2"/>
  <c r="U43" i="2"/>
  <c r="S148" i="2"/>
  <c r="O148" i="2"/>
  <c r="K148" i="2"/>
  <c r="R148" i="2"/>
  <c r="N148" i="2"/>
  <c r="J148" i="2"/>
  <c r="Q148" i="2"/>
  <c r="M148" i="2"/>
  <c r="P148" i="2"/>
  <c r="L148" i="2"/>
  <c r="P231" i="2"/>
  <c r="P232" i="2" s="1"/>
  <c r="P235" i="2" s="1"/>
  <c r="Q231" i="2" s="1"/>
  <c r="O492" i="2"/>
  <c r="O532" i="2" s="1"/>
  <c r="O17" i="3" s="1"/>
  <c r="Q533" i="2"/>
  <c r="T10" i="2"/>
  <c r="U23" i="3"/>
  <c r="U441" i="2"/>
  <c r="U233" i="2"/>
  <c r="U389" i="2"/>
  <c r="U181" i="2"/>
  <c r="U129" i="2"/>
  <c r="U77" i="2"/>
  <c r="U25" i="2"/>
  <c r="U337" i="2"/>
  <c r="U285" i="2"/>
  <c r="U442" i="2"/>
  <c r="U390" i="2"/>
  <c r="U234" i="2"/>
  <c r="U338" i="2"/>
  <c r="U286" i="2"/>
  <c r="U182" i="2"/>
  <c r="U26" i="2"/>
  <c r="U130" i="2"/>
  <c r="U78" i="2"/>
  <c r="U30" i="2"/>
  <c r="U44" i="2" s="1"/>
  <c r="U82" i="2"/>
  <c r="T96" i="2" s="1"/>
  <c r="U238" i="2"/>
  <c r="U252" i="2" s="1"/>
  <c r="U446" i="2"/>
  <c r="U460" i="2" s="1"/>
  <c r="U186" i="2"/>
  <c r="T200" i="2" s="1"/>
  <c r="U290" i="2"/>
  <c r="U394" i="2"/>
  <c r="T408" i="2" s="1"/>
  <c r="U134" i="2"/>
  <c r="U148" i="2" s="1"/>
  <c r="U342" i="2"/>
  <c r="T356" i="2" s="1"/>
  <c r="P438" i="2"/>
  <c r="P440" i="2" s="1"/>
  <c r="AC6" i="2"/>
  <c r="P282" i="2"/>
  <c r="P283" i="2"/>
  <c r="O336" i="2"/>
  <c r="D253" i="2"/>
  <c r="D202" i="2"/>
  <c r="P76" i="2"/>
  <c r="D305" i="2"/>
  <c r="D357" i="2"/>
  <c r="D98" i="2"/>
  <c r="D461" i="2"/>
  <c r="O391" i="2"/>
  <c r="D149" i="2"/>
  <c r="D45" i="2"/>
  <c r="D409" i="2"/>
  <c r="V5" i="2"/>
  <c r="V407" i="2" s="1"/>
  <c r="U448" i="2"/>
  <c r="U396" i="2"/>
  <c r="U136" i="2"/>
  <c r="U84" i="2"/>
  <c r="U344" i="2"/>
  <c r="U240" i="2"/>
  <c r="U292" i="2"/>
  <c r="U188" i="2"/>
  <c r="U32" i="2"/>
  <c r="O50" i="5" l="1"/>
  <c r="N56" i="5"/>
  <c r="N125" i="5" s="1"/>
  <c r="U55" i="5"/>
  <c r="V55" i="5" s="1"/>
  <c r="W55" i="5" s="1"/>
  <c r="P51" i="5"/>
  <c r="R54" i="5"/>
  <c r="S54" i="5" s="1"/>
  <c r="Q52" i="5"/>
  <c r="R52" i="5" s="1"/>
  <c r="S52" i="5" s="1"/>
  <c r="M56" i="5"/>
  <c r="M125" i="5" s="1"/>
  <c r="O53" i="5"/>
  <c r="Y97" i="5"/>
  <c r="Z97" i="5" s="1"/>
  <c r="AA97" i="5" s="1"/>
  <c r="AB97" i="5" s="1"/>
  <c r="AC97" i="5" s="1"/>
  <c r="AD97" i="5" s="1"/>
  <c r="AE97" i="5" s="1"/>
  <c r="AF97" i="5" s="1"/>
  <c r="AG97" i="5" s="1"/>
  <c r="AH97" i="5" s="1"/>
  <c r="AI97" i="5" s="1"/>
  <c r="AJ97" i="5" s="1"/>
  <c r="AK97" i="5" s="1"/>
  <c r="AL97" i="5" s="1"/>
  <c r="AM97" i="5" s="1"/>
  <c r="AN97" i="5" s="1"/>
  <c r="AO97" i="5" s="1"/>
  <c r="AP97" i="5" s="1"/>
  <c r="AQ97" i="5" s="1"/>
  <c r="AR97" i="5" s="1"/>
  <c r="AS97" i="5" s="1"/>
  <c r="AT97" i="5" s="1"/>
  <c r="AU97" i="5" s="1"/>
  <c r="AV97" i="5" s="1"/>
  <c r="AW97" i="5" s="1"/>
  <c r="AX97" i="5" s="1"/>
  <c r="AY97" i="5" s="1"/>
  <c r="AZ97" i="5" s="1"/>
  <c r="BA97" i="5" s="1"/>
  <c r="BB97" i="5" s="1"/>
  <c r="BC97" i="5" s="1"/>
  <c r="BD97" i="5" s="1"/>
  <c r="BE97" i="5" s="1"/>
  <c r="BF97" i="5" s="1"/>
  <c r="BG97" i="5" s="1"/>
  <c r="BH97" i="5" s="1"/>
  <c r="BI97" i="5" s="1"/>
  <c r="BJ97" i="5" s="1"/>
  <c r="BK97" i="5" s="1"/>
  <c r="BL97" i="5" s="1"/>
  <c r="BM97" i="5" s="1"/>
  <c r="BN97" i="5" s="1"/>
  <c r="BO97" i="5" s="1"/>
  <c r="F97" i="5" s="1"/>
  <c r="E97" i="5" s="1"/>
  <c r="M73" i="5"/>
  <c r="M78" i="5" s="1"/>
  <c r="M128" i="5" s="1"/>
  <c r="J132" i="5"/>
  <c r="BN108" i="5"/>
  <c r="BO108" i="5" s="1"/>
  <c r="F108" i="5" s="1"/>
  <c r="E108" i="5" s="1"/>
  <c r="P75" i="5"/>
  <c r="AB88" i="5"/>
  <c r="BI9" i="5"/>
  <c r="BJ9" i="5" s="1"/>
  <c r="K67" i="5"/>
  <c r="BG109" i="5"/>
  <c r="BH109" i="5" s="1"/>
  <c r="L64" i="5"/>
  <c r="M64" i="5" s="1"/>
  <c r="AN6" i="5"/>
  <c r="AM12" i="5"/>
  <c r="AM117" i="5" s="1"/>
  <c r="AO6" i="5"/>
  <c r="AO12" i="5" s="1"/>
  <c r="AO117" i="5" s="1"/>
  <c r="AA39" i="5"/>
  <c r="L61" i="5"/>
  <c r="U76" i="5"/>
  <c r="V76" i="5" s="1"/>
  <c r="M111" i="5"/>
  <c r="M131" i="5" s="1"/>
  <c r="N105" i="5"/>
  <c r="BM11" i="5"/>
  <c r="BN11" i="5" s="1"/>
  <c r="BO11" i="5" s="1"/>
  <c r="F11" i="5" s="1"/>
  <c r="E11" i="5" s="1"/>
  <c r="Q95" i="5"/>
  <c r="R95" i="5" s="1"/>
  <c r="AY34" i="5"/>
  <c r="AY123" i="5" s="1"/>
  <c r="BA28" i="5"/>
  <c r="S62" i="5"/>
  <c r="T62" i="5" s="1"/>
  <c r="U62" i="5" s="1"/>
  <c r="V62" i="5" s="1"/>
  <c r="W62" i="5" s="1"/>
  <c r="X62" i="5" s="1"/>
  <c r="Y62" i="5" s="1"/>
  <c r="Z62" i="5" s="1"/>
  <c r="AA62" i="5" s="1"/>
  <c r="AB62" i="5" s="1"/>
  <c r="AC62" i="5" s="1"/>
  <c r="AD62" i="5" s="1"/>
  <c r="AE62" i="5" s="1"/>
  <c r="AF62" i="5" s="1"/>
  <c r="AG62" i="5" s="1"/>
  <c r="AH62" i="5" s="1"/>
  <c r="AI62" i="5" s="1"/>
  <c r="AJ62" i="5" s="1"/>
  <c r="AK62" i="5" s="1"/>
  <c r="AL62" i="5" s="1"/>
  <c r="AM62" i="5" s="1"/>
  <c r="AN62" i="5" s="1"/>
  <c r="AO62" i="5" s="1"/>
  <c r="AP62" i="5" s="1"/>
  <c r="AQ62" i="5" s="1"/>
  <c r="AR62" i="5" s="1"/>
  <c r="AS62" i="5" s="1"/>
  <c r="AT62" i="5" s="1"/>
  <c r="AU62" i="5" s="1"/>
  <c r="AV62" i="5" s="1"/>
  <c r="AW62" i="5" s="1"/>
  <c r="AX62" i="5" s="1"/>
  <c r="AY62" i="5" s="1"/>
  <c r="AZ62" i="5" s="1"/>
  <c r="BA62" i="5" s="1"/>
  <c r="BB62" i="5" s="1"/>
  <c r="BC62" i="5" s="1"/>
  <c r="BD62" i="5" s="1"/>
  <c r="BE62" i="5" s="1"/>
  <c r="BF62" i="5" s="1"/>
  <c r="BG62" i="5" s="1"/>
  <c r="BH62" i="5" s="1"/>
  <c r="BI62" i="5" s="1"/>
  <c r="BJ62" i="5" s="1"/>
  <c r="BK62" i="5" s="1"/>
  <c r="BL62" i="5" s="1"/>
  <c r="BM62" i="5" s="1"/>
  <c r="BN62" i="5" s="1"/>
  <c r="BO62" i="5" s="1"/>
  <c r="F62" i="5" s="1"/>
  <c r="E62" i="5" s="1"/>
  <c r="BK10" i="5"/>
  <c r="BL10" i="5" s="1"/>
  <c r="BM10" i="5" s="1"/>
  <c r="BN10" i="5" s="1"/>
  <c r="BO10" i="5" s="1"/>
  <c r="F10" i="5" s="1"/>
  <c r="E10" i="5" s="1"/>
  <c r="P94" i="5"/>
  <c r="M89" i="5"/>
  <c r="M129" i="5" s="1"/>
  <c r="N85" i="5"/>
  <c r="AY66" i="5"/>
  <c r="AZ66" i="5" s="1"/>
  <c r="BA66" i="5" s="1"/>
  <c r="BB66" i="5" s="1"/>
  <c r="BC66" i="5" s="1"/>
  <c r="BD66" i="5" s="1"/>
  <c r="BE66" i="5" s="1"/>
  <c r="BF66" i="5" s="1"/>
  <c r="BG66" i="5" s="1"/>
  <c r="BH66" i="5" s="1"/>
  <c r="BI66" i="5" s="1"/>
  <c r="BJ66" i="5" s="1"/>
  <c r="BK66" i="5" s="1"/>
  <c r="BL66" i="5" s="1"/>
  <c r="BM66" i="5" s="1"/>
  <c r="BN66" i="5" s="1"/>
  <c r="BO66" i="5" s="1"/>
  <c r="F66" i="5" s="1"/>
  <c r="E66" i="5" s="1"/>
  <c r="AD86" i="5"/>
  <c r="AE86" i="5" s="1"/>
  <c r="AF86" i="5" s="1"/>
  <c r="BJ30" i="5"/>
  <c r="BK30" i="5" s="1"/>
  <c r="BL30" i="5" s="1"/>
  <c r="BM30" i="5" s="1"/>
  <c r="BN30" i="5" s="1"/>
  <c r="BO30" i="5" s="1"/>
  <c r="F30" i="5" s="1"/>
  <c r="E30" i="5" s="1"/>
  <c r="AD77" i="5"/>
  <c r="AE77" i="5" s="1"/>
  <c r="AF77" i="5" s="1"/>
  <c r="AG77" i="5" s="1"/>
  <c r="AH77" i="5" s="1"/>
  <c r="AI77" i="5" s="1"/>
  <c r="AJ77" i="5" s="1"/>
  <c r="AK77" i="5" s="1"/>
  <c r="AL77" i="5" s="1"/>
  <c r="AM77" i="5" s="1"/>
  <c r="AN77" i="5" s="1"/>
  <c r="AO77" i="5" s="1"/>
  <c r="AP77" i="5" s="1"/>
  <c r="AQ77" i="5" s="1"/>
  <c r="AR77" i="5" s="1"/>
  <c r="AS77" i="5" s="1"/>
  <c r="AT77" i="5" s="1"/>
  <c r="AU77" i="5" s="1"/>
  <c r="AV77" i="5" s="1"/>
  <c r="AW77" i="5" s="1"/>
  <c r="AX77" i="5" s="1"/>
  <c r="AY77" i="5" s="1"/>
  <c r="AZ77" i="5" s="1"/>
  <c r="BA77" i="5" s="1"/>
  <c r="BB77" i="5" s="1"/>
  <c r="BC77" i="5" s="1"/>
  <c r="BD77" i="5" s="1"/>
  <c r="BE77" i="5" s="1"/>
  <c r="BF77" i="5" s="1"/>
  <c r="BG77" i="5" s="1"/>
  <c r="BH77" i="5" s="1"/>
  <c r="BI77" i="5" s="1"/>
  <c r="BJ77" i="5" s="1"/>
  <c r="BK77" i="5" s="1"/>
  <c r="BL77" i="5" s="1"/>
  <c r="BM77" i="5" s="1"/>
  <c r="BN77" i="5" s="1"/>
  <c r="BO77" i="5" s="1"/>
  <c r="F77" i="5" s="1"/>
  <c r="E77" i="5" s="1"/>
  <c r="BN43" i="5"/>
  <c r="BO43" i="5" s="1"/>
  <c r="F43" i="5" s="1"/>
  <c r="E43" i="5" s="1"/>
  <c r="BJ41" i="5"/>
  <c r="BK41" i="5" s="1"/>
  <c r="BL41" i="5" s="1"/>
  <c r="BM41" i="5" s="1"/>
  <c r="BN41" i="5" s="1"/>
  <c r="BO41" i="5" s="1"/>
  <c r="F41" i="5" s="1"/>
  <c r="E41" i="5" s="1"/>
  <c r="BO19" i="5"/>
  <c r="F19" i="5" s="1"/>
  <c r="E19" i="5" s="1"/>
  <c r="X98" i="5"/>
  <c r="Y98" i="5" s="1"/>
  <c r="Z98" i="5" s="1"/>
  <c r="AF87" i="5"/>
  <c r="AG87" i="5" s="1"/>
  <c r="AH87" i="5" s="1"/>
  <c r="P74" i="5"/>
  <c r="Q74" i="5" s="1"/>
  <c r="R74" i="5" s="1"/>
  <c r="S74" i="5" s="1"/>
  <c r="T74" i="5" s="1"/>
  <c r="U74" i="5" s="1"/>
  <c r="V74" i="5" s="1"/>
  <c r="W74" i="5" s="1"/>
  <c r="X74" i="5" s="1"/>
  <c r="Y74" i="5" s="1"/>
  <c r="Z74" i="5" s="1"/>
  <c r="AA74" i="5" s="1"/>
  <c r="AB74" i="5" s="1"/>
  <c r="AC74" i="5" s="1"/>
  <c r="AD74" i="5" s="1"/>
  <c r="AE74" i="5" s="1"/>
  <c r="AF74" i="5" s="1"/>
  <c r="AG74" i="5" s="1"/>
  <c r="AH74" i="5" s="1"/>
  <c r="AI74" i="5" s="1"/>
  <c r="AJ74" i="5" s="1"/>
  <c r="AK74" i="5" s="1"/>
  <c r="AL74" i="5" s="1"/>
  <c r="AM74" i="5" s="1"/>
  <c r="AN74" i="5" s="1"/>
  <c r="AO74" i="5" s="1"/>
  <c r="AP74" i="5" s="1"/>
  <c r="AQ74" i="5" s="1"/>
  <c r="W96" i="5"/>
  <c r="O63" i="5"/>
  <c r="BI8" i="5"/>
  <c r="BJ8" i="5" s="1"/>
  <c r="BK8" i="5" s="1"/>
  <c r="BL8" i="5" s="1"/>
  <c r="BM8" i="5" s="1"/>
  <c r="BN8" i="5" s="1"/>
  <c r="BO8" i="5" s="1"/>
  <c r="F8" i="5" s="1"/>
  <c r="E8" i="5" s="1"/>
  <c r="BL22" i="5"/>
  <c r="BM22" i="5" s="1"/>
  <c r="BN22" i="5" s="1"/>
  <c r="BO22" i="5" s="1"/>
  <c r="F22" i="5" s="1"/>
  <c r="E22" i="5" s="1"/>
  <c r="W65" i="5"/>
  <c r="X65" i="5" s="1"/>
  <c r="Y65" i="5" s="1"/>
  <c r="Z65" i="5" s="1"/>
  <c r="AA65" i="5" s="1"/>
  <c r="AB65" i="5" s="1"/>
  <c r="AC65" i="5" s="1"/>
  <c r="AD65" i="5" s="1"/>
  <c r="AE65" i="5" s="1"/>
  <c r="AF65" i="5" s="1"/>
  <c r="AG65" i="5" s="1"/>
  <c r="AH65" i="5" s="1"/>
  <c r="AI65" i="5" s="1"/>
  <c r="AJ65" i="5" s="1"/>
  <c r="AK65" i="5" s="1"/>
  <c r="AL65" i="5" s="1"/>
  <c r="AM65" i="5" s="1"/>
  <c r="AN65" i="5" s="1"/>
  <c r="AO65" i="5" s="1"/>
  <c r="AP65" i="5" s="1"/>
  <c r="AQ65" i="5" s="1"/>
  <c r="AR65" i="5" s="1"/>
  <c r="AS65" i="5" s="1"/>
  <c r="AT65" i="5" s="1"/>
  <c r="AU65" i="5" s="1"/>
  <c r="AV65" i="5" s="1"/>
  <c r="AW65" i="5" s="1"/>
  <c r="AX65" i="5" s="1"/>
  <c r="AY65" i="5" s="1"/>
  <c r="AZ65" i="5" s="1"/>
  <c r="BA65" i="5" s="1"/>
  <c r="BB65" i="5" s="1"/>
  <c r="BC65" i="5" s="1"/>
  <c r="BD65" i="5" s="1"/>
  <c r="BE65" i="5" s="1"/>
  <c r="BF65" i="5" s="1"/>
  <c r="BG65" i="5" s="1"/>
  <c r="BH65" i="5" s="1"/>
  <c r="BI65" i="5" s="1"/>
  <c r="BJ65" i="5" s="1"/>
  <c r="BK65" i="5" s="1"/>
  <c r="BL65" i="5" s="1"/>
  <c r="BM65" i="5" s="1"/>
  <c r="BN65" i="5" s="1"/>
  <c r="BO65" i="5" s="1"/>
  <c r="F65" i="5" s="1"/>
  <c r="E65" i="5" s="1"/>
  <c r="AN17" i="5"/>
  <c r="P72" i="5"/>
  <c r="S83" i="5"/>
  <c r="O35" i="3"/>
  <c r="T148" i="2"/>
  <c r="U408" i="2"/>
  <c r="U96" i="2"/>
  <c r="U512" i="2"/>
  <c r="U200" i="2"/>
  <c r="U356" i="2"/>
  <c r="T44" i="2"/>
  <c r="T252" i="2"/>
  <c r="T304" i="2"/>
  <c r="U304" i="2" s="1"/>
  <c r="V304" i="2" s="1"/>
  <c r="T460" i="2"/>
  <c r="V355" i="2"/>
  <c r="V95" i="2"/>
  <c r="V451" i="2"/>
  <c r="V399" i="2"/>
  <c r="V294" i="2"/>
  <c r="V299" i="2"/>
  <c r="V190" i="2"/>
  <c r="V296" i="2"/>
  <c r="V244" i="2"/>
  <c r="V346" i="2"/>
  <c r="V293" i="2"/>
  <c r="V137" i="2"/>
  <c r="V5" i="3"/>
  <c r="V493" i="2"/>
  <c r="V515" i="2"/>
  <c r="V516" i="2"/>
  <c r="V517" i="2"/>
  <c r="V518" i="2"/>
  <c r="V519" i="2"/>
  <c r="V520" i="2"/>
  <c r="V521" i="2"/>
  <c r="V522" i="2"/>
  <c r="V523" i="2"/>
  <c r="V524" i="2"/>
  <c r="V525" i="2"/>
  <c r="V526" i="2"/>
  <c r="V527" i="2"/>
  <c r="V528" i="2"/>
  <c r="V529" i="2"/>
  <c r="V530" i="2"/>
  <c r="V494" i="2"/>
  <c r="V506" i="2"/>
  <c r="V505" i="2"/>
  <c r="V511" i="2"/>
  <c r="V504" i="2"/>
  <c r="V509" i="2"/>
  <c r="V507" i="2"/>
  <c r="V510" i="2"/>
  <c r="V502" i="2"/>
  <c r="V88" i="2"/>
  <c r="V36" i="2"/>
  <c r="V501" i="2"/>
  <c r="V503" i="2"/>
  <c r="V512" i="2"/>
  <c r="V508" i="2"/>
  <c r="V498" i="2"/>
  <c r="U513" i="2" s="1"/>
  <c r="V35" i="2"/>
  <c r="V87" i="2"/>
  <c r="V33" i="2"/>
  <c r="V34" i="2"/>
  <c r="V85" i="2"/>
  <c r="V86" i="2"/>
  <c r="V348" i="2"/>
  <c r="V90" i="2"/>
  <c r="V500" i="2"/>
  <c r="V192" i="2"/>
  <c r="V38" i="2"/>
  <c r="V350" i="2"/>
  <c r="V349" i="2"/>
  <c r="V347" i="2"/>
  <c r="V452" i="2"/>
  <c r="V400" i="2"/>
  <c r="V351" i="2"/>
  <c r="V91" i="2"/>
  <c r="V39" i="2"/>
  <c r="V140" i="2"/>
  <c r="V246" i="2"/>
  <c r="V345" i="2"/>
  <c r="V92" i="2"/>
  <c r="V298" i="2"/>
  <c r="V195" i="2"/>
  <c r="V352" i="2"/>
  <c r="V243" i="2"/>
  <c r="V194" i="2"/>
  <c r="V40" i="2"/>
  <c r="V138" i="2"/>
  <c r="V397" i="2"/>
  <c r="V404" i="2"/>
  <c r="V301" i="2"/>
  <c r="V41" i="2"/>
  <c r="V249" i="2"/>
  <c r="V197" i="2"/>
  <c r="V93" i="2"/>
  <c r="V145" i="2"/>
  <c r="V248" i="2"/>
  <c r="V353" i="2"/>
  <c r="V295" i="2"/>
  <c r="V457" i="2"/>
  <c r="V142" i="2"/>
  <c r="V403" i="2"/>
  <c r="V143" i="2"/>
  <c r="V300" i="2"/>
  <c r="V455" i="2"/>
  <c r="V144" i="2"/>
  <c r="V196" i="2"/>
  <c r="V402" i="2"/>
  <c r="V405" i="2"/>
  <c r="V456" i="2"/>
  <c r="V241" i="2"/>
  <c r="V198" i="2"/>
  <c r="V406" i="2"/>
  <c r="V94" i="2"/>
  <c r="V354" i="2"/>
  <c r="V458" i="2"/>
  <c r="V42" i="2"/>
  <c r="V250" i="2"/>
  <c r="V302" i="2"/>
  <c r="V146" i="2"/>
  <c r="V43" i="2"/>
  <c r="V199" i="2"/>
  <c r="V303" i="2"/>
  <c r="V147" i="2"/>
  <c r="V459" i="2"/>
  <c r="V251" i="2"/>
  <c r="V398" i="2"/>
  <c r="V139" i="2"/>
  <c r="V247" i="2"/>
  <c r="V242" i="2"/>
  <c r="V297" i="2"/>
  <c r="V189" i="2"/>
  <c r="V454" i="2"/>
  <c r="V191" i="2"/>
  <c r="V450" i="2"/>
  <c r="V449" i="2"/>
  <c r="S461" i="2"/>
  <c r="Q461" i="2"/>
  <c r="O461" i="2"/>
  <c r="M461" i="2"/>
  <c r="K461" i="2"/>
  <c r="T461" i="2"/>
  <c r="R461" i="2"/>
  <c r="P461" i="2"/>
  <c r="N461" i="2"/>
  <c r="L461" i="2"/>
  <c r="J461" i="2"/>
  <c r="S305" i="2"/>
  <c r="Q305" i="2"/>
  <c r="O305" i="2"/>
  <c r="M305" i="2"/>
  <c r="K305" i="2"/>
  <c r="T305" i="2"/>
  <c r="P305" i="2"/>
  <c r="L305" i="2"/>
  <c r="R305" i="2"/>
  <c r="N305" i="2"/>
  <c r="J305" i="2"/>
  <c r="S253" i="2"/>
  <c r="Q253" i="2"/>
  <c r="O253" i="2"/>
  <c r="M253" i="2"/>
  <c r="K253" i="2"/>
  <c r="T253" i="2"/>
  <c r="R253" i="2"/>
  <c r="P253" i="2"/>
  <c r="N253" i="2"/>
  <c r="L253" i="2"/>
  <c r="J253" i="2"/>
  <c r="T98" i="2"/>
  <c r="R98" i="2"/>
  <c r="P98" i="2"/>
  <c r="N98" i="2"/>
  <c r="L98" i="2"/>
  <c r="J98" i="2"/>
  <c r="U98" i="2"/>
  <c r="S98" i="2"/>
  <c r="Q98" i="2"/>
  <c r="O98" i="2"/>
  <c r="M98" i="2"/>
  <c r="K98" i="2"/>
  <c r="S45" i="2"/>
  <c r="Q45" i="2"/>
  <c r="O45" i="2"/>
  <c r="M45" i="2"/>
  <c r="K45" i="2"/>
  <c r="T45" i="2"/>
  <c r="R45" i="2"/>
  <c r="P45" i="2"/>
  <c r="N45" i="2"/>
  <c r="L45" i="2"/>
  <c r="J45" i="2"/>
  <c r="O495" i="2"/>
  <c r="P490" i="2" s="1"/>
  <c r="Q180" i="2"/>
  <c r="Q183" i="2" s="1"/>
  <c r="V460" i="2"/>
  <c r="S202" i="2"/>
  <c r="O202" i="2"/>
  <c r="K202" i="2"/>
  <c r="R202" i="2"/>
  <c r="N202" i="2"/>
  <c r="J202" i="2"/>
  <c r="U202" i="2"/>
  <c r="Q202" i="2"/>
  <c r="M202" i="2"/>
  <c r="T202" i="2"/>
  <c r="P202" i="2"/>
  <c r="L202" i="2"/>
  <c r="V252" i="2"/>
  <c r="V356" i="2"/>
  <c r="Q409" i="2"/>
  <c r="M409" i="2"/>
  <c r="T409" i="2"/>
  <c r="P409" i="2"/>
  <c r="L409" i="2"/>
  <c r="S409" i="2"/>
  <c r="O409" i="2"/>
  <c r="K409" i="2"/>
  <c r="R409" i="2"/>
  <c r="N409" i="2"/>
  <c r="J409" i="2"/>
  <c r="Q357" i="2"/>
  <c r="M357" i="2"/>
  <c r="T357" i="2"/>
  <c r="P357" i="2"/>
  <c r="L357" i="2"/>
  <c r="S357" i="2"/>
  <c r="O357" i="2"/>
  <c r="K357" i="2"/>
  <c r="R357" i="2"/>
  <c r="N357" i="2"/>
  <c r="J357" i="2"/>
  <c r="V96" i="2"/>
  <c r="V408" i="2"/>
  <c r="S149" i="2"/>
  <c r="O149" i="2"/>
  <c r="K149" i="2"/>
  <c r="R149" i="2"/>
  <c r="N149" i="2"/>
  <c r="J149" i="2"/>
  <c r="Q149" i="2"/>
  <c r="M149" i="2"/>
  <c r="T149" i="2"/>
  <c r="P149" i="2"/>
  <c r="L149" i="2"/>
  <c r="Q230" i="2"/>
  <c r="Q232" i="2" s="1"/>
  <c r="Q235" i="2" s="1"/>
  <c r="R230" i="2" s="1"/>
  <c r="V200" i="2"/>
  <c r="V44" i="2"/>
  <c r="R22" i="2"/>
  <c r="R24" i="2" s="1"/>
  <c r="R27" i="2" s="1"/>
  <c r="V148" i="2"/>
  <c r="R533" i="2"/>
  <c r="U10" i="2"/>
  <c r="V23" i="3"/>
  <c r="V441" i="2"/>
  <c r="V389" i="2"/>
  <c r="V181" i="2"/>
  <c r="V337" i="2"/>
  <c r="V129" i="2"/>
  <c r="V25" i="2"/>
  <c r="V285" i="2"/>
  <c r="V233" i="2"/>
  <c r="V77" i="2"/>
  <c r="V442" i="2"/>
  <c r="V390" i="2"/>
  <c r="V338" i="2"/>
  <c r="V286" i="2"/>
  <c r="V130" i="2"/>
  <c r="V78" i="2"/>
  <c r="V234" i="2"/>
  <c r="V26" i="2"/>
  <c r="V182" i="2"/>
  <c r="V82" i="2"/>
  <c r="U97" i="2" s="1"/>
  <c r="V394" i="2"/>
  <c r="V409" i="2" s="1"/>
  <c r="V30" i="2"/>
  <c r="V45" i="2" s="1"/>
  <c r="V342" i="2"/>
  <c r="V357" i="2" s="1"/>
  <c r="V238" i="2"/>
  <c r="U253" i="2" s="1"/>
  <c r="V134" i="2"/>
  <c r="V149" i="2" s="1"/>
  <c r="V290" i="2"/>
  <c r="V186" i="2"/>
  <c r="U201" i="2" s="1"/>
  <c r="V446" i="2"/>
  <c r="V461" i="2" s="1"/>
  <c r="AD6" i="2"/>
  <c r="P284" i="2"/>
  <c r="P287" i="2" s="1"/>
  <c r="D410" i="2"/>
  <c r="D46" i="2"/>
  <c r="D150" i="2"/>
  <c r="D462" i="2"/>
  <c r="D306" i="2"/>
  <c r="P443" i="2"/>
  <c r="P387" i="2"/>
  <c r="P386" i="2"/>
  <c r="D99" i="2"/>
  <c r="D203" i="2"/>
  <c r="D358" i="2"/>
  <c r="P79" i="2"/>
  <c r="D254" i="2"/>
  <c r="O339" i="2"/>
  <c r="W5" i="2"/>
  <c r="W460" i="2" s="1"/>
  <c r="V396" i="2"/>
  <c r="V448" i="2"/>
  <c r="V32" i="2"/>
  <c r="V136" i="2"/>
  <c r="V188" i="2"/>
  <c r="V84" i="2"/>
  <c r="V240" i="2"/>
  <c r="V292" i="2"/>
  <c r="V344" i="2"/>
  <c r="P131" i="2"/>
  <c r="P50" i="5" l="1"/>
  <c r="T54" i="5"/>
  <c r="U54" i="5" s="1"/>
  <c r="V54" i="5" s="1"/>
  <c r="X55" i="5"/>
  <c r="Y55" i="5" s="1"/>
  <c r="T52" i="5"/>
  <c r="U52" i="5" s="1"/>
  <c r="P53" i="5"/>
  <c r="Q53" i="5"/>
  <c r="R53" i="5" s="1"/>
  <c r="O56" i="5"/>
  <c r="O125" i="5" s="1"/>
  <c r="Q51" i="5"/>
  <c r="N73" i="5"/>
  <c r="N78" i="5" s="1"/>
  <c r="N128" i="5" s="1"/>
  <c r="K132" i="5"/>
  <c r="Q75" i="5"/>
  <c r="AC88" i="5"/>
  <c r="AD88" i="5" s="1"/>
  <c r="AE88" i="5" s="1"/>
  <c r="AF88" i="5" s="1"/>
  <c r="AG88" i="5" s="1"/>
  <c r="AH88" i="5" s="1"/>
  <c r="N64" i="5"/>
  <c r="O64" i="5" s="1"/>
  <c r="P64" i="5" s="1"/>
  <c r="Q64" i="5" s="1"/>
  <c r="BK9" i="5"/>
  <c r="BL9" i="5" s="1"/>
  <c r="BM9" i="5" s="1"/>
  <c r="BN9" i="5" s="1"/>
  <c r="BO9" i="5" s="1"/>
  <c r="F9" i="5" s="1"/>
  <c r="E9" i="5" s="1"/>
  <c r="P100" i="5"/>
  <c r="P130" i="5" s="1"/>
  <c r="Q94" i="5"/>
  <c r="S95" i="5"/>
  <c r="T95" i="5" s="1"/>
  <c r="BI109" i="5"/>
  <c r="BJ109" i="5" s="1"/>
  <c r="BK109" i="5" s="1"/>
  <c r="BL109" i="5" s="1"/>
  <c r="BM109" i="5" s="1"/>
  <c r="N111" i="5"/>
  <c r="N131" i="5" s="1"/>
  <c r="O105" i="5"/>
  <c r="AB39" i="5"/>
  <c r="AA45" i="5"/>
  <c r="AA124" i="5" s="1"/>
  <c r="AC39" i="5"/>
  <c r="AC45" i="5" s="1"/>
  <c r="AC124" i="5" s="1"/>
  <c r="AN12" i="5"/>
  <c r="AN117" i="5" s="1"/>
  <c r="AP6" i="5"/>
  <c r="BB28" i="5"/>
  <c r="BC28" i="5" s="1"/>
  <c r="BC34" i="5" s="1"/>
  <c r="BC123" i="5" s="1"/>
  <c r="BA34" i="5"/>
  <c r="BA123" i="5" s="1"/>
  <c r="M61" i="5"/>
  <c r="L67" i="5"/>
  <c r="O85" i="5"/>
  <c r="N89" i="5"/>
  <c r="N129" i="5" s="1"/>
  <c r="P63" i="5"/>
  <c r="AG86" i="5"/>
  <c r="W76" i="5"/>
  <c r="X76" i="5" s="1"/>
  <c r="Y76" i="5" s="1"/>
  <c r="Z76" i="5" s="1"/>
  <c r="AA76" i="5" s="1"/>
  <c r="AB76" i="5" s="1"/>
  <c r="AC76" i="5" s="1"/>
  <c r="AD76" i="5" s="1"/>
  <c r="AE76" i="5" s="1"/>
  <c r="AF76" i="5" s="1"/>
  <c r="AG76" i="5" s="1"/>
  <c r="AH76" i="5" s="1"/>
  <c r="AI76" i="5" s="1"/>
  <c r="AJ76" i="5" s="1"/>
  <c r="AK76" i="5" s="1"/>
  <c r="AL76" i="5" s="1"/>
  <c r="AM76" i="5" s="1"/>
  <c r="AI87" i="5"/>
  <c r="AJ87" i="5" s="1"/>
  <c r="AK87" i="5" s="1"/>
  <c r="AL87" i="5" s="1"/>
  <c r="AM87" i="5" s="1"/>
  <c r="AN87" i="5" s="1"/>
  <c r="AO87" i="5" s="1"/>
  <c r="AP87" i="5" s="1"/>
  <c r="AQ87" i="5" s="1"/>
  <c r="AR87" i="5" s="1"/>
  <c r="AS87" i="5" s="1"/>
  <c r="AT87" i="5" s="1"/>
  <c r="AU87" i="5" s="1"/>
  <c r="AV87" i="5" s="1"/>
  <c r="AW87" i="5" s="1"/>
  <c r="AX87" i="5" s="1"/>
  <c r="AY87" i="5" s="1"/>
  <c r="AZ87" i="5" s="1"/>
  <c r="BA87" i="5" s="1"/>
  <c r="BB87" i="5" s="1"/>
  <c r="BC87" i="5" s="1"/>
  <c r="BD87" i="5" s="1"/>
  <c r="BE87" i="5" s="1"/>
  <c r="BF87" i="5" s="1"/>
  <c r="BG87" i="5" s="1"/>
  <c r="BH87" i="5" s="1"/>
  <c r="BI87" i="5" s="1"/>
  <c r="BJ87" i="5" s="1"/>
  <c r="BK87" i="5" s="1"/>
  <c r="BL87" i="5" s="1"/>
  <c r="BM87" i="5" s="1"/>
  <c r="BN87" i="5" s="1"/>
  <c r="BO87" i="5" s="1"/>
  <c r="F87" i="5" s="1"/>
  <c r="E87" i="5" s="1"/>
  <c r="AA98" i="5"/>
  <c r="AB98" i="5" s="1"/>
  <c r="AC98" i="5" s="1"/>
  <c r="AD98" i="5" s="1"/>
  <c r="AE98" i="5" s="1"/>
  <c r="AF98" i="5" s="1"/>
  <c r="AG98" i="5" s="1"/>
  <c r="AH98" i="5" s="1"/>
  <c r="AI98" i="5" s="1"/>
  <c r="AJ98" i="5" s="1"/>
  <c r="AK98" i="5" s="1"/>
  <c r="AL98" i="5" s="1"/>
  <c r="AM98" i="5" s="1"/>
  <c r="AN98" i="5" s="1"/>
  <c r="AO98" i="5" s="1"/>
  <c r="AP98" i="5" s="1"/>
  <c r="AQ98" i="5" s="1"/>
  <c r="AR98" i="5" s="1"/>
  <c r="AS98" i="5" s="1"/>
  <c r="AT98" i="5" s="1"/>
  <c r="AU98" i="5" s="1"/>
  <c r="AV98" i="5" s="1"/>
  <c r="AW98" i="5" s="1"/>
  <c r="AX98" i="5" s="1"/>
  <c r="AY98" i="5" s="1"/>
  <c r="AZ98" i="5" s="1"/>
  <c r="BA98" i="5" s="1"/>
  <c r="BB98" i="5" s="1"/>
  <c r="BC98" i="5" s="1"/>
  <c r="BD98" i="5" s="1"/>
  <c r="BE98" i="5" s="1"/>
  <c r="BF98" i="5" s="1"/>
  <c r="BG98" i="5" s="1"/>
  <c r="BH98" i="5" s="1"/>
  <c r="BI98" i="5" s="1"/>
  <c r="BJ98" i="5" s="1"/>
  <c r="BK98" i="5" s="1"/>
  <c r="BL98" i="5" s="1"/>
  <c r="BM98" i="5" s="1"/>
  <c r="BN98" i="5" s="1"/>
  <c r="BO98" i="5" s="1"/>
  <c r="F98" i="5" s="1"/>
  <c r="E98" i="5" s="1"/>
  <c r="X96" i="5"/>
  <c r="Y96" i="5" s="1"/>
  <c r="Z96" i="5" s="1"/>
  <c r="AA96" i="5" s="1"/>
  <c r="AB96" i="5" s="1"/>
  <c r="AC96" i="5" s="1"/>
  <c r="AD96" i="5" s="1"/>
  <c r="AE96" i="5" s="1"/>
  <c r="AF96" i="5" s="1"/>
  <c r="AG96" i="5" s="1"/>
  <c r="AH96" i="5" s="1"/>
  <c r="AR74" i="5"/>
  <c r="AS74" i="5" s="1"/>
  <c r="AT74" i="5" s="1"/>
  <c r="AU74" i="5" s="1"/>
  <c r="AV74" i="5" s="1"/>
  <c r="AW74" i="5" s="1"/>
  <c r="AX74" i="5" s="1"/>
  <c r="AY74" i="5" s="1"/>
  <c r="AZ74" i="5" s="1"/>
  <c r="BA74" i="5" s="1"/>
  <c r="BB74" i="5" s="1"/>
  <c r="BC74" i="5" s="1"/>
  <c r="BD74" i="5" s="1"/>
  <c r="BE74" i="5" s="1"/>
  <c r="BF74" i="5" s="1"/>
  <c r="BG74" i="5" s="1"/>
  <c r="BH74" i="5" s="1"/>
  <c r="BI74" i="5" s="1"/>
  <c r="BJ74" i="5" s="1"/>
  <c r="BK74" i="5" s="1"/>
  <c r="BL74" i="5" s="1"/>
  <c r="BM74" i="5" s="1"/>
  <c r="BN74" i="5" s="1"/>
  <c r="BO74" i="5" s="1"/>
  <c r="F74" i="5" s="1"/>
  <c r="E74" i="5" s="1"/>
  <c r="AN23" i="5"/>
  <c r="AN120" i="5" s="1"/>
  <c r="AO17" i="5"/>
  <c r="AP17" i="5" s="1"/>
  <c r="Q72" i="5"/>
  <c r="T83" i="5"/>
  <c r="U305" i="2"/>
  <c r="V305" i="2" s="1"/>
  <c r="W305" i="2" s="1"/>
  <c r="U409" i="2"/>
  <c r="V513" i="2"/>
  <c r="U149" i="2"/>
  <c r="U45" i="2"/>
  <c r="U357" i="2"/>
  <c r="V253" i="2"/>
  <c r="U461" i="2"/>
  <c r="V97" i="2"/>
  <c r="V201" i="2"/>
  <c r="P491" i="2"/>
  <c r="P492" i="2" s="1"/>
  <c r="W44" i="2"/>
  <c r="W200" i="2"/>
  <c r="W96" i="2"/>
  <c r="W304" i="2"/>
  <c r="W449" i="2"/>
  <c r="W191" i="2"/>
  <c r="W189" i="2"/>
  <c r="W247" i="2"/>
  <c r="W398" i="2"/>
  <c r="W402" i="2"/>
  <c r="W300" i="2"/>
  <c r="W403" i="2"/>
  <c r="W138" i="2"/>
  <c r="W243" i="2"/>
  <c r="W246" i="2"/>
  <c r="W400" i="2"/>
  <c r="W347" i="2"/>
  <c r="W137" i="2"/>
  <c r="W296" i="2"/>
  <c r="W399" i="2"/>
  <c r="W5" i="3"/>
  <c r="W493" i="2"/>
  <c r="W516" i="2"/>
  <c r="W517" i="2"/>
  <c r="W518" i="2"/>
  <c r="W519" i="2"/>
  <c r="W520" i="2"/>
  <c r="W521" i="2"/>
  <c r="W522" i="2"/>
  <c r="W523" i="2"/>
  <c r="W524" i="2"/>
  <c r="W525" i="2"/>
  <c r="W526" i="2"/>
  <c r="W527" i="2"/>
  <c r="W528" i="2"/>
  <c r="W529" i="2"/>
  <c r="W530" i="2"/>
  <c r="W494" i="2"/>
  <c r="W506" i="2"/>
  <c r="W505" i="2"/>
  <c r="W504" i="2"/>
  <c r="W509" i="2"/>
  <c r="W510" i="2"/>
  <c r="W507" i="2"/>
  <c r="W511" i="2"/>
  <c r="W502" i="2"/>
  <c r="W508" i="2"/>
  <c r="W88" i="2"/>
  <c r="W501" i="2"/>
  <c r="W503" i="2"/>
  <c r="W512" i="2"/>
  <c r="W36" i="2"/>
  <c r="W513" i="2"/>
  <c r="W87" i="2"/>
  <c r="W33" i="2"/>
  <c r="W34" i="2"/>
  <c r="W85" i="2"/>
  <c r="W35" i="2"/>
  <c r="W86" i="2"/>
  <c r="W498" i="2"/>
  <c r="V514" i="2" s="1"/>
  <c r="W90" i="2"/>
  <c r="W38" i="2"/>
  <c r="W500" i="2"/>
  <c r="W192" i="2"/>
  <c r="W351" i="2"/>
  <c r="W350" i="2"/>
  <c r="W39" i="2"/>
  <c r="W91" i="2"/>
  <c r="W454" i="2"/>
  <c r="W450" i="2"/>
  <c r="W92" i="2"/>
  <c r="W40" i="2"/>
  <c r="W352" i="2"/>
  <c r="W346" i="2"/>
  <c r="W297" i="2"/>
  <c r="W140" i="2"/>
  <c r="W353" i="2"/>
  <c r="W41" i="2"/>
  <c r="W299" i="2"/>
  <c r="W404" i="2"/>
  <c r="W194" i="2"/>
  <c r="W196" i="2"/>
  <c r="W93" i="2"/>
  <c r="W195" i="2"/>
  <c r="W146" i="2"/>
  <c r="W145" i="2"/>
  <c r="W301" i="2"/>
  <c r="W197" i="2"/>
  <c r="W456" i="2"/>
  <c r="W42" i="2"/>
  <c r="W94" i="2"/>
  <c r="W302" i="2"/>
  <c r="W249" i="2"/>
  <c r="W457" i="2"/>
  <c r="W406" i="2"/>
  <c r="W405" i="2"/>
  <c r="W198" i="2"/>
  <c r="W458" i="2"/>
  <c r="W248" i="2"/>
  <c r="W354" i="2"/>
  <c r="W143" i="2"/>
  <c r="W250" i="2"/>
  <c r="W144" i="2"/>
  <c r="W355" i="2"/>
  <c r="W407" i="2"/>
  <c r="W147" i="2"/>
  <c r="W459" i="2"/>
  <c r="W95" i="2"/>
  <c r="W251" i="2"/>
  <c r="W303" i="2"/>
  <c r="W199" i="2"/>
  <c r="W43" i="2"/>
  <c r="W149" i="2"/>
  <c r="W357" i="2"/>
  <c r="W356" i="2"/>
  <c r="W408" i="2"/>
  <c r="W252" i="2"/>
  <c r="W242" i="2"/>
  <c r="W139" i="2"/>
  <c r="W241" i="2"/>
  <c r="W455" i="2"/>
  <c r="W142" i="2"/>
  <c r="W295" i="2"/>
  <c r="W397" i="2"/>
  <c r="W298" i="2"/>
  <c r="W345" i="2"/>
  <c r="W452" i="2"/>
  <c r="W349" i="2"/>
  <c r="W348" i="2"/>
  <c r="W293" i="2"/>
  <c r="W244" i="2"/>
  <c r="W190" i="2"/>
  <c r="W294" i="2"/>
  <c r="W451" i="2"/>
  <c r="W148" i="2"/>
  <c r="T462" i="2"/>
  <c r="R462" i="2"/>
  <c r="P462" i="2"/>
  <c r="N462" i="2"/>
  <c r="L462" i="2"/>
  <c r="J462" i="2"/>
  <c r="U462" i="2"/>
  <c r="S462" i="2"/>
  <c r="Q462" i="2"/>
  <c r="O462" i="2"/>
  <c r="M462" i="2"/>
  <c r="K462" i="2"/>
  <c r="T306" i="2"/>
  <c r="R306" i="2"/>
  <c r="P306" i="2"/>
  <c r="N306" i="2"/>
  <c r="L306" i="2"/>
  <c r="J306" i="2"/>
  <c r="U306" i="2"/>
  <c r="S306" i="2"/>
  <c r="Q306" i="2"/>
  <c r="M306" i="2"/>
  <c r="K306" i="2"/>
  <c r="O306" i="2"/>
  <c r="T254" i="2"/>
  <c r="R254" i="2"/>
  <c r="P254" i="2"/>
  <c r="N254" i="2"/>
  <c r="L254" i="2"/>
  <c r="J254" i="2"/>
  <c r="U254" i="2"/>
  <c r="S254" i="2"/>
  <c r="Q254" i="2"/>
  <c r="O254" i="2"/>
  <c r="M254" i="2"/>
  <c r="K254" i="2"/>
  <c r="V99" i="2"/>
  <c r="T99" i="2"/>
  <c r="R99" i="2"/>
  <c r="P99" i="2"/>
  <c r="N99" i="2"/>
  <c r="L99" i="2"/>
  <c r="J99" i="2"/>
  <c r="U99" i="2"/>
  <c r="S99" i="2"/>
  <c r="Q99" i="2"/>
  <c r="O99" i="2"/>
  <c r="M99" i="2"/>
  <c r="K99" i="2"/>
  <c r="T46" i="2"/>
  <c r="R46" i="2"/>
  <c r="P46" i="2"/>
  <c r="N46" i="2"/>
  <c r="L46" i="2"/>
  <c r="J46" i="2"/>
  <c r="U46" i="2"/>
  <c r="S46" i="2"/>
  <c r="Q46" i="2"/>
  <c r="O46" i="2"/>
  <c r="M46" i="2"/>
  <c r="K46" i="2"/>
  <c r="O534" i="2"/>
  <c r="U358" i="2"/>
  <c r="Q358" i="2"/>
  <c r="M358" i="2"/>
  <c r="T358" i="2"/>
  <c r="P358" i="2"/>
  <c r="L358" i="2"/>
  <c r="S358" i="2"/>
  <c r="O358" i="2"/>
  <c r="K358" i="2"/>
  <c r="R358" i="2"/>
  <c r="N358" i="2"/>
  <c r="J358" i="2"/>
  <c r="T410" i="2"/>
  <c r="P410" i="2"/>
  <c r="L410" i="2"/>
  <c r="S410" i="2"/>
  <c r="O410" i="2"/>
  <c r="K410" i="2"/>
  <c r="R410" i="2"/>
  <c r="N410" i="2"/>
  <c r="J410" i="2"/>
  <c r="U410" i="2"/>
  <c r="Q410" i="2"/>
  <c r="M410" i="2"/>
  <c r="W461" i="2"/>
  <c r="W253" i="2"/>
  <c r="W97" i="2"/>
  <c r="W201" i="2"/>
  <c r="W45" i="2"/>
  <c r="U203" i="2"/>
  <c r="Q203" i="2"/>
  <c r="M203" i="2"/>
  <c r="T203" i="2"/>
  <c r="P203" i="2"/>
  <c r="L203" i="2"/>
  <c r="S203" i="2"/>
  <c r="O203" i="2"/>
  <c r="K203" i="2"/>
  <c r="V203" i="2"/>
  <c r="R203" i="2"/>
  <c r="N203" i="2"/>
  <c r="J203" i="2"/>
  <c r="R150" i="2"/>
  <c r="N150" i="2"/>
  <c r="J150" i="2"/>
  <c r="U150" i="2"/>
  <c r="Q150" i="2"/>
  <c r="M150" i="2"/>
  <c r="T150" i="2"/>
  <c r="P150" i="2"/>
  <c r="L150" i="2"/>
  <c r="S150" i="2"/>
  <c r="O150" i="2"/>
  <c r="K150" i="2"/>
  <c r="W409" i="2"/>
  <c r="V10" i="2"/>
  <c r="S533" i="2"/>
  <c r="W389" i="2"/>
  <c r="W23" i="3"/>
  <c r="W337" i="2"/>
  <c r="W441" i="2"/>
  <c r="W129" i="2"/>
  <c r="W285" i="2"/>
  <c r="W233" i="2"/>
  <c r="W77" i="2"/>
  <c r="W181" i="2"/>
  <c r="W25" i="2"/>
  <c r="W338" i="2"/>
  <c r="W286" i="2"/>
  <c r="W130" i="2"/>
  <c r="W442" i="2"/>
  <c r="W390" i="2"/>
  <c r="W182" i="2"/>
  <c r="W78" i="2"/>
  <c r="W26" i="2"/>
  <c r="W234" i="2"/>
  <c r="W134" i="2"/>
  <c r="W150" i="2" s="1"/>
  <c r="W394" i="2"/>
  <c r="W410" i="2" s="1"/>
  <c r="W82" i="2"/>
  <c r="V98" i="2" s="1"/>
  <c r="W186" i="2"/>
  <c r="V202" i="2" s="1"/>
  <c r="W30" i="2"/>
  <c r="V46" i="2" s="1"/>
  <c r="W342" i="2"/>
  <c r="W358" i="2" s="1"/>
  <c r="W238" i="2"/>
  <c r="V254" i="2" s="1"/>
  <c r="W446" i="2"/>
  <c r="V462" i="2" s="1"/>
  <c r="W290" i="2"/>
  <c r="R231" i="2"/>
  <c r="R232" i="2" s="1"/>
  <c r="AE6" i="2"/>
  <c r="Q282" i="2"/>
  <c r="Q283" i="2"/>
  <c r="X5" i="2"/>
  <c r="W448" i="2"/>
  <c r="W396" i="2"/>
  <c r="W188" i="2"/>
  <c r="W32" i="2"/>
  <c r="W136" i="2"/>
  <c r="W84" i="2"/>
  <c r="W344" i="2"/>
  <c r="W240" i="2"/>
  <c r="W292" i="2"/>
  <c r="D204" i="2"/>
  <c r="P388" i="2"/>
  <c r="Q74" i="2"/>
  <c r="Q75" i="2"/>
  <c r="Q438" i="2"/>
  <c r="Q439" i="2"/>
  <c r="R178" i="2"/>
  <c r="R179" i="2"/>
  <c r="S22" i="2"/>
  <c r="S23" i="2"/>
  <c r="D307" i="2"/>
  <c r="D463" i="2"/>
  <c r="D151" i="2"/>
  <c r="D47" i="2"/>
  <c r="Q126" i="2"/>
  <c r="Q127" i="2"/>
  <c r="P335" i="2"/>
  <c r="P334" i="2"/>
  <c r="D255" i="2"/>
  <c r="D359" i="2"/>
  <c r="D100" i="2"/>
  <c r="D411" i="2"/>
  <c r="P56" i="5" l="1"/>
  <c r="P125" i="5" s="1"/>
  <c r="Q50" i="5"/>
  <c r="W54" i="5"/>
  <c r="Z55" i="5"/>
  <c r="AA55" i="5" s="1"/>
  <c r="X54" i="5"/>
  <c r="Y54" i="5" s="1"/>
  <c r="Z54" i="5" s="1"/>
  <c r="AA54" i="5" s="1"/>
  <c r="V52" i="5"/>
  <c r="W52" i="5" s="1"/>
  <c r="S53" i="5"/>
  <c r="R51" i="5"/>
  <c r="Q56" i="5"/>
  <c r="Q125" i="5" s="1"/>
  <c r="O73" i="5"/>
  <c r="L132" i="5"/>
  <c r="AI88" i="5"/>
  <c r="AJ88" i="5" s="1"/>
  <c r="R75" i="5"/>
  <c r="R64" i="5"/>
  <c r="S64" i="5" s="1"/>
  <c r="T64" i="5" s="1"/>
  <c r="U64" i="5" s="1"/>
  <c r="V64" i="5" s="1"/>
  <c r="W64" i="5" s="1"/>
  <c r="X64" i="5" s="1"/>
  <c r="Y64" i="5" s="1"/>
  <c r="Z64" i="5" s="1"/>
  <c r="AA64" i="5" s="1"/>
  <c r="AB64" i="5" s="1"/>
  <c r="AC64" i="5" s="1"/>
  <c r="AD64" i="5" s="1"/>
  <c r="AE64" i="5" s="1"/>
  <c r="AF64" i="5" s="1"/>
  <c r="AG64" i="5" s="1"/>
  <c r="U95" i="5"/>
  <c r="V95" i="5" s="1"/>
  <c r="W95" i="5" s="1"/>
  <c r="N61" i="5"/>
  <c r="M67" i="5"/>
  <c r="O111" i="5"/>
  <c r="O131" i="5" s="1"/>
  <c r="P105" i="5"/>
  <c r="Q100" i="5"/>
  <c r="Q130" i="5" s="1"/>
  <c r="R94" i="5"/>
  <c r="O61" i="5"/>
  <c r="BB34" i="5"/>
  <c r="BB123" i="5" s="1"/>
  <c r="BD28" i="5"/>
  <c r="AP12" i="5"/>
  <c r="AP117" i="5" s="1"/>
  <c r="AQ6" i="5"/>
  <c r="AB45" i="5"/>
  <c r="AB124" i="5" s="1"/>
  <c r="AD39" i="5"/>
  <c r="BN109" i="5"/>
  <c r="BO109" i="5" s="1"/>
  <c r="F109" i="5" s="1"/>
  <c r="E109" i="5" s="1"/>
  <c r="O89" i="5"/>
  <c r="O129" i="5" s="1"/>
  <c r="P85" i="5"/>
  <c r="Q63" i="5"/>
  <c r="AN76" i="5"/>
  <c r="AO76" i="5" s="1"/>
  <c r="AP76" i="5" s="1"/>
  <c r="AQ76" i="5" s="1"/>
  <c r="AR76" i="5" s="1"/>
  <c r="AS76" i="5" s="1"/>
  <c r="AT76" i="5" s="1"/>
  <c r="AU76" i="5" s="1"/>
  <c r="AV76" i="5" s="1"/>
  <c r="AW76" i="5" s="1"/>
  <c r="AX76" i="5" s="1"/>
  <c r="AY76" i="5" s="1"/>
  <c r="AZ76" i="5" s="1"/>
  <c r="BA76" i="5" s="1"/>
  <c r="BB76" i="5" s="1"/>
  <c r="BC76" i="5" s="1"/>
  <c r="AH86" i="5"/>
  <c r="AI86" i="5" s="1"/>
  <c r="AI96" i="5"/>
  <c r="AJ96" i="5" s="1"/>
  <c r="AK96" i="5" s="1"/>
  <c r="AL96" i="5" s="1"/>
  <c r="AM96" i="5" s="1"/>
  <c r="AN96" i="5" s="1"/>
  <c r="AO96" i="5" s="1"/>
  <c r="AP96" i="5" s="1"/>
  <c r="AQ96" i="5" s="1"/>
  <c r="AR96" i="5" s="1"/>
  <c r="AS96" i="5" s="1"/>
  <c r="AT96" i="5" s="1"/>
  <c r="AU96" i="5" s="1"/>
  <c r="AV96" i="5" s="1"/>
  <c r="AW96" i="5" s="1"/>
  <c r="AX96" i="5" s="1"/>
  <c r="AY96" i="5" s="1"/>
  <c r="AZ96" i="5" s="1"/>
  <c r="BA96" i="5" s="1"/>
  <c r="BB96" i="5" s="1"/>
  <c r="BC96" i="5" s="1"/>
  <c r="BD96" i="5" s="1"/>
  <c r="BE96" i="5" s="1"/>
  <c r="BF96" i="5" s="1"/>
  <c r="BG96" i="5" s="1"/>
  <c r="BH96" i="5" s="1"/>
  <c r="BI96" i="5" s="1"/>
  <c r="BJ96" i="5" s="1"/>
  <c r="BK96" i="5" s="1"/>
  <c r="BL96" i="5" s="1"/>
  <c r="BM96" i="5" s="1"/>
  <c r="BN96" i="5" s="1"/>
  <c r="BO96" i="5" s="1"/>
  <c r="F96" i="5" s="1"/>
  <c r="E96" i="5" s="1"/>
  <c r="AP23" i="5"/>
  <c r="AP120" i="5" s="1"/>
  <c r="AO23" i="5"/>
  <c r="AO120" i="5" s="1"/>
  <c r="AQ17" i="5"/>
  <c r="AQ23" i="5" s="1"/>
  <c r="AQ120" i="5" s="1"/>
  <c r="U83" i="5"/>
  <c r="R72" i="5"/>
  <c r="V306" i="2"/>
  <c r="W306" i="2" s="1"/>
  <c r="X306" i="2" s="1"/>
  <c r="V358" i="2"/>
  <c r="V150" i="2"/>
  <c r="W46" i="2"/>
  <c r="W254" i="2"/>
  <c r="W462" i="2"/>
  <c r="W202" i="2"/>
  <c r="V410" i="2"/>
  <c r="W514" i="2"/>
  <c r="W98" i="2"/>
  <c r="X409" i="2"/>
  <c r="X357" i="2"/>
  <c r="X201" i="2"/>
  <c r="X253" i="2"/>
  <c r="X190" i="2"/>
  <c r="X293" i="2"/>
  <c r="X397" i="2"/>
  <c r="X241" i="2"/>
  <c r="X242" i="2"/>
  <c r="X197" i="2"/>
  <c r="X145" i="2"/>
  <c r="X297" i="2"/>
  <c r="X450" i="2"/>
  <c r="X296" i="2"/>
  <c r="X243" i="2"/>
  <c r="X191" i="2"/>
  <c r="X5" i="3"/>
  <c r="X493" i="2"/>
  <c r="X517" i="2"/>
  <c r="X518" i="2"/>
  <c r="X519" i="2"/>
  <c r="X520" i="2"/>
  <c r="X521" i="2"/>
  <c r="X522" i="2"/>
  <c r="X523" i="2"/>
  <c r="X524" i="2"/>
  <c r="X525" i="2"/>
  <c r="X526" i="2"/>
  <c r="X527" i="2"/>
  <c r="X528" i="2"/>
  <c r="X529" i="2"/>
  <c r="X530" i="2"/>
  <c r="X494" i="2"/>
  <c r="X506" i="2"/>
  <c r="X505" i="2"/>
  <c r="X510" i="2"/>
  <c r="X511" i="2"/>
  <c r="X504" i="2"/>
  <c r="X509" i="2"/>
  <c r="X507" i="2"/>
  <c r="X502" i="2"/>
  <c r="X512" i="2"/>
  <c r="X508" i="2"/>
  <c r="X88" i="2"/>
  <c r="X501" i="2"/>
  <c r="X503" i="2"/>
  <c r="X36" i="2"/>
  <c r="X87" i="2"/>
  <c r="X34" i="2"/>
  <c r="X85" i="2"/>
  <c r="X86" i="2"/>
  <c r="X513" i="2"/>
  <c r="X35" i="2"/>
  <c r="X33" i="2"/>
  <c r="X90" i="2"/>
  <c r="X38" i="2"/>
  <c r="X514" i="2"/>
  <c r="X500" i="2"/>
  <c r="X498" i="2"/>
  <c r="W515" i="2" s="1"/>
  <c r="X91" i="2"/>
  <c r="X39" i="2"/>
  <c r="X349" i="2"/>
  <c r="X351" i="2"/>
  <c r="X347" i="2"/>
  <c r="X92" i="2"/>
  <c r="X40" i="2"/>
  <c r="X246" i="2"/>
  <c r="X352" i="2"/>
  <c r="X454" i="2"/>
  <c r="X345" i="2"/>
  <c r="X41" i="2"/>
  <c r="X247" i="2"/>
  <c r="X353" i="2"/>
  <c r="X451" i="2"/>
  <c r="X298" i="2"/>
  <c r="X93" i="2"/>
  <c r="X299" i="2"/>
  <c r="X194" i="2"/>
  <c r="X403" i="2"/>
  <c r="X196" i="2"/>
  <c r="X456" i="2"/>
  <c r="X142" i="2"/>
  <c r="X402" i="2"/>
  <c r="X455" i="2"/>
  <c r="X354" i="2"/>
  <c r="X42" i="2"/>
  <c r="X94" i="2"/>
  <c r="X302" i="2"/>
  <c r="X250" i="2"/>
  <c r="X303" i="2"/>
  <c r="X199" i="2"/>
  <c r="X248" i="2"/>
  <c r="X457" i="2"/>
  <c r="X43" i="2"/>
  <c r="X146" i="2"/>
  <c r="X251" i="2"/>
  <c r="X407" i="2"/>
  <c r="X147" i="2"/>
  <c r="X301" i="2"/>
  <c r="X459" i="2"/>
  <c r="X95" i="2"/>
  <c r="X144" i="2"/>
  <c r="X355" i="2"/>
  <c r="X458" i="2"/>
  <c r="X143" i="2"/>
  <c r="X406" i="2"/>
  <c r="X405" i="2"/>
  <c r="X198" i="2"/>
  <c r="X304" i="2"/>
  <c r="X96" i="2"/>
  <c r="X200" i="2"/>
  <c r="X44" i="2"/>
  <c r="X148" i="2"/>
  <c r="X356" i="2"/>
  <c r="X460" i="2"/>
  <c r="X252" i="2"/>
  <c r="X408" i="2"/>
  <c r="X45" i="2"/>
  <c r="X97" i="2"/>
  <c r="X461" i="2"/>
  <c r="X305" i="2"/>
  <c r="X149" i="2"/>
  <c r="X294" i="2"/>
  <c r="X244" i="2"/>
  <c r="X348" i="2"/>
  <c r="X452" i="2"/>
  <c r="X295" i="2"/>
  <c r="X139" i="2"/>
  <c r="X249" i="2"/>
  <c r="X195" i="2"/>
  <c r="X404" i="2"/>
  <c r="X140" i="2"/>
  <c r="X346" i="2"/>
  <c r="X350" i="2"/>
  <c r="X192" i="2"/>
  <c r="X399" i="2"/>
  <c r="X137" i="2"/>
  <c r="X400" i="2"/>
  <c r="X138" i="2"/>
  <c r="X300" i="2"/>
  <c r="X398" i="2"/>
  <c r="X189" i="2"/>
  <c r="X449" i="2"/>
  <c r="V463" i="2"/>
  <c r="T463" i="2"/>
  <c r="R463" i="2"/>
  <c r="P463" i="2"/>
  <c r="N463" i="2"/>
  <c r="L463" i="2"/>
  <c r="J463" i="2"/>
  <c r="U463" i="2"/>
  <c r="S463" i="2"/>
  <c r="Q463" i="2"/>
  <c r="O463" i="2"/>
  <c r="M463" i="2"/>
  <c r="K463" i="2"/>
  <c r="U307" i="2"/>
  <c r="M307" i="2"/>
  <c r="V307" i="2"/>
  <c r="T307" i="2"/>
  <c r="R307" i="2"/>
  <c r="P307" i="2"/>
  <c r="N307" i="2"/>
  <c r="L307" i="2"/>
  <c r="J307" i="2"/>
  <c r="S307" i="2"/>
  <c r="Q307" i="2"/>
  <c r="O307" i="2"/>
  <c r="K307" i="2"/>
  <c r="V255" i="2"/>
  <c r="T255" i="2"/>
  <c r="R255" i="2"/>
  <c r="P255" i="2"/>
  <c r="N255" i="2"/>
  <c r="L255" i="2"/>
  <c r="J255" i="2"/>
  <c r="U255" i="2"/>
  <c r="S255" i="2"/>
  <c r="Q255" i="2"/>
  <c r="O255" i="2"/>
  <c r="M255" i="2"/>
  <c r="K255" i="2"/>
  <c r="W100" i="2"/>
  <c r="U100" i="2"/>
  <c r="S100" i="2"/>
  <c r="Q100" i="2"/>
  <c r="O100" i="2"/>
  <c r="M100" i="2"/>
  <c r="K100" i="2"/>
  <c r="V100" i="2"/>
  <c r="T100" i="2"/>
  <c r="R100" i="2"/>
  <c r="P100" i="2"/>
  <c r="N100" i="2"/>
  <c r="L100" i="2"/>
  <c r="J100" i="2"/>
  <c r="V47" i="2"/>
  <c r="T47" i="2"/>
  <c r="R47" i="2"/>
  <c r="P47" i="2"/>
  <c r="N47" i="2"/>
  <c r="L47" i="2"/>
  <c r="J47" i="2"/>
  <c r="U47" i="2"/>
  <c r="S47" i="2"/>
  <c r="Q47" i="2"/>
  <c r="O47" i="2"/>
  <c r="M47" i="2"/>
  <c r="K47" i="2"/>
  <c r="X254" i="2"/>
  <c r="X410" i="2"/>
  <c r="X98" i="2"/>
  <c r="X46" i="2"/>
  <c r="X358" i="2"/>
  <c r="T359" i="2"/>
  <c r="P359" i="2"/>
  <c r="L359" i="2"/>
  <c r="S359" i="2"/>
  <c r="O359" i="2"/>
  <c r="K359" i="2"/>
  <c r="V359" i="2"/>
  <c r="R359" i="2"/>
  <c r="N359" i="2"/>
  <c r="J359" i="2"/>
  <c r="U359" i="2"/>
  <c r="Q359" i="2"/>
  <c r="M359" i="2"/>
  <c r="V411" i="2"/>
  <c r="R411" i="2"/>
  <c r="N411" i="2"/>
  <c r="J411" i="2"/>
  <c r="U411" i="2"/>
  <c r="Q411" i="2"/>
  <c r="M411" i="2"/>
  <c r="T411" i="2"/>
  <c r="P411" i="2"/>
  <c r="L411" i="2"/>
  <c r="S411" i="2"/>
  <c r="O411" i="2"/>
  <c r="K411" i="2"/>
  <c r="T151" i="2"/>
  <c r="P151" i="2"/>
  <c r="L151" i="2"/>
  <c r="S151" i="2"/>
  <c r="O151" i="2"/>
  <c r="K151" i="2"/>
  <c r="V151" i="2"/>
  <c r="R151" i="2"/>
  <c r="N151" i="2"/>
  <c r="J151" i="2"/>
  <c r="U151" i="2"/>
  <c r="Q151" i="2"/>
  <c r="M151" i="2"/>
  <c r="V204" i="2"/>
  <c r="R204" i="2"/>
  <c r="N204" i="2"/>
  <c r="J204" i="2"/>
  <c r="U204" i="2"/>
  <c r="Q204" i="2"/>
  <c r="M204" i="2"/>
  <c r="T204" i="2"/>
  <c r="P204" i="2"/>
  <c r="L204" i="2"/>
  <c r="W204" i="2"/>
  <c r="S204" i="2"/>
  <c r="O204" i="2"/>
  <c r="K204" i="2"/>
  <c r="X462" i="2"/>
  <c r="X202" i="2"/>
  <c r="X150" i="2"/>
  <c r="T533" i="2"/>
  <c r="W10" i="2"/>
  <c r="P532" i="2"/>
  <c r="P17" i="3" s="1"/>
  <c r="P35" i="3" s="1"/>
  <c r="P495" i="2"/>
  <c r="X23" i="3"/>
  <c r="X337" i="2"/>
  <c r="X389" i="2"/>
  <c r="X285" i="2"/>
  <c r="X233" i="2"/>
  <c r="X441" i="2"/>
  <c r="X77" i="2"/>
  <c r="X181" i="2"/>
  <c r="X25" i="2"/>
  <c r="X129" i="2"/>
  <c r="X338" i="2"/>
  <c r="X286" i="2"/>
  <c r="X182" i="2"/>
  <c r="X442" i="2"/>
  <c r="X390" i="2"/>
  <c r="X234" i="2"/>
  <c r="X26" i="2"/>
  <c r="X130" i="2"/>
  <c r="X78" i="2"/>
  <c r="X30" i="2"/>
  <c r="X47" i="2" s="1"/>
  <c r="X82" i="2"/>
  <c r="W99" i="2" s="1"/>
  <c r="X394" i="2"/>
  <c r="X411" i="2" s="1"/>
  <c r="X186" i="2"/>
  <c r="W203" i="2" s="1"/>
  <c r="X342" i="2"/>
  <c r="X359" i="2" s="1"/>
  <c r="X238" i="2"/>
  <c r="X255" i="2" s="1"/>
  <c r="X290" i="2"/>
  <c r="X134" i="2"/>
  <c r="X151" i="2" s="1"/>
  <c r="X446" i="2"/>
  <c r="X463" i="2" s="1"/>
  <c r="AF6" i="2"/>
  <c r="Q440" i="2"/>
  <c r="Q443" i="2" s="1"/>
  <c r="P336" i="2"/>
  <c r="P339" i="2" s="1"/>
  <c r="Q128" i="2"/>
  <c r="Q131" i="2" s="1"/>
  <c r="R180" i="2"/>
  <c r="R183" i="2" s="1"/>
  <c r="S178" i="2" s="1"/>
  <c r="S24" i="2"/>
  <c r="D205" i="2"/>
  <c r="Y5" i="2"/>
  <c r="Y98" i="2" s="1"/>
  <c r="X396" i="2"/>
  <c r="X448" i="2"/>
  <c r="X344" i="2"/>
  <c r="X188" i="2"/>
  <c r="X136" i="2"/>
  <c r="X84" i="2"/>
  <c r="X240" i="2"/>
  <c r="X32" i="2"/>
  <c r="X292" i="2"/>
  <c r="Q284" i="2"/>
  <c r="D256" i="2"/>
  <c r="D48" i="2"/>
  <c r="D308" i="2"/>
  <c r="P391" i="2"/>
  <c r="D412" i="2"/>
  <c r="D101" i="2"/>
  <c r="D360" i="2"/>
  <c r="R235" i="2"/>
  <c r="D464" i="2"/>
  <c r="Q76" i="2"/>
  <c r="D152" i="2"/>
  <c r="R50" i="5" l="1"/>
  <c r="R56" i="5" s="1"/>
  <c r="R125" i="5" s="1"/>
  <c r="AB55" i="5"/>
  <c r="X52" i="5"/>
  <c r="Y52" i="5" s="1"/>
  <c r="T53" i="5"/>
  <c r="AB54" i="5"/>
  <c r="S51" i="5"/>
  <c r="P73" i="5"/>
  <c r="O78" i="5"/>
  <c r="O128" i="5" s="1"/>
  <c r="M132" i="5"/>
  <c r="AK88" i="5"/>
  <c r="AL88" i="5" s="1"/>
  <c r="AM88" i="5" s="1"/>
  <c r="AN88" i="5" s="1"/>
  <c r="AO88" i="5" s="1"/>
  <c r="AP88" i="5" s="1"/>
  <c r="AQ88" i="5" s="1"/>
  <c r="AR88" i="5" s="1"/>
  <c r="AS88" i="5" s="1"/>
  <c r="AT88" i="5" s="1"/>
  <c r="AU88" i="5" s="1"/>
  <c r="AV88" i="5" s="1"/>
  <c r="AW88" i="5" s="1"/>
  <c r="AX88" i="5" s="1"/>
  <c r="AY88" i="5" s="1"/>
  <c r="AZ88" i="5" s="1"/>
  <c r="BA88" i="5" s="1"/>
  <c r="BB88" i="5" s="1"/>
  <c r="BC88" i="5" s="1"/>
  <c r="BD88" i="5" s="1"/>
  <c r="BE88" i="5" s="1"/>
  <c r="BF88" i="5" s="1"/>
  <c r="BG88" i="5" s="1"/>
  <c r="BH88" i="5" s="1"/>
  <c r="BI88" i="5" s="1"/>
  <c r="BJ88" i="5" s="1"/>
  <c r="BK88" i="5" s="1"/>
  <c r="BL88" i="5" s="1"/>
  <c r="BM88" i="5" s="1"/>
  <c r="BN88" i="5" s="1"/>
  <c r="BO88" i="5" s="1"/>
  <c r="F88" i="5" s="1"/>
  <c r="E88" i="5" s="1"/>
  <c r="S75" i="5"/>
  <c r="T75" i="5" s="1"/>
  <c r="U75" i="5" s="1"/>
  <c r="V75" i="5" s="1"/>
  <c r="W75" i="5" s="1"/>
  <c r="X75" i="5" s="1"/>
  <c r="Y75" i="5" s="1"/>
  <c r="Z75" i="5" s="1"/>
  <c r="AA75" i="5" s="1"/>
  <c r="AD45" i="5"/>
  <c r="AD124" i="5" s="1"/>
  <c r="AE39" i="5"/>
  <c r="AR6" i="5"/>
  <c r="AQ12" i="5"/>
  <c r="AQ117" i="5" s="1"/>
  <c r="BD34" i="5"/>
  <c r="BD123" i="5" s="1"/>
  <c r="BE28" i="5"/>
  <c r="P61" i="5"/>
  <c r="Q61" i="5" s="1"/>
  <c r="R61" i="5" s="1"/>
  <c r="O67" i="5"/>
  <c r="R100" i="5"/>
  <c r="R130" i="5" s="1"/>
  <c r="S94" i="5"/>
  <c r="Q105" i="5"/>
  <c r="P111" i="5"/>
  <c r="P131" i="5" s="1"/>
  <c r="N67" i="5"/>
  <c r="X95" i="5"/>
  <c r="AH64" i="5"/>
  <c r="Q85" i="5"/>
  <c r="P89" i="5"/>
  <c r="P129" i="5" s="1"/>
  <c r="R63" i="5"/>
  <c r="AJ86" i="5"/>
  <c r="AK86" i="5" s="1"/>
  <c r="AL86" i="5" s="1"/>
  <c r="AM86" i="5" s="1"/>
  <c r="AN86" i="5" s="1"/>
  <c r="AO86" i="5" s="1"/>
  <c r="AP86" i="5" s="1"/>
  <c r="AQ86" i="5" s="1"/>
  <c r="AR86" i="5" s="1"/>
  <c r="BD76" i="5"/>
  <c r="BE76" i="5" s="1"/>
  <c r="BF76" i="5" s="1"/>
  <c r="BG76" i="5" s="1"/>
  <c r="BH76" i="5" s="1"/>
  <c r="BI76" i="5" s="1"/>
  <c r="BJ76" i="5" s="1"/>
  <c r="BK76" i="5" s="1"/>
  <c r="BL76" i="5" s="1"/>
  <c r="BM76" i="5" s="1"/>
  <c r="BN76" i="5" s="1"/>
  <c r="BO76" i="5" s="1"/>
  <c r="F76" i="5" s="1"/>
  <c r="E76" i="5" s="1"/>
  <c r="AR17" i="5"/>
  <c r="S72" i="5"/>
  <c r="V83" i="5"/>
  <c r="W307" i="2"/>
  <c r="X307" i="2" s="1"/>
  <c r="Y307" i="2" s="1"/>
  <c r="W359" i="2"/>
  <c r="X99" i="2"/>
  <c r="W47" i="2"/>
  <c r="W463" i="2"/>
  <c r="X203" i="2"/>
  <c r="W151" i="2"/>
  <c r="W411" i="2"/>
  <c r="W255" i="2"/>
  <c r="X515" i="2"/>
  <c r="Y410" i="2"/>
  <c r="Y358" i="2"/>
  <c r="Y202" i="2"/>
  <c r="Y462" i="2"/>
  <c r="Y46" i="2"/>
  <c r="Y306" i="2"/>
  <c r="Y189" i="2"/>
  <c r="Y300" i="2"/>
  <c r="Y399" i="2"/>
  <c r="Y346" i="2"/>
  <c r="Y249" i="2"/>
  <c r="Y295" i="2"/>
  <c r="Y294" i="2"/>
  <c r="Y302" i="2"/>
  <c r="Y142" i="2"/>
  <c r="Y299" i="2"/>
  <c r="Y298" i="2"/>
  <c r="Y243" i="2"/>
  <c r="Y450" i="2"/>
  <c r="Y297" i="2"/>
  <c r="Y241" i="2"/>
  <c r="Y293" i="2"/>
  <c r="Y5" i="3"/>
  <c r="Y493" i="2"/>
  <c r="Y518" i="2"/>
  <c r="Y519" i="2"/>
  <c r="Y520" i="2"/>
  <c r="Y521" i="2"/>
  <c r="Y522" i="2"/>
  <c r="Y523" i="2"/>
  <c r="Y524" i="2"/>
  <c r="Y525" i="2"/>
  <c r="Y526" i="2"/>
  <c r="Y527" i="2"/>
  <c r="Y528" i="2"/>
  <c r="Y529" i="2"/>
  <c r="Y530" i="2"/>
  <c r="Y494" i="2"/>
  <c r="Y506" i="2"/>
  <c r="Y505" i="2"/>
  <c r="Y504" i="2"/>
  <c r="Y507" i="2"/>
  <c r="Y509" i="2"/>
  <c r="Y511" i="2"/>
  <c r="Y510" i="2"/>
  <c r="Y502" i="2"/>
  <c r="Y508" i="2"/>
  <c r="Y88" i="2"/>
  <c r="Y36" i="2"/>
  <c r="Y501" i="2"/>
  <c r="Y503" i="2"/>
  <c r="Y512" i="2"/>
  <c r="Y513" i="2"/>
  <c r="Y87" i="2"/>
  <c r="Y33" i="2"/>
  <c r="Y85" i="2"/>
  <c r="Y35" i="2"/>
  <c r="Y34" i="2"/>
  <c r="Y86" i="2"/>
  <c r="Y90" i="2"/>
  <c r="Y38" i="2"/>
  <c r="Y500" i="2"/>
  <c r="Y348" i="2"/>
  <c r="Y514" i="2"/>
  <c r="Y515" i="2"/>
  <c r="Y39" i="2"/>
  <c r="Y91" i="2"/>
  <c r="Y350" i="2"/>
  <c r="Y351" i="2"/>
  <c r="Y92" i="2"/>
  <c r="Y40" i="2"/>
  <c r="Y498" i="2"/>
  <c r="X516" i="2" s="1"/>
  <c r="Y400" i="2"/>
  <c r="Y349" i="2"/>
  <c r="Y41" i="2"/>
  <c r="Y347" i="2"/>
  <c r="Y93" i="2"/>
  <c r="Y352" i="2"/>
  <c r="Y195" i="2"/>
  <c r="Y353" i="2"/>
  <c r="Y354" i="2"/>
  <c r="Y94" i="2"/>
  <c r="Y404" i="2"/>
  <c r="Y42" i="2"/>
  <c r="Y197" i="2"/>
  <c r="Y456" i="2"/>
  <c r="Y95" i="2"/>
  <c r="Y355" i="2"/>
  <c r="Y455" i="2"/>
  <c r="Y403" i="2"/>
  <c r="Y146" i="2"/>
  <c r="Y43" i="2"/>
  <c r="Y459" i="2"/>
  <c r="Y147" i="2"/>
  <c r="Y303" i="2"/>
  <c r="Y407" i="2"/>
  <c r="Y460" i="2"/>
  <c r="Y248" i="2"/>
  <c r="Y198" i="2"/>
  <c r="Y356" i="2"/>
  <c r="Y143" i="2"/>
  <c r="Y408" i="2"/>
  <c r="Y405" i="2"/>
  <c r="Y251" i="2"/>
  <c r="Y406" i="2"/>
  <c r="Y252" i="2"/>
  <c r="Y458" i="2"/>
  <c r="Y199" i="2"/>
  <c r="Y304" i="2"/>
  <c r="Y96" i="2"/>
  <c r="Y200" i="2"/>
  <c r="Y44" i="2"/>
  <c r="Y148" i="2"/>
  <c r="Y144" i="2"/>
  <c r="Y357" i="2"/>
  <c r="Y201" i="2"/>
  <c r="Y409" i="2"/>
  <c r="Y149" i="2"/>
  <c r="Y305" i="2"/>
  <c r="Y461" i="2"/>
  <c r="Y253" i="2"/>
  <c r="Y97" i="2"/>
  <c r="Y45" i="2"/>
  <c r="Y254" i="2"/>
  <c r="Y449" i="2"/>
  <c r="Y398" i="2"/>
  <c r="Y138" i="2"/>
  <c r="Y137" i="2"/>
  <c r="Y192" i="2"/>
  <c r="Y140" i="2"/>
  <c r="Y139" i="2"/>
  <c r="Y452" i="2"/>
  <c r="Y244" i="2"/>
  <c r="Y150" i="2"/>
  <c r="Y301" i="2"/>
  <c r="Y457" i="2"/>
  <c r="Y250" i="2"/>
  <c r="Y402" i="2"/>
  <c r="Y196" i="2"/>
  <c r="Y194" i="2"/>
  <c r="Y451" i="2"/>
  <c r="Y247" i="2"/>
  <c r="Y345" i="2"/>
  <c r="Y454" i="2"/>
  <c r="Y246" i="2"/>
  <c r="Y191" i="2"/>
  <c r="Y296" i="2"/>
  <c r="Y145" i="2"/>
  <c r="Y242" i="2"/>
  <c r="Y397" i="2"/>
  <c r="Y190" i="2"/>
  <c r="W464" i="2"/>
  <c r="U464" i="2"/>
  <c r="S464" i="2"/>
  <c r="Q464" i="2"/>
  <c r="O464" i="2"/>
  <c r="M464" i="2"/>
  <c r="K464" i="2"/>
  <c r="V464" i="2"/>
  <c r="T464" i="2"/>
  <c r="R464" i="2"/>
  <c r="P464" i="2"/>
  <c r="N464" i="2"/>
  <c r="L464" i="2"/>
  <c r="J464" i="2"/>
  <c r="V308" i="2"/>
  <c r="R308" i="2"/>
  <c r="L308" i="2"/>
  <c r="W308" i="2"/>
  <c r="U308" i="2"/>
  <c r="S308" i="2"/>
  <c r="Q308" i="2"/>
  <c r="O308" i="2"/>
  <c r="M308" i="2"/>
  <c r="K308" i="2"/>
  <c r="T308" i="2"/>
  <c r="P308" i="2"/>
  <c r="N308" i="2"/>
  <c r="J308" i="2"/>
  <c r="W256" i="2"/>
  <c r="U256" i="2"/>
  <c r="S256" i="2"/>
  <c r="Q256" i="2"/>
  <c r="O256" i="2"/>
  <c r="V256" i="2"/>
  <c r="T256" i="2"/>
  <c r="R256" i="2"/>
  <c r="P256" i="2"/>
  <c r="N256" i="2"/>
  <c r="L256" i="2"/>
  <c r="K256" i="2"/>
  <c r="M256" i="2"/>
  <c r="J256" i="2"/>
  <c r="W101" i="2"/>
  <c r="U101" i="2"/>
  <c r="S101" i="2"/>
  <c r="Q101" i="2"/>
  <c r="X101" i="2"/>
  <c r="V101" i="2"/>
  <c r="T101" i="2"/>
  <c r="R101" i="2"/>
  <c r="O101" i="2"/>
  <c r="M101" i="2"/>
  <c r="K101" i="2"/>
  <c r="P101" i="2"/>
  <c r="N101" i="2"/>
  <c r="L101" i="2"/>
  <c r="J101" i="2"/>
  <c r="W48" i="2"/>
  <c r="U48" i="2"/>
  <c r="S48" i="2"/>
  <c r="Q48" i="2"/>
  <c r="O48" i="2"/>
  <c r="T48" i="2"/>
  <c r="P48" i="2"/>
  <c r="M48" i="2"/>
  <c r="K48" i="2"/>
  <c r="V48" i="2"/>
  <c r="R48" i="2"/>
  <c r="N48" i="2"/>
  <c r="L48" i="2"/>
  <c r="J48" i="2"/>
  <c r="Y151" i="2"/>
  <c r="Y463" i="2"/>
  <c r="W412" i="2"/>
  <c r="S412" i="2"/>
  <c r="O412" i="2"/>
  <c r="K412" i="2"/>
  <c r="V412" i="2"/>
  <c r="R412" i="2"/>
  <c r="N412" i="2"/>
  <c r="J412" i="2"/>
  <c r="U412" i="2"/>
  <c r="Q412" i="2"/>
  <c r="M412" i="2"/>
  <c r="T412" i="2"/>
  <c r="P412" i="2"/>
  <c r="L412" i="2"/>
  <c r="V205" i="2"/>
  <c r="R205" i="2"/>
  <c r="N205" i="2"/>
  <c r="J205" i="2"/>
  <c r="U205" i="2"/>
  <c r="Q205" i="2"/>
  <c r="M205" i="2"/>
  <c r="X205" i="2"/>
  <c r="T205" i="2"/>
  <c r="P205" i="2"/>
  <c r="L205" i="2"/>
  <c r="W205" i="2"/>
  <c r="S205" i="2"/>
  <c r="O205" i="2"/>
  <c r="K205" i="2"/>
  <c r="Y203" i="2"/>
  <c r="Y411" i="2"/>
  <c r="Y359" i="2"/>
  <c r="U152" i="2"/>
  <c r="Q152" i="2"/>
  <c r="M152" i="2"/>
  <c r="T152" i="2"/>
  <c r="P152" i="2"/>
  <c r="L152" i="2"/>
  <c r="W152" i="2"/>
  <c r="S152" i="2"/>
  <c r="O152" i="2"/>
  <c r="K152" i="2"/>
  <c r="V152" i="2"/>
  <c r="R152" i="2"/>
  <c r="N152" i="2"/>
  <c r="J152" i="2"/>
  <c r="V360" i="2"/>
  <c r="R360" i="2"/>
  <c r="N360" i="2"/>
  <c r="J360" i="2"/>
  <c r="U360" i="2"/>
  <c r="Q360" i="2"/>
  <c r="M360" i="2"/>
  <c r="T360" i="2"/>
  <c r="P360" i="2"/>
  <c r="L360" i="2"/>
  <c r="W360" i="2"/>
  <c r="S360" i="2"/>
  <c r="O360" i="2"/>
  <c r="K360" i="2"/>
  <c r="Y255" i="2"/>
  <c r="Y99" i="2"/>
  <c r="Y47" i="2"/>
  <c r="Q490" i="2"/>
  <c r="Q491" i="2"/>
  <c r="P534" i="2"/>
  <c r="U533" i="2"/>
  <c r="X10" i="2"/>
  <c r="Y23" i="3"/>
  <c r="Y441" i="2"/>
  <c r="Y337" i="2"/>
  <c r="Y233" i="2"/>
  <c r="Y181" i="2"/>
  <c r="Y77" i="2"/>
  <c r="Y389" i="2"/>
  <c r="Y285" i="2"/>
  <c r="Y25" i="2"/>
  <c r="Y129" i="2"/>
  <c r="Y442" i="2"/>
  <c r="Y390" i="2"/>
  <c r="Y234" i="2"/>
  <c r="Y338" i="2"/>
  <c r="Y286" i="2"/>
  <c r="Y182" i="2"/>
  <c r="Y26" i="2"/>
  <c r="Y130" i="2"/>
  <c r="Y78" i="2"/>
  <c r="Y186" i="2"/>
  <c r="X204" i="2" s="1"/>
  <c r="Y394" i="2"/>
  <c r="Y412" i="2" s="1"/>
  <c r="Y134" i="2"/>
  <c r="Y152" i="2" s="1"/>
  <c r="Y290" i="2"/>
  <c r="Y30" i="2"/>
  <c r="X48" i="2" s="1"/>
  <c r="Y342" i="2"/>
  <c r="Y360" i="2" s="1"/>
  <c r="Y238" i="2"/>
  <c r="X256" i="2" s="1"/>
  <c r="Y446" i="2"/>
  <c r="Y464" i="2" s="1"/>
  <c r="Y82" i="2"/>
  <c r="X100" i="2" s="1"/>
  <c r="S179" i="2"/>
  <c r="S180" i="2" s="1"/>
  <c r="AG6" i="2"/>
  <c r="D102" i="2"/>
  <c r="D257" i="2"/>
  <c r="Q287" i="2"/>
  <c r="R439" i="2"/>
  <c r="R438" i="2"/>
  <c r="D465" i="2"/>
  <c r="D361" i="2"/>
  <c r="D309" i="2"/>
  <c r="D49" i="2"/>
  <c r="Z5" i="2"/>
  <c r="Z463" i="2" s="1"/>
  <c r="Y448" i="2"/>
  <c r="Y396" i="2"/>
  <c r="Y344" i="2"/>
  <c r="Y240" i="2"/>
  <c r="Y292" i="2"/>
  <c r="Y188" i="2"/>
  <c r="Y32" i="2"/>
  <c r="Y136" i="2"/>
  <c r="Y84" i="2"/>
  <c r="D206" i="2"/>
  <c r="S27" i="2"/>
  <c r="Q79" i="2"/>
  <c r="S230" i="2"/>
  <c r="S231" i="2"/>
  <c r="D413" i="2"/>
  <c r="Q387" i="2"/>
  <c r="Q386" i="2"/>
  <c r="D153" i="2"/>
  <c r="Q334" i="2"/>
  <c r="Q335" i="2"/>
  <c r="R126" i="2"/>
  <c r="R127" i="2"/>
  <c r="S50" i="5" l="1"/>
  <c r="T51" i="5"/>
  <c r="S56" i="5"/>
  <c r="S125" i="5" s="1"/>
  <c r="Z52" i="5"/>
  <c r="AA52" i="5" s="1"/>
  <c r="AC55" i="5"/>
  <c r="AD55" i="5" s="1"/>
  <c r="AE55" i="5" s="1"/>
  <c r="U53" i="5"/>
  <c r="AC54" i="5"/>
  <c r="O132" i="5"/>
  <c r="P78" i="5"/>
  <c r="P128" i="5" s="1"/>
  <c r="Q73" i="5"/>
  <c r="N132" i="5"/>
  <c r="AB75" i="5"/>
  <c r="AC75" i="5" s="1"/>
  <c r="AD75" i="5" s="1"/>
  <c r="AE75" i="5" s="1"/>
  <c r="AF75" i="5" s="1"/>
  <c r="AG75" i="5" s="1"/>
  <c r="AH75" i="5" s="1"/>
  <c r="AI75" i="5" s="1"/>
  <c r="AJ75" i="5" s="1"/>
  <c r="AK75" i="5" s="1"/>
  <c r="AL75" i="5" s="1"/>
  <c r="AM75" i="5" s="1"/>
  <c r="AN75" i="5" s="1"/>
  <c r="AO75" i="5" s="1"/>
  <c r="AP75" i="5" s="1"/>
  <c r="AQ75" i="5" s="1"/>
  <c r="AR75" i="5" s="1"/>
  <c r="AS75" i="5" s="1"/>
  <c r="AT75" i="5" s="1"/>
  <c r="AU75" i="5" s="1"/>
  <c r="AV75" i="5" s="1"/>
  <c r="AW75" i="5" s="1"/>
  <c r="AX75" i="5" s="1"/>
  <c r="AY75" i="5" s="1"/>
  <c r="AZ75" i="5" s="1"/>
  <c r="BA75" i="5" s="1"/>
  <c r="BB75" i="5" s="1"/>
  <c r="BC75" i="5" s="1"/>
  <c r="BD75" i="5" s="1"/>
  <c r="BE75" i="5" s="1"/>
  <c r="BF75" i="5" s="1"/>
  <c r="BG75" i="5" s="1"/>
  <c r="BH75" i="5" s="1"/>
  <c r="BI75" i="5" s="1"/>
  <c r="BJ75" i="5" s="1"/>
  <c r="BK75" i="5" s="1"/>
  <c r="BL75" i="5" s="1"/>
  <c r="BM75" i="5" s="1"/>
  <c r="BN75" i="5" s="1"/>
  <c r="BO75" i="5" s="1"/>
  <c r="F75" i="5" s="1"/>
  <c r="E75" i="5" s="1"/>
  <c r="S61" i="5"/>
  <c r="T61" i="5" s="1"/>
  <c r="U61" i="5" s="1"/>
  <c r="V61" i="5" s="1"/>
  <c r="AI64" i="5"/>
  <c r="P67" i="5"/>
  <c r="AS6" i="5"/>
  <c r="AR12" i="5"/>
  <c r="AR117" i="5" s="1"/>
  <c r="Q67" i="5"/>
  <c r="R67" i="5"/>
  <c r="Y95" i="5"/>
  <c r="Z95" i="5" s="1"/>
  <c r="Q111" i="5"/>
  <c r="Q131" i="5" s="1"/>
  <c r="R105" i="5"/>
  <c r="S100" i="5"/>
  <c r="S130" i="5" s="1"/>
  <c r="T94" i="5"/>
  <c r="BE34" i="5"/>
  <c r="BE123" i="5" s="1"/>
  <c r="BF28" i="5"/>
  <c r="AF39" i="5"/>
  <c r="AE45" i="5"/>
  <c r="AE124" i="5" s="1"/>
  <c r="R85" i="5"/>
  <c r="Q89" i="5"/>
  <c r="Q129" i="5" s="1"/>
  <c r="S63" i="5"/>
  <c r="T63" i="5" s="1"/>
  <c r="AS86" i="5"/>
  <c r="AT86" i="5" s="1"/>
  <c r="AU86" i="5" s="1"/>
  <c r="AV86" i="5" s="1"/>
  <c r="AW86" i="5" s="1"/>
  <c r="AX86" i="5" s="1"/>
  <c r="AR23" i="5"/>
  <c r="AR120" i="5" s="1"/>
  <c r="AS17" i="5"/>
  <c r="W83" i="5"/>
  <c r="T72" i="5"/>
  <c r="Y516" i="2"/>
  <c r="Y204" i="2"/>
  <c r="X464" i="2"/>
  <c r="Y48" i="2"/>
  <c r="X308" i="2"/>
  <c r="Y308" i="2" s="1"/>
  <c r="Z308" i="2" s="1"/>
  <c r="Y256" i="2"/>
  <c r="X360" i="2"/>
  <c r="X152" i="2"/>
  <c r="X412" i="2"/>
  <c r="Y100" i="2"/>
  <c r="Z359" i="2"/>
  <c r="Z411" i="2"/>
  <c r="Z190" i="2"/>
  <c r="Z242" i="2"/>
  <c r="Z191" i="2"/>
  <c r="Z194" i="2"/>
  <c r="Z244" i="2"/>
  <c r="Z139" i="2"/>
  <c r="Z138" i="2"/>
  <c r="Z449" i="2"/>
  <c r="Z458" i="2"/>
  <c r="Z143" i="2"/>
  <c r="Z198" i="2"/>
  <c r="Z459" i="2"/>
  <c r="Z455" i="2"/>
  <c r="Z197" i="2"/>
  <c r="Z195" i="2"/>
  <c r="Z400" i="2"/>
  <c r="Z241" i="2"/>
  <c r="Z450" i="2"/>
  <c r="Z298" i="2"/>
  <c r="Z142" i="2"/>
  <c r="Z294" i="2"/>
  <c r="Z399" i="2"/>
  <c r="Z189" i="2"/>
  <c r="Z5" i="3"/>
  <c r="Z493" i="2"/>
  <c r="Z519" i="2"/>
  <c r="Z520" i="2"/>
  <c r="Z521" i="2"/>
  <c r="Z522" i="2"/>
  <c r="Z523" i="2"/>
  <c r="Z524" i="2"/>
  <c r="Z525" i="2"/>
  <c r="Z526" i="2"/>
  <c r="Z527" i="2"/>
  <c r="Z528" i="2"/>
  <c r="Z529" i="2"/>
  <c r="Z530" i="2"/>
  <c r="Z494" i="2"/>
  <c r="Z505" i="2"/>
  <c r="Z510" i="2"/>
  <c r="Z504" i="2"/>
  <c r="Z507" i="2"/>
  <c r="Z506" i="2"/>
  <c r="Z509" i="2"/>
  <c r="Z511" i="2"/>
  <c r="Z502" i="2"/>
  <c r="Z512" i="2"/>
  <c r="Z88" i="2"/>
  <c r="Z36" i="2"/>
  <c r="Z501" i="2"/>
  <c r="Z503" i="2"/>
  <c r="Z508" i="2"/>
  <c r="Z513" i="2"/>
  <c r="Z87" i="2"/>
  <c r="Z34" i="2"/>
  <c r="Z85" i="2"/>
  <c r="Z35" i="2"/>
  <c r="Z33" i="2"/>
  <c r="Z86" i="2"/>
  <c r="Z90" i="2"/>
  <c r="Z514" i="2"/>
  <c r="Z38" i="2"/>
  <c r="Z500" i="2"/>
  <c r="Z91" i="2"/>
  <c r="Z192" i="2"/>
  <c r="Z515" i="2"/>
  <c r="Z39" i="2"/>
  <c r="Z516" i="2"/>
  <c r="Z92" i="2"/>
  <c r="Z350" i="2"/>
  <c r="Z40" i="2"/>
  <c r="Z41" i="2"/>
  <c r="Z351" i="2"/>
  <c r="Z243" i="2"/>
  <c r="Z296" i="2"/>
  <c r="Z246" i="2"/>
  <c r="Z498" i="2"/>
  <c r="Y517" i="2" s="1"/>
  <c r="Z454" i="2"/>
  <c r="Z93" i="2"/>
  <c r="Z353" i="2"/>
  <c r="Z354" i="2"/>
  <c r="Z42" i="2"/>
  <c r="Z94" i="2"/>
  <c r="Z352" i="2"/>
  <c r="Z247" i="2"/>
  <c r="Z402" i="2"/>
  <c r="Z404" i="2"/>
  <c r="Z145" i="2"/>
  <c r="Z95" i="2"/>
  <c r="Z43" i="2"/>
  <c r="Z355" i="2"/>
  <c r="Z249" i="2"/>
  <c r="Z196" i="2"/>
  <c r="Z299" i="2"/>
  <c r="Z147" i="2"/>
  <c r="Z96" i="2"/>
  <c r="Z44" i="2"/>
  <c r="Z301" i="2"/>
  <c r="Z146" i="2"/>
  <c r="Z457" i="2"/>
  <c r="Z302" i="2"/>
  <c r="Z251" i="2"/>
  <c r="Z356" i="2"/>
  <c r="Z403" i="2"/>
  <c r="Z250" i="2"/>
  <c r="Z252" i="2"/>
  <c r="Z305" i="2"/>
  <c r="Z253" i="2"/>
  <c r="Z97" i="2"/>
  <c r="Z408" i="2"/>
  <c r="Z45" i="2"/>
  <c r="Z149" i="2"/>
  <c r="Z248" i="2"/>
  <c r="Z460" i="2"/>
  <c r="Z357" i="2"/>
  <c r="Z304" i="2"/>
  <c r="Z303" i="2"/>
  <c r="Z461" i="2"/>
  <c r="Z405" i="2"/>
  <c r="Z201" i="2"/>
  <c r="Z200" i="2"/>
  <c r="Z406" i="2"/>
  <c r="Z199" i="2"/>
  <c r="Z148" i="2"/>
  <c r="Z409" i="2"/>
  <c r="Z306" i="2"/>
  <c r="Z46" i="2"/>
  <c r="Z462" i="2"/>
  <c r="Z202" i="2"/>
  <c r="Z358" i="2"/>
  <c r="Z410" i="2"/>
  <c r="Z150" i="2"/>
  <c r="Z254" i="2"/>
  <c r="Z98" i="2"/>
  <c r="Z47" i="2"/>
  <c r="Z151" i="2"/>
  <c r="Z99" i="2"/>
  <c r="Z255" i="2"/>
  <c r="Z307" i="2"/>
  <c r="Z203" i="2"/>
  <c r="Z397" i="2"/>
  <c r="Z345" i="2"/>
  <c r="Z451" i="2"/>
  <c r="Z452" i="2"/>
  <c r="Z140" i="2"/>
  <c r="Z137" i="2"/>
  <c r="Z398" i="2"/>
  <c r="Z144" i="2"/>
  <c r="Z407" i="2"/>
  <c r="Z456" i="2"/>
  <c r="Z347" i="2"/>
  <c r="Z349" i="2"/>
  <c r="Z348" i="2"/>
  <c r="Z293" i="2"/>
  <c r="Z297" i="2"/>
  <c r="Z295" i="2"/>
  <c r="Z346" i="2"/>
  <c r="Z300" i="2"/>
  <c r="W465" i="2"/>
  <c r="U465" i="2"/>
  <c r="S465" i="2"/>
  <c r="Q465" i="2"/>
  <c r="O465" i="2"/>
  <c r="M465" i="2"/>
  <c r="K465" i="2"/>
  <c r="X465" i="2"/>
  <c r="V465" i="2"/>
  <c r="T465" i="2"/>
  <c r="R465" i="2"/>
  <c r="P465" i="2"/>
  <c r="N465" i="2"/>
  <c r="L465" i="2"/>
  <c r="J465" i="2"/>
  <c r="X309" i="2"/>
  <c r="V309" i="2"/>
  <c r="T309" i="2"/>
  <c r="R309" i="2"/>
  <c r="N309" i="2"/>
  <c r="L309" i="2"/>
  <c r="J309" i="2"/>
  <c r="W309" i="2"/>
  <c r="U309" i="2"/>
  <c r="S309" i="2"/>
  <c r="Q309" i="2"/>
  <c r="O309" i="2"/>
  <c r="M309" i="2"/>
  <c r="K309" i="2"/>
  <c r="P309" i="2"/>
  <c r="W257" i="2"/>
  <c r="U257" i="2"/>
  <c r="S257" i="2"/>
  <c r="Q257" i="2"/>
  <c r="O257" i="2"/>
  <c r="M257" i="2"/>
  <c r="K257" i="2"/>
  <c r="X257" i="2"/>
  <c r="V257" i="2"/>
  <c r="T257" i="2"/>
  <c r="R257" i="2"/>
  <c r="P257" i="2"/>
  <c r="N257" i="2"/>
  <c r="L257" i="2"/>
  <c r="J257" i="2"/>
  <c r="X102" i="2"/>
  <c r="V102" i="2"/>
  <c r="T102" i="2"/>
  <c r="R102" i="2"/>
  <c r="P102" i="2"/>
  <c r="N102" i="2"/>
  <c r="L102" i="2"/>
  <c r="J102" i="2"/>
  <c r="Y102" i="2"/>
  <c r="W102" i="2"/>
  <c r="U102" i="2"/>
  <c r="S102" i="2"/>
  <c r="Q102" i="2"/>
  <c r="O102" i="2"/>
  <c r="M102" i="2"/>
  <c r="K102" i="2"/>
  <c r="W49" i="2"/>
  <c r="U49" i="2"/>
  <c r="S49" i="2"/>
  <c r="Q49" i="2"/>
  <c r="O49" i="2"/>
  <c r="M49" i="2"/>
  <c r="K49" i="2"/>
  <c r="X49" i="2"/>
  <c r="T49" i="2"/>
  <c r="P49" i="2"/>
  <c r="L49" i="2"/>
  <c r="V49" i="2"/>
  <c r="R49" i="2"/>
  <c r="N49" i="2"/>
  <c r="J49" i="2"/>
  <c r="Q492" i="2"/>
  <c r="Q532" i="2" s="1"/>
  <c r="Q17" i="3" s="1"/>
  <c r="Q35" i="3" s="1"/>
  <c r="U153" i="2"/>
  <c r="Q153" i="2"/>
  <c r="M153" i="2"/>
  <c r="X153" i="2"/>
  <c r="T153" i="2"/>
  <c r="P153" i="2"/>
  <c r="L153" i="2"/>
  <c r="W153" i="2"/>
  <c r="S153" i="2"/>
  <c r="O153" i="2"/>
  <c r="K153" i="2"/>
  <c r="V153" i="2"/>
  <c r="R153" i="2"/>
  <c r="N153" i="2"/>
  <c r="J153" i="2"/>
  <c r="W413" i="2"/>
  <c r="S413" i="2"/>
  <c r="O413" i="2"/>
  <c r="K413" i="2"/>
  <c r="V413" i="2"/>
  <c r="R413" i="2"/>
  <c r="N413" i="2"/>
  <c r="J413" i="2"/>
  <c r="U413" i="2"/>
  <c r="Q413" i="2"/>
  <c r="M413" i="2"/>
  <c r="X413" i="2"/>
  <c r="T413" i="2"/>
  <c r="P413" i="2"/>
  <c r="L413" i="2"/>
  <c r="Z464" i="2"/>
  <c r="Y206" i="2"/>
  <c r="U206" i="2"/>
  <c r="Q206" i="2"/>
  <c r="M206" i="2"/>
  <c r="X206" i="2"/>
  <c r="T206" i="2"/>
  <c r="P206" i="2"/>
  <c r="L206" i="2"/>
  <c r="W206" i="2"/>
  <c r="S206" i="2"/>
  <c r="O206" i="2"/>
  <c r="K206" i="2"/>
  <c r="V206" i="2"/>
  <c r="R206" i="2"/>
  <c r="N206" i="2"/>
  <c r="J206" i="2"/>
  <c r="Z256" i="2"/>
  <c r="W361" i="2"/>
  <c r="S361" i="2"/>
  <c r="O361" i="2"/>
  <c r="K361" i="2"/>
  <c r="V361" i="2"/>
  <c r="R361" i="2"/>
  <c r="N361" i="2"/>
  <c r="J361" i="2"/>
  <c r="U361" i="2"/>
  <c r="Q361" i="2"/>
  <c r="M361" i="2"/>
  <c r="X361" i="2"/>
  <c r="T361" i="2"/>
  <c r="P361" i="2"/>
  <c r="L361" i="2"/>
  <c r="Y10" i="2"/>
  <c r="Z100" i="2"/>
  <c r="Z48" i="2"/>
  <c r="Z204" i="2"/>
  <c r="Z360" i="2"/>
  <c r="Z152" i="2"/>
  <c r="Z412" i="2"/>
  <c r="V533" i="2"/>
  <c r="Z23" i="3"/>
  <c r="Z441" i="2"/>
  <c r="Z389" i="2"/>
  <c r="Z181" i="2"/>
  <c r="Z129" i="2"/>
  <c r="Z285" i="2"/>
  <c r="Z25" i="2"/>
  <c r="Z337" i="2"/>
  <c r="Z233" i="2"/>
  <c r="Z77" i="2"/>
  <c r="Z442" i="2"/>
  <c r="Z390" i="2"/>
  <c r="Z234" i="2"/>
  <c r="Z338" i="2"/>
  <c r="Z286" i="2"/>
  <c r="Z130" i="2"/>
  <c r="Z78" i="2"/>
  <c r="Z26" i="2"/>
  <c r="Z182" i="2"/>
  <c r="Z238" i="2"/>
  <c r="Y257" i="2" s="1"/>
  <c r="Z446" i="2"/>
  <c r="Y465" i="2" s="1"/>
  <c r="Z30" i="2"/>
  <c r="Y49" i="2" s="1"/>
  <c r="Z394" i="2"/>
  <c r="Z413" i="2" s="1"/>
  <c r="Z186" i="2"/>
  <c r="Y205" i="2" s="1"/>
  <c r="Z290" i="2"/>
  <c r="Z342" i="2"/>
  <c r="Z361" i="2" s="1"/>
  <c r="Z82" i="2"/>
  <c r="Y101" i="2" s="1"/>
  <c r="Z134" i="2"/>
  <c r="Y153" i="2" s="1"/>
  <c r="AH6" i="2"/>
  <c r="Q388" i="2"/>
  <c r="Q391" i="2" s="1"/>
  <c r="D362" i="2"/>
  <c r="D466" i="2"/>
  <c r="AA5" i="2"/>
  <c r="Z396" i="2"/>
  <c r="Z448" i="2"/>
  <c r="Z136" i="2"/>
  <c r="Z188" i="2"/>
  <c r="Z84" i="2"/>
  <c r="Z240" i="2"/>
  <c r="Z292" i="2"/>
  <c r="Z344" i="2"/>
  <c r="Z32" i="2"/>
  <c r="D50" i="2"/>
  <c r="R282" i="2"/>
  <c r="R283" i="2"/>
  <c r="R128" i="2"/>
  <c r="Q336" i="2"/>
  <c r="D414" i="2"/>
  <c r="S232" i="2"/>
  <c r="T22" i="2"/>
  <c r="T23" i="2"/>
  <c r="D258" i="2"/>
  <c r="D154" i="2"/>
  <c r="R74" i="2"/>
  <c r="R75" i="2"/>
  <c r="S183" i="2"/>
  <c r="D207" i="2"/>
  <c r="D310" i="2"/>
  <c r="R440" i="2"/>
  <c r="D103" i="2"/>
  <c r="T50" i="5" l="1"/>
  <c r="U51" i="5"/>
  <c r="V51" i="5" s="1"/>
  <c r="AB52" i="5"/>
  <c r="AC52" i="5" s="1"/>
  <c r="AF55" i="5"/>
  <c r="V53" i="5"/>
  <c r="AD54" i="5"/>
  <c r="R73" i="5"/>
  <c r="Q78" i="5"/>
  <c r="Q128" i="5" s="1"/>
  <c r="P132" i="5"/>
  <c r="AA95" i="5"/>
  <c r="AB95" i="5" s="1"/>
  <c r="AC95" i="5" s="1"/>
  <c r="AD95" i="5" s="1"/>
  <c r="AE95" i="5" s="1"/>
  <c r="AF95" i="5" s="1"/>
  <c r="AG95" i="5" s="1"/>
  <c r="AH95" i="5" s="1"/>
  <c r="AI95" i="5" s="1"/>
  <c r="AJ95" i="5" s="1"/>
  <c r="AK95" i="5" s="1"/>
  <c r="AL95" i="5" s="1"/>
  <c r="AM95" i="5" s="1"/>
  <c r="AN95" i="5" s="1"/>
  <c r="AO95" i="5" s="1"/>
  <c r="AP95" i="5" s="1"/>
  <c r="AQ95" i="5" s="1"/>
  <c r="AR95" i="5" s="1"/>
  <c r="AS95" i="5" s="1"/>
  <c r="AT95" i="5" s="1"/>
  <c r="AU95" i="5" s="1"/>
  <c r="AV95" i="5" s="1"/>
  <c r="AW95" i="5" s="1"/>
  <c r="AX95" i="5" s="1"/>
  <c r="AY95" i="5" s="1"/>
  <c r="AZ95" i="5" s="1"/>
  <c r="BA95" i="5" s="1"/>
  <c r="BB95" i="5" s="1"/>
  <c r="BC95" i="5" s="1"/>
  <c r="BD95" i="5" s="1"/>
  <c r="BE95" i="5" s="1"/>
  <c r="BF95" i="5" s="1"/>
  <c r="BG95" i="5" s="1"/>
  <c r="BH95" i="5" s="1"/>
  <c r="BI95" i="5" s="1"/>
  <c r="BJ95" i="5" s="1"/>
  <c r="BK95" i="5" s="1"/>
  <c r="BL95" i="5" s="1"/>
  <c r="BM95" i="5" s="1"/>
  <c r="BN95" i="5" s="1"/>
  <c r="BO95" i="5" s="1"/>
  <c r="F95" i="5" s="1"/>
  <c r="E95" i="5" s="1"/>
  <c r="AF45" i="5"/>
  <c r="AF124" i="5" s="1"/>
  <c r="AG39" i="5"/>
  <c r="AT6" i="5"/>
  <c r="AS12" i="5"/>
  <c r="AS117" i="5" s="1"/>
  <c r="BF34" i="5"/>
  <c r="BF123" i="5" s="1"/>
  <c r="BG28" i="5"/>
  <c r="T100" i="5"/>
  <c r="T130" i="5" s="1"/>
  <c r="U94" i="5"/>
  <c r="V94" i="5" s="1"/>
  <c r="V100" i="5" s="1"/>
  <c r="V130" i="5" s="1"/>
  <c r="S105" i="5"/>
  <c r="S111" i="5" s="1"/>
  <c r="S131" i="5" s="1"/>
  <c r="R111" i="5"/>
  <c r="R131" i="5" s="1"/>
  <c r="AJ64" i="5"/>
  <c r="AK64" i="5" s="1"/>
  <c r="AL64" i="5" s="1"/>
  <c r="AM64" i="5" s="1"/>
  <c r="AN64" i="5" s="1"/>
  <c r="AO64" i="5" s="1"/>
  <c r="AP64" i="5" s="1"/>
  <c r="AQ64" i="5" s="1"/>
  <c r="AR64" i="5" s="1"/>
  <c r="AS64" i="5" s="1"/>
  <c r="AT64" i="5" s="1"/>
  <c r="AU64" i="5" s="1"/>
  <c r="AV64" i="5" s="1"/>
  <c r="AW64" i="5" s="1"/>
  <c r="S85" i="5"/>
  <c r="R89" i="5"/>
  <c r="R129" i="5" s="1"/>
  <c r="S67" i="5"/>
  <c r="AY86" i="5"/>
  <c r="AZ86" i="5" s="1"/>
  <c r="BA86" i="5" s="1"/>
  <c r="BB86" i="5" s="1"/>
  <c r="BC86" i="5" s="1"/>
  <c r="BD86" i="5" s="1"/>
  <c r="BE86" i="5" s="1"/>
  <c r="BF86" i="5" s="1"/>
  <c r="BG86" i="5" s="1"/>
  <c r="BH86" i="5" s="1"/>
  <c r="BI86" i="5" s="1"/>
  <c r="BJ86" i="5" s="1"/>
  <c r="BK86" i="5" s="1"/>
  <c r="BL86" i="5" s="1"/>
  <c r="BM86" i="5" s="1"/>
  <c r="BN86" i="5" s="1"/>
  <c r="BO86" i="5" s="1"/>
  <c r="F86" i="5" s="1"/>
  <c r="E86" i="5" s="1"/>
  <c r="U63" i="5"/>
  <c r="T67" i="5"/>
  <c r="W61" i="5"/>
  <c r="AT17" i="5"/>
  <c r="AS23" i="5"/>
  <c r="AS120" i="5" s="1"/>
  <c r="X83" i="5"/>
  <c r="U72" i="5"/>
  <c r="Z257" i="2"/>
  <c r="Z153" i="2"/>
  <c r="Z205" i="2"/>
  <c r="Y361" i="2"/>
  <c r="Y309" i="2"/>
  <c r="Z309" i="2" s="1"/>
  <c r="AA309" i="2" s="1"/>
  <c r="Y413" i="2"/>
  <c r="Z49" i="2"/>
  <c r="Z465" i="2"/>
  <c r="Z517" i="2"/>
  <c r="Z101" i="2"/>
  <c r="Q495" i="2"/>
  <c r="Q534" i="2" s="1"/>
  <c r="AA5" i="3"/>
  <c r="AA493" i="2"/>
  <c r="AA520" i="2"/>
  <c r="AA521" i="2"/>
  <c r="AA522" i="2"/>
  <c r="AA523" i="2"/>
  <c r="AA524" i="2"/>
  <c r="AA525" i="2"/>
  <c r="AA526" i="2"/>
  <c r="AA527" i="2"/>
  <c r="AA528" i="2"/>
  <c r="AA529" i="2"/>
  <c r="AA530" i="2"/>
  <c r="AA494" i="2"/>
  <c r="AA505" i="2"/>
  <c r="AA510" i="2"/>
  <c r="AA511" i="2"/>
  <c r="AA504" i="2"/>
  <c r="AA506" i="2"/>
  <c r="AA507" i="2"/>
  <c r="AA509" i="2"/>
  <c r="AA502" i="2"/>
  <c r="AA512" i="2"/>
  <c r="AA88" i="2"/>
  <c r="AA501" i="2"/>
  <c r="AA503" i="2"/>
  <c r="AA508" i="2"/>
  <c r="AA36" i="2"/>
  <c r="AA35" i="2"/>
  <c r="AA87" i="2"/>
  <c r="AA86" i="2"/>
  <c r="AA513" i="2"/>
  <c r="AA33" i="2"/>
  <c r="AA34" i="2"/>
  <c r="AA85" i="2"/>
  <c r="AA90" i="2"/>
  <c r="AA38" i="2"/>
  <c r="AA514" i="2"/>
  <c r="AA500" i="2"/>
  <c r="AA348" i="2"/>
  <c r="AA91" i="2"/>
  <c r="AA515" i="2"/>
  <c r="AA39" i="2"/>
  <c r="AA92" i="2"/>
  <c r="AA516" i="2"/>
  <c r="AA40" i="2"/>
  <c r="AA190" i="2"/>
  <c r="AA297" i="2"/>
  <c r="AA41" i="2"/>
  <c r="AA93" i="2"/>
  <c r="AA517" i="2"/>
  <c r="AA347" i="2"/>
  <c r="AA351" i="2"/>
  <c r="AA300" i="2"/>
  <c r="AA498" i="2"/>
  <c r="Z518" i="2" s="1"/>
  <c r="AA195" i="2"/>
  <c r="AA42" i="2"/>
  <c r="AA94" i="2"/>
  <c r="AA142" i="2"/>
  <c r="AA355" i="2"/>
  <c r="AA352" i="2"/>
  <c r="AA354" i="2"/>
  <c r="AA95" i="2"/>
  <c r="AA43" i="2"/>
  <c r="AA353" i="2"/>
  <c r="AA356" i="2"/>
  <c r="AA197" i="2"/>
  <c r="AA145" i="2"/>
  <c r="AA456" i="2"/>
  <c r="AA96" i="2"/>
  <c r="AA457" i="2"/>
  <c r="AA44" i="2"/>
  <c r="AA459" i="2"/>
  <c r="AA407" i="2"/>
  <c r="AA458" i="2"/>
  <c r="AA97" i="2"/>
  <c r="AA357" i="2"/>
  <c r="AA146" i="2"/>
  <c r="AA251" i="2"/>
  <c r="AA252" i="2"/>
  <c r="AA45" i="2"/>
  <c r="AA250" i="2"/>
  <c r="AA406" i="2"/>
  <c r="AA198" i="2"/>
  <c r="AA149" i="2"/>
  <c r="AA305" i="2"/>
  <c r="AA410" i="2"/>
  <c r="AA461" i="2"/>
  <c r="AA462" i="2"/>
  <c r="AA148" i="2"/>
  <c r="AA199" i="2"/>
  <c r="AA201" i="2"/>
  <c r="AA409" i="2"/>
  <c r="AA254" i="2"/>
  <c r="AA98" i="2"/>
  <c r="AA306" i="2"/>
  <c r="AA46" i="2"/>
  <c r="AA253" i="2"/>
  <c r="AA358" i="2"/>
  <c r="AA304" i="2"/>
  <c r="AA202" i="2"/>
  <c r="AA150" i="2"/>
  <c r="AA200" i="2"/>
  <c r="AA151" i="2"/>
  <c r="AA411" i="2"/>
  <c r="AA463" i="2"/>
  <c r="AA203" i="2"/>
  <c r="AA359" i="2"/>
  <c r="AA307" i="2"/>
  <c r="AA255" i="2"/>
  <c r="AA99" i="2"/>
  <c r="AA47" i="2"/>
  <c r="AA153" i="2"/>
  <c r="AA204" i="2"/>
  <c r="AA48" i="2"/>
  <c r="AA100" i="2"/>
  <c r="AA360" i="2"/>
  <c r="AA256" i="2"/>
  <c r="AA464" i="2"/>
  <c r="AA346" i="2"/>
  <c r="AA293" i="2"/>
  <c r="AA398" i="2"/>
  <c r="AA140" i="2"/>
  <c r="AA451" i="2"/>
  <c r="AA397" i="2"/>
  <c r="AA405" i="2"/>
  <c r="AA303" i="2"/>
  <c r="AA248" i="2"/>
  <c r="AA302" i="2"/>
  <c r="AA147" i="2"/>
  <c r="AA196" i="2"/>
  <c r="AA404" i="2"/>
  <c r="AA296" i="2"/>
  <c r="AA350" i="2"/>
  <c r="AA399" i="2"/>
  <c r="AA450" i="2"/>
  <c r="AA400" i="2"/>
  <c r="AA143" i="2"/>
  <c r="AA449" i="2"/>
  <c r="AA139" i="2"/>
  <c r="AA194" i="2"/>
  <c r="AA242" i="2"/>
  <c r="AA412" i="2"/>
  <c r="AA308" i="2"/>
  <c r="AA295" i="2"/>
  <c r="AA349" i="2"/>
  <c r="AA144" i="2"/>
  <c r="AA137" i="2"/>
  <c r="AA452" i="2"/>
  <c r="AA345" i="2"/>
  <c r="AA152" i="2"/>
  <c r="AA460" i="2"/>
  <c r="AA408" i="2"/>
  <c r="AA403" i="2"/>
  <c r="AA301" i="2"/>
  <c r="AA299" i="2"/>
  <c r="AA249" i="2"/>
  <c r="AA402" i="2"/>
  <c r="AA247" i="2"/>
  <c r="AA454" i="2"/>
  <c r="AA246" i="2"/>
  <c r="AA243" i="2"/>
  <c r="AA192" i="2"/>
  <c r="AA189" i="2"/>
  <c r="AA294" i="2"/>
  <c r="AA298" i="2"/>
  <c r="AA241" i="2"/>
  <c r="AA455" i="2"/>
  <c r="AA138" i="2"/>
  <c r="AA244" i="2"/>
  <c r="AA191" i="2"/>
  <c r="X466" i="2"/>
  <c r="V466" i="2"/>
  <c r="T466" i="2"/>
  <c r="R466" i="2"/>
  <c r="P466" i="2"/>
  <c r="N466" i="2"/>
  <c r="W466" i="2"/>
  <c r="S466" i="2"/>
  <c r="O466" i="2"/>
  <c r="L466" i="2"/>
  <c r="J466" i="2"/>
  <c r="Y466" i="2"/>
  <c r="U466" i="2"/>
  <c r="Q466" i="2"/>
  <c r="M466" i="2"/>
  <c r="K466" i="2"/>
  <c r="Y310" i="2"/>
  <c r="W310" i="2"/>
  <c r="U310" i="2"/>
  <c r="S310" i="2"/>
  <c r="Q310" i="2"/>
  <c r="O310" i="2"/>
  <c r="M310" i="2"/>
  <c r="K310" i="2"/>
  <c r="X310" i="2"/>
  <c r="V310" i="2"/>
  <c r="T310" i="2"/>
  <c r="R310" i="2"/>
  <c r="P310" i="2"/>
  <c r="N310" i="2"/>
  <c r="L310" i="2"/>
  <c r="J310" i="2"/>
  <c r="X258" i="2"/>
  <c r="V258" i="2"/>
  <c r="T258" i="2"/>
  <c r="R258" i="2"/>
  <c r="P258" i="2"/>
  <c r="N258" i="2"/>
  <c r="L258" i="2"/>
  <c r="J258" i="2"/>
  <c r="Y258" i="2"/>
  <c r="W258" i="2"/>
  <c r="U258" i="2"/>
  <c r="S258" i="2"/>
  <c r="Q258" i="2"/>
  <c r="O258" i="2"/>
  <c r="M258" i="2"/>
  <c r="K258" i="2"/>
  <c r="Z103" i="2"/>
  <c r="X103" i="2"/>
  <c r="V103" i="2"/>
  <c r="T103" i="2"/>
  <c r="R103" i="2"/>
  <c r="P103" i="2"/>
  <c r="N103" i="2"/>
  <c r="L103" i="2"/>
  <c r="J103" i="2"/>
  <c r="Y103" i="2"/>
  <c r="W103" i="2"/>
  <c r="U103" i="2"/>
  <c r="S103" i="2"/>
  <c r="Q103" i="2"/>
  <c r="O103" i="2"/>
  <c r="M103" i="2"/>
  <c r="K103" i="2"/>
  <c r="X50" i="2"/>
  <c r="V50" i="2"/>
  <c r="T50" i="2"/>
  <c r="R50" i="2"/>
  <c r="P50" i="2"/>
  <c r="N50" i="2"/>
  <c r="L50" i="2"/>
  <c r="J50" i="2"/>
  <c r="W50" i="2"/>
  <c r="S50" i="2"/>
  <c r="O50" i="2"/>
  <c r="K50" i="2"/>
  <c r="Y50" i="2"/>
  <c r="U50" i="2"/>
  <c r="Q50" i="2"/>
  <c r="M50" i="2"/>
  <c r="AA413" i="2"/>
  <c r="AA49" i="2"/>
  <c r="W207" i="2"/>
  <c r="S207" i="2"/>
  <c r="O207" i="2"/>
  <c r="K207" i="2"/>
  <c r="Z207" i="2"/>
  <c r="V207" i="2"/>
  <c r="R207" i="2"/>
  <c r="N207" i="2"/>
  <c r="J207" i="2"/>
  <c r="Y207" i="2"/>
  <c r="U207" i="2"/>
  <c r="Q207" i="2"/>
  <c r="M207" i="2"/>
  <c r="X207" i="2"/>
  <c r="T207" i="2"/>
  <c r="P207" i="2"/>
  <c r="L207" i="2"/>
  <c r="AA361" i="2"/>
  <c r="X154" i="2"/>
  <c r="T154" i="2"/>
  <c r="P154" i="2"/>
  <c r="L154" i="2"/>
  <c r="W154" i="2"/>
  <c r="S154" i="2"/>
  <c r="O154" i="2"/>
  <c r="K154" i="2"/>
  <c r="V154" i="2"/>
  <c r="R154" i="2"/>
  <c r="N154" i="2"/>
  <c r="J154" i="2"/>
  <c r="Y154" i="2"/>
  <c r="U154" i="2"/>
  <c r="Q154" i="2"/>
  <c r="M154" i="2"/>
  <c r="AA465" i="2"/>
  <c r="V414" i="2"/>
  <c r="R414" i="2"/>
  <c r="N414" i="2"/>
  <c r="J414" i="2"/>
  <c r="Y414" i="2"/>
  <c r="U414" i="2"/>
  <c r="Q414" i="2"/>
  <c r="M414" i="2"/>
  <c r="X414" i="2"/>
  <c r="T414" i="2"/>
  <c r="P414" i="2"/>
  <c r="L414" i="2"/>
  <c r="W414" i="2"/>
  <c r="S414" i="2"/>
  <c r="O414" i="2"/>
  <c r="K414" i="2"/>
  <c r="AA205" i="2"/>
  <c r="AA257" i="2"/>
  <c r="W362" i="2"/>
  <c r="S362" i="2"/>
  <c r="O362" i="2"/>
  <c r="K362" i="2"/>
  <c r="V362" i="2"/>
  <c r="R362" i="2"/>
  <c r="N362" i="2"/>
  <c r="J362" i="2"/>
  <c r="Y362" i="2"/>
  <c r="U362" i="2"/>
  <c r="Q362" i="2"/>
  <c r="M362" i="2"/>
  <c r="X362" i="2"/>
  <c r="T362" i="2"/>
  <c r="P362" i="2"/>
  <c r="L362" i="2"/>
  <c r="AA101" i="2"/>
  <c r="R490" i="2"/>
  <c r="W533" i="2"/>
  <c r="Z10" i="2"/>
  <c r="AA389" i="2"/>
  <c r="AA23" i="3"/>
  <c r="AA337" i="2"/>
  <c r="AA129" i="2"/>
  <c r="AA285" i="2"/>
  <c r="AA441" i="2"/>
  <c r="AA233" i="2"/>
  <c r="AA181" i="2"/>
  <c r="AA77" i="2"/>
  <c r="AA25" i="2"/>
  <c r="AA442" i="2"/>
  <c r="AA390" i="2"/>
  <c r="AA338" i="2"/>
  <c r="AA286" i="2"/>
  <c r="AA130" i="2"/>
  <c r="AA234" i="2"/>
  <c r="AA78" i="2"/>
  <c r="AA26" i="2"/>
  <c r="AA182" i="2"/>
  <c r="AA30" i="2"/>
  <c r="Z50" i="2" s="1"/>
  <c r="AA342" i="2"/>
  <c r="Z362" i="2" s="1"/>
  <c r="AA134" i="2"/>
  <c r="AA154" i="2" s="1"/>
  <c r="AA446" i="2"/>
  <c r="Z466" i="2" s="1"/>
  <c r="AA290" i="2"/>
  <c r="AA82" i="2"/>
  <c r="Z102" i="2" s="1"/>
  <c r="AA394" i="2"/>
  <c r="AA414" i="2" s="1"/>
  <c r="AA238" i="2"/>
  <c r="Z258" i="2" s="1"/>
  <c r="AA186" i="2"/>
  <c r="Z206" i="2" s="1"/>
  <c r="AI6" i="2"/>
  <c r="R284" i="2"/>
  <c r="R287" i="2" s="1"/>
  <c r="R76" i="2"/>
  <c r="R79" i="2" s="1"/>
  <c r="D104" i="2"/>
  <c r="D311" i="2"/>
  <c r="T24" i="2"/>
  <c r="D51" i="2"/>
  <c r="AB5" i="2"/>
  <c r="AB257" i="2" s="1"/>
  <c r="AA448" i="2"/>
  <c r="AA396" i="2"/>
  <c r="AA188" i="2"/>
  <c r="AA32" i="2"/>
  <c r="AA136" i="2"/>
  <c r="AA84" i="2"/>
  <c r="AA344" i="2"/>
  <c r="AA240" i="2"/>
  <c r="AA292" i="2"/>
  <c r="R443" i="2"/>
  <c r="D155" i="2"/>
  <c r="S235" i="2"/>
  <c r="D415" i="2"/>
  <c r="R131" i="2"/>
  <c r="D467" i="2"/>
  <c r="T178" i="2"/>
  <c r="T179" i="2"/>
  <c r="D259" i="2"/>
  <c r="Q339" i="2"/>
  <c r="D208" i="2"/>
  <c r="R386" i="2"/>
  <c r="R387" i="2"/>
  <c r="D363" i="2"/>
  <c r="U50" i="5" l="1"/>
  <c r="T56" i="5"/>
  <c r="T125" i="5" s="1"/>
  <c r="W51" i="5"/>
  <c r="X51" i="5" s="1"/>
  <c r="AD52" i="5"/>
  <c r="AE52" i="5" s="1"/>
  <c r="AF52" i="5" s="1"/>
  <c r="AG55" i="5"/>
  <c r="AH55" i="5" s="1"/>
  <c r="AI55" i="5" s="1"/>
  <c r="AJ55" i="5" s="1"/>
  <c r="W53" i="5"/>
  <c r="AE54" i="5"/>
  <c r="Q132" i="5"/>
  <c r="S73" i="5"/>
  <c r="R78" i="5"/>
  <c r="R128" i="5" s="1"/>
  <c r="U100" i="5"/>
  <c r="U130" i="5" s="1"/>
  <c r="W94" i="5"/>
  <c r="BG34" i="5"/>
  <c r="BG123" i="5" s="1"/>
  <c r="BH28" i="5"/>
  <c r="AU6" i="5"/>
  <c r="AT12" i="5"/>
  <c r="AT117" i="5" s="1"/>
  <c r="T105" i="5"/>
  <c r="AH39" i="5"/>
  <c r="AG45" i="5"/>
  <c r="AG124" i="5" s="1"/>
  <c r="AX64" i="5"/>
  <c r="AY64" i="5" s="1"/>
  <c r="AZ64" i="5" s="1"/>
  <c r="BA64" i="5" s="1"/>
  <c r="BB64" i="5" s="1"/>
  <c r="BC64" i="5" s="1"/>
  <c r="BD64" i="5" s="1"/>
  <c r="BE64" i="5" s="1"/>
  <c r="BF64" i="5" s="1"/>
  <c r="BG64" i="5" s="1"/>
  <c r="BH64" i="5" s="1"/>
  <c r="BI64" i="5" s="1"/>
  <c r="BJ64" i="5" s="1"/>
  <c r="BK64" i="5" s="1"/>
  <c r="BL64" i="5" s="1"/>
  <c r="BM64" i="5" s="1"/>
  <c r="T85" i="5"/>
  <c r="S89" i="5"/>
  <c r="S129" i="5" s="1"/>
  <c r="V63" i="5"/>
  <c r="U67" i="5"/>
  <c r="X61" i="5"/>
  <c r="AU17" i="5"/>
  <c r="AU23" i="5" s="1"/>
  <c r="AU120" i="5" s="1"/>
  <c r="AT23" i="5"/>
  <c r="AT120" i="5" s="1"/>
  <c r="AV17" i="5"/>
  <c r="AV23" i="5" s="1"/>
  <c r="AV120" i="5" s="1"/>
  <c r="V72" i="5"/>
  <c r="Y83" i="5"/>
  <c r="R491" i="2"/>
  <c r="R492" i="2" s="1"/>
  <c r="R532" i="2" s="1"/>
  <c r="R17" i="3" s="1"/>
  <c r="R35" i="3" s="1"/>
  <c r="AA466" i="2"/>
  <c r="Z414" i="2"/>
  <c r="AA362" i="2"/>
  <c r="AA206" i="2"/>
  <c r="Z154" i="2"/>
  <c r="AA50" i="2"/>
  <c r="AA258" i="2"/>
  <c r="AA518" i="2"/>
  <c r="Z310" i="2"/>
  <c r="AA310" i="2" s="1"/>
  <c r="AB310" i="2" s="1"/>
  <c r="AA102" i="2"/>
  <c r="AB101" i="2"/>
  <c r="AB5" i="3"/>
  <c r="AB493" i="2"/>
  <c r="AB521" i="2"/>
  <c r="AB522" i="2"/>
  <c r="AB523" i="2"/>
  <c r="AB524" i="2"/>
  <c r="AB525" i="2"/>
  <c r="AB526" i="2"/>
  <c r="AB527" i="2"/>
  <c r="AB528" i="2"/>
  <c r="AB529" i="2"/>
  <c r="AB530" i="2"/>
  <c r="AB494" i="2"/>
  <c r="AB506" i="2"/>
  <c r="AB505" i="2"/>
  <c r="AB504" i="2"/>
  <c r="AB507" i="2"/>
  <c r="AB509" i="2"/>
  <c r="AB511" i="2"/>
  <c r="AB510" i="2"/>
  <c r="AB502" i="2"/>
  <c r="AB508" i="2"/>
  <c r="AB88" i="2"/>
  <c r="AB36" i="2"/>
  <c r="AB503" i="2"/>
  <c r="AB512" i="2"/>
  <c r="AB501" i="2"/>
  <c r="AB513" i="2"/>
  <c r="AB35" i="2"/>
  <c r="AB34" i="2"/>
  <c r="AB85" i="2"/>
  <c r="AB87" i="2"/>
  <c r="AB33" i="2"/>
  <c r="AB86" i="2"/>
  <c r="AB38" i="2"/>
  <c r="AB500" i="2"/>
  <c r="AB90" i="2"/>
  <c r="AB514" i="2"/>
  <c r="AB91" i="2"/>
  <c r="AB348" i="2"/>
  <c r="AB515" i="2"/>
  <c r="AB192" i="2"/>
  <c r="AB39" i="2"/>
  <c r="AB244" i="2"/>
  <c r="AB92" i="2"/>
  <c r="AB516" i="2"/>
  <c r="AB40" i="2"/>
  <c r="AB93" i="2"/>
  <c r="AB349" i="2"/>
  <c r="AB350" i="2"/>
  <c r="AB41" i="2"/>
  <c r="AB454" i="2"/>
  <c r="AB517" i="2"/>
  <c r="AB94" i="2"/>
  <c r="AB518" i="2"/>
  <c r="AB42" i="2"/>
  <c r="AB498" i="2"/>
  <c r="AA519" i="2" s="1"/>
  <c r="AB300" i="2"/>
  <c r="AB95" i="2"/>
  <c r="AB43" i="2"/>
  <c r="AB249" i="2"/>
  <c r="AB353" i="2"/>
  <c r="AB355" i="2"/>
  <c r="AB356" i="2"/>
  <c r="AB299" i="2"/>
  <c r="AB96" i="2"/>
  <c r="AB44" i="2"/>
  <c r="AB352" i="2"/>
  <c r="AB147" i="2"/>
  <c r="AB97" i="2"/>
  <c r="AB458" i="2"/>
  <c r="AB459" i="2"/>
  <c r="AB45" i="2"/>
  <c r="AB357" i="2"/>
  <c r="AB403" i="2"/>
  <c r="AB303" i="2"/>
  <c r="AB408" i="2"/>
  <c r="AB149" i="2"/>
  <c r="AB198" i="2"/>
  <c r="AB146" i="2"/>
  <c r="AB358" i="2"/>
  <c r="AB460" i="2"/>
  <c r="AB252" i="2"/>
  <c r="AB98" i="2"/>
  <c r="AB46" i="2"/>
  <c r="AB406" i="2"/>
  <c r="AB201" i="2"/>
  <c r="AB463" i="2"/>
  <c r="AB203" i="2"/>
  <c r="AB462" i="2"/>
  <c r="AB411" i="2"/>
  <c r="AB148" i="2"/>
  <c r="AB307" i="2"/>
  <c r="AB99" i="2"/>
  <c r="AB410" i="2"/>
  <c r="AB359" i="2"/>
  <c r="AB47" i="2"/>
  <c r="AB304" i="2"/>
  <c r="AB202" i="2"/>
  <c r="AB151" i="2"/>
  <c r="AB254" i="2"/>
  <c r="AB255" i="2"/>
  <c r="AB253" i="2"/>
  <c r="AB409" i="2"/>
  <c r="AB150" i="2"/>
  <c r="AB306" i="2"/>
  <c r="AB461" i="2"/>
  <c r="AB199" i="2"/>
  <c r="AB256" i="2"/>
  <c r="AB152" i="2"/>
  <c r="AB100" i="2"/>
  <c r="AB464" i="2"/>
  <c r="AB308" i="2"/>
  <c r="AB412" i="2"/>
  <c r="AB48" i="2"/>
  <c r="AB360" i="2"/>
  <c r="AB204" i="2"/>
  <c r="AB205" i="2"/>
  <c r="AB465" i="2"/>
  <c r="AB153" i="2"/>
  <c r="AB413" i="2"/>
  <c r="AB191" i="2"/>
  <c r="AB138" i="2"/>
  <c r="AB241" i="2"/>
  <c r="AB294" i="2"/>
  <c r="AB246" i="2"/>
  <c r="AB247" i="2"/>
  <c r="AB301" i="2"/>
  <c r="AB345" i="2"/>
  <c r="AB137" i="2"/>
  <c r="AB194" i="2"/>
  <c r="AB449" i="2"/>
  <c r="AB400" i="2"/>
  <c r="AB399" i="2"/>
  <c r="AB296" i="2"/>
  <c r="AB196" i="2"/>
  <c r="AB302" i="2"/>
  <c r="AB397" i="2"/>
  <c r="AB140" i="2"/>
  <c r="AB200" i="2"/>
  <c r="AB251" i="2"/>
  <c r="AB457" i="2"/>
  <c r="AB456" i="2"/>
  <c r="AB197" i="2"/>
  <c r="AB142" i="2"/>
  <c r="AB347" i="2"/>
  <c r="AB297" i="2"/>
  <c r="AB309" i="2"/>
  <c r="AB49" i="2"/>
  <c r="AB455" i="2"/>
  <c r="AB298" i="2"/>
  <c r="AB189" i="2"/>
  <c r="AB243" i="2"/>
  <c r="AB402" i="2"/>
  <c r="AB452" i="2"/>
  <c r="AB144" i="2"/>
  <c r="AB295" i="2"/>
  <c r="AB242" i="2"/>
  <c r="AB139" i="2"/>
  <c r="AB143" i="2"/>
  <c r="AB450" i="2"/>
  <c r="AB404" i="2"/>
  <c r="AB248" i="2"/>
  <c r="AB405" i="2"/>
  <c r="AB451" i="2"/>
  <c r="AB398" i="2"/>
  <c r="AB293" i="2"/>
  <c r="AB346" i="2"/>
  <c r="AB361" i="2"/>
  <c r="AB305" i="2"/>
  <c r="AB250" i="2"/>
  <c r="AB407" i="2"/>
  <c r="AB145" i="2"/>
  <c r="AB354" i="2"/>
  <c r="AB195" i="2"/>
  <c r="AB351" i="2"/>
  <c r="AB190" i="2"/>
  <c r="Z467" i="2"/>
  <c r="X467" i="2"/>
  <c r="V467" i="2"/>
  <c r="T467" i="2"/>
  <c r="R467" i="2"/>
  <c r="P467" i="2"/>
  <c r="N467" i="2"/>
  <c r="L467" i="2"/>
  <c r="J467" i="2"/>
  <c r="Y467" i="2"/>
  <c r="U467" i="2"/>
  <c r="Q467" i="2"/>
  <c r="M467" i="2"/>
  <c r="W467" i="2"/>
  <c r="S467" i="2"/>
  <c r="O467" i="2"/>
  <c r="K467" i="2"/>
  <c r="Y311" i="2"/>
  <c r="W311" i="2"/>
  <c r="U311" i="2"/>
  <c r="S311" i="2"/>
  <c r="Q311" i="2"/>
  <c r="O311" i="2"/>
  <c r="M311" i="2"/>
  <c r="K311" i="2"/>
  <c r="Z311" i="2"/>
  <c r="X311" i="2"/>
  <c r="V311" i="2"/>
  <c r="T311" i="2"/>
  <c r="R311" i="2"/>
  <c r="P311" i="2"/>
  <c r="N311" i="2"/>
  <c r="L311" i="2"/>
  <c r="J311" i="2"/>
  <c r="Z259" i="2"/>
  <c r="X259" i="2"/>
  <c r="V259" i="2"/>
  <c r="T259" i="2"/>
  <c r="R259" i="2"/>
  <c r="P259" i="2"/>
  <c r="N259" i="2"/>
  <c r="L259" i="2"/>
  <c r="J259" i="2"/>
  <c r="Y259" i="2"/>
  <c r="W259" i="2"/>
  <c r="U259" i="2"/>
  <c r="S259" i="2"/>
  <c r="Q259" i="2"/>
  <c r="O259" i="2"/>
  <c r="M259" i="2"/>
  <c r="K259" i="2"/>
  <c r="AA104" i="2"/>
  <c r="Y104" i="2"/>
  <c r="W104" i="2"/>
  <c r="U104" i="2"/>
  <c r="S104" i="2"/>
  <c r="Q104" i="2"/>
  <c r="O104" i="2"/>
  <c r="M104" i="2"/>
  <c r="K104" i="2"/>
  <c r="Z104" i="2"/>
  <c r="X104" i="2"/>
  <c r="V104" i="2"/>
  <c r="T104" i="2"/>
  <c r="R104" i="2"/>
  <c r="P104" i="2"/>
  <c r="N104" i="2"/>
  <c r="L104" i="2"/>
  <c r="J104" i="2"/>
  <c r="Z51" i="2"/>
  <c r="X51" i="2"/>
  <c r="V51" i="2"/>
  <c r="T51" i="2"/>
  <c r="R51" i="2"/>
  <c r="P51" i="2"/>
  <c r="N51" i="2"/>
  <c r="L51" i="2"/>
  <c r="J51" i="2"/>
  <c r="Y51" i="2"/>
  <c r="U51" i="2"/>
  <c r="Q51" i="2"/>
  <c r="M51" i="2"/>
  <c r="W51" i="2"/>
  <c r="S51" i="2"/>
  <c r="O51" i="2"/>
  <c r="K51" i="2"/>
  <c r="AB414" i="2"/>
  <c r="AB154" i="2"/>
  <c r="Z363" i="2"/>
  <c r="V363" i="2"/>
  <c r="R363" i="2"/>
  <c r="N363" i="2"/>
  <c r="J363" i="2"/>
  <c r="Y363" i="2"/>
  <c r="U363" i="2"/>
  <c r="Q363" i="2"/>
  <c r="M363" i="2"/>
  <c r="X363" i="2"/>
  <c r="T363" i="2"/>
  <c r="P363" i="2"/>
  <c r="L363" i="2"/>
  <c r="W363" i="2"/>
  <c r="S363" i="2"/>
  <c r="O363" i="2"/>
  <c r="K363" i="2"/>
  <c r="AB362" i="2"/>
  <c r="Z155" i="2"/>
  <c r="V155" i="2"/>
  <c r="R155" i="2"/>
  <c r="N155" i="2"/>
  <c r="J155" i="2"/>
  <c r="Y155" i="2"/>
  <c r="U155" i="2"/>
  <c r="Q155" i="2"/>
  <c r="M155" i="2"/>
  <c r="X155" i="2"/>
  <c r="T155" i="2"/>
  <c r="P155" i="2"/>
  <c r="L155" i="2"/>
  <c r="W155" i="2"/>
  <c r="S155" i="2"/>
  <c r="O155" i="2"/>
  <c r="K155" i="2"/>
  <c r="AB206" i="2"/>
  <c r="AB50" i="2"/>
  <c r="X415" i="2"/>
  <c r="T415" i="2"/>
  <c r="P415" i="2"/>
  <c r="L415" i="2"/>
  <c r="W415" i="2"/>
  <c r="S415" i="2"/>
  <c r="O415" i="2"/>
  <c r="K415" i="2"/>
  <c r="Z415" i="2"/>
  <c r="V415" i="2"/>
  <c r="R415" i="2"/>
  <c r="N415" i="2"/>
  <c r="J415" i="2"/>
  <c r="Y415" i="2"/>
  <c r="U415" i="2"/>
  <c r="Q415" i="2"/>
  <c r="M415" i="2"/>
  <c r="X208" i="2"/>
  <c r="T208" i="2"/>
  <c r="P208" i="2"/>
  <c r="L208" i="2"/>
  <c r="AA208" i="2"/>
  <c r="W208" i="2"/>
  <c r="S208" i="2"/>
  <c r="O208" i="2"/>
  <c r="K208" i="2"/>
  <c r="Z208" i="2"/>
  <c r="V208" i="2"/>
  <c r="R208" i="2"/>
  <c r="N208" i="2"/>
  <c r="J208" i="2"/>
  <c r="Y208" i="2"/>
  <c r="U208" i="2"/>
  <c r="Q208" i="2"/>
  <c r="M208" i="2"/>
  <c r="AB102" i="2"/>
  <c r="AB258" i="2"/>
  <c r="AB466" i="2"/>
  <c r="AA10" i="2"/>
  <c r="X533" i="2"/>
  <c r="AB23" i="3"/>
  <c r="AB337" i="2"/>
  <c r="AB285" i="2"/>
  <c r="AB441" i="2"/>
  <c r="AB233" i="2"/>
  <c r="AB389" i="2"/>
  <c r="AB181" i="2"/>
  <c r="AB129" i="2"/>
  <c r="AB77" i="2"/>
  <c r="AB25" i="2"/>
  <c r="AB442" i="2"/>
  <c r="AB390" i="2"/>
  <c r="AB338" i="2"/>
  <c r="AB286" i="2"/>
  <c r="AB182" i="2"/>
  <c r="AB234" i="2"/>
  <c r="AB26" i="2"/>
  <c r="AB130" i="2"/>
  <c r="AB78" i="2"/>
  <c r="AB186" i="2"/>
  <c r="AA207" i="2" s="1"/>
  <c r="AB342" i="2"/>
  <c r="AB363" i="2" s="1"/>
  <c r="AB134" i="2"/>
  <c r="AB155" i="2" s="1"/>
  <c r="AB446" i="2"/>
  <c r="AB467" i="2" s="1"/>
  <c r="AB290" i="2"/>
  <c r="AB82" i="2"/>
  <c r="AA103" i="2" s="1"/>
  <c r="AB394" i="2"/>
  <c r="AA415" i="2" s="1"/>
  <c r="AB238" i="2"/>
  <c r="AB259" i="2" s="1"/>
  <c r="AB30" i="2"/>
  <c r="AB51" i="2" s="1"/>
  <c r="AJ6" i="2"/>
  <c r="D416" i="2"/>
  <c r="R334" i="2"/>
  <c r="R335" i="2"/>
  <c r="T180" i="2"/>
  <c r="D468" i="2"/>
  <c r="T230" i="2"/>
  <c r="T231" i="2"/>
  <c r="S74" i="2"/>
  <c r="S75" i="2"/>
  <c r="R388" i="2"/>
  <c r="D209" i="2"/>
  <c r="D156" i="2"/>
  <c r="AC5" i="2"/>
  <c r="AB448" i="2"/>
  <c r="AB396" i="2"/>
  <c r="AB344" i="2"/>
  <c r="AB188" i="2"/>
  <c r="AB32" i="2"/>
  <c r="AB136" i="2"/>
  <c r="AB84" i="2"/>
  <c r="AB240" i="2"/>
  <c r="AB292" i="2"/>
  <c r="D52" i="2"/>
  <c r="T27" i="2"/>
  <c r="D364" i="2"/>
  <c r="D260" i="2"/>
  <c r="S126" i="2"/>
  <c r="S127" i="2"/>
  <c r="S438" i="2"/>
  <c r="S439" i="2"/>
  <c r="S282" i="2"/>
  <c r="S283" i="2"/>
  <c r="D312" i="2"/>
  <c r="D105" i="2"/>
  <c r="V50" i="5" l="1"/>
  <c r="U56" i="5"/>
  <c r="U125" i="5" s="1"/>
  <c r="Y51" i="5"/>
  <c r="Z51" i="5" s="1"/>
  <c r="AG52" i="5"/>
  <c r="AH52" i="5" s="1"/>
  <c r="AI52" i="5" s="1"/>
  <c r="AK55" i="5"/>
  <c r="AL55" i="5" s="1"/>
  <c r="X53" i="5"/>
  <c r="AF54" i="5"/>
  <c r="R132" i="5"/>
  <c r="T73" i="5"/>
  <c r="S78" i="5"/>
  <c r="S128" i="5" s="1"/>
  <c r="BN64" i="5"/>
  <c r="BO64" i="5" s="1"/>
  <c r="F64" i="5" s="1"/>
  <c r="E64" i="5" s="1"/>
  <c r="BH34" i="5"/>
  <c r="BH123" i="5" s="1"/>
  <c r="BI28" i="5"/>
  <c r="X94" i="5"/>
  <c r="W100" i="5"/>
  <c r="W130" i="5" s="1"/>
  <c r="AI39" i="5"/>
  <c r="AH45" i="5"/>
  <c r="AH124" i="5" s="1"/>
  <c r="U105" i="5"/>
  <c r="T111" i="5"/>
  <c r="T131" i="5" s="1"/>
  <c r="AV6" i="5"/>
  <c r="AU12" i="5"/>
  <c r="AU117" i="5" s="1"/>
  <c r="U85" i="5"/>
  <c r="T89" i="5"/>
  <c r="T129" i="5" s="1"/>
  <c r="W63" i="5"/>
  <c r="V67" i="5"/>
  <c r="AW17" i="5"/>
  <c r="AW23" i="5" s="1"/>
  <c r="AW120" i="5" s="1"/>
  <c r="Y61" i="5"/>
  <c r="Z83" i="5"/>
  <c r="W72" i="5"/>
  <c r="AA259" i="2"/>
  <c r="AA363" i="2"/>
  <c r="AB415" i="2"/>
  <c r="AA155" i="2"/>
  <c r="AA311" i="2"/>
  <c r="AB311" i="2" s="1"/>
  <c r="AC311" i="2" s="1"/>
  <c r="AB207" i="2"/>
  <c r="AA51" i="2"/>
  <c r="AA467" i="2"/>
  <c r="AB103" i="2"/>
  <c r="AB519" i="2"/>
  <c r="AC5" i="3"/>
  <c r="AC493" i="2"/>
  <c r="AC522" i="2"/>
  <c r="AC523" i="2"/>
  <c r="AC524" i="2"/>
  <c r="AC525" i="2"/>
  <c r="AC526" i="2"/>
  <c r="AC527" i="2"/>
  <c r="AC528" i="2"/>
  <c r="AC529" i="2"/>
  <c r="AC530" i="2"/>
  <c r="AC494" i="2"/>
  <c r="AC505" i="2"/>
  <c r="AC504" i="2"/>
  <c r="AC506" i="2"/>
  <c r="AC510" i="2"/>
  <c r="AC511" i="2"/>
  <c r="AC507" i="2"/>
  <c r="AC509" i="2"/>
  <c r="AC512" i="2"/>
  <c r="AC88" i="2"/>
  <c r="AC501" i="2"/>
  <c r="AC502" i="2"/>
  <c r="AC508" i="2"/>
  <c r="AC36" i="2"/>
  <c r="AC503" i="2"/>
  <c r="AC33" i="2"/>
  <c r="AC86" i="2"/>
  <c r="AC513" i="2"/>
  <c r="AC35" i="2"/>
  <c r="AC87" i="2"/>
  <c r="AC34" i="2"/>
  <c r="AC85" i="2"/>
  <c r="AC38" i="2"/>
  <c r="AC514" i="2"/>
  <c r="AC500" i="2"/>
  <c r="AC90" i="2"/>
  <c r="AC91" i="2"/>
  <c r="AC515" i="2"/>
  <c r="AC39" i="2"/>
  <c r="AC92" i="2"/>
  <c r="AC516" i="2"/>
  <c r="AC40" i="2"/>
  <c r="AC41" i="2"/>
  <c r="AC93" i="2"/>
  <c r="AC517" i="2"/>
  <c r="AC297" i="2"/>
  <c r="AC350" i="2"/>
  <c r="AC518" i="2"/>
  <c r="AC42" i="2"/>
  <c r="AC94" i="2"/>
  <c r="AC519" i="2"/>
  <c r="AC95" i="2"/>
  <c r="AC43" i="2"/>
  <c r="AC498" i="2"/>
  <c r="AB520" i="2" s="1"/>
  <c r="AC249" i="2"/>
  <c r="AC196" i="2"/>
  <c r="AC404" i="2"/>
  <c r="AC96" i="2"/>
  <c r="AC354" i="2"/>
  <c r="AC44" i="2"/>
  <c r="AC356" i="2"/>
  <c r="AC302" i="2"/>
  <c r="AC97" i="2"/>
  <c r="AC352" i="2"/>
  <c r="AC357" i="2"/>
  <c r="AC147" i="2"/>
  <c r="AC197" i="2"/>
  <c r="AC457" i="2"/>
  <c r="AC45" i="2"/>
  <c r="AC145" i="2"/>
  <c r="AC358" i="2"/>
  <c r="AC407" i="2"/>
  <c r="AC251" i="2"/>
  <c r="AC98" i="2"/>
  <c r="AC46" i="2"/>
  <c r="AC149" i="2"/>
  <c r="AC359" i="2"/>
  <c r="AC148" i="2"/>
  <c r="AC99" i="2"/>
  <c r="AC146" i="2"/>
  <c r="AC198" i="2"/>
  <c r="AC460" i="2"/>
  <c r="AC150" i="2"/>
  <c r="AC47" i="2"/>
  <c r="AC305" i="2"/>
  <c r="AC406" i="2"/>
  <c r="AC202" i="2"/>
  <c r="AC254" i="2"/>
  <c r="AC463" i="2"/>
  <c r="AC464" i="2"/>
  <c r="AC308" i="2"/>
  <c r="AC256" i="2"/>
  <c r="AC461" i="2"/>
  <c r="AC255" i="2"/>
  <c r="AC360" i="2"/>
  <c r="AC100" i="2"/>
  <c r="AC411" i="2"/>
  <c r="AC203" i="2"/>
  <c r="AC307" i="2"/>
  <c r="AC304" i="2"/>
  <c r="AC152" i="2"/>
  <c r="AC412" i="2"/>
  <c r="AC48" i="2"/>
  <c r="AC204" i="2"/>
  <c r="AC199" i="2"/>
  <c r="AC306" i="2"/>
  <c r="AC151" i="2"/>
  <c r="AC361" i="2"/>
  <c r="AC153" i="2"/>
  <c r="AC465" i="2"/>
  <c r="AC205" i="2"/>
  <c r="AC257" i="2"/>
  <c r="AC49" i="2"/>
  <c r="AC309" i="2"/>
  <c r="AC413" i="2"/>
  <c r="AC101" i="2"/>
  <c r="AC155" i="2"/>
  <c r="AC154" i="2"/>
  <c r="AC362" i="2"/>
  <c r="AC466" i="2"/>
  <c r="AC258" i="2"/>
  <c r="AC102" i="2"/>
  <c r="AC310" i="2"/>
  <c r="AC414" i="2"/>
  <c r="AC190" i="2"/>
  <c r="AC195" i="2"/>
  <c r="AC250" i="2"/>
  <c r="AC293" i="2"/>
  <c r="AC451" i="2"/>
  <c r="AC248" i="2"/>
  <c r="AC143" i="2"/>
  <c r="AC242" i="2"/>
  <c r="AC144" i="2"/>
  <c r="AC402" i="2"/>
  <c r="AC189" i="2"/>
  <c r="AC455" i="2"/>
  <c r="AC200" i="2"/>
  <c r="AC397" i="2"/>
  <c r="AC296" i="2"/>
  <c r="AC400" i="2"/>
  <c r="AC194" i="2"/>
  <c r="AC345" i="2"/>
  <c r="AC247" i="2"/>
  <c r="AC294" i="2"/>
  <c r="AC138" i="2"/>
  <c r="AC253" i="2"/>
  <c r="AC410" i="2"/>
  <c r="AC201" i="2"/>
  <c r="AC252" i="2"/>
  <c r="AC408" i="2"/>
  <c r="AC403" i="2"/>
  <c r="AC458" i="2"/>
  <c r="AC299" i="2"/>
  <c r="AC355" i="2"/>
  <c r="AC349" i="2"/>
  <c r="AC50" i="2"/>
  <c r="AC206" i="2"/>
  <c r="AC351" i="2"/>
  <c r="AC346" i="2"/>
  <c r="AC398" i="2"/>
  <c r="AC405" i="2"/>
  <c r="AC450" i="2"/>
  <c r="AC139" i="2"/>
  <c r="AC295" i="2"/>
  <c r="AC452" i="2"/>
  <c r="AC243" i="2"/>
  <c r="AC298" i="2"/>
  <c r="AC347" i="2"/>
  <c r="AC142" i="2"/>
  <c r="AC456" i="2"/>
  <c r="AC140" i="2"/>
  <c r="AC399" i="2"/>
  <c r="AC449" i="2"/>
  <c r="AC137" i="2"/>
  <c r="AC301" i="2"/>
  <c r="AC246" i="2"/>
  <c r="AC241" i="2"/>
  <c r="AC191" i="2"/>
  <c r="AC409" i="2"/>
  <c r="AC462" i="2"/>
  <c r="AC303" i="2"/>
  <c r="AC459" i="2"/>
  <c r="AC353" i="2"/>
  <c r="AC300" i="2"/>
  <c r="AC454" i="2"/>
  <c r="AC244" i="2"/>
  <c r="AC192" i="2"/>
  <c r="AC348" i="2"/>
  <c r="Z468" i="2"/>
  <c r="X468" i="2"/>
  <c r="V468" i="2"/>
  <c r="T468" i="2"/>
  <c r="R468" i="2"/>
  <c r="P468" i="2"/>
  <c r="N468" i="2"/>
  <c r="AA468" i="2"/>
  <c r="Y468" i="2"/>
  <c r="W468" i="2"/>
  <c r="U468" i="2"/>
  <c r="S468" i="2"/>
  <c r="Q468" i="2"/>
  <c r="O468" i="2"/>
  <c r="M468" i="2"/>
  <c r="K468" i="2"/>
  <c r="J468" i="2"/>
  <c r="L468" i="2"/>
  <c r="Z312" i="2"/>
  <c r="X312" i="2"/>
  <c r="V312" i="2"/>
  <c r="T312" i="2"/>
  <c r="R312" i="2"/>
  <c r="P312" i="2"/>
  <c r="N312" i="2"/>
  <c r="L312" i="2"/>
  <c r="J312" i="2"/>
  <c r="AA312" i="2"/>
  <c r="Y312" i="2"/>
  <c r="W312" i="2"/>
  <c r="U312" i="2"/>
  <c r="S312" i="2"/>
  <c r="Q312" i="2"/>
  <c r="O312" i="2"/>
  <c r="M312" i="2"/>
  <c r="K312" i="2"/>
  <c r="AA260" i="2"/>
  <c r="Y260" i="2"/>
  <c r="W260" i="2"/>
  <c r="U260" i="2"/>
  <c r="S260" i="2"/>
  <c r="Q260" i="2"/>
  <c r="O260" i="2"/>
  <c r="M260" i="2"/>
  <c r="K260" i="2"/>
  <c r="Z260" i="2"/>
  <c r="X260" i="2"/>
  <c r="V260" i="2"/>
  <c r="T260" i="2"/>
  <c r="R260" i="2"/>
  <c r="P260" i="2"/>
  <c r="N260" i="2"/>
  <c r="L260" i="2"/>
  <c r="J260" i="2"/>
  <c r="AA105" i="2"/>
  <c r="Y105" i="2"/>
  <c r="W105" i="2"/>
  <c r="U105" i="2"/>
  <c r="S105" i="2"/>
  <c r="Q105" i="2"/>
  <c r="O105" i="2"/>
  <c r="M105" i="2"/>
  <c r="K105" i="2"/>
  <c r="AB105" i="2"/>
  <c r="Z105" i="2"/>
  <c r="X105" i="2"/>
  <c r="V105" i="2"/>
  <c r="T105" i="2"/>
  <c r="R105" i="2"/>
  <c r="P105" i="2"/>
  <c r="N105" i="2"/>
  <c r="L105" i="2"/>
  <c r="J105" i="2"/>
  <c r="AA52" i="2"/>
  <c r="Y52" i="2"/>
  <c r="W52" i="2"/>
  <c r="U52" i="2"/>
  <c r="S52" i="2"/>
  <c r="Q52" i="2"/>
  <c r="O52" i="2"/>
  <c r="M52" i="2"/>
  <c r="K52" i="2"/>
  <c r="Z52" i="2"/>
  <c r="V52" i="2"/>
  <c r="R52" i="2"/>
  <c r="N52" i="2"/>
  <c r="J52" i="2"/>
  <c r="X52" i="2"/>
  <c r="T52" i="2"/>
  <c r="P52" i="2"/>
  <c r="L52" i="2"/>
  <c r="AC103" i="2"/>
  <c r="AB209" i="2"/>
  <c r="X209" i="2"/>
  <c r="T209" i="2"/>
  <c r="P209" i="2"/>
  <c r="L209" i="2"/>
  <c r="AA209" i="2"/>
  <c r="W209" i="2"/>
  <c r="S209" i="2"/>
  <c r="O209" i="2"/>
  <c r="K209" i="2"/>
  <c r="Z209" i="2"/>
  <c r="V209" i="2"/>
  <c r="R209" i="2"/>
  <c r="N209" i="2"/>
  <c r="J209" i="2"/>
  <c r="Y209" i="2"/>
  <c r="U209" i="2"/>
  <c r="Q209" i="2"/>
  <c r="M209" i="2"/>
  <c r="AC51" i="2"/>
  <c r="AC207" i="2"/>
  <c r="AA156" i="2"/>
  <c r="W156" i="2"/>
  <c r="S156" i="2"/>
  <c r="O156" i="2"/>
  <c r="K156" i="2"/>
  <c r="Z156" i="2"/>
  <c r="V156" i="2"/>
  <c r="R156" i="2"/>
  <c r="N156" i="2"/>
  <c r="J156" i="2"/>
  <c r="Y156" i="2"/>
  <c r="U156" i="2"/>
  <c r="Q156" i="2"/>
  <c r="M156" i="2"/>
  <c r="X156" i="2"/>
  <c r="T156" i="2"/>
  <c r="P156" i="2"/>
  <c r="L156" i="2"/>
  <c r="AC259" i="2"/>
  <c r="AC415" i="2"/>
  <c r="AC467" i="2"/>
  <c r="X364" i="2"/>
  <c r="T364" i="2"/>
  <c r="P364" i="2"/>
  <c r="L364" i="2"/>
  <c r="AA364" i="2"/>
  <c r="W364" i="2"/>
  <c r="S364" i="2"/>
  <c r="O364" i="2"/>
  <c r="K364" i="2"/>
  <c r="Z364" i="2"/>
  <c r="V364" i="2"/>
  <c r="R364" i="2"/>
  <c r="N364" i="2"/>
  <c r="J364" i="2"/>
  <c r="Y364" i="2"/>
  <c r="U364" i="2"/>
  <c r="Q364" i="2"/>
  <c r="M364" i="2"/>
  <c r="Y416" i="2"/>
  <c r="U416" i="2"/>
  <c r="Q416" i="2"/>
  <c r="M416" i="2"/>
  <c r="X416" i="2"/>
  <c r="T416" i="2"/>
  <c r="P416" i="2"/>
  <c r="L416" i="2"/>
  <c r="AA416" i="2"/>
  <c r="W416" i="2"/>
  <c r="S416" i="2"/>
  <c r="O416" i="2"/>
  <c r="K416" i="2"/>
  <c r="Z416" i="2"/>
  <c r="V416" i="2"/>
  <c r="R416" i="2"/>
  <c r="N416" i="2"/>
  <c r="J416" i="2"/>
  <c r="R495" i="2"/>
  <c r="S491" i="2" s="1"/>
  <c r="AC363" i="2"/>
  <c r="AB10" i="2"/>
  <c r="Y533" i="2"/>
  <c r="AC23" i="3"/>
  <c r="AC441" i="2"/>
  <c r="AC233" i="2"/>
  <c r="AC389" i="2"/>
  <c r="AC181" i="2"/>
  <c r="AC337" i="2"/>
  <c r="AC129" i="2"/>
  <c r="AC77" i="2"/>
  <c r="AC25" i="2"/>
  <c r="AC285" i="2"/>
  <c r="AC338" i="2"/>
  <c r="AC286" i="2"/>
  <c r="AC442" i="2"/>
  <c r="AC390" i="2"/>
  <c r="AC234" i="2"/>
  <c r="AC26" i="2"/>
  <c r="AC130" i="2"/>
  <c r="AC78" i="2"/>
  <c r="AC182" i="2"/>
  <c r="AC30" i="2"/>
  <c r="AB52" i="2" s="1"/>
  <c r="AC394" i="2"/>
  <c r="AB416" i="2" s="1"/>
  <c r="AC238" i="2"/>
  <c r="AB260" i="2" s="1"/>
  <c r="AC290" i="2"/>
  <c r="AC186" i="2"/>
  <c r="AB208" i="2" s="1"/>
  <c r="AC82" i="2"/>
  <c r="AB104" i="2" s="1"/>
  <c r="AC342" i="2"/>
  <c r="AC364" i="2" s="1"/>
  <c r="AC134" i="2"/>
  <c r="AC156" i="2" s="1"/>
  <c r="AC446" i="2"/>
  <c r="AB468" i="2" s="1"/>
  <c r="AK6" i="2"/>
  <c r="S76" i="2"/>
  <c r="S79" i="2" s="1"/>
  <c r="S440" i="2"/>
  <c r="S443" i="2" s="1"/>
  <c r="R336" i="2"/>
  <c r="R339" i="2" s="1"/>
  <c r="S335" i="2" s="1"/>
  <c r="D106" i="2"/>
  <c r="D261" i="2"/>
  <c r="T232" i="2"/>
  <c r="T183" i="2"/>
  <c r="S128" i="2"/>
  <c r="D365" i="2"/>
  <c r="U22" i="2"/>
  <c r="U23" i="2"/>
  <c r="D157" i="2"/>
  <c r="D210" i="2"/>
  <c r="D469" i="2"/>
  <c r="AD5" i="2"/>
  <c r="AC396" i="2"/>
  <c r="AC448" i="2"/>
  <c r="AC292" i="2"/>
  <c r="AC188" i="2"/>
  <c r="AC32" i="2"/>
  <c r="AC136" i="2"/>
  <c r="AC84" i="2"/>
  <c r="AC344" i="2"/>
  <c r="AC240" i="2"/>
  <c r="D417" i="2"/>
  <c r="D313" i="2"/>
  <c r="S284" i="2"/>
  <c r="D53" i="2"/>
  <c r="R391" i="2"/>
  <c r="V56" i="5" l="1"/>
  <c r="V125" i="5" s="1"/>
  <c r="W50" i="5"/>
  <c r="AA51" i="5"/>
  <c r="AB51" i="5" s="1"/>
  <c r="AM55" i="5"/>
  <c r="AN55" i="5" s="1"/>
  <c r="AO55" i="5" s="1"/>
  <c r="Y53" i="5"/>
  <c r="AG54" i="5"/>
  <c r="S132" i="5"/>
  <c r="U73" i="5"/>
  <c r="T78" i="5"/>
  <c r="T128" i="5" s="1"/>
  <c r="AW6" i="5"/>
  <c r="AV12" i="5"/>
  <c r="AV117" i="5" s="1"/>
  <c r="U111" i="5"/>
  <c r="U131" i="5" s="1"/>
  <c r="V105" i="5"/>
  <c r="AI45" i="5"/>
  <c r="AI124" i="5" s="1"/>
  <c r="AJ39" i="5"/>
  <c r="X100" i="5"/>
  <c r="X130" i="5" s="1"/>
  <c r="Y94" i="5"/>
  <c r="BI34" i="5"/>
  <c r="BI123" i="5" s="1"/>
  <c r="BJ28" i="5"/>
  <c r="V85" i="5"/>
  <c r="U89" i="5"/>
  <c r="U129" i="5" s="1"/>
  <c r="AX17" i="5"/>
  <c r="AY17" i="5" s="1"/>
  <c r="AJ52" i="5"/>
  <c r="X63" i="5"/>
  <c r="W67" i="5"/>
  <c r="Z61" i="5"/>
  <c r="X72" i="5"/>
  <c r="AX23" i="5"/>
  <c r="AX120" i="5" s="1"/>
  <c r="AA83" i="5"/>
  <c r="AB364" i="2"/>
  <c r="AB156" i="2"/>
  <c r="AC416" i="2"/>
  <c r="AC52" i="2"/>
  <c r="AC260" i="2"/>
  <c r="AB312" i="2"/>
  <c r="AC312" i="2" s="1"/>
  <c r="AD312" i="2" s="1"/>
  <c r="AC468" i="2"/>
  <c r="AC104" i="2"/>
  <c r="AC208" i="2"/>
  <c r="AC520" i="2"/>
  <c r="AD5" i="3"/>
  <c r="AD493" i="2"/>
  <c r="AD523" i="2"/>
  <c r="AD524" i="2"/>
  <c r="AD525" i="2"/>
  <c r="AD526" i="2"/>
  <c r="AD527" i="2"/>
  <c r="AD528" i="2"/>
  <c r="AD529" i="2"/>
  <c r="AD530" i="2"/>
  <c r="AD494" i="2"/>
  <c r="AD506" i="2"/>
  <c r="AD505" i="2"/>
  <c r="AD511" i="2"/>
  <c r="AD510" i="2"/>
  <c r="AD504" i="2"/>
  <c r="AD507" i="2"/>
  <c r="AD509" i="2"/>
  <c r="AD502" i="2"/>
  <c r="AD512" i="2"/>
  <c r="AD508" i="2"/>
  <c r="AD88" i="2"/>
  <c r="AD36" i="2"/>
  <c r="AD503" i="2"/>
  <c r="AD501" i="2"/>
  <c r="AD87" i="2"/>
  <c r="AD86" i="2"/>
  <c r="AD513" i="2"/>
  <c r="AD35" i="2"/>
  <c r="AD33" i="2"/>
  <c r="AD34" i="2"/>
  <c r="AD85" i="2"/>
  <c r="AD90" i="2"/>
  <c r="AD500" i="2"/>
  <c r="AD38" i="2"/>
  <c r="AD514" i="2"/>
  <c r="AD515" i="2"/>
  <c r="AD39" i="2"/>
  <c r="AD91" i="2"/>
  <c r="AD92" i="2"/>
  <c r="AD40" i="2"/>
  <c r="AD516" i="2"/>
  <c r="AD517" i="2"/>
  <c r="AD93" i="2"/>
  <c r="AD450" i="2"/>
  <c r="AD41" i="2"/>
  <c r="AD42" i="2"/>
  <c r="AD518" i="2"/>
  <c r="AD94" i="2"/>
  <c r="AD43" i="2"/>
  <c r="AD519" i="2"/>
  <c r="AD95" i="2"/>
  <c r="AD520" i="2"/>
  <c r="AD44" i="2"/>
  <c r="AD96" i="2"/>
  <c r="AD498" i="2"/>
  <c r="AC521" i="2" s="1"/>
  <c r="AD97" i="2"/>
  <c r="AD45" i="2"/>
  <c r="AD355" i="2"/>
  <c r="AD353" i="2"/>
  <c r="AD356" i="2"/>
  <c r="AD354" i="2"/>
  <c r="AD358" i="2"/>
  <c r="AD98" i="2"/>
  <c r="AD46" i="2"/>
  <c r="AD408" i="2"/>
  <c r="AD145" i="2"/>
  <c r="AD357" i="2"/>
  <c r="AD459" i="2"/>
  <c r="AD352" i="2"/>
  <c r="AD359" i="2"/>
  <c r="AD407" i="2"/>
  <c r="AD305" i="2"/>
  <c r="AD200" i="2"/>
  <c r="AD148" i="2"/>
  <c r="AD99" i="2"/>
  <c r="AD47" i="2"/>
  <c r="AD252" i="2"/>
  <c r="AD360" i="2"/>
  <c r="AD253" i="2"/>
  <c r="AD150" i="2"/>
  <c r="AD409" i="2"/>
  <c r="AD410" i="2"/>
  <c r="AD462" i="2"/>
  <c r="AD100" i="2"/>
  <c r="AD203" i="2"/>
  <c r="AD411" i="2"/>
  <c r="AD149" i="2"/>
  <c r="AD151" i="2"/>
  <c r="AD202" i="2"/>
  <c r="AD48" i="2"/>
  <c r="AD254" i="2"/>
  <c r="AD255" i="2"/>
  <c r="AD413" i="2"/>
  <c r="AD412" i="2"/>
  <c r="AD204" i="2"/>
  <c r="AD152" i="2"/>
  <c r="AD309" i="2"/>
  <c r="AD465" i="2"/>
  <c r="AD205" i="2"/>
  <c r="AD464" i="2"/>
  <c r="AD308" i="2"/>
  <c r="AD361" i="2"/>
  <c r="AD256" i="2"/>
  <c r="AD49" i="2"/>
  <c r="AD257" i="2"/>
  <c r="AD153" i="2"/>
  <c r="AD101" i="2"/>
  <c r="AD306" i="2"/>
  <c r="AD414" i="2"/>
  <c r="AD154" i="2"/>
  <c r="AD310" i="2"/>
  <c r="AD206" i="2"/>
  <c r="AD50" i="2"/>
  <c r="AD362" i="2"/>
  <c r="AD102" i="2"/>
  <c r="AD258" i="2"/>
  <c r="AD466" i="2"/>
  <c r="AD467" i="2"/>
  <c r="AD363" i="2"/>
  <c r="AD155" i="2"/>
  <c r="AD51" i="2"/>
  <c r="AD103" i="2"/>
  <c r="AD192" i="2"/>
  <c r="AD454" i="2"/>
  <c r="AD303" i="2"/>
  <c r="AD241" i="2"/>
  <c r="AD301" i="2"/>
  <c r="AD449" i="2"/>
  <c r="AD142" i="2"/>
  <c r="AD298" i="2"/>
  <c r="AD452" i="2"/>
  <c r="AD139" i="2"/>
  <c r="AD405" i="2"/>
  <c r="AD346" i="2"/>
  <c r="AD458" i="2"/>
  <c r="AD201" i="2"/>
  <c r="AD294" i="2"/>
  <c r="AD345" i="2"/>
  <c r="AD400" i="2"/>
  <c r="AD397" i="2"/>
  <c r="AD455" i="2"/>
  <c r="AD402" i="2"/>
  <c r="AD242" i="2"/>
  <c r="AD248" i="2"/>
  <c r="AD293" i="2"/>
  <c r="AD195" i="2"/>
  <c r="AD304" i="2"/>
  <c r="AD406" i="2"/>
  <c r="AD460" i="2"/>
  <c r="AD146" i="2"/>
  <c r="AD457" i="2"/>
  <c r="AD147" i="2"/>
  <c r="AD302" i="2"/>
  <c r="AD196" i="2"/>
  <c r="AD350" i="2"/>
  <c r="AD259" i="2"/>
  <c r="AD207" i="2"/>
  <c r="AD311" i="2"/>
  <c r="AD348" i="2"/>
  <c r="AD244" i="2"/>
  <c r="AD300" i="2"/>
  <c r="AD191" i="2"/>
  <c r="AD246" i="2"/>
  <c r="AD137" i="2"/>
  <c r="AD399" i="2"/>
  <c r="AD140" i="2"/>
  <c r="AD456" i="2"/>
  <c r="AD347" i="2"/>
  <c r="AD243" i="2"/>
  <c r="AD295" i="2"/>
  <c r="AD398" i="2"/>
  <c r="AD351" i="2"/>
  <c r="AD349" i="2"/>
  <c r="AD299" i="2"/>
  <c r="AD403" i="2"/>
  <c r="AD138" i="2"/>
  <c r="AD247" i="2"/>
  <c r="AD194" i="2"/>
  <c r="AD296" i="2"/>
  <c r="AD189" i="2"/>
  <c r="AD144" i="2"/>
  <c r="AD143" i="2"/>
  <c r="AD451" i="2"/>
  <c r="AD250" i="2"/>
  <c r="AD190" i="2"/>
  <c r="AD415" i="2"/>
  <c r="AD199" i="2"/>
  <c r="AD307" i="2"/>
  <c r="AD461" i="2"/>
  <c r="AD463" i="2"/>
  <c r="AD198" i="2"/>
  <c r="AD251" i="2"/>
  <c r="AD197" i="2"/>
  <c r="AD404" i="2"/>
  <c r="AD249" i="2"/>
  <c r="AD297" i="2"/>
  <c r="AB469" i="2"/>
  <c r="Z469" i="2"/>
  <c r="X469" i="2"/>
  <c r="V469" i="2"/>
  <c r="T469" i="2"/>
  <c r="R469" i="2"/>
  <c r="P469" i="2"/>
  <c r="N469" i="2"/>
  <c r="L469" i="2"/>
  <c r="J469" i="2"/>
  <c r="AA469" i="2"/>
  <c r="Y469" i="2"/>
  <c r="W469" i="2"/>
  <c r="U469" i="2"/>
  <c r="S469" i="2"/>
  <c r="Q469" i="2"/>
  <c r="O469" i="2"/>
  <c r="M469" i="2"/>
  <c r="K469" i="2"/>
  <c r="AB313" i="2"/>
  <c r="Z313" i="2"/>
  <c r="X313" i="2"/>
  <c r="V313" i="2"/>
  <c r="T313" i="2"/>
  <c r="R313" i="2"/>
  <c r="P313" i="2"/>
  <c r="N313" i="2"/>
  <c r="L313" i="2"/>
  <c r="J313" i="2"/>
  <c r="AA313" i="2"/>
  <c r="Y313" i="2"/>
  <c r="W313" i="2"/>
  <c r="U313" i="2"/>
  <c r="S313" i="2"/>
  <c r="Q313" i="2"/>
  <c r="O313" i="2"/>
  <c r="M313" i="2"/>
  <c r="K313" i="2"/>
  <c r="AA261" i="2"/>
  <c r="Y261" i="2"/>
  <c r="W261" i="2"/>
  <c r="U261" i="2"/>
  <c r="S261" i="2"/>
  <c r="Q261" i="2"/>
  <c r="O261" i="2"/>
  <c r="M261" i="2"/>
  <c r="K261" i="2"/>
  <c r="AB261" i="2"/>
  <c r="Z261" i="2"/>
  <c r="X261" i="2"/>
  <c r="V261" i="2"/>
  <c r="T261" i="2"/>
  <c r="R261" i="2"/>
  <c r="P261" i="2"/>
  <c r="N261" i="2"/>
  <c r="L261" i="2"/>
  <c r="J261" i="2"/>
  <c r="AB106" i="2"/>
  <c r="Z106" i="2"/>
  <c r="X106" i="2"/>
  <c r="V106" i="2"/>
  <c r="T106" i="2"/>
  <c r="R106" i="2"/>
  <c r="P106" i="2"/>
  <c r="N106" i="2"/>
  <c r="L106" i="2"/>
  <c r="J106" i="2"/>
  <c r="AC106" i="2"/>
  <c r="AA106" i="2"/>
  <c r="Y106" i="2"/>
  <c r="W106" i="2"/>
  <c r="U106" i="2"/>
  <c r="S106" i="2"/>
  <c r="Q106" i="2"/>
  <c r="O106" i="2"/>
  <c r="M106" i="2"/>
  <c r="K106" i="2"/>
  <c r="AB53" i="2"/>
  <c r="Z53" i="2"/>
  <c r="X53" i="2"/>
  <c r="V53" i="2"/>
  <c r="T53" i="2"/>
  <c r="R53" i="2"/>
  <c r="P53" i="2"/>
  <c r="N53" i="2"/>
  <c r="L53" i="2"/>
  <c r="J53" i="2"/>
  <c r="AA53" i="2"/>
  <c r="Y53" i="2"/>
  <c r="W53" i="2"/>
  <c r="U53" i="2"/>
  <c r="S53" i="2"/>
  <c r="Q53" i="2"/>
  <c r="O53" i="2"/>
  <c r="M53" i="2"/>
  <c r="K53" i="2"/>
  <c r="S490" i="2"/>
  <c r="S492" i="2" s="1"/>
  <c r="R534" i="2"/>
  <c r="S334" i="2"/>
  <c r="S336" i="2" s="1"/>
  <c r="AA157" i="2"/>
  <c r="W157" i="2"/>
  <c r="S157" i="2"/>
  <c r="O157" i="2"/>
  <c r="K157" i="2"/>
  <c r="Z157" i="2"/>
  <c r="V157" i="2"/>
  <c r="R157" i="2"/>
  <c r="N157" i="2"/>
  <c r="J157" i="2"/>
  <c r="Y157" i="2"/>
  <c r="U157" i="2"/>
  <c r="Q157" i="2"/>
  <c r="M157" i="2"/>
  <c r="AB157" i="2"/>
  <c r="X157" i="2"/>
  <c r="T157" i="2"/>
  <c r="P157" i="2"/>
  <c r="L157" i="2"/>
  <c r="Y417" i="2"/>
  <c r="U417" i="2"/>
  <c r="Q417" i="2"/>
  <c r="M417" i="2"/>
  <c r="AB417" i="2"/>
  <c r="X417" i="2"/>
  <c r="T417" i="2"/>
  <c r="P417" i="2"/>
  <c r="L417" i="2"/>
  <c r="AA417" i="2"/>
  <c r="W417" i="2"/>
  <c r="S417" i="2"/>
  <c r="O417" i="2"/>
  <c r="K417" i="2"/>
  <c r="Z417" i="2"/>
  <c r="V417" i="2"/>
  <c r="R417" i="2"/>
  <c r="N417" i="2"/>
  <c r="J417" i="2"/>
  <c r="AA210" i="2"/>
  <c r="W210" i="2"/>
  <c r="S210" i="2"/>
  <c r="O210" i="2"/>
  <c r="K210" i="2"/>
  <c r="Z210" i="2"/>
  <c r="V210" i="2"/>
  <c r="R210" i="2"/>
  <c r="N210" i="2"/>
  <c r="J210" i="2"/>
  <c r="AC210" i="2"/>
  <c r="Y210" i="2"/>
  <c r="U210" i="2"/>
  <c r="Q210" i="2"/>
  <c r="M210" i="2"/>
  <c r="AB210" i="2"/>
  <c r="X210" i="2"/>
  <c r="T210" i="2"/>
  <c r="P210" i="2"/>
  <c r="L210" i="2"/>
  <c r="Y365" i="2"/>
  <c r="U365" i="2"/>
  <c r="Q365" i="2"/>
  <c r="M365" i="2"/>
  <c r="AB365" i="2"/>
  <c r="X365" i="2"/>
  <c r="T365" i="2"/>
  <c r="P365" i="2"/>
  <c r="L365" i="2"/>
  <c r="AA365" i="2"/>
  <c r="W365" i="2"/>
  <c r="S365" i="2"/>
  <c r="O365" i="2"/>
  <c r="K365" i="2"/>
  <c r="Z365" i="2"/>
  <c r="V365" i="2"/>
  <c r="R365" i="2"/>
  <c r="N365" i="2"/>
  <c r="J365" i="2"/>
  <c r="AD156" i="2"/>
  <c r="AD416" i="2"/>
  <c r="AD104" i="2"/>
  <c r="AD260" i="2"/>
  <c r="AD468" i="2"/>
  <c r="AD208" i="2"/>
  <c r="AD52" i="2"/>
  <c r="AD364" i="2"/>
  <c r="Z533" i="2"/>
  <c r="AC10" i="2"/>
  <c r="AD23" i="3"/>
  <c r="AD441" i="2"/>
  <c r="AD389" i="2"/>
  <c r="AD181" i="2"/>
  <c r="AD337" i="2"/>
  <c r="AD129" i="2"/>
  <c r="AD25" i="2"/>
  <c r="AD285" i="2"/>
  <c r="AD233" i="2"/>
  <c r="AD77" i="2"/>
  <c r="AD338" i="2"/>
  <c r="AD286" i="2"/>
  <c r="AD442" i="2"/>
  <c r="AD390" i="2"/>
  <c r="AD182" i="2"/>
  <c r="AD234" i="2"/>
  <c r="AD130" i="2"/>
  <c r="AD78" i="2"/>
  <c r="AD26" i="2"/>
  <c r="AD82" i="2"/>
  <c r="AC105" i="2" s="1"/>
  <c r="AD342" i="2"/>
  <c r="AC365" i="2" s="1"/>
  <c r="AD394" i="2"/>
  <c r="AC417" i="2" s="1"/>
  <c r="AD30" i="2"/>
  <c r="AC53" i="2" s="1"/>
  <c r="AD290" i="2"/>
  <c r="AD238" i="2"/>
  <c r="AD261" i="2" s="1"/>
  <c r="AD134" i="2"/>
  <c r="AD157" i="2" s="1"/>
  <c r="AD186" i="2"/>
  <c r="AC209" i="2" s="1"/>
  <c r="AD446" i="2"/>
  <c r="AC469" i="2" s="1"/>
  <c r="AL6" i="2"/>
  <c r="D54" i="2"/>
  <c r="D470" i="2"/>
  <c r="U178" i="2"/>
  <c r="U179" i="2"/>
  <c r="T235" i="2"/>
  <c r="T438" i="2"/>
  <c r="T439" i="2"/>
  <c r="U24" i="2"/>
  <c r="T74" i="2"/>
  <c r="T75" i="2"/>
  <c r="S287" i="2"/>
  <c r="D314" i="2"/>
  <c r="D211" i="2"/>
  <c r="D158" i="2"/>
  <c r="S131" i="2"/>
  <c r="D262" i="2"/>
  <c r="D107" i="2"/>
  <c r="S386" i="2"/>
  <c r="S387" i="2"/>
  <c r="D418" i="2"/>
  <c r="AE5" i="2"/>
  <c r="AD448" i="2"/>
  <c r="AD396" i="2"/>
  <c r="AD84" i="2"/>
  <c r="AD240" i="2"/>
  <c r="AD292" i="2"/>
  <c r="AD344" i="2"/>
  <c r="AD32" i="2"/>
  <c r="AD136" i="2"/>
  <c r="AD188" i="2"/>
  <c r="D366" i="2"/>
  <c r="W56" i="5" l="1"/>
  <c r="W125" i="5" s="1"/>
  <c r="X50" i="5"/>
  <c r="AC51" i="5"/>
  <c r="AD51" i="5" s="1"/>
  <c r="Z53" i="5"/>
  <c r="AP55" i="5"/>
  <c r="AQ55" i="5" s="1"/>
  <c r="AR55" i="5" s="1"/>
  <c r="AS55" i="5" s="1"/>
  <c r="AT55" i="5" s="1"/>
  <c r="AU55" i="5" s="1"/>
  <c r="AV55" i="5" s="1"/>
  <c r="AW55" i="5" s="1"/>
  <c r="AX55" i="5" s="1"/>
  <c r="AY55" i="5" s="1"/>
  <c r="AZ55" i="5" s="1"/>
  <c r="BA55" i="5" s="1"/>
  <c r="BB55" i="5" s="1"/>
  <c r="BC55" i="5" s="1"/>
  <c r="BD55" i="5" s="1"/>
  <c r="BE55" i="5" s="1"/>
  <c r="BF55" i="5" s="1"/>
  <c r="BG55" i="5" s="1"/>
  <c r="BH55" i="5" s="1"/>
  <c r="BI55" i="5" s="1"/>
  <c r="BJ55" i="5" s="1"/>
  <c r="BK55" i="5" s="1"/>
  <c r="BL55" i="5" s="1"/>
  <c r="BM55" i="5" s="1"/>
  <c r="BN55" i="5" s="1"/>
  <c r="BO55" i="5" s="1"/>
  <c r="F55" i="5" s="1"/>
  <c r="E55" i="5" s="1"/>
  <c r="AH54" i="5"/>
  <c r="AI54" i="5" s="1"/>
  <c r="AJ54" i="5" s="1"/>
  <c r="T132" i="5"/>
  <c r="V73" i="5"/>
  <c r="U78" i="5"/>
  <c r="U128" i="5" s="1"/>
  <c r="BK28" i="5"/>
  <c r="BL28" i="5" s="1"/>
  <c r="BL34" i="5" s="1"/>
  <c r="BL123" i="5" s="1"/>
  <c r="BJ34" i="5"/>
  <c r="BJ123" i="5" s="1"/>
  <c r="Y100" i="5"/>
  <c r="Y130" i="5" s="1"/>
  <c r="Z94" i="5"/>
  <c r="AJ45" i="5"/>
  <c r="AJ124" i="5" s="1"/>
  <c r="AK39" i="5"/>
  <c r="W105" i="5"/>
  <c r="V111" i="5"/>
  <c r="V131" i="5" s="1"/>
  <c r="AW12" i="5"/>
  <c r="AW117" i="5" s="1"/>
  <c r="AX6" i="5"/>
  <c r="W85" i="5"/>
  <c r="V89" i="5"/>
  <c r="V129" i="5" s="1"/>
  <c r="AK52" i="5"/>
  <c r="Y63" i="5"/>
  <c r="X67" i="5"/>
  <c r="AA61" i="5"/>
  <c r="AB83" i="5"/>
  <c r="AY23" i="5"/>
  <c r="AY120" i="5" s="1"/>
  <c r="AZ17" i="5"/>
  <c r="Y72" i="5"/>
  <c r="AC261" i="2"/>
  <c r="AD365" i="2"/>
  <c r="AC313" i="2"/>
  <c r="AD313" i="2" s="1"/>
  <c r="AD521" i="2"/>
  <c r="AD209" i="2"/>
  <c r="AD53" i="2"/>
  <c r="AD469" i="2"/>
  <c r="AD105" i="2"/>
  <c r="AD417" i="2"/>
  <c r="AC157" i="2"/>
  <c r="AE364" i="2"/>
  <c r="AE104" i="2"/>
  <c r="AE416" i="2"/>
  <c r="AE251" i="2"/>
  <c r="AE143" i="2"/>
  <c r="AE189" i="2"/>
  <c r="AE194" i="2"/>
  <c r="AE138" i="2"/>
  <c r="AE299" i="2"/>
  <c r="AE295" i="2"/>
  <c r="AE347" i="2"/>
  <c r="AE140" i="2"/>
  <c r="AE137" i="2"/>
  <c r="AE191" i="2"/>
  <c r="AE244" i="2"/>
  <c r="AE196" i="2"/>
  <c r="AE146" i="2"/>
  <c r="AE406" i="2"/>
  <c r="AE195" i="2"/>
  <c r="AE248" i="2"/>
  <c r="AE402" i="2"/>
  <c r="AE397" i="2"/>
  <c r="AE345" i="2"/>
  <c r="AE346" i="2"/>
  <c r="AE139" i="2"/>
  <c r="AE298" i="2"/>
  <c r="AE449" i="2"/>
  <c r="AE241" i="2"/>
  <c r="AE454" i="2"/>
  <c r="AE256" i="2"/>
  <c r="AE203" i="2"/>
  <c r="AE253" i="2"/>
  <c r="AE252" i="2"/>
  <c r="AE200" i="2"/>
  <c r="AE352" i="2"/>
  <c r="AE353" i="2"/>
  <c r="AE5" i="3"/>
  <c r="AE493" i="2"/>
  <c r="AE524" i="2"/>
  <c r="AE525" i="2"/>
  <c r="AE526" i="2"/>
  <c r="AE527" i="2"/>
  <c r="AE528" i="2"/>
  <c r="AE529" i="2"/>
  <c r="AE530" i="2"/>
  <c r="AE494" i="2"/>
  <c r="AE506" i="2"/>
  <c r="AE505" i="2"/>
  <c r="AE510" i="2"/>
  <c r="AE511" i="2"/>
  <c r="AE504" i="2"/>
  <c r="AE507" i="2"/>
  <c r="AE509" i="2"/>
  <c r="AE508" i="2"/>
  <c r="AE36" i="2"/>
  <c r="AE501" i="2"/>
  <c r="AE502" i="2"/>
  <c r="AE512" i="2"/>
  <c r="AE88" i="2"/>
  <c r="AE503" i="2"/>
  <c r="AE513" i="2"/>
  <c r="AE35" i="2"/>
  <c r="AE87" i="2"/>
  <c r="AE33" i="2"/>
  <c r="AE34" i="2"/>
  <c r="AE85" i="2"/>
  <c r="AE86" i="2"/>
  <c r="AE90" i="2"/>
  <c r="AE38" i="2"/>
  <c r="AE514" i="2"/>
  <c r="AE500" i="2"/>
  <c r="AE515" i="2"/>
  <c r="AE91" i="2"/>
  <c r="AE39" i="2"/>
  <c r="AE516" i="2"/>
  <c r="AE92" i="2"/>
  <c r="AE40" i="2"/>
  <c r="AE517" i="2"/>
  <c r="AE93" i="2"/>
  <c r="AE41" i="2"/>
  <c r="AE42" i="2"/>
  <c r="AE94" i="2"/>
  <c r="AE518" i="2"/>
  <c r="AE519" i="2"/>
  <c r="AE351" i="2"/>
  <c r="AE43" i="2"/>
  <c r="AE95" i="2"/>
  <c r="AE520" i="2"/>
  <c r="AE96" i="2"/>
  <c r="AE44" i="2"/>
  <c r="AE404" i="2"/>
  <c r="AE97" i="2"/>
  <c r="AE521" i="2"/>
  <c r="AE355" i="2"/>
  <c r="AE144" i="2"/>
  <c r="AE45" i="2"/>
  <c r="AE147" i="2"/>
  <c r="AE250" i="2"/>
  <c r="AE46" i="2"/>
  <c r="AE356" i="2"/>
  <c r="AE357" i="2"/>
  <c r="AE354" i="2"/>
  <c r="AE498" i="2"/>
  <c r="AD522" i="2" s="1"/>
  <c r="AE302" i="2"/>
  <c r="AE458" i="2"/>
  <c r="AE98" i="2"/>
  <c r="AE303" i="2"/>
  <c r="AE408" i="2"/>
  <c r="AE359" i="2"/>
  <c r="AE99" i="2"/>
  <c r="AE358" i="2"/>
  <c r="AE47" i="2"/>
  <c r="AE411" i="2"/>
  <c r="AE201" i="2"/>
  <c r="AE100" i="2"/>
  <c r="AE48" i="2"/>
  <c r="AE407" i="2"/>
  <c r="AE360" i="2"/>
  <c r="AE409" i="2"/>
  <c r="AE304" i="2"/>
  <c r="AE307" i="2"/>
  <c r="AE461" i="2"/>
  <c r="AE255" i="2"/>
  <c r="AE49" i="2"/>
  <c r="AE462" i="2"/>
  <c r="AE254" i="2"/>
  <c r="AE204" i="2"/>
  <c r="AE361" i="2"/>
  <c r="AE202" i="2"/>
  <c r="AE464" i="2"/>
  <c r="AE149" i="2"/>
  <c r="AE463" i="2"/>
  <c r="AE308" i="2"/>
  <c r="AE101" i="2"/>
  <c r="AE413" i="2"/>
  <c r="AE257" i="2"/>
  <c r="AE102" i="2"/>
  <c r="AE154" i="2"/>
  <c r="AE309" i="2"/>
  <c r="AE465" i="2"/>
  <c r="AE153" i="2"/>
  <c r="AE362" i="2"/>
  <c r="AE206" i="2"/>
  <c r="AE310" i="2"/>
  <c r="AE50" i="2"/>
  <c r="AE205" i="2"/>
  <c r="AE466" i="2"/>
  <c r="AE414" i="2"/>
  <c r="AE258" i="2"/>
  <c r="AE155" i="2"/>
  <c r="AE103" i="2"/>
  <c r="AE51" i="2"/>
  <c r="AE311" i="2"/>
  <c r="AE207" i="2"/>
  <c r="AE259" i="2"/>
  <c r="AE415" i="2"/>
  <c r="AE467" i="2"/>
  <c r="AE363" i="2"/>
  <c r="AE52" i="2"/>
  <c r="AE208" i="2"/>
  <c r="AE468" i="2"/>
  <c r="AE260" i="2"/>
  <c r="AE156" i="2"/>
  <c r="AE312" i="2"/>
  <c r="AE297" i="2"/>
  <c r="AE249" i="2"/>
  <c r="AE197" i="2"/>
  <c r="AE198" i="2"/>
  <c r="AE199" i="2"/>
  <c r="AE190" i="2"/>
  <c r="AE451" i="2"/>
  <c r="AE296" i="2"/>
  <c r="AE247" i="2"/>
  <c r="AE403" i="2"/>
  <c r="AE349" i="2"/>
  <c r="AE398" i="2"/>
  <c r="AE243" i="2"/>
  <c r="AE456" i="2"/>
  <c r="AE399" i="2"/>
  <c r="AE246" i="2"/>
  <c r="AE300" i="2"/>
  <c r="AE348" i="2"/>
  <c r="AE350" i="2"/>
  <c r="AE457" i="2"/>
  <c r="AE460" i="2"/>
  <c r="AE293" i="2"/>
  <c r="AE242" i="2"/>
  <c r="AE455" i="2"/>
  <c r="AE400" i="2"/>
  <c r="AE294" i="2"/>
  <c r="AE405" i="2"/>
  <c r="AE452" i="2"/>
  <c r="AE142" i="2"/>
  <c r="AE301" i="2"/>
  <c r="AE192" i="2"/>
  <c r="AE306" i="2"/>
  <c r="AE152" i="2"/>
  <c r="AE412" i="2"/>
  <c r="AE151" i="2"/>
  <c r="AE410" i="2"/>
  <c r="AE150" i="2"/>
  <c r="AE148" i="2"/>
  <c r="AE305" i="2"/>
  <c r="AE459" i="2"/>
  <c r="AE145" i="2"/>
  <c r="AE450" i="2"/>
  <c r="AC470" i="2"/>
  <c r="AA470" i="2"/>
  <c r="Y470" i="2"/>
  <c r="W470" i="2"/>
  <c r="U470" i="2"/>
  <c r="S470" i="2"/>
  <c r="Q470" i="2"/>
  <c r="O470" i="2"/>
  <c r="M470" i="2"/>
  <c r="K470" i="2"/>
  <c r="AB470" i="2"/>
  <c r="Z470" i="2"/>
  <c r="X470" i="2"/>
  <c r="V470" i="2"/>
  <c r="T470" i="2"/>
  <c r="R470" i="2"/>
  <c r="P470" i="2"/>
  <c r="N470" i="2"/>
  <c r="L470" i="2"/>
  <c r="J470" i="2"/>
  <c r="AC314" i="2"/>
  <c r="AA314" i="2"/>
  <c r="Y314" i="2"/>
  <c r="W314" i="2"/>
  <c r="U314" i="2"/>
  <c r="S314" i="2"/>
  <c r="Q314" i="2"/>
  <c r="O314" i="2"/>
  <c r="M314" i="2"/>
  <c r="K314" i="2"/>
  <c r="AB314" i="2"/>
  <c r="Z314" i="2"/>
  <c r="X314" i="2"/>
  <c r="V314" i="2"/>
  <c r="T314" i="2"/>
  <c r="R314" i="2"/>
  <c r="P314" i="2"/>
  <c r="N314" i="2"/>
  <c r="L314" i="2"/>
  <c r="J314" i="2"/>
  <c r="AB262" i="2"/>
  <c r="Z262" i="2"/>
  <c r="X262" i="2"/>
  <c r="V262" i="2"/>
  <c r="T262" i="2"/>
  <c r="R262" i="2"/>
  <c r="P262" i="2"/>
  <c r="N262" i="2"/>
  <c r="L262" i="2"/>
  <c r="J262" i="2"/>
  <c r="AC262" i="2"/>
  <c r="AA262" i="2"/>
  <c r="Y262" i="2"/>
  <c r="W262" i="2"/>
  <c r="U262" i="2"/>
  <c r="S262" i="2"/>
  <c r="Q262" i="2"/>
  <c r="O262" i="2"/>
  <c r="M262" i="2"/>
  <c r="K262" i="2"/>
  <c r="AD107" i="2"/>
  <c r="AB107" i="2"/>
  <c r="Z107" i="2"/>
  <c r="X107" i="2"/>
  <c r="V107" i="2"/>
  <c r="T107" i="2"/>
  <c r="R107" i="2"/>
  <c r="P107" i="2"/>
  <c r="N107" i="2"/>
  <c r="L107" i="2"/>
  <c r="J107" i="2"/>
  <c r="AC107" i="2"/>
  <c r="AA107" i="2"/>
  <c r="Y107" i="2"/>
  <c r="W107" i="2"/>
  <c r="U107" i="2"/>
  <c r="S107" i="2"/>
  <c r="Q107" i="2"/>
  <c r="O107" i="2"/>
  <c r="M107" i="2"/>
  <c r="K107" i="2"/>
  <c r="AC54" i="2"/>
  <c r="AA54" i="2"/>
  <c r="Y54" i="2"/>
  <c r="W54" i="2"/>
  <c r="U54" i="2"/>
  <c r="S54" i="2"/>
  <c r="Q54" i="2"/>
  <c r="O54" i="2"/>
  <c r="M54" i="2"/>
  <c r="K54" i="2"/>
  <c r="AB54" i="2"/>
  <c r="Z54" i="2"/>
  <c r="X54" i="2"/>
  <c r="V54" i="2"/>
  <c r="T54" i="2"/>
  <c r="R54" i="2"/>
  <c r="P54" i="2"/>
  <c r="N54" i="2"/>
  <c r="L54" i="2"/>
  <c r="J54" i="2"/>
  <c r="AC366" i="2"/>
  <c r="Y366" i="2"/>
  <c r="U366" i="2"/>
  <c r="Q366" i="2"/>
  <c r="M366" i="2"/>
  <c r="AB366" i="2"/>
  <c r="X366" i="2"/>
  <c r="T366" i="2"/>
  <c r="P366" i="2"/>
  <c r="L366" i="2"/>
  <c r="AA366" i="2"/>
  <c r="W366" i="2"/>
  <c r="S366" i="2"/>
  <c r="O366" i="2"/>
  <c r="K366" i="2"/>
  <c r="Z366" i="2"/>
  <c r="V366" i="2"/>
  <c r="R366" i="2"/>
  <c r="N366" i="2"/>
  <c r="J366" i="2"/>
  <c r="Z158" i="2"/>
  <c r="V158" i="2"/>
  <c r="R158" i="2"/>
  <c r="N158" i="2"/>
  <c r="J158" i="2"/>
  <c r="AC158" i="2"/>
  <c r="Y158" i="2"/>
  <c r="U158" i="2"/>
  <c r="Q158" i="2"/>
  <c r="M158" i="2"/>
  <c r="AB158" i="2"/>
  <c r="X158" i="2"/>
  <c r="T158" i="2"/>
  <c r="P158" i="2"/>
  <c r="L158" i="2"/>
  <c r="AA158" i="2"/>
  <c r="W158" i="2"/>
  <c r="S158" i="2"/>
  <c r="O158" i="2"/>
  <c r="K158" i="2"/>
  <c r="AE469" i="2"/>
  <c r="AE105" i="2"/>
  <c r="AE157" i="2"/>
  <c r="AE261" i="2"/>
  <c r="AC211" i="2"/>
  <c r="Y211" i="2"/>
  <c r="U211" i="2"/>
  <c r="Q211" i="2"/>
  <c r="M211" i="2"/>
  <c r="AB211" i="2"/>
  <c r="X211" i="2"/>
  <c r="T211" i="2"/>
  <c r="P211" i="2"/>
  <c r="L211" i="2"/>
  <c r="AA211" i="2"/>
  <c r="W211" i="2"/>
  <c r="S211" i="2"/>
  <c r="O211" i="2"/>
  <c r="K211" i="2"/>
  <c r="AD211" i="2"/>
  <c r="Z211" i="2"/>
  <c r="V211" i="2"/>
  <c r="R211" i="2"/>
  <c r="N211" i="2"/>
  <c r="J211" i="2"/>
  <c r="AE209" i="2"/>
  <c r="AE53" i="2"/>
  <c r="AE365" i="2"/>
  <c r="AE417" i="2"/>
  <c r="AB418" i="2"/>
  <c r="X418" i="2"/>
  <c r="T418" i="2"/>
  <c r="P418" i="2"/>
  <c r="L418" i="2"/>
  <c r="AA418" i="2"/>
  <c r="W418" i="2"/>
  <c r="S418" i="2"/>
  <c r="O418" i="2"/>
  <c r="K418" i="2"/>
  <c r="Z418" i="2"/>
  <c r="V418" i="2"/>
  <c r="R418" i="2"/>
  <c r="N418" i="2"/>
  <c r="J418" i="2"/>
  <c r="AC418" i="2"/>
  <c r="Y418" i="2"/>
  <c r="U418" i="2"/>
  <c r="Q418" i="2"/>
  <c r="M418" i="2"/>
  <c r="AD10" i="2"/>
  <c r="S532" i="2"/>
  <c r="S17" i="3" s="1"/>
  <c r="S35" i="3" s="1"/>
  <c r="S495" i="2"/>
  <c r="AA533" i="2"/>
  <c r="AE389" i="2"/>
  <c r="AE23" i="3"/>
  <c r="AE337" i="2"/>
  <c r="AE441" i="2"/>
  <c r="AE129" i="2"/>
  <c r="AE285" i="2"/>
  <c r="AE233" i="2"/>
  <c r="AE77" i="2"/>
  <c r="AE181" i="2"/>
  <c r="AE25" i="2"/>
  <c r="AE442" i="2"/>
  <c r="AE390" i="2"/>
  <c r="AE338" i="2"/>
  <c r="AE286" i="2"/>
  <c r="AE130" i="2"/>
  <c r="AE234" i="2"/>
  <c r="AE78" i="2"/>
  <c r="AE26" i="2"/>
  <c r="AE182" i="2"/>
  <c r="AE134" i="2"/>
  <c r="AD158" i="2" s="1"/>
  <c r="AE290" i="2"/>
  <c r="AE82" i="2"/>
  <c r="AD106" i="2" s="1"/>
  <c r="AE238" i="2"/>
  <c r="AD262" i="2" s="1"/>
  <c r="AE186" i="2"/>
  <c r="AD210" i="2" s="1"/>
  <c r="AE446" i="2"/>
  <c r="AE470" i="2" s="1"/>
  <c r="AE30" i="2"/>
  <c r="AD54" i="2" s="1"/>
  <c r="AE342" i="2"/>
  <c r="AD366" i="2" s="1"/>
  <c r="AE394" i="2"/>
  <c r="AE418" i="2" s="1"/>
  <c r="S388" i="2"/>
  <c r="S391" i="2" s="1"/>
  <c r="AM6" i="2"/>
  <c r="U180" i="2"/>
  <c r="AF5" i="2"/>
  <c r="AE448" i="2"/>
  <c r="AE396" i="2"/>
  <c r="AE136" i="2"/>
  <c r="AE84" i="2"/>
  <c r="AE344" i="2"/>
  <c r="AE240" i="2"/>
  <c r="AE292" i="2"/>
  <c r="AE188" i="2"/>
  <c r="AE32" i="2"/>
  <c r="D419" i="2"/>
  <c r="D263" i="2"/>
  <c r="T126" i="2"/>
  <c r="T127" i="2"/>
  <c r="T440" i="2"/>
  <c r="D367" i="2"/>
  <c r="D212" i="2"/>
  <c r="D315" i="2"/>
  <c r="D108" i="2"/>
  <c r="D159" i="2"/>
  <c r="T283" i="2"/>
  <c r="T282" i="2"/>
  <c r="T76" i="2"/>
  <c r="U183" i="2"/>
  <c r="D55" i="2"/>
  <c r="U27" i="2"/>
  <c r="S339" i="2"/>
  <c r="U230" i="2"/>
  <c r="U231" i="2"/>
  <c r="D471" i="2"/>
  <c r="X56" i="5" l="1"/>
  <c r="X125" i="5" s="1"/>
  <c r="Y50" i="5"/>
  <c r="AE51" i="5"/>
  <c r="AF51" i="5" s="1"/>
  <c r="AA53" i="5"/>
  <c r="AK54" i="5"/>
  <c r="AL54" i="5" s="1"/>
  <c r="U132" i="5"/>
  <c r="W73" i="5"/>
  <c r="V78" i="5"/>
  <c r="V128" i="5" s="1"/>
  <c r="W111" i="5"/>
  <c r="W131" i="5" s="1"/>
  <c r="X105" i="5"/>
  <c r="AY6" i="5"/>
  <c r="AX12" i="5"/>
  <c r="AX117" i="5" s="1"/>
  <c r="AK45" i="5"/>
  <c r="AK124" i="5" s="1"/>
  <c r="AL39" i="5"/>
  <c r="Z100" i="5"/>
  <c r="Z130" i="5" s="1"/>
  <c r="AA94" i="5"/>
  <c r="BK34" i="5"/>
  <c r="BK123" i="5" s="1"/>
  <c r="BM28" i="5"/>
  <c r="X85" i="5"/>
  <c r="W89" i="5"/>
  <c r="W129" i="5" s="1"/>
  <c r="AL52" i="5"/>
  <c r="Z63" i="5"/>
  <c r="Y67" i="5"/>
  <c r="AB61" i="5"/>
  <c r="Z72" i="5"/>
  <c r="AZ23" i="5"/>
  <c r="AZ120" i="5" s="1"/>
  <c r="BA17" i="5"/>
  <c r="AC83" i="5"/>
  <c r="AE313" i="2"/>
  <c r="AF313" i="2" s="1"/>
  <c r="AD314" i="2"/>
  <c r="AE314" i="2" s="1"/>
  <c r="AE54" i="2"/>
  <c r="AE262" i="2"/>
  <c r="AD470" i="2"/>
  <c r="AD418" i="2"/>
  <c r="AE158" i="2"/>
  <c r="AE366" i="2"/>
  <c r="AE210" i="2"/>
  <c r="AE522" i="2"/>
  <c r="AE106" i="2"/>
  <c r="AF157" i="2"/>
  <c r="AF209" i="2"/>
  <c r="AF105" i="2"/>
  <c r="AF469" i="2"/>
  <c r="AF352" i="2"/>
  <c r="AF252" i="2"/>
  <c r="AF203" i="2"/>
  <c r="AF454" i="2"/>
  <c r="AF449" i="2"/>
  <c r="AF298" i="2"/>
  <c r="AF346" i="2"/>
  <c r="AF397" i="2"/>
  <c r="AF248" i="2"/>
  <c r="AF406" i="2"/>
  <c r="AF196" i="2"/>
  <c r="AF191" i="2"/>
  <c r="AF140" i="2"/>
  <c r="AF295" i="2"/>
  <c r="AF138" i="2"/>
  <c r="AF143" i="2"/>
  <c r="AF417" i="2"/>
  <c r="AF365" i="2"/>
  <c r="AF450" i="2"/>
  <c r="AF459" i="2"/>
  <c r="AF306" i="2"/>
  <c r="AF301" i="2"/>
  <c r="AF142" i="2"/>
  <c r="AF405" i="2"/>
  <c r="AF400" i="2"/>
  <c r="AF242" i="2"/>
  <c r="AF460" i="2"/>
  <c r="AF350" i="2"/>
  <c r="AF399" i="2"/>
  <c r="AF243" i="2"/>
  <c r="AF349" i="2"/>
  <c r="AF247" i="2"/>
  <c r="AF190" i="2"/>
  <c r="AF198" i="2"/>
  <c r="AF249" i="2"/>
  <c r="AF465" i="2"/>
  <c r="AF463" i="2"/>
  <c r="AF464" i="2"/>
  <c r="AF461" i="2"/>
  <c r="AF304" i="2"/>
  <c r="AF302" i="2"/>
  <c r="AF250" i="2"/>
  <c r="AF355" i="2"/>
  <c r="AF5" i="3"/>
  <c r="AF493" i="2"/>
  <c r="AF525" i="2"/>
  <c r="AF526" i="2"/>
  <c r="AF527" i="2"/>
  <c r="AF528" i="2"/>
  <c r="AF529" i="2"/>
  <c r="AF530" i="2"/>
  <c r="AF494" i="2"/>
  <c r="AF506" i="2"/>
  <c r="AF510" i="2"/>
  <c r="AF511" i="2"/>
  <c r="AF505" i="2"/>
  <c r="AF504" i="2"/>
  <c r="AF507" i="2"/>
  <c r="AF509" i="2"/>
  <c r="AF502" i="2"/>
  <c r="AF88" i="2"/>
  <c r="AF36" i="2"/>
  <c r="AF503" i="2"/>
  <c r="AF512" i="2"/>
  <c r="AF508" i="2"/>
  <c r="AF501" i="2"/>
  <c r="AF513" i="2"/>
  <c r="AF86" i="2"/>
  <c r="AF35" i="2"/>
  <c r="AF87" i="2"/>
  <c r="AF33" i="2"/>
  <c r="AF34" i="2"/>
  <c r="AF85" i="2"/>
  <c r="AF38" i="2"/>
  <c r="AF90" i="2"/>
  <c r="AF514" i="2"/>
  <c r="AF500" i="2"/>
  <c r="AF515" i="2"/>
  <c r="AF91" i="2"/>
  <c r="AF39" i="2"/>
  <c r="AF516" i="2"/>
  <c r="AF92" i="2"/>
  <c r="AF40" i="2"/>
  <c r="AF41" i="2"/>
  <c r="AF517" i="2"/>
  <c r="AF93" i="2"/>
  <c r="AF518" i="2"/>
  <c r="AF42" i="2"/>
  <c r="AF94" i="2"/>
  <c r="AF95" i="2"/>
  <c r="AF519" i="2"/>
  <c r="AF43" i="2"/>
  <c r="AF96" i="2"/>
  <c r="AF44" i="2"/>
  <c r="AF300" i="2"/>
  <c r="AF520" i="2"/>
  <c r="AF456" i="2"/>
  <c r="AF97" i="2"/>
  <c r="AF45" i="2"/>
  <c r="AF521" i="2"/>
  <c r="AF46" i="2"/>
  <c r="AF522" i="2"/>
  <c r="AF98" i="2"/>
  <c r="AF498" i="2"/>
  <c r="AE523" i="2" s="1"/>
  <c r="AF408" i="2"/>
  <c r="AF357" i="2"/>
  <c r="AF145" i="2"/>
  <c r="AF251" i="2"/>
  <c r="AF99" i="2"/>
  <c r="AF354" i="2"/>
  <c r="AF47" i="2"/>
  <c r="AF356" i="2"/>
  <c r="AF359" i="2"/>
  <c r="AF148" i="2"/>
  <c r="AF200" i="2"/>
  <c r="AF360" i="2"/>
  <c r="AF100" i="2"/>
  <c r="AF48" i="2"/>
  <c r="AF361" i="2"/>
  <c r="AF411" i="2"/>
  <c r="AF49" i="2"/>
  <c r="AF410" i="2"/>
  <c r="AF150" i="2"/>
  <c r="AF101" i="2"/>
  <c r="AF201" i="2"/>
  <c r="AF151" i="2"/>
  <c r="AF149" i="2"/>
  <c r="AF202" i="2"/>
  <c r="AF50" i="2"/>
  <c r="AF204" i="2"/>
  <c r="AF152" i="2"/>
  <c r="AF308" i="2"/>
  <c r="AF254" i="2"/>
  <c r="AF307" i="2"/>
  <c r="AF102" i="2"/>
  <c r="AF412" i="2"/>
  <c r="AF362" i="2"/>
  <c r="AF256" i="2"/>
  <c r="AF310" i="2"/>
  <c r="AF103" i="2"/>
  <c r="AF311" i="2"/>
  <c r="AF155" i="2"/>
  <c r="AF154" i="2"/>
  <c r="AF363" i="2"/>
  <c r="AF467" i="2"/>
  <c r="AF415" i="2"/>
  <c r="AF258" i="2"/>
  <c r="AF414" i="2"/>
  <c r="AF51" i="2"/>
  <c r="AF207" i="2"/>
  <c r="AF466" i="2"/>
  <c r="AF257" i="2"/>
  <c r="AF205" i="2"/>
  <c r="AF259" i="2"/>
  <c r="AF206" i="2"/>
  <c r="AF156" i="2"/>
  <c r="AF416" i="2"/>
  <c r="AF364" i="2"/>
  <c r="AF104" i="2"/>
  <c r="AF468" i="2"/>
  <c r="AF52" i="2"/>
  <c r="AF312" i="2"/>
  <c r="AF260" i="2"/>
  <c r="AF208" i="2"/>
  <c r="AF53" i="2"/>
  <c r="AF261" i="2"/>
  <c r="AF305" i="2"/>
  <c r="AF192" i="2"/>
  <c r="AF452" i="2"/>
  <c r="AF294" i="2"/>
  <c r="AF455" i="2"/>
  <c r="AF293" i="2"/>
  <c r="AF457" i="2"/>
  <c r="AF348" i="2"/>
  <c r="AF246" i="2"/>
  <c r="AF398" i="2"/>
  <c r="AF403" i="2"/>
  <c r="AF296" i="2"/>
  <c r="AF451" i="2"/>
  <c r="AF199" i="2"/>
  <c r="AF197" i="2"/>
  <c r="AF297" i="2"/>
  <c r="AF153" i="2"/>
  <c r="AF309" i="2"/>
  <c r="AF413" i="2"/>
  <c r="AF462" i="2"/>
  <c r="AF255" i="2"/>
  <c r="AF409" i="2"/>
  <c r="AF407" i="2"/>
  <c r="AF358" i="2"/>
  <c r="AF303" i="2"/>
  <c r="AF458" i="2"/>
  <c r="AF147" i="2"/>
  <c r="AF144" i="2"/>
  <c r="AF404" i="2"/>
  <c r="AF351" i="2"/>
  <c r="AF353" i="2"/>
  <c r="AF253" i="2"/>
  <c r="AF241" i="2"/>
  <c r="AF139" i="2"/>
  <c r="AF345" i="2"/>
  <c r="AF402" i="2"/>
  <c r="AF195" i="2"/>
  <c r="AF146" i="2"/>
  <c r="AF244" i="2"/>
  <c r="AF137" i="2"/>
  <c r="AF347" i="2"/>
  <c r="AF299" i="2"/>
  <c r="AF194" i="2"/>
  <c r="AF189" i="2"/>
  <c r="AC471" i="2"/>
  <c r="AA471" i="2"/>
  <c r="Y471" i="2"/>
  <c r="W471" i="2"/>
  <c r="U471" i="2"/>
  <c r="S471" i="2"/>
  <c r="Q471" i="2"/>
  <c r="O471" i="2"/>
  <c r="M471" i="2"/>
  <c r="K471" i="2"/>
  <c r="AD471" i="2"/>
  <c r="AB471" i="2"/>
  <c r="Z471" i="2"/>
  <c r="X471" i="2"/>
  <c r="V471" i="2"/>
  <c r="T471" i="2"/>
  <c r="R471" i="2"/>
  <c r="P471" i="2"/>
  <c r="N471" i="2"/>
  <c r="L471" i="2"/>
  <c r="J471" i="2"/>
  <c r="AC315" i="2"/>
  <c r="AA315" i="2"/>
  <c r="Y315" i="2"/>
  <c r="W315" i="2"/>
  <c r="U315" i="2"/>
  <c r="S315" i="2"/>
  <c r="Q315" i="2"/>
  <c r="O315" i="2"/>
  <c r="M315" i="2"/>
  <c r="K315" i="2"/>
  <c r="AD315" i="2"/>
  <c r="AB315" i="2"/>
  <c r="Z315" i="2"/>
  <c r="X315" i="2"/>
  <c r="V315" i="2"/>
  <c r="T315" i="2"/>
  <c r="R315" i="2"/>
  <c r="P315" i="2"/>
  <c r="N315" i="2"/>
  <c r="L315" i="2"/>
  <c r="J315" i="2"/>
  <c r="AD263" i="2"/>
  <c r="AB263" i="2"/>
  <c r="Z263" i="2"/>
  <c r="X263" i="2"/>
  <c r="V263" i="2"/>
  <c r="T263" i="2"/>
  <c r="R263" i="2"/>
  <c r="P263" i="2"/>
  <c r="N263" i="2"/>
  <c r="L263" i="2"/>
  <c r="J263" i="2"/>
  <c r="AC263" i="2"/>
  <c r="AA263" i="2"/>
  <c r="Y263" i="2"/>
  <c r="W263" i="2"/>
  <c r="U263" i="2"/>
  <c r="S263" i="2"/>
  <c r="Q263" i="2"/>
  <c r="O263" i="2"/>
  <c r="M263" i="2"/>
  <c r="K263" i="2"/>
  <c r="AD108" i="2"/>
  <c r="AC108" i="2"/>
  <c r="AA108" i="2"/>
  <c r="Y108" i="2"/>
  <c r="W108" i="2"/>
  <c r="U108" i="2"/>
  <c r="S108" i="2"/>
  <c r="Q108" i="2"/>
  <c r="O108" i="2"/>
  <c r="M108" i="2"/>
  <c r="K108" i="2"/>
  <c r="AE108" i="2"/>
  <c r="AB108" i="2"/>
  <c r="Z108" i="2"/>
  <c r="X108" i="2"/>
  <c r="V108" i="2"/>
  <c r="T108" i="2"/>
  <c r="R108" i="2"/>
  <c r="P108" i="2"/>
  <c r="N108" i="2"/>
  <c r="L108" i="2"/>
  <c r="J108" i="2"/>
  <c r="AC55" i="2"/>
  <c r="AA55" i="2"/>
  <c r="Y55" i="2"/>
  <c r="W55" i="2"/>
  <c r="U55" i="2"/>
  <c r="S55" i="2"/>
  <c r="Q55" i="2"/>
  <c r="O55" i="2"/>
  <c r="M55" i="2"/>
  <c r="K55" i="2"/>
  <c r="AD55" i="2"/>
  <c r="AB55" i="2"/>
  <c r="Z55" i="2"/>
  <c r="X55" i="2"/>
  <c r="V55" i="2"/>
  <c r="T55" i="2"/>
  <c r="R55" i="2"/>
  <c r="P55" i="2"/>
  <c r="N55" i="2"/>
  <c r="L55" i="2"/>
  <c r="J55" i="2"/>
  <c r="AF366" i="2"/>
  <c r="AF418" i="2"/>
  <c r="AF158" i="2"/>
  <c r="AB159" i="2"/>
  <c r="X159" i="2"/>
  <c r="T159" i="2"/>
  <c r="P159" i="2"/>
  <c r="L159" i="2"/>
  <c r="AA159" i="2"/>
  <c r="W159" i="2"/>
  <c r="S159" i="2"/>
  <c r="O159" i="2"/>
  <c r="K159" i="2"/>
  <c r="AD159" i="2"/>
  <c r="Z159" i="2"/>
  <c r="V159" i="2"/>
  <c r="R159" i="2"/>
  <c r="N159" i="2"/>
  <c r="J159" i="2"/>
  <c r="AC159" i="2"/>
  <c r="Y159" i="2"/>
  <c r="U159" i="2"/>
  <c r="Q159" i="2"/>
  <c r="M159" i="2"/>
  <c r="AD212" i="2"/>
  <c r="Z212" i="2"/>
  <c r="V212" i="2"/>
  <c r="R212" i="2"/>
  <c r="N212" i="2"/>
  <c r="J212" i="2"/>
  <c r="AC212" i="2"/>
  <c r="Y212" i="2"/>
  <c r="U212" i="2"/>
  <c r="Q212" i="2"/>
  <c r="M212" i="2"/>
  <c r="AB212" i="2"/>
  <c r="X212" i="2"/>
  <c r="T212" i="2"/>
  <c r="P212" i="2"/>
  <c r="L212" i="2"/>
  <c r="AE212" i="2"/>
  <c r="AA212" i="2"/>
  <c r="W212" i="2"/>
  <c r="S212" i="2"/>
  <c r="O212" i="2"/>
  <c r="K212" i="2"/>
  <c r="AF210" i="2"/>
  <c r="AB367" i="2"/>
  <c r="X367" i="2"/>
  <c r="T367" i="2"/>
  <c r="P367" i="2"/>
  <c r="L367" i="2"/>
  <c r="AA367" i="2"/>
  <c r="W367" i="2"/>
  <c r="S367" i="2"/>
  <c r="O367" i="2"/>
  <c r="K367" i="2"/>
  <c r="AD367" i="2"/>
  <c r="Z367" i="2"/>
  <c r="V367" i="2"/>
  <c r="R367" i="2"/>
  <c r="N367" i="2"/>
  <c r="J367" i="2"/>
  <c r="AC367" i="2"/>
  <c r="Y367" i="2"/>
  <c r="U367" i="2"/>
  <c r="Q367" i="2"/>
  <c r="M367" i="2"/>
  <c r="AF262" i="2"/>
  <c r="AF470" i="2"/>
  <c r="AD419" i="2"/>
  <c r="Z419" i="2"/>
  <c r="V419" i="2"/>
  <c r="R419" i="2"/>
  <c r="N419" i="2"/>
  <c r="J419" i="2"/>
  <c r="AC419" i="2"/>
  <c r="Y419" i="2"/>
  <c r="U419" i="2"/>
  <c r="Q419" i="2"/>
  <c r="M419" i="2"/>
  <c r="AB419" i="2"/>
  <c r="X419" i="2"/>
  <c r="T419" i="2"/>
  <c r="P419" i="2"/>
  <c r="L419" i="2"/>
  <c r="AA419" i="2"/>
  <c r="W419" i="2"/>
  <c r="S419" i="2"/>
  <c r="O419" i="2"/>
  <c r="K419" i="2"/>
  <c r="AF54" i="2"/>
  <c r="AF106" i="2"/>
  <c r="AE10" i="2"/>
  <c r="AB533" i="2"/>
  <c r="T491" i="2"/>
  <c r="T490" i="2"/>
  <c r="S534" i="2"/>
  <c r="AF23" i="3"/>
  <c r="AF337" i="2"/>
  <c r="AF389" i="2"/>
  <c r="AF285" i="2"/>
  <c r="AF233" i="2"/>
  <c r="AF77" i="2"/>
  <c r="AF181" i="2"/>
  <c r="AF25" i="2"/>
  <c r="AF441" i="2"/>
  <c r="AF129" i="2"/>
  <c r="AF442" i="2"/>
  <c r="AF390" i="2"/>
  <c r="AF338" i="2"/>
  <c r="AF286" i="2"/>
  <c r="AF182" i="2"/>
  <c r="AF26" i="2"/>
  <c r="AF130" i="2"/>
  <c r="AF78" i="2"/>
  <c r="AF234" i="2"/>
  <c r="AF186" i="2"/>
  <c r="AE211" i="2" s="1"/>
  <c r="AF290" i="2"/>
  <c r="AF342" i="2"/>
  <c r="AE367" i="2" s="1"/>
  <c r="AF238" i="2"/>
  <c r="AF263" i="2" s="1"/>
  <c r="AF446" i="2"/>
  <c r="AE471" i="2" s="1"/>
  <c r="AF134" i="2"/>
  <c r="AF159" i="2" s="1"/>
  <c r="AF394" i="2"/>
  <c r="AE419" i="2" s="1"/>
  <c r="AF82" i="2"/>
  <c r="AE107" i="2" s="1"/>
  <c r="AF30" i="2"/>
  <c r="AE55" i="2" s="1"/>
  <c r="AN6" i="2"/>
  <c r="D213" i="2"/>
  <c r="T128" i="2"/>
  <c r="D264" i="2"/>
  <c r="D472" i="2"/>
  <c r="U232" i="2"/>
  <c r="V22" i="2"/>
  <c r="V23" i="2"/>
  <c r="V178" i="2"/>
  <c r="V179" i="2"/>
  <c r="T284" i="2"/>
  <c r="D160" i="2"/>
  <c r="T386" i="2"/>
  <c r="T387" i="2"/>
  <c r="D368" i="2"/>
  <c r="AG5" i="2"/>
  <c r="AG366" i="2" s="1"/>
  <c r="AF448" i="2"/>
  <c r="AF396" i="2"/>
  <c r="AF136" i="2"/>
  <c r="AF84" i="2"/>
  <c r="AF240" i="2"/>
  <c r="AF292" i="2"/>
  <c r="AF344" i="2"/>
  <c r="AF188" i="2"/>
  <c r="AF32" i="2"/>
  <c r="D56" i="2"/>
  <c r="D316" i="2"/>
  <c r="T335" i="2"/>
  <c r="T334" i="2"/>
  <c r="T79" i="2"/>
  <c r="D109" i="2"/>
  <c r="T443" i="2"/>
  <c r="D420" i="2"/>
  <c r="Z50" i="5" l="1"/>
  <c r="Y56" i="5"/>
  <c r="Y125" i="5" s="1"/>
  <c r="AB53" i="5"/>
  <c r="AG51" i="5"/>
  <c r="AM54" i="5"/>
  <c r="AN54" i="5" s="1"/>
  <c r="AO54" i="5" s="1"/>
  <c r="AP54" i="5" s="1"/>
  <c r="AQ54" i="5" s="1"/>
  <c r="AR54" i="5" s="1"/>
  <c r="AS54" i="5" s="1"/>
  <c r="V132" i="5"/>
  <c r="X73" i="5"/>
  <c r="W78" i="5"/>
  <c r="W128" i="5" s="1"/>
  <c r="BM34" i="5"/>
  <c r="BM123" i="5" s="1"/>
  <c r="BN28" i="5"/>
  <c r="AA100" i="5"/>
  <c r="AA130" i="5" s="1"/>
  <c r="AB94" i="5"/>
  <c r="AL45" i="5"/>
  <c r="AL124" i="5" s="1"/>
  <c r="AM39" i="5"/>
  <c r="X111" i="5"/>
  <c r="X131" i="5" s="1"/>
  <c r="Y105" i="5"/>
  <c r="AY12" i="5"/>
  <c r="AY117" i="5" s="1"/>
  <c r="AZ6" i="5"/>
  <c r="Y85" i="5"/>
  <c r="X89" i="5"/>
  <c r="X129" i="5" s="1"/>
  <c r="AM52" i="5"/>
  <c r="AN52" i="5" s="1"/>
  <c r="AO52" i="5" s="1"/>
  <c r="AP52" i="5" s="1"/>
  <c r="AQ52" i="5" s="1"/>
  <c r="AR52" i="5" s="1"/>
  <c r="AS52" i="5" s="1"/>
  <c r="AT52" i="5" s="1"/>
  <c r="AU52" i="5" s="1"/>
  <c r="AV52" i="5" s="1"/>
  <c r="AW52" i="5" s="1"/>
  <c r="AX52" i="5" s="1"/>
  <c r="AY52" i="5" s="1"/>
  <c r="AZ52" i="5" s="1"/>
  <c r="BA52" i="5" s="1"/>
  <c r="BB52" i="5" s="1"/>
  <c r="BC52" i="5" s="1"/>
  <c r="BD52" i="5" s="1"/>
  <c r="BE52" i="5" s="1"/>
  <c r="BF52" i="5" s="1"/>
  <c r="BG52" i="5" s="1"/>
  <c r="BH52" i="5" s="1"/>
  <c r="BI52" i="5" s="1"/>
  <c r="BJ52" i="5" s="1"/>
  <c r="BK52" i="5" s="1"/>
  <c r="BL52" i="5" s="1"/>
  <c r="BM52" i="5" s="1"/>
  <c r="BN52" i="5" s="1"/>
  <c r="BO52" i="5" s="1"/>
  <c r="F52" i="5" s="1"/>
  <c r="E52" i="5" s="1"/>
  <c r="AA63" i="5"/>
  <c r="Z67" i="5"/>
  <c r="AC61" i="5"/>
  <c r="AD83" i="5"/>
  <c r="BA23" i="5"/>
  <c r="BA120" i="5" s="1"/>
  <c r="BB17" i="5"/>
  <c r="AA72" i="5"/>
  <c r="AF314" i="2"/>
  <c r="AE159" i="2"/>
  <c r="AE315" i="2"/>
  <c r="AF315" i="2" s="1"/>
  <c r="AG315" i="2" s="1"/>
  <c r="AF471" i="2"/>
  <c r="AF55" i="2"/>
  <c r="AF211" i="2"/>
  <c r="AF107" i="2"/>
  <c r="AF419" i="2"/>
  <c r="AF367" i="2"/>
  <c r="AE263" i="2"/>
  <c r="AF523" i="2"/>
  <c r="AG194" i="2"/>
  <c r="AG244" i="2"/>
  <c r="AG345" i="2"/>
  <c r="AG144" i="2"/>
  <c r="AG462" i="2"/>
  <c r="AG297" i="2"/>
  <c r="AG296" i="2"/>
  <c r="AG348" i="2"/>
  <c r="AG294" i="2"/>
  <c r="AG305" i="2"/>
  <c r="AG195" i="2"/>
  <c r="AG351" i="2"/>
  <c r="AG458" i="2"/>
  <c r="AG409" i="2"/>
  <c r="AG309" i="2"/>
  <c r="AG199" i="2"/>
  <c r="AG398" i="2"/>
  <c r="AG293" i="2"/>
  <c r="AG54" i="2"/>
  <c r="AG143" i="2"/>
  <c r="AG140" i="2"/>
  <c r="AG248" i="2"/>
  <c r="AG449" i="2"/>
  <c r="AG250" i="2"/>
  <c r="AG465" i="2"/>
  <c r="AG399" i="2"/>
  <c r="AG400" i="2"/>
  <c r="AG306" i="2"/>
  <c r="AG262" i="2"/>
  <c r="AG418" i="2"/>
  <c r="AG202" i="2"/>
  <c r="AG410" i="2"/>
  <c r="AG411" i="2"/>
  <c r="AG354" i="2"/>
  <c r="AG251" i="2"/>
  <c r="AG138" i="2"/>
  <c r="AG196" i="2"/>
  <c r="AG346" i="2"/>
  <c r="AG203" i="2"/>
  <c r="AG461" i="2"/>
  <c r="AG198" i="2"/>
  <c r="AG349" i="2"/>
  <c r="AG460" i="2"/>
  <c r="AG142" i="2"/>
  <c r="AG5" i="3"/>
  <c r="AG493" i="2"/>
  <c r="AG526" i="2"/>
  <c r="AG527" i="2"/>
  <c r="AG528" i="2"/>
  <c r="AG529" i="2"/>
  <c r="AG530" i="2"/>
  <c r="AG494" i="2"/>
  <c r="AG506" i="2"/>
  <c r="AG505" i="2"/>
  <c r="AG510" i="2"/>
  <c r="AG511" i="2"/>
  <c r="AG504" i="2"/>
  <c r="AG507" i="2"/>
  <c r="AG509" i="2"/>
  <c r="AG508" i="2"/>
  <c r="AG88" i="2"/>
  <c r="AG501" i="2"/>
  <c r="AG502" i="2"/>
  <c r="AG512" i="2"/>
  <c r="AG36" i="2"/>
  <c r="AG503" i="2"/>
  <c r="AG513" i="2"/>
  <c r="AG34" i="2"/>
  <c r="AG85" i="2"/>
  <c r="AG86" i="2"/>
  <c r="AG35" i="2"/>
  <c r="AG87" i="2"/>
  <c r="AG33" i="2"/>
  <c r="AG90" i="2"/>
  <c r="AG38" i="2"/>
  <c r="AG514" i="2"/>
  <c r="AG500" i="2"/>
  <c r="AG515" i="2"/>
  <c r="AG91" i="2"/>
  <c r="AG39" i="2"/>
  <c r="AG516" i="2"/>
  <c r="AG92" i="2"/>
  <c r="AG40" i="2"/>
  <c r="AG517" i="2"/>
  <c r="AG93" i="2"/>
  <c r="AG41" i="2"/>
  <c r="AG518" i="2"/>
  <c r="AG42" i="2"/>
  <c r="AG94" i="2"/>
  <c r="AG347" i="2"/>
  <c r="AG519" i="2"/>
  <c r="AG95" i="2"/>
  <c r="AG43" i="2"/>
  <c r="AG520" i="2"/>
  <c r="AG96" i="2"/>
  <c r="AG44" i="2"/>
  <c r="AG97" i="2"/>
  <c r="AG521" i="2"/>
  <c r="AG456" i="2"/>
  <c r="AG45" i="2"/>
  <c r="AG522" i="2"/>
  <c r="AG355" i="2"/>
  <c r="AG98" i="2"/>
  <c r="AG46" i="2"/>
  <c r="AG302" i="2"/>
  <c r="AG303" i="2"/>
  <c r="AG459" i="2"/>
  <c r="AG523" i="2"/>
  <c r="AG99" i="2"/>
  <c r="AG47" i="2"/>
  <c r="AG253" i="2"/>
  <c r="AG356" i="2"/>
  <c r="AG48" i="2"/>
  <c r="AG498" i="2"/>
  <c r="AF524" i="2" s="1"/>
  <c r="AG252" i="2"/>
  <c r="AG357" i="2"/>
  <c r="AG100" i="2"/>
  <c r="AG148" i="2"/>
  <c r="AG359" i="2"/>
  <c r="AG358" i="2"/>
  <c r="AG407" i="2"/>
  <c r="AG49" i="2"/>
  <c r="AG360" i="2"/>
  <c r="AG101" i="2"/>
  <c r="AG361" i="2"/>
  <c r="AG362" i="2"/>
  <c r="AG204" i="2"/>
  <c r="AG413" i="2"/>
  <c r="AG151" i="2"/>
  <c r="AG463" i="2"/>
  <c r="AG50" i="2"/>
  <c r="AG102" i="2"/>
  <c r="AG363" i="2"/>
  <c r="AG103" i="2"/>
  <c r="AG51" i="2"/>
  <c r="AG412" i="2"/>
  <c r="AG307" i="2"/>
  <c r="AG414" i="2"/>
  <c r="AG256" i="2"/>
  <c r="AG257" i="2"/>
  <c r="AG308" i="2"/>
  <c r="AG416" i="2"/>
  <c r="AG155" i="2"/>
  <c r="AG207" i="2"/>
  <c r="AG311" i="2"/>
  <c r="AG312" i="2"/>
  <c r="AG205" i="2"/>
  <c r="AG104" i="2"/>
  <c r="AG52" i="2"/>
  <c r="AG259" i="2"/>
  <c r="AG260" i="2"/>
  <c r="AG468" i="2"/>
  <c r="AG467" i="2"/>
  <c r="AG415" i="2"/>
  <c r="AG364" i="2"/>
  <c r="AG154" i="2"/>
  <c r="AG156" i="2"/>
  <c r="AG206" i="2"/>
  <c r="AG208" i="2"/>
  <c r="AG469" i="2"/>
  <c r="AG313" i="2"/>
  <c r="AG105" i="2"/>
  <c r="AG261" i="2"/>
  <c r="AG209" i="2"/>
  <c r="AG417" i="2"/>
  <c r="AG157" i="2"/>
  <c r="AG365" i="2"/>
  <c r="AG53" i="2"/>
  <c r="AG106" i="2"/>
  <c r="AG470" i="2"/>
  <c r="AG210" i="2"/>
  <c r="AG314" i="2"/>
  <c r="AG189" i="2"/>
  <c r="AG299" i="2"/>
  <c r="AG137" i="2"/>
  <c r="AG146" i="2"/>
  <c r="AG402" i="2"/>
  <c r="AG139" i="2"/>
  <c r="AG241" i="2"/>
  <c r="AG353" i="2"/>
  <c r="AG404" i="2"/>
  <c r="AG147" i="2"/>
  <c r="AG255" i="2"/>
  <c r="AG153" i="2"/>
  <c r="AG197" i="2"/>
  <c r="AG451" i="2"/>
  <c r="AG403" i="2"/>
  <c r="AG246" i="2"/>
  <c r="AG457" i="2"/>
  <c r="AG455" i="2"/>
  <c r="AG452" i="2"/>
  <c r="AG192" i="2"/>
  <c r="AG158" i="2"/>
  <c r="AG466" i="2"/>
  <c r="AG258" i="2"/>
  <c r="AG310" i="2"/>
  <c r="AG254" i="2"/>
  <c r="AG152" i="2"/>
  <c r="AG149" i="2"/>
  <c r="AG201" i="2"/>
  <c r="AG150" i="2"/>
  <c r="AG200" i="2"/>
  <c r="AG145" i="2"/>
  <c r="AG408" i="2"/>
  <c r="AG300" i="2"/>
  <c r="AG295" i="2"/>
  <c r="AG191" i="2"/>
  <c r="AG406" i="2"/>
  <c r="AG397" i="2"/>
  <c r="AG298" i="2"/>
  <c r="AG454" i="2"/>
  <c r="AG352" i="2"/>
  <c r="AG304" i="2"/>
  <c r="AG464" i="2"/>
  <c r="AG249" i="2"/>
  <c r="AG190" i="2"/>
  <c r="AG247" i="2"/>
  <c r="AG243" i="2"/>
  <c r="AG350" i="2"/>
  <c r="AG242" i="2"/>
  <c r="AG405" i="2"/>
  <c r="AG301" i="2"/>
  <c r="AG450" i="2"/>
  <c r="AD472" i="2"/>
  <c r="AE472" i="2"/>
  <c r="AB472" i="2"/>
  <c r="Z472" i="2"/>
  <c r="X472" i="2"/>
  <c r="V472" i="2"/>
  <c r="T472" i="2"/>
  <c r="R472" i="2"/>
  <c r="P472" i="2"/>
  <c r="N472" i="2"/>
  <c r="L472" i="2"/>
  <c r="J472" i="2"/>
  <c r="AC472" i="2"/>
  <c r="AA472" i="2"/>
  <c r="Y472" i="2"/>
  <c r="W472" i="2"/>
  <c r="U472" i="2"/>
  <c r="S472" i="2"/>
  <c r="Q472" i="2"/>
  <c r="O472" i="2"/>
  <c r="M472" i="2"/>
  <c r="K472" i="2"/>
  <c r="AD316" i="2"/>
  <c r="AE316" i="2"/>
  <c r="AC316" i="2"/>
  <c r="AB316" i="2"/>
  <c r="Z316" i="2"/>
  <c r="X316" i="2"/>
  <c r="V316" i="2"/>
  <c r="T316" i="2"/>
  <c r="R316" i="2"/>
  <c r="P316" i="2"/>
  <c r="N316" i="2"/>
  <c r="L316" i="2"/>
  <c r="J316" i="2"/>
  <c r="AA316" i="2"/>
  <c r="Y316" i="2"/>
  <c r="W316" i="2"/>
  <c r="U316" i="2"/>
  <c r="S316" i="2"/>
  <c r="Q316" i="2"/>
  <c r="O316" i="2"/>
  <c r="M316" i="2"/>
  <c r="K316" i="2"/>
  <c r="AE264" i="2"/>
  <c r="AC264" i="2"/>
  <c r="AD264" i="2"/>
  <c r="AA264" i="2"/>
  <c r="Y264" i="2"/>
  <c r="W264" i="2"/>
  <c r="U264" i="2"/>
  <c r="S264" i="2"/>
  <c r="Q264" i="2"/>
  <c r="O264" i="2"/>
  <c r="M264" i="2"/>
  <c r="K264" i="2"/>
  <c r="AB264" i="2"/>
  <c r="Z264" i="2"/>
  <c r="X264" i="2"/>
  <c r="V264" i="2"/>
  <c r="T264" i="2"/>
  <c r="R264" i="2"/>
  <c r="P264" i="2"/>
  <c r="N264" i="2"/>
  <c r="L264" i="2"/>
  <c r="J264" i="2"/>
  <c r="AF109" i="2"/>
  <c r="AD109" i="2"/>
  <c r="AB109" i="2"/>
  <c r="Z109" i="2"/>
  <c r="X109" i="2"/>
  <c r="V109" i="2"/>
  <c r="T109" i="2"/>
  <c r="R109" i="2"/>
  <c r="P109" i="2"/>
  <c r="N109" i="2"/>
  <c r="L109" i="2"/>
  <c r="J109" i="2"/>
  <c r="AC109" i="2"/>
  <c r="Y109" i="2"/>
  <c r="U109" i="2"/>
  <c r="Q109" i="2"/>
  <c r="M109" i="2"/>
  <c r="AE109" i="2"/>
  <c r="AA109" i="2"/>
  <c r="W109" i="2"/>
  <c r="S109" i="2"/>
  <c r="O109" i="2"/>
  <c r="K109" i="2"/>
  <c r="AD56" i="2"/>
  <c r="AE56" i="2"/>
  <c r="AC56" i="2"/>
  <c r="AB56" i="2"/>
  <c r="Z56" i="2"/>
  <c r="X56" i="2"/>
  <c r="V56" i="2"/>
  <c r="T56" i="2"/>
  <c r="R56" i="2"/>
  <c r="P56" i="2"/>
  <c r="N56" i="2"/>
  <c r="L56" i="2"/>
  <c r="J56" i="2"/>
  <c r="AA56" i="2"/>
  <c r="Y56" i="2"/>
  <c r="W56" i="2"/>
  <c r="U56" i="2"/>
  <c r="S56" i="2"/>
  <c r="Q56" i="2"/>
  <c r="O56" i="2"/>
  <c r="M56" i="2"/>
  <c r="K56" i="2"/>
  <c r="AG419" i="2"/>
  <c r="AE420" i="2"/>
  <c r="AA420" i="2"/>
  <c r="W420" i="2"/>
  <c r="S420" i="2"/>
  <c r="O420" i="2"/>
  <c r="K420" i="2"/>
  <c r="AD420" i="2"/>
  <c r="Z420" i="2"/>
  <c r="V420" i="2"/>
  <c r="R420" i="2"/>
  <c r="N420" i="2"/>
  <c r="J420" i="2"/>
  <c r="AC420" i="2"/>
  <c r="Y420" i="2"/>
  <c r="U420" i="2"/>
  <c r="Q420" i="2"/>
  <c r="M420" i="2"/>
  <c r="AB420" i="2"/>
  <c r="X420" i="2"/>
  <c r="T420" i="2"/>
  <c r="P420" i="2"/>
  <c r="L420" i="2"/>
  <c r="AG471" i="2"/>
  <c r="AG367" i="2"/>
  <c r="AG159" i="2"/>
  <c r="AD213" i="2"/>
  <c r="Z213" i="2"/>
  <c r="V213" i="2"/>
  <c r="R213" i="2"/>
  <c r="N213" i="2"/>
  <c r="J213" i="2"/>
  <c r="AC213" i="2"/>
  <c r="Y213" i="2"/>
  <c r="U213" i="2"/>
  <c r="Q213" i="2"/>
  <c r="M213" i="2"/>
  <c r="AF213" i="2"/>
  <c r="AB213" i="2"/>
  <c r="X213" i="2"/>
  <c r="T213" i="2"/>
  <c r="P213" i="2"/>
  <c r="L213" i="2"/>
  <c r="AE213" i="2"/>
  <c r="AA213" i="2"/>
  <c r="W213" i="2"/>
  <c r="S213" i="2"/>
  <c r="O213" i="2"/>
  <c r="K213" i="2"/>
  <c r="AC160" i="2"/>
  <c r="Y160" i="2"/>
  <c r="U160" i="2"/>
  <c r="Q160" i="2"/>
  <c r="M160" i="2"/>
  <c r="AB160" i="2"/>
  <c r="X160" i="2"/>
  <c r="T160" i="2"/>
  <c r="P160" i="2"/>
  <c r="L160" i="2"/>
  <c r="AE160" i="2"/>
  <c r="AA160" i="2"/>
  <c r="W160" i="2"/>
  <c r="S160" i="2"/>
  <c r="O160" i="2"/>
  <c r="K160" i="2"/>
  <c r="AD160" i="2"/>
  <c r="Z160" i="2"/>
  <c r="V160" i="2"/>
  <c r="R160" i="2"/>
  <c r="N160" i="2"/>
  <c r="J160" i="2"/>
  <c r="AG55" i="2"/>
  <c r="AG211" i="2"/>
  <c r="AD368" i="2"/>
  <c r="Z368" i="2"/>
  <c r="V368" i="2"/>
  <c r="R368" i="2"/>
  <c r="N368" i="2"/>
  <c r="J368" i="2"/>
  <c r="AC368" i="2"/>
  <c r="Y368" i="2"/>
  <c r="U368" i="2"/>
  <c r="Q368" i="2"/>
  <c r="M368" i="2"/>
  <c r="AB368" i="2"/>
  <c r="X368" i="2"/>
  <c r="T368" i="2"/>
  <c r="P368" i="2"/>
  <c r="L368" i="2"/>
  <c r="AE368" i="2"/>
  <c r="AA368" i="2"/>
  <c r="W368" i="2"/>
  <c r="S368" i="2"/>
  <c r="O368" i="2"/>
  <c r="K368" i="2"/>
  <c r="AG107" i="2"/>
  <c r="AG263" i="2"/>
  <c r="AF10" i="2"/>
  <c r="AC533" i="2"/>
  <c r="T492" i="2"/>
  <c r="AG23" i="3"/>
  <c r="AG441" i="2"/>
  <c r="AG337" i="2"/>
  <c r="AG233" i="2"/>
  <c r="AG181" i="2"/>
  <c r="AG77" i="2"/>
  <c r="AG285" i="2"/>
  <c r="AG25" i="2"/>
  <c r="AG129" i="2"/>
  <c r="AG389" i="2"/>
  <c r="AG338" i="2"/>
  <c r="AG286" i="2"/>
  <c r="AG442" i="2"/>
  <c r="AG390" i="2"/>
  <c r="AG234" i="2"/>
  <c r="AG26" i="2"/>
  <c r="AG130" i="2"/>
  <c r="AG78" i="2"/>
  <c r="AG182" i="2"/>
  <c r="AG134" i="2"/>
  <c r="AG160" i="2" s="1"/>
  <c r="AG290" i="2"/>
  <c r="AG30" i="2"/>
  <c r="AG56" i="2" s="1"/>
  <c r="AG82" i="2"/>
  <c r="AF108" i="2" s="1"/>
  <c r="AG342" i="2"/>
  <c r="AG368" i="2" s="1"/>
  <c r="AG394" i="2"/>
  <c r="AF420" i="2" s="1"/>
  <c r="AG238" i="2"/>
  <c r="AG264" i="2" s="1"/>
  <c r="AG446" i="2"/>
  <c r="AF472" i="2" s="1"/>
  <c r="AG186" i="2"/>
  <c r="AF212" i="2" s="1"/>
  <c r="AO6" i="2"/>
  <c r="V180" i="2"/>
  <c r="V183" i="2" s="1"/>
  <c r="W179" i="2" s="1"/>
  <c r="T336" i="2"/>
  <c r="D317" i="2"/>
  <c r="U235" i="2"/>
  <c r="AH5" i="2"/>
  <c r="AG396" i="2"/>
  <c r="AG448" i="2"/>
  <c r="AG188" i="2"/>
  <c r="AG32" i="2"/>
  <c r="AG136" i="2"/>
  <c r="AG84" i="2"/>
  <c r="AG344" i="2"/>
  <c r="AG240" i="2"/>
  <c r="AG292" i="2"/>
  <c r="T131" i="2"/>
  <c r="D214" i="2"/>
  <c r="D473" i="2"/>
  <c r="D265" i="2"/>
  <c r="D421" i="2"/>
  <c r="U438" i="2"/>
  <c r="U439" i="2"/>
  <c r="D110" i="2"/>
  <c r="U74" i="2"/>
  <c r="U75" i="2"/>
  <c r="D57" i="2"/>
  <c r="D369" i="2"/>
  <c r="T388" i="2"/>
  <c r="D161" i="2"/>
  <c r="T287" i="2"/>
  <c r="V24" i="2"/>
  <c r="W132" i="5" l="1"/>
  <c r="AA50" i="5"/>
  <c r="Z56" i="5"/>
  <c r="Z125" i="5" s="1"/>
  <c r="AB50" i="5"/>
  <c r="AH51" i="5"/>
  <c r="AC53" i="5"/>
  <c r="AT54" i="5"/>
  <c r="AU54" i="5" s="1"/>
  <c r="AV54" i="5" s="1"/>
  <c r="Y73" i="5"/>
  <c r="X78" i="5"/>
  <c r="X128" i="5" s="1"/>
  <c r="BA6" i="5"/>
  <c r="AZ12" i="5"/>
  <c r="AZ117" i="5" s="1"/>
  <c r="Y111" i="5"/>
  <c r="Y131" i="5" s="1"/>
  <c r="Z105" i="5"/>
  <c r="AB56" i="5"/>
  <c r="AB125" i="5" s="1"/>
  <c r="AM45" i="5"/>
  <c r="AM124" i="5" s="1"/>
  <c r="AN39" i="5"/>
  <c r="AB100" i="5"/>
  <c r="AB130" i="5" s="1"/>
  <c r="AC94" i="5"/>
  <c r="BN34" i="5"/>
  <c r="BN123" i="5" s="1"/>
  <c r="BO28" i="5"/>
  <c r="Z85" i="5"/>
  <c r="Y89" i="5"/>
  <c r="Y129" i="5" s="1"/>
  <c r="AB63" i="5"/>
  <c r="AA67" i="5"/>
  <c r="AD61" i="5"/>
  <c r="BB23" i="5"/>
  <c r="BB120" i="5" s="1"/>
  <c r="BC17" i="5"/>
  <c r="AE83" i="5"/>
  <c r="AB72" i="5"/>
  <c r="W178" i="2"/>
  <c r="W180" i="2" s="1"/>
  <c r="AF316" i="2"/>
  <c r="AG316" i="2" s="1"/>
  <c r="AH316" i="2" s="1"/>
  <c r="AF56" i="2"/>
  <c r="AF264" i="2"/>
  <c r="AF160" i="2"/>
  <c r="AF368" i="2"/>
  <c r="AG108" i="2"/>
  <c r="AG420" i="2"/>
  <c r="AG472" i="2"/>
  <c r="AG212" i="2"/>
  <c r="AG524" i="2"/>
  <c r="AH195" i="2"/>
  <c r="AH159" i="2"/>
  <c r="AH419" i="2"/>
  <c r="AH256" i="2"/>
  <c r="AH204" i="2"/>
  <c r="AH407" i="2"/>
  <c r="AH252" i="2"/>
  <c r="AH253" i="2"/>
  <c r="AH459" i="2"/>
  <c r="AH302" i="2"/>
  <c r="AH456" i="2"/>
  <c r="AH460" i="2"/>
  <c r="AH198" i="2"/>
  <c r="AH449" i="2"/>
  <c r="AH140" i="2"/>
  <c r="AH354" i="2"/>
  <c r="AH398" i="2"/>
  <c r="AH462" i="2"/>
  <c r="AH194" i="2"/>
  <c r="AH263" i="2"/>
  <c r="AH107" i="2"/>
  <c r="AH301" i="2"/>
  <c r="AH242" i="2"/>
  <c r="AH243" i="2"/>
  <c r="AH190" i="2"/>
  <c r="AH352" i="2"/>
  <c r="AH298" i="2"/>
  <c r="AH406" i="2"/>
  <c r="AH295" i="2"/>
  <c r="AH408" i="2"/>
  <c r="AH200" i="2"/>
  <c r="AH201" i="2"/>
  <c r="AH192" i="2"/>
  <c r="AH455" i="2"/>
  <c r="AH246" i="2"/>
  <c r="AH451" i="2"/>
  <c r="AH147" i="2"/>
  <c r="AH353" i="2"/>
  <c r="AH139" i="2"/>
  <c r="AH146" i="2"/>
  <c r="AH299" i="2"/>
  <c r="AH142" i="2"/>
  <c r="AH349" i="2"/>
  <c r="AH461" i="2"/>
  <c r="AH248" i="2"/>
  <c r="AH143" i="2"/>
  <c r="AH202" i="2"/>
  <c r="AH293" i="2"/>
  <c r="AH199" i="2"/>
  <c r="AH144" i="2"/>
  <c r="AH5" i="3"/>
  <c r="AH493" i="2"/>
  <c r="AH527" i="2"/>
  <c r="AH528" i="2"/>
  <c r="AH529" i="2"/>
  <c r="AH530" i="2"/>
  <c r="AH494" i="2"/>
  <c r="AH506" i="2"/>
  <c r="AH510" i="2"/>
  <c r="AH509" i="2"/>
  <c r="AH505" i="2"/>
  <c r="AH504" i="2"/>
  <c r="AH511" i="2"/>
  <c r="AH507" i="2"/>
  <c r="AH502" i="2"/>
  <c r="AH503" i="2"/>
  <c r="AH512" i="2"/>
  <c r="AH508" i="2"/>
  <c r="AH88" i="2"/>
  <c r="AH36" i="2"/>
  <c r="AH501" i="2"/>
  <c r="AH34" i="2"/>
  <c r="AH513" i="2"/>
  <c r="AH35" i="2"/>
  <c r="AH87" i="2"/>
  <c r="AH33" i="2"/>
  <c r="AH85" i="2"/>
  <c r="AH86" i="2"/>
  <c r="AH90" i="2"/>
  <c r="AH38" i="2"/>
  <c r="AH514" i="2"/>
  <c r="AH500" i="2"/>
  <c r="AH515" i="2"/>
  <c r="AH91" i="2"/>
  <c r="AH39" i="2"/>
  <c r="AH516" i="2"/>
  <c r="AH92" i="2"/>
  <c r="AH40" i="2"/>
  <c r="AH93" i="2"/>
  <c r="AH41" i="2"/>
  <c r="AH517" i="2"/>
  <c r="AH518" i="2"/>
  <c r="AH42" i="2"/>
  <c r="AH94" i="2"/>
  <c r="AH519" i="2"/>
  <c r="AH43" i="2"/>
  <c r="AH95" i="2"/>
  <c r="AH44" i="2"/>
  <c r="AH520" i="2"/>
  <c r="AH96" i="2"/>
  <c r="AH97" i="2"/>
  <c r="AH45" i="2"/>
  <c r="AH521" i="2"/>
  <c r="AH46" i="2"/>
  <c r="AH522" i="2"/>
  <c r="AH98" i="2"/>
  <c r="AH303" i="2"/>
  <c r="AH523" i="2"/>
  <c r="AH99" i="2"/>
  <c r="AH47" i="2"/>
  <c r="AH48" i="2"/>
  <c r="AH524" i="2"/>
  <c r="AH100" i="2"/>
  <c r="AH357" i="2"/>
  <c r="AH360" i="2"/>
  <c r="AH409" i="2"/>
  <c r="AH498" i="2"/>
  <c r="AG525" i="2" s="1"/>
  <c r="AH49" i="2"/>
  <c r="AH359" i="2"/>
  <c r="AH203" i="2"/>
  <c r="AH101" i="2"/>
  <c r="AH362" i="2"/>
  <c r="AH50" i="2"/>
  <c r="AH464" i="2"/>
  <c r="AH102" i="2"/>
  <c r="AH410" i="2"/>
  <c r="AH255" i="2"/>
  <c r="AH361" i="2"/>
  <c r="AH151" i="2"/>
  <c r="AH152" i="2"/>
  <c r="AH103" i="2"/>
  <c r="AH153" i="2"/>
  <c r="AH309" i="2"/>
  <c r="AH363" i="2"/>
  <c r="AH413" i="2"/>
  <c r="AH51" i="2"/>
  <c r="AH254" i="2"/>
  <c r="AH364" i="2"/>
  <c r="AH307" i="2"/>
  <c r="AH308" i="2"/>
  <c r="AH155" i="2"/>
  <c r="AH207" i="2"/>
  <c r="AH104" i="2"/>
  <c r="AH52" i="2"/>
  <c r="AH412" i="2"/>
  <c r="AH467" i="2"/>
  <c r="AH310" i="2"/>
  <c r="AH466" i="2"/>
  <c r="AH414" i="2"/>
  <c r="AH311" i="2"/>
  <c r="AH156" i="2"/>
  <c r="AH469" i="2"/>
  <c r="AH260" i="2"/>
  <c r="AH312" i="2"/>
  <c r="AH209" i="2"/>
  <c r="AH53" i="2"/>
  <c r="AH416" i="2"/>
  <c r="AH157" i="2"/>
  <c r="AH205" i="2"/>
  <c r="AH365" i="2"/>
  <c r="AH468" i="2"/>
  <c r="AH313" i="2"/>
  <c r="AH261" i="2"/>
  <c r="AH259" i="2"/>
  <c r="AH417" i="2"/>
  <c r="AH105" i="2"/>
  <c r="AH208" i="2"/>
  <c r="AH154" i="2"/>
  <c r="AH206" i="2"/>
  <c r="AH366" i="2"/>
  <c r="AH106" i="2"/>
  <c r="AH418" i="2"/>
  <c r="AH314" i="2"/>
  <c r="AH210" i="2"/>
  <c r="AH262" i="2"/>
  <c r="AH158" i="2"/>
  <c r="AH470" i="2"/>
  <c r="AH54" i="2"/>
  <c r="AH211" i="2"/>
  <c r="AH55" i="2"/>
  <c r="AH367" i="2"/>
  <c r="AH471" i="2"/>
  <c r="AH315" i="2"/>
  <c r="AH450" i="2"/>
  <c r="AH405" i="2"/>
  <c r="AH350" i="2"/>
  <c r="AH247" i="2"/>
  <c r="AH249" i="2"/>
  <c r="AH304" i="2"/>
  <c r="AH454" i="2"/>
  <c r="AH397" i="2"/>
  <c r="AH191" i="2"/>
  <c r="AH300" i="2"/>
  <c r="AH145" i="2"/>
  <c r="AH150" i="2"/>
  <c r="AH149" i="2"/>
  <c r="AH258" i="2"/>
  <c r="AH452" i="2"/>
  <c r="AH457" i="2"/>
  <c r="AH403" i="2"/>
  <c r="AH197" i="2"/>
  <c r="AH404" i="2"/>
  <c r="AH241" i="2"/>
  <c r="AH402" i="2"/>
  <c r="AH137" i="2"/>
  <c r="AH189" i="2"/>
  <c r="AH415" i="2"/>
  <c r="AH257" i="2"/>
  <c r="AH463" i="2"/>
  <c r="AH358" i="2"/>
  <c r="AH148" i="2"/>
  <c r="AH356" i="2"/>
  <c r="AH355" i="2"/>
  <c r="AH347" i="2"/>
  <c r="AH306" i="2"/>
  <c r="AH400" i="2"/>
  <c r="AH399" i="2"/>
  <c r="AH465" i="2"/>
  <c r="AH250" i="2"/>
  <c r="AH346" i="2"/>
  <c r="AH196" i="2"/>
  <c r="AH138" i="2"/>
  <c r="AH251" i="2"/>
  <c r="AH411" i="2"/>
  <c r="AH305" i="2"/>
  <c r="AH294" i="2"/>
  <c r="AH348" i="2"/>
  <c r="AH296" i="2"/>
  <c r="AH297" i="2"/>
  <c r="AH458" i="2"/>
  <c r="AH351" i="2"/>
  <c r="AH345" i="2"/>
  <c r="AH244" i="2"/>
  <c r="AF473" i="2"/>
  <c r="AD473" i="2"/>
  <c r="AB473" i="2"/>
  <c r="Z473" i="2"/>
  <c r="X473" i="2"/>
  <c r="V473" i="2"/>
  <c r="T473" i="2"/>
  <c r="R473" i="2"/>
  <c r="P473" i="2"/>
  <c r="N473" i="2"/>
  <c r="L473" i="2"/>
  <c r="J473" i="2"/>
  <c r="AE473" i="2"/>
  <c r="AA473" i="2"/>
  <c r="W473" i="2"/>
  <c r="S473" i="2"/>
  <c r="O473" i="2"/>
  <c r="K473" i="2"/>
  <c r="AC473" i="2"/>
  <c r="Y473" i="2"/>
  <c r="U473" i="2"/>
  <c r="Q473" i="2"/>
  <c r="M473" i="2"/>
  <c r="AF317" i="2"/>
  <c r="AD317" i="2"/>
  <c r="AB317" i="2"/>
  <c r="Z317" i="2"/>
  <c r="X317" i="2"/>
  <c r="V317" i="2"/>
  <c r="T317" i="2"/>
  <c r="R317" i="2"/>
  <c r="P317" i="2"/>
  <c r="N317" i="2"/>
  <c r="L317" i="2"/>
  <c r="J317" i="2"/>
  <c r="AE317" i="2"/>
  <c r="AC317" i="2"/>
  <c r="AA317" i="2"/>
  <c r="Y317" i="2"/>
  <c r="W317" i="2"/>
  <c r="U317" i="2"/>
  <c r="S317" i="2"/>
  <c r="Q317" i="2"/>
  <c r="O317" i="2"/>
  <c r="M317" i="2"/>
  <c r="K317" i="2"/>
  <c r="AE265" i="2"/>
  <c r="AC265" i="2"/>
  <c r="AA265" i="2"/>
  <c r="Y265" i="2"/>
  <c r="W265" i="2"/>
  <c r="U265" i="2"/>
  <c r="S265" i="2"/>
  <c r="Q265" i="2"/>
  <c r="O265" i="2"/>
  <c r="M265" i="2"/>
  <c r="K265" i="2"/>
  <c r="AF265" i="2"/>
  <c r="AD265" i="2"/>
  <c r="AB265" i="2"/>
  <c r="Z265" i="2"/>
  <c r="X265" i="2"/>
  <c r="V265" i="2"/>
  <c r="T265" i="2"/>
  <c r="R265" i="2"/>
  <c r="P265" i="2"/>
  <c r="N265" i="2"/>
  <c r="L265" i="2"/>
  <c r="J265" i="2"/>
  <c r="AG110" i="2"/>
  <c r="AE110" i="2"/>
  <c r="AC110" i="2"/>
  <c r="AA110" i="2"/>
  <c r="Y110" i="2"/>
  <c r="W110" i="2"/>
  <c r="U110" i="2"/>
  <c r="S110" i="2"/>
  <c r="Q110" i="2"/>
  <c r="O110" i="2"/>
  <c r="M110" i="2"/>
  <c r="K110" i="2"/>
  <c r="AF110" i="2"/>
  <c r="AD110" i="2"/>
  <c r="AB110" i="2"/>
  <c r="Z110" i="2"/>
  <c r="X110" i="2"/>
  <c r="V110" i="2"/>
  <c r="T110" i="2"/>
  <c r="P110" i="2"/>
  <c r="L110" i="2"/>
  <c r="R110" i="2"/>
  <c r="N110" i="2"/>
  <c r="J110" i="2"/>
  <c r="AF57" i="2"/>
  <c r="AD57" i="2"/>
  <c r="AB57" i="2"/>
  <c r="Z57" i="2"/>
  <c r="X57" i="2"/>
  <c r="V57" i="2"/>
  <c r="T57" i="2"/>
  <c r="R57" i="2"/>
  <c r="P57" i="2"/>
  <c r="N57" i="2"/>
  <c r="L57" i="2"/>
  <c r="J57" i="2"/>
  <c r="AE57" i="2"/>
  <c r="AC57" i="2"/>
  <c r="AA57" i="2"/>
  <c r="Y57" i="2"/>
  <c r="W57" i="2"/>
  <c r="U57" i="2"/>
  <c r="S57" i="2"/>
  <c r="Q57" i="2"/>
  <c r="O57" i="2"/>
  <c r="M57" i="2"/>
  <c r="K57" i="2"/>
  <c r="AC161" i="2"/>
  <c r="Y161" i="2"/>
  <c r="U161" i="2"/>
  <c r="Q161" i="2"/>
  <c r="M161" i="2"/>
  <c r="AF161" i="2"/>
  <c r="AB161" i="2"/>
  <c r="X161" i="2"/>
  <c r="T161" i="2"/>
  <c r="P161" i="2"/>
  <c r="L161" i="2"/>
  <c r="AE161" i="2"/>
  <c r="AA161" i="2"/>
  <c r="W161" i="2"/>
  <c r="S161" i="2"/>
  <c r="O161" i="2"/>
  <c r="K161" i="2"/>
  <c r="AD161" i="2"/>
  <c r="Z161" i="2"/>
  <c r="V161" i="2"/>
  <c r="R161" i="2"/>
  <c r="N161" i="2"/>
  <c r="J161" i="2"/>
  <c r="AH472" i="2"/>
  <c r="AH160" i="2"/>
  <c r="AE369" i="2"/>
  <c r="AA369" i="2"/>
  <c r="W369" i="2"/>
  <c r="S369" i="2"/>
  <c r="O369" i="2"/>
  <c r="K369" i="2"/>
  <c r="AD369" i="2"/>
  <c r="Z369" i="2"/>
  <c r="V369" i="2"/>
  <c r="R369" i="2"/>
  <c r="N369" i="2"/>
  <c r="J369" i="2"/>
  <c r="AC369" i="2"/>
  <c r="Y369" i="2"/>
  <c r="U369" i="2"/>
  <c r="Q369" i="2"/>
  <c r="M369" i="2"/>
  <c r="AF369" i="2"/>
  <c r="AB369" i="2"/>
  <c r="X369" i="2"/>
  <c r="T369" i="2"/>
  <c r="P369" i="2"/>
  <c r="L369" i="2"/>
  <c r="AG214" i="2"/>
  <c r="AC214" i="2"/>
  <c r="Y214" i="2"/>
  <c r="U214" i="2"/>
  <c r="Q214" i="2"/>
  <c r="M214" i="2"/>
  <c r="AF214" i="2"/>
  <c r="AB214" i="2"/>
  <c r="X214" i="2"/>
  <c r="T214" i="2"/>
  <c r="P214" i="2"/>
  <c r="L214" i="2"/>
  <c r="AE214" i="2"/>
  <c r="AA214" i="2"/>
  <c r="W214" i="2"/>
  <c r="S214" i="2"/>
  <c r="O214" i="2"/>
  <c r="K214" i="2"/>
  <c r="AD214" i="2"/>
  <c r="Z214" i="2"/>
  <c r="V214" i="2"/>
  <c r="R214" i="2"/>
  <c r="N214" i="2"/>
  <c r="J214" i="2"/>
  <c r="AH108" i="2"/>
  <c r="AE421" i="2"/>
  <c r="AA421" i="2"/>
  <c r="W421" i="2"/>
  <c r="S421" i="2"/>
  <c r="O421" i="2"/>
  <c r="K421" i="2"/>
  <c r="AD421" i="2"/>
  <c r="Z421" i="2"/>
  <c r="V421" i="2"/>
  <c r="R421" i="2"/>
  <c r="N421" i="2"/>
  <c r="J421" i="2"/>
  <c r="AC421" i="2"/>
  <c r="Y421" i="2"/>
  <c r="U421" i="2"/>
  <c r="Q421" i="2"/>
  <c r="M421" i="2"/>
  <c r="AF421" i="2"/>
  <c r="AB421" i="2"/>
  <c r="X421" i="2"/>
  <c r="T421" i="2"/>
  <c r="P421" i="2"/>
  <c r="L421" i="2"/>
  <c r="AH264" i="2"/>
  <c r="AH56" i="2"/>
  <c r="AH368" i="2"/>
  <c r="AH420" i="2"/>
  <c r="AH212" i="2"/>
  <c r="T532" i="2"/>
  <c r="T17" i="3" s="1"/>
  <c r="T35" i="3" s="1"/>
  <c r="T495" i="2"/>
  <c r="AD533" i="2"/>
  <c r="AG10" i="2"/>
  <c r="AH23" i="3"/>
  <c r="AH441" i="2"/>
  <c r="AH389" i="2"/>
  <c r="AH181" i="2"/>
  <c r="AH129" i="2"/>
  <c r="AH285" i="2"/>
  <c r="AH25" i="2"/>
  <c r="AH233" i="2"/>
  <c r="AH337" i="2"/>
  <c r="AH77" i="2"/>
  <c r="AH338" i="2"/>
  <c r="AH286" i="2"/>
  <c r="AH442" i="2"/>
  <c r="AH390" i="2"/>
  <c r="AH182" i="2"/>
  <c r="AH234" i="2"/>
  <c r="AH130" i="2"/>
  <c r="AH78" i="2"/>
  <c r="AH26" i="2"/>
  <c r="AH30" i="2"/>
  <c r="AH57" i="2" s="1"/>
  <c r="AH290" i="2"/>
  <c r="AH186" i="2"/>
  <c r="AG213" i="2" s="1"/>
  <c r="AH446" i="2"/>
  <c r="AH473" i="2" s="1"/>
  <c r="AH134" i="2"/>
  <c r="AG161" i="2" s="1"/>
  <c r="AH82" i="2"/>
  <c r="AG109" i="2" s="1"/>
  <c r="AH394" i="2"/>
  <c r="AG421" i="2" s="1"/>
  <c r="AH238" i="2"/>
  <c r="AG265" i="2" s="1"/>
  <c r="AH342" i="2"/>
  <c r="AH369" i="2" s="1"/>
  <c r="AP6" i="2"/>
  <c r="U440" i="2"/>
  <c r="U443" i="2" s="1"/>
  <c r="U283" i="2"/>
  <c r="U282" i="2"/>
  <c r="D162" i="2"/>
  <c r="D111" i="2"/>
  <c r="U126" i="2"/>
  <c r="U127" i="2"/>
  <c r="D318" i="2"/>
  <c r="T391" i="2"/>
  <c r="D474" i="2"/>
  <c r="D215" i="2"/>
  <c r="V230" i="2"/>
  <c r="V231" i="2"/>
  <c r="V27" i="2"/>
  <c r="D422" i="2"/>
  <c r="D266" i="2"/>
  <c r="AI5" i="2"/>
  <c r="AH396" i="2"/>
  <c r="AH448" i="2"/>
  <c r="AH292" i="2"/>
  <c r="AH344" i="2"/>
  <c r="AH32" i="2"/>
  <c r="AH136" i="2"/>
  <c r="AH188" i="2"/>
  <c r="AH84" i="2"/>
  <c r="AH240" i="2"/>
  <c r="D370" i="2"/>
  <c r="D58" i="2"/>
  <c r="U76" i="2"/>
  <c r="T339" i="2"/>
  <c r="X132" i="5" l="1"/>
  <c r="AA56" i="5"/>
  <c r="AA125" i="5" s="1"/>
  <c r="AC50" i="5"/>
  <c r="AD53" i="5"/>
  <c r="AI51" i="5"/>
  <c r="AW54" i="5"/>
  <c r="AX54" i="5" s="1"/>
  <c r="AY54" i="5" s="1"/>
  <c r="AZ54" i="5" s="1"/>
  <c r="BA54" i="5" s="1"/>
  <c r="BB54" i="5" s="1"/>
  <c r="BC54" i="5" s="1"/>
  <c r="BD54" i="5" s="1"/>
  <c r="BE54" i="5" s="1"/>
  <c r="BF54" i="5" s="1"/>
  <c r="BG54" i="5" s="1"/>
  <c r="BH54" i="5" s="1"/>
  <c r="BI54" i="5" s="1"/>
  <c r="BJ54" i="5" s="1"/>
  <c r="BK54" i="5" s="1"/>
  <c r="BL54" i="5" s="1"/>
  <c r="BM54" i="5" s="1"/>
  <c r="BN54" i="5" s="1"/>
  <c r="BO54" i="5" s="1"/>
  <c r="F54" i="5" s="1"/>
  <c r="E54" i="5" s="1"/>
  <c r="Z73" i="5"/>
  <c r="Y78" i="5"/>
  <c r="Y128" i="5" s="1"/>
  <c r="BO34" i="5"/>
  <c r="BO123" i="5" s="1"/>
  <c r="F28" i="5"/>
  <c r="AC100" i="5"/>
  <c r="AC130" i="5" s="1"/>
  <c r="AD94" i="5"/>
  <c r="AN45" i="5"/>
  <c r="AN124" i="5" s="1"/>
  <c r="AO39" i="5"/>
  <c r="AC56" i="5"/>
  <c r="AC125" i="5" s="1"/>
  <c r="AD50" i="5"/>
  <c r="Z111" i="5"/>
  <c r="Z131" i="5" s="1"/>
  <c r="AA105" i="5"/>
  <c r="F123" i="5"/>
  <c r="BA12" i="5"/>
  <c r="BA117" i="5" s="1"/>
  <c r="BB6" i="5"/>
  <c r="AA85" i="5"/>
  <c r="Z89" i="5"/>
  <c r="Z129" i="5" s="1"/>
  <c r="AC63" i="5"/>
  <c r="AB67" i="5"/>
  <c r="AE61" i="5"/>
  <c r="AC72" i="5"/>
  <c r="AF83" i="5"/>
  <c r="BC23" i="5"/>
  <c r="BC120" i="5" s="1"/>
  <c r="BD17" i="5"/>
  <c r="AG317" i="2"/>
  <c r="AH317" i="2" s="1"/>
  <c r="AI317" i="2" s="1"/>
  <c r="AH421" i="2"/>
  <c r="AH161" i="2"/>
  <c r="AG473" i="2"/>
  <c r="AG369" i="2"/>
  <c r="AH525" i="2"/>
  <c r="AH213" i="2"/>
  <c r="AG57" i="2"/>
  <c r="AH109" i="2"/>
  <c r="AH265" i="2"/>
  <c r="AI5" i="3"/>
  <c r="AI493" i="2"/>
  <c r="AI528" i="2"/>
  <c r="AI529" i="2"/>
  <c r="AI530" i="2"/>
  <c r="AI494" i="2"/>
  <c r="AI506" i="2"/>
  <c r="AI505" i="2"/>
  <c r="AI504" i="2"/>
  <c r="AI509" i="2"/>
  <c r="AI510" i="2"/>
  <c r="AI511" i="2"/>
  <c r="AI507" i="2"/>
  <c r="AI512" i="2"/>
  <c r="AI508" i="2"/>
  <c r="AI88" i="2"/>
  <c r="AI502" i="2"/>
  <c r="AI36" i="2"/>
  <c r="AI501" i="2"/>
  <c r="AI503" i="2"/>
  <c r="AI34" i="2"/>
  <c r="AI85" i="2"/>
  <c r="AI86" i="2"/>
  <c r="AI513" i="2"/>
  <c r="AI35" i="2"/>
  <c r="AI87" i="2"/>
  <c r="AI33" i="2"/>
  <c r="AI90" i="2"/>
  <c r="AI38" i="2"/>
  <c r="AI514" i="2"/>
  <c r="AI500" i="2"/>
  <c r="AI515" i="2"/>
  <c r="AI91" i="2"/>
  <c r="AI39" i="2"/>
  <c r="AI92" i="2"/>
  <c r="AI516" i="2"/>
  <c r="AI40" i="2"/>
  <c r="AI41" i="2"/>
  <c r="AI517" i="2"/>
  <c r="AI93" i="2"/>
  <c r="AI518" i="2"/>
  <c r="AI42" i="2"/>
  <c r="AI94" i="2"/>
  <c r="AI95" i="2"/>
  <c r="AI43" i="2"/>
  <c r="AI519" i="2"/>
  <c r="AI351" i="2"/>
  <c r="AI520" i="2"/>
  <c r="AI96" i="2"/>
  <c r="AI44" i="2"/>
  <c r="AI97" i="2"/>
  <c r="AI45" i="2"/>
  <c r="AI521" i="2"/>
  <c r="AI98" i="2"/>
  <c r="AI46" i="2"/>
  <c r="AI522" i="2"/>
  <c r="AI523" i="2"/>
  <c r="AI99" i="2"/>
  <c r="AI47" i="2"/>
  <c r="AI524" i="2"/>
  <c r="AI48" i="2"/>
  <c r="AI100" i="2"/>
  <c r="AI525" i="2"/>
  <c r="AI253" i="2"/>
  <c r="AI101" i="2"/>
  <c r="AI148" i="2"/>
  <c r="AI49" i="2"/>
  <c r="AI498" i="2"/>
  <c r="AH526" i="2" s="1"/>
  <c r="AI50" i="2"/>
  <c r="AI411" i="2"/>
  <c r="AI102" i="2"/>
  <c r="AI360" i="2"/>
  <c r="AI410" i="2"/>
  <c r="AI204" i="2"/>
  <c r="AI103" i="2"/>
  <c r="AI151" i="2"/>
  <c r="AI464" i="2"/>
  <c r="AI463" i="2"/>
  <c r="AI363" i="2"/>
  <c r="AI51" i="2"/>
  <c r="AI361" i="2"/>
  <c r="AI362" i="2"/>
  <c r="AI364" i="2"/>
  <c r="AI258" i="2"/>
  <c r="AI413" i="2"/>
  <c r="AI104" i="2"/>
  <c r="AI309" i="2"/>
  <c r="AI152" i="2"/>
  <c r="AI52" i="2"/>
  <c r="AI105" i="2"/>
  <c r="AI207" i="2"/>
  <c r="AI53" i="2"/>
  <c r="AI311" i="2"/>
  <c r="AI155" i="2"/>
  <c r="AI468" i="2"/>
  <c r="AI365" i="2"/>
  <c r="AI209" i="2"/>
  <c r="AI313" i="2"/>
  <c r="AI154" i="2"/>
  <c r="AI417" i="2"/>
  <c r="AI314" i="2"/>
  <c r="AI210" i="2"/>
  <c r="AI262" i="2"/>
  <c r="AI259" i="2"/>
  <c r="AI206" i="2"/>
  <c r="AI205" i="2"/>
  <c r="AI418" i="2"/>
  <c r="AI157" i="2"/>
  <c r="AI261" i="2"/>
  <c r="AI312" i="2"/>
  <c r="AI469" i="2"/>
  <c r="AI416" i="2"/>
  <c r="AI366" i="2"/>
  <c r="AI470" i="2"/>
  <c r="AI54" i="2"/>
  <c r="AI106" i="2"/>
  <c r="AI158" i="2"/>
  <c r="AI471" i="2"/>
  <c r="AI107" i="2"/>
  <c r="AI263" i="2"/>
  <c r="AI419" i="2"/>
  <c r="AI159" i="2"/>
  <c r="AI315" i="2"/>
  <c r="AI367" i="2"/>
  <c r="AI55" i="2"/>
  <c r="AI211" i="2"/>
  <c r="AI212" i="2"/>
  <c r="AI264" i="2"/>
  <c r="AI108" i="2"/>
  <c r="AI369" i="2"/>
  <c r="AI56" i="2"/>
  <c r="AI420" i="2"/>
  <c r="AI472" i="2"/>
  <c r="AI244" i="2"/>
  <c r="AI297" i="2"/>
  <c r="AI348" i="2"/>
  <c r="AI305" i="2"/>
  <c r="AI251" i="2"/>
  <c r="AI196" i="2"/>
  <c r="AI250" i="2"/>
  <c r="AI400" i="2"/>
  <c r="AI347" i="2"/>
  <c r="AI356" i="2"/>
  <c r="AI358" i="2"/>
  <c r="AI257" i="2"/>
  <c r="AI189" i="2"/>
  <c r="AI402" i="2"/>
  <c r="AI404" i="2"/>
  <c r="AI403" i="2"/>
  <c r="AI452" i="2"/>
  <c r="AI149" i="2"/>
  <c r="AI145" i="2"/>
  <c r="AI397" i="2"/>
  <c r="AI304" i="2"/>
  <c r="AI247" i="2"/>
  <c r="AI405" i="2"/>
  <c r="AI208" i="2"/>
  <c r="AI260" i="2"/>
  <c r="AI156" i="2"/>
  <c r="AI414" i="2"/>
  <c r="AI310" i="2"/>
  <c r="AI412" i="2"/>
  <c r="AI307" i="2"/>
  <c r="AI254" i="2"/>
  <c r="AI255" i="2"/>
  <c r="AI359" i="2"/>
  <c r="AI303" i="2"/>
  <c r="AI195" i="2"/>
  <c r="AI144" i="2"/>
  <c r="AI199" i="2"/>
  <c r="AI293" i="2"/>
  <c r="AI202" i="2"/>
  <c r="AI143" i="2"/>
  <c r="AI248" i="2"/>
  <c r="AI461" i="2"/>
  <c r="AI349" i="2"/>
  <c r="AI142" i="2"/>
  <c r="AI302" i="2"/>
  <c r="AI252" i="2"/>
  <c r="AI256" i="2"/>
  <c r="AI146" i="2"/>
  <c r="AI353" i="2"/>
  <c r="AI451" i="2"/>
  <c r="AI455" i="2"/>
  <c r="AI201" i="2"/>
  <c r="AI408" i="2"/>
  <c r="AI295" i="2"/>
  <c r="AI298" i="2"/>
  <c r="AI190" i="2"/>
  <c r="AI242" i="2"/>
  <c r="AI316" i="2"/>
  <c r="AI368" i="2"/>
  <c r="AI345" i="2"/>
  <c r="AI458" i="2"/>
  <c r="AI296" i="2"/>
  <c r="AI294" i="2"/>
  <c r="AI138" i="2"/>
  <c r="AI346" i="2"/>
  <c r="AI465" i="2"/>
  <c r="AI399" i="2"/>
  <c r="AI306" i="2"/>
  <c r="AI355" i="2"/>
  <c r="AI415" i="2"/>
  <c r="AI137" i="2"/>
  <c r="AI241" i="2"/>
  <c r="AI197" i="2"/>
  <c r="AI457" i="2"/>
  <c r="AI150" i="2"/>
  <c r="AI300" i="2"/>
  <c r="AI191" i="2"/>
  <c r="AI454" i="2"/>
  <c r="AI249" i="2"/>
  <c r="AI350" i="2"/>
  <c r="AI450" i="2"/>
  <c r="AI160" i="2"/>
  <c r="AI466" i="2"/>
  <c r="AI467" i="2"/>
  <c r="AI308" i="2"/>
  <c r="AI153" i="2"/>
  <c r="AI203" i="2"/>
  <c r="AI409" i="2"/>
  <c r="AI357" i="2"/>
  <c r="AI194" i="2"/>
  <c r="AI462" i="2"/>
  <c r="AI398" i="2"/>
  <c r="AI354" i="2"/>
  <c r="AI140" i="2"/>
  <c r="AI449" i="2"/>
  <c r="AI198" i="2"/>
  <c r="AI460" i="2"/>
  <c r="AI456" i="2"/>
  <c r="AI459" i="2"/>
  <c r="AI407" i="2"/>
  <c r="AI299" i="2"/>
  <c r="AI139" i="2"/>
  <c r="AI147" i="2"/>
  <c r="AI246" i="2"/>
  <c r="AI192" i="2"/>
  <c r="AI200" i="2"/>
  <c r="AI406" i="2"/>
  <c r="AI352" i="2"/>
  <c r="AI243" i="2"/>
  <c r="AI301" i="2"/>
  <c r="AG474" i="2"/>
  <c r="AE474" i="2"/>
  <c r="AC474" i="2"/>
  <c r="AA474" i="2"/>
  <c r="Y474" i="2"/>
  <c r="W474" i="2"/>
  <c r="U474" i="2"/>
  <c r="S474" i="2"/>
  <c r="Q474" i="2"/>
  <c r="O474" i="2"/>
  <c r="M474" i="2"/>
  <c r="K474" i="2"/>
  <c r="AD474" i="2"/>
  <c r="Z474" i="2"/>
  <c r="V474" i="2"/>
  <c r="R474" i="2"/>
  <c r="N474" i="2"/>
  <c r="J474" i="2"/>
  <c r="AF474" i="2"/>
  <c r="AB474" i="2"/>
  <c r="X474" i="2"/>
  <c r="T474" i="2"/>
  <c r="P474" i="2"/>
  <c r="L474" i="2"/>
  <c r="AG318" i="2"/>
  <c r="AE318" i="2"/>
  <c r="AC318" i="2"/>
  <c r="AA318" i="2"/>
  <c r="Y318" i="2"/>
  <c r="W318" i="2"/>
  <c r="U318" i="2"/>
  <c r="S318" i="2"/>
  <c r="Q318" i="2"/>
  <c r="O318" i="2"/>
  <c r="M318" i="2"/>
  <c r="K318" i="2"/>
  <c r="AF318" i="2"/>
  <c r="AD318" i="2"/>
  <c r="AB318" i="2"/>
  <c r="Z318" i="2"/>
  <c r="X318" i="2"/>
  <c r="V318" i="2"/>
  <c r="T318" i="2"/>
  <c r="R318" i="2"/>
  <c r="P318" i="2"/>
  <c r="N318" i="2"/>
  <c r="L318" i="2"/>
  <c r="J318" i="2"/>
  <c r="AF266" i="2"/>
  <c r="AD266" i="2"/>
  <c r="AB266" i="2"/>
  <c r="Z266" i="2"/>
  <c r="X266" i="2"/>
  <c r="V266" i="2"/>
  <c r="T266" i="2"/>
  <c r="R266" i="2"/>
  <c r="P266" i="2"/>
  <c r="N266" i="2"/>
  <c r="L266" i="2"/>
  <c r="J266" i="2"/>
  <c r="AG266" i="2"/>
  <c r="AE266" i="2"/>
  <c r="AC266" i="2"/>
  <c r="AA266" i="2"/>
  <c r="Y266" i="2"/>
  <c r="W266" i="2"/>
  <c r="U266" i="2"/>
  <c r="S266" i="2"/>
  <c r="Q266" i="2"/>
  <c r="O266" i="2"/>
  <c r="M266" i="2"/>
  <c r="K266" i="2"/>
  <c r="AG111" i="2"/>
  <c r="AE111" i="2"/>
  <c r="AC111" i="2"/>
  <c r="AA111" i="2"/>
  <c r="Y111" i="2"/>
  <c r="W111" i="2"/>
  <c r="U111" i="2"/>
  <c r="S111" i="2"/>
  <c r="Q111" i="2"/>
  <c r="O111" i="2"/>
  <c r="M111" i="2"/>
  <c r="K111" i="2"/>
  <c r="AH111" i="2"/>
  <c r="AF111" i="2"/>
  <c r="AD111" i="2"/>
  <c r="AB111" i="2"/>
  <c r="Z111" i="2"/>
  <c r="X111" i="2"/>
  <c r="V111" i="2"/>
  <c r="T111" i="2"/>
  <c r="R111" i="2"/>
  <c r="P111" i="2"/>
  <c r="N111" i="2"/>
  <c r="L111" i="2"/>
  <c r="J111" i="2"/>
  <c r="AG58" i="2"/>
  <c r="AE58" i="2"/>
  <c r="AC58" i="2"/>
  <c r="AA58" i="2"/>
  <c r="Y58" i="2"/>
  <c r="W58" i="2"/>
  <c r="U58" i="2"/>
  <c r="S58" i="2"/>
  <c r="Q58" i="2"/>
  <c r="O58" i="2"/>
  <c r="M58" i="2"/>
  <c r="K58" i="2"/>
  <c r="AF58" i="2"/>
  <c r="AD58" i="2"/>
  <c r="AB58" i="2"/>
  <c r="Z58" i="2"/>
  <c r="X58" i="2"/>
  <c r="V58" i="2"/>
  <c r="T58" i="2"/>
  <c r="R58" i="2"/>
  <c r="P58" i="2"/>
  <c r="N58" i="2"/>
  <c r="L58" i="2"/>
  <c r="J58" i="2"/>
  <c r="AI213" i="2"/>
  <c r="AI473" i="2"/>
  <c r="AD422" i="2"/>
  <c r="Z422" i="2"/>
  <c r="V422" i="2"/>
  <c r="R422" i="2"/>
  <c r="N422" i="2"/>
  <c r="J422" i="2"/>
  <c r="AG422" i="2"/>
  <c r="AC422" i="2"/>
  <c r="Y422" i="2"/>
  <c r="U422" i="2"/>
  <c r="Q422" i="2"/>
  <c r="M422" i="2"/>
  <c r="AF422" i="2"/>
  <c r="AB422" i="2"/>
  <c r="X422" i="2"/>
  <c r="T422" i="2"/>
  <c r="P422" i="2"/>
  <c r="L422" i="2"/>
  <c r="AE422" i="2"/>
  <c r="AA422" i="2"/>
  <c r="W422" i="2"/>
  <c r="S422" i="2"/>
  <c r="O422" i="2"/>
  <c r="K422" i="2"/>
  <c r="AE215" i="2"/>
  <c r="AA215" i="2"/>
  <c r="W215" i="2"/>
  <c r="S215" i="2"/>
  <c r="O215" i="2"/>
  <c r="K215" i="2"/>
  <c r="AH215" i="2"/>
  <c r="AD215" i="2"/>
  <c r="Z215" i="2"/>
  <c r="V215" i="2"/>
  <c r="R215" i="2"/>
  <c r="N215" i="2"/>
  <c r="J215" i="2"/>
  <c r="AG215" i="2"/>
  <c r="AC215" i="2"/>
  <c r="Y215" i="2"/>
  <c r="U215" i="2"/>
  <c r="Q215" i="2"/>
  <c r="M215" i="2"/>
  <c r="AF215" i="2"/>
  <c r="AB215" i="2"/>
  <c r="X215" i="2"/>
  <c r="T215" i="2"/>
  <c r="P215" i="2"/>
  <c r="L215" i="2"/>
  <c r="AI109" i="2"/>
  <c r="AI421" i="2"/>
  <c r="AI161" i="2"/>
  <c r="AI265" i="2"/>
  <c r="AE370" i="2"/>
  <c r="AA370" i="2"/>
  <c r="W370" i="2"/>
  <c r="S370" i="2"/>
  <c r="O370" i="2"/>
  <c r="K370" i="2"/>
  <c r="AD370" i="2"/>
  <c r="Z370" i="2"/>
  <c r="V370" i="2"/>
  <c r="R370" i="2"/>
  <c r="N370" i="2"/>
  <c r="J370" i="2"/>
  <c r="AG370" i="2"/>
  <c r="AC370" i="2"/>
  <c r="Y370" i="2"/>
  <c r="U370" i="2"/>
  <c r="Q370" i="2"/>
  <c r="M370" i="2"/>
  <c r="AF370" i="2"/>
  <c r="AB370" i="2"/>
  <c r="X370" i="2"/>
  <c r="T370" i="2"/>
  <c r="P370" i="2"/>
  <c r="L370" i="2"/>
  <c r="AF162" i="2"/>
  <c r="AB162" i="2"/>
  <c r="X162" i="2"/>
  <c r="T162" i="2"/>
  <c r="P162" i="2"/>
  <c r="L162" i="2"/>
  <c r="AE162" i="2"/>
  <c r="AA162" i="2"/>
  <c r="W162" i="2"/>
  <c r="S162" i="2"/>
  <c r="O162" i="2"/>
  <c r="K162" i="2"/>
  <c r="AD162" i="2"/>
  <c r="Z162" i="2"/>
  <c r="V162" i="2"/>
  <c r="R162" i="2"/>
  <c r="N162" i="2"/>
  <c r="J162" i="2"/>
  <c r="AG162" i="2"/>
  <c r="AC162" i="2"/>
  <c r="Y162" i="2"/>
  <c r="U162" i="2"/>
  <c r="Q162" i="2"/>
  <c r="M162" i="2"/>
  <c r="AI57" i="2"/>
  <c r="AH10" i="2"/>
  <c r="AE533" i="2"/>
  <c r="U490" i="2"/>
  <c r="U491" i="2"/>
  <c r="T534" i="2"/>
  <c r="AI389" i="2"/>
  <c r="AI23" i="3"/>
  <c r="AI337" i="2"/>
  <c r="AI129" i="2"/>
  <c r="AI285" i="2"/>
  <c r="AI233" i="2"/>
  <c r="AI181" i="2"/>
  <c r="AI441" i="2"/>
  <c r="AI77" i="2"/>
  <c r="AI25" i="2"/>
  <c r="AI338" i="2"/>
  <c r="AI286" i="2"/>
  <c r="AI130" i="2"/>
  <c r="AI78" i="2"/>
  <c r="AI442" i="2"/>
  <c r="AI390" i="2"/>
  <c r="AI234" i="2"/>
  <c r="AI182" i="2"/>
  <c r="AI26" i="2"/>
  <c r="AI134" i="2"/>
  <c r="AH162" i="2" s="1"/>
  <c r="AI394" i="2"/>
  <c r="AI422" i="2" s="1"/>
  <c r="AI446" i="2"/>
  <c r="AH474" i="2" s="1"/>
  <c r="AI82" i="2"/>
  <c r="AH110" i="2" s="1"/>
  <c r="AI186" i="2"/>
  <c r="AH214" i="2" s="1"/>
  <c r="AI30" i="2"/>
  <c r="AI58" i="2" s="1"/>
  <c r="AI342" i="2"/>
  <c r="AH370" i="2" s="1"/>
  <c r="AI238" i="2"/>
  <c r="AH266" i="2" s="1"/>
  <c r="AI290" i="2"/>
  <c r="AQ6" i="2"/>
  <c r="U79" i="2"/>
  <c r="V232" i="2"/>
  <c r="U128" i="2"/>
  <c r="D163" i="2"/>
  <c r="AJ5" i="2"/>
  <c r="AI396" i="2"/>
  <c r="AI448" i="2"/>
  <c r="AI292" i="2"/>
  <c r="AI344" i="2"/>
  <c r="AI188" i="2"/>
  <c r="AI32" i="2"/>
  <c r="AI136" i="2"/>
  <c r="AI84" i="2"/>
  <c r="AI240" i="2"/>
  <c r="D423" i="2"/>
  <c r="W22" i="2"/>
  <c r="W23" i="2"/>
  <c r="U386" i="2"/>
  <c r="U387" i="2"/>
  <c r="U284" i="2"/>
  <c r="U334" i="2"/>
  <c r="U335" i="2"/>
  <c r="V438" i="2"/>
  <c r="V439" i="2"/>
  <c r="D267" i="2"/>
  <c r="D216" i="2"/>
  <c r="W183" i="2"/>
  <c r="D112" i="2"/>
  <c r="D59" i="2"/>
  <c r="D371" i="2"/>
  <c r="D475" i="2"/>
  <c r="D319" i="2"/>
  <c r="AE53" i="5" l="1"/>
  <c r="AJ51" i="5"/>
  <c r="AF53" i="5"/>
  <c r="Y132" i="5"/>
  <c r="AA73" i="5"/>
  <c r="Z78" i="5"/>
  <c r="Z128" i="5" s="1"/>
  <c r="AB105" i="5"/>
  <c r="AA111" i="5"/>
  <c r="AA131" i="5" s="1"/>
  <c r="AE50" i="5"/>
  <c r="AD56" i="5"/>
  <c r="AD125" i="5" s="1"/>
  <c r="AP39" i="5"/>
  <c r="AO45" i="5"/>
  <c r="AO124" i="5" s="1"/>
  <c r="AE94" i="5"/>
  <c r="AD100" i="5"/>
  <c r="AD130" i="5" s="1"/>
  <c r="E28" i="5"/>
  <c r="F34" i="5"/>
  <c r="E34" i="5" s="1"/>
  <c r="BB12" i="5"/>
  <c r="BB117" i="5" s="1"/>
  <c r="BC6" i="5"/>
  <c r="AB85" i="5"/>
  <c r="AA89" i="5"/>
  <c r="AA129" i="5" s="1"/>
  <c r="AD63" i="5"/>
  <c r="AC67" i="5"/>
  <c r="AF61" i="5"/>
  <c r="BD23" i="5"/>
  <c r="BD120" i="5" s="1"/>
  <c r="BE17" i="5"/>
  <c r="AG83" i="5"/>
  <c r="AD72" i="5"/>
  <c r="AI474" i="2"/>
  <c r="AH318" i="2"/>
  <c r="AI318" i="2" s="1"/>
  <c r="AJ318" i="2" s="1"/>
  <c r="AI370" i="2"/>
  <c r="AH58" i="2"/>
  <c r="AI266" i="2"/>
  <c r="AI214" i="2"/>
  <c r="AI162" i="2"/>
  <c r="AH422" i="2"/>
  <c r="AI110" i="2"/>
  <c r="AI526" i="2"/>
  <c r="AJ57" i="2"/>
  <c r="AJ265" i="2"/>
  <c r="AJ243" i="2"/>
  <c r="AJ406" i="2"/>
  <c r="AJ200" i="2"/>
  <c r="AJ246" i="2"/>
  <c r="AJ139" i="2"/>
  <c r="AJ407" i="2"/>
  <c r="AJ456" i="2"/>
  <c r="AJ198" i="2"/>
  <c r="AJ140" i="2"/>
  <c r="AJ462" i="2"/>
  <c r="AJ194" i="2"/>
  <c r="AJ409" i="2"/>
  <c r="AJ350" i="2"/>
  <c r="AJ454" i="2"/>
  <c r="AJ300" i="2"/>
  <c r="AJ457" i="2"/>
  <c r="AJ241" i="2"/>
  <c r="AJ306" i="2"/>
  <c r="AJ138" i="2"/>
  <c r="AJ296" i="2"/>
  <c r="AJ345" i="2"/>
  <c r="AJ242" i="2"/>
  <c r="AJ298" i="2"/>
  <c r="AJ408" i="2"/>
  <c r="AJ455" i="2"/>
  <c r="AJ353" i="2"/>
  <c r="AJ256" i="2"/>
  <c r="AJ302" i="2"/>
  <c r="AJ349" i="2"/>
  <c r="AJ248" i="2"/>
  <c r="AJ202" i="2"/>
  <c r="AJ199" i="2"/>
  <c r="AJ195" i="2"/>
  <c r="AJ254" i="2"/>
  <c r="AJ412" i="2"/>
  <c r="AJ405" i="2"/>
  <c r="AJ304" i="2"/>
  <c r="AJ403" i="2"/>
  <c r="AJ402" i="2"/>
  <c r="AJ257" i="2"/>
  <c r="AJ356" i="2"/>
  <c r="AJ400" i="2"/>
  <c r="AJ250" i="2"/>
  <c r="AJ251" i="2"/>
  <c r="AJ348" i="2"/>
  <c r="AJ244" i="2"/>
  <c r="AJ312" i="2"/>
  <c r="AJ157" i="2"/>
  <c r="AJ205" i="2"/>
  <c r="AJ259" i="2"/>
  <c r="AJ155" i="2"/>
  <c r="AJ152" i="2"/>
  <c r="AJ258" i="2"/>
  <c r="AJ463" i="2"/>
  <c r="AJ151" i="2"/>
  <c r="AJ204" i="2"/>
  <c r="AJ411" i="2"/>
  <c r="AJ148" i="2"/>
  <c r="AJ5" i="3"/>
  <c r="AJ493" i="2"/>
  <c r="AJ529" i="2"/>
  <c r="AJ530" i="2"/>
  <c r="AJ494" i="2"/>
  <c r="AJ510" i="2"/>
  <c r="AJ509" i="2"/>
  <c r="AJ506" i="2"/>
  <c r="AJ504" i="2"/>
  <c r="AJ507" i="2"/>
  <c r="AJ505" i="2"/>
  <c r="AJ511" i="2"/>
  <c r="AJ512" i="2"/>
  <c r="AJ508" i="2"/>
  <c r="AJ88" i="2"/>
  <c r="AJ503" i="2"/>
  <c r="AJ502" i="2"/>
  <c r="AJ36" i="2"/>
  <c r="AJ501" i="2"/>
  <c r="AJ33" i="2"/>
  <c r="AJ85" i="2"/>
  <c r="AJ86" i="2"/>
  <c r="AJ513" i="2"/>
  <c r="AJ35" i="2"/>
  <c r="AJ87" i="2"/>
  <c r="AJ34" i="2"/>
  <c r="AJ38" i="2"/>
  <c r="AJ514" i="2"/>
  <c r="AJ500" i="2"/>
  <c r="AJ90" i="2"/>
  <c r="AJ39" i="2"/>
  <c r="AJ515" i="2"/>
  <c r="AJ91" i="2"/>
  <c r="AJ516" i="2"/>
  <c r="AJ92" i="2"/>
  <c r="AJ40" i="2"/>
  <c r="AJ517" i="2"/>
  <c r="AJ93" i="2"/>
  <c r="AJ41" i="2"/>
  <c r="AJ42" i="2"/>
  <c r="AJ518" i="2"/>
  <c r="AJ94" i="2"/>
  <c r="AJ519" i="2"/>
  <c r="AJ43" i="2"/>
  <c r="AJ95" i="2"/>
  <c r="AJ520" i="2"/>
  <c r="AJ44" i="2"/>
  <c r="AJ96" i="2"/>
  <c r="AJ97" i="2"/>
  <c r="AJ45" i="2"/>
  <c r="AJ521" i="2"/>
  <c r="AJ46" i="2"/>
  <c r="AJ98" i="2"/>
  <c r="AJ522" i="2"/>
  <c r="AJ355" i="2"/>
  <c r="AJ47" i="2"/>
  <c r="AJ523" i="2"/>
  <c r="AJ99" i="2"/>
  <c r="AJ524" i="2"/>
  <c r="AJ48" i="2"/>
  <c r="AJ100" i="2"/>
  <c r="AJ525" i="2"/>
  <c r="AJ101" i="2"/>
  <c r="AJ49" i="2"/>
  <c r="AJ359" i="2"/>
  <c r="AJ50" i="2"/>
  <c r="AJ526" i="2"/>
  <c r="AJ102" i="2"/>
  <c r="AJ253" i="2"/>
  <c r="AJ498" i="2"/>
  <c r="AI527" i="2" s="1"/>
  <c r="AJ103" i="2"/>
  <c r="AJ51" i="2"/>
  <c r="AJ360" i="2"/>
  <c r="AJ149" i="2"/>
  <c r="AJ465" i="2"/>
  <c r="AJ363" i="2"/>
  <c r="AJ153" i="2"/>
  <c r="AJ104" i="2"/>
  <c r="AJ364" i="2"/>
  <c r="AJ361" i="2"/>
  <c r="AJ362" i="2"/>
  <c r="AJ464" i="2"/>
  <c r="AJ52" i="2"/>
  <c r="AJ415" i="2"/>
  <c r="AJ413" i="2"/>
  <c r="AJ414" i="2"/>
  <c r="AJ365" i="2"/>
  <c r="AJ156" i="2"/>
  <c r="AJ53" i="2"/>
  <c r="AJ105" i="2"/>
  <c r="AJ467" i="2"/>
  <c r="AJ311" i="2"/>
  <c r="AJ209" i="2"/>
  <c r="AJ468" i="2"/>
  <c r="AJ54" i="2"/>
  <c r="AJ261" i="2"/>
  <c r="AJ366" i="2"/>
  <c r="AJ260" i="2"/>
  <c r="AJ106" i="2"/>
  <c r="AJ159" i="2"/>
  <c r="AJ418" i="2"/>
  <c r="AJ314" i="2"/>
  <c r="AJ158" i="2"/>
  <c r="AJ210" i="2"/>
  <c r="AJ315" i="2"/>
  <c r="AJ416" i="2"/>
  <c r="AJ367" i="2"/>
  <c r="AJ55" i="2"/>
  <c r="AJ211" i="2"/>
  <c r="AJ263" i="2"/>
  <c r="AJ470" i="2"/>
  <c r="AJ417" i="2"/>
  <c r="AJ471" i="2"/>
  <c r="AJ419" i="2"/>
  <c r="AJ313" i="2"/>
  <c r="AJ107" i="2"/>
  <c r="AJ262" i="2"/>
  <c r="AJ368" i="2"/>
  <c r="AJ160" i="2"/>
  <c r="AJ420" i="2"/>
  <c r="AJ472" i="2"/>
  <c r="AJ108" i="2"/>
  <c r="AJ264" i="2"/>
  <c r="AJ316" i="2"/>
  <c r="AJ212" i="2"/>
  <c r="AJ56" i="2"/>
  <c r="AJ162" i="2"/>
  <c r="AJ317" i="2"/>
  <c r="AJ422" i="2"/>
  <c r="AJ369" i="2"/>
  <c r="AJ109" i="2"/>
  <c r="AJ473" i="2"/>
  <c r="AJ161" i="2"/>
  <c r="AJ213" i="2"/>
  <c r="AJ301" i="2"/>
  <c r="AJ352" i="2"/>
  <c r="AJ192" i="2"/>
  <c r="AJ147" i="2"/>
  <c r="AJ299" i="2"/>
  <c r="AJ459" i="2"/>
  <c r="AJ460" i="2"/>
  <c r="AJ449" i="2"/>
  <c r="AJ354" i="2"/>
  <c r="AJ398" i="2"/>
  <c r="AJ357" i="2"/>
  <c r="AJ203" i="2"/>
  <c r="AJ308" i="2"/>
  <c r="AJ466" i="2"/>
  <c r="AJ450" i="2"/>
  <c r="AJ249" i="2"/>
  <c r="AJ191" i="2"/>
  <c r="AJ150" i="2"/>
  <c r="AJ197" i="2"/>
  <c r="AJ137" i="2"/>
  <c r="AJ399" i="2"/>
  <c r="AJ346" i="2"/>
  <c r="AJ294" i="2"/>
  <c r="AJ458" i="2"/>
  <c r="AJ190" i="2"/>
  <c r="AJ295" i="2"/>
  <c r="AJ201" i="2"/>
  <c r="AJ451" i="2"/>
  <c r="AJ146" i="2"/>
  <c r="AJ252" i="2"/>
  <c r="AJ142" i="2"/>
  <c r="AJ461" i="2"/>
  <c r="AJ143" i="2"/>
  <c r="AJ293" i="2"/>
  <c r="AJ144" i="2"/>
  <c r="AJ303" i="2"/>
  <c r="AJ255" i="2"/>
  <c r="AJ307" i="2"/>
  <c r="AJ310" i="2"/>
  <c r="AJ208" i="2"/>
  <c r="AJ247" i="2"/>
  <c r="AJ397" i="2"/>
  <c r="AJ145" i="2"/>
  <c r="AJ452" i="2"/>
  <c r="AJ404" i="2"/>
  <c r="AJ189" i="2"/>
  <c r="AJ358" i="2"/>
  <c r="AJ347" i="2"/>
  <c r="AJ196" i="2"/>
  <c r="AJ305" i="2"/>
  <c r="AJ297" i="2"/>
  <c r="AJ421" i="2"/>
  <c r="AJ469" i="2"/>
  <c r="AJ206" i="2"/>
  <c r="AJ154" i="2"/>
  <c r="AJ207" i="2"/>
  <c r="AJ309" i="2"/>
  <c r="AJ410" i="2"/>
  <c r="AJ351" i="2"/>
  <c r="AG475" i="2"/>
  <c r="AE475" i="2"/>
  <c r="AC475" i="2"/>
  <c r="AA475" i="2"/>
  <c r="Y475" i="2"/>
  <c r="W475" i="2"/>
  <c r="U475" i="2"/>
  <c r="S475" i="2"/>
  <c r="Q475" i="2"/>
  <c r="O475" i="2"/>
  <c r="M475" i="2"/>
  <c r="K475" i="2"/>
  <c r="AF475" i="2"/>
  <c r="AB475" i="2"/>
  <c r="X475" i="2"/>
  <c r="T475" i="2"/>
  <c r="P475" i="2"/>
  <c r="L475" i="2"/>
  <c r="AH475" i="2"/>
  <c r="AD475" i="2"/>
  <c r="Z475" i="2"/>
  <c r="V475" i="2"/>
  <c r="R475" i="2"/>
  <c r="N475" i="2"/>
  <c r="J475" i="2"/>
  <c r="AG319" i="2"/>
  <c r="AE319" i="2"/>
  <c r="AC319" i="2"/>
  <c r="AA319" i="2"/>
  <c r="Y319" i="2"/>
  <c r="W319" i="2"/>
  <c r="U319" i="2"/>
  <c r="S319" i="2"/>
  <c r="Q319" i="2"/>
  <c r="O319" i="2"/>
  <c r="M319" i="2"/>
  <c r="K319" i="2"/>
  <c r="AH319" i="2"/>
  <c r="AF319" i="2"/>
  <c r="AD319" i="2"/>
  <c r="AB319" i="2"/>
  <c r="Z319" i="2"/>
  <c r="X319" i="2"/>
  <c r="V319" i="2"/>
  <c r="T319" i="2"/>
  <c r="R319" i="2"/>
  <c r="P319" i="2"/>
  <c r="N319" i="2"/>
  <c r="L319" i="2"/>
  <c r="J319" i="2"/>
  <c r="AH267" i="2"/>
  <c r="AF267" i="2"/>
  <c r="AD267" i="2"/>
  <c r="AB267" i="2"/>
  <c r="Z267" i="2"/>
  <c r="X267" i="2"/>
  <c r="V267" i="2"/>
  <c r="T267" i="2"/>
  <c r="R267" i="2"/>
  <c r="P267" i="2"/>
  <c r="N267" i="2"/>
  <c r="L267" i="2"/>
  <c r="J267" i="2"/>
  <c r="AG267" i="2"/>
  <c r="AE267" i="2"/>
  <c r="AC267" i="2"/>
  <c r="AA267" i="2"/>
  <c r="Y267" i="2"/>
  <c r="W267" i="2"/>
  <c r="U267" i="2"/>
  <c r="S267" i="2"/>
  <c r="Q267" i="2"/>
  <c r="O267" i="2"/>
  <c r="M267" i="2"/>
  <c r="K267" i="2"/>
  <c r="AH112" i="2"/>
  <c r="AF112" i="2"/>
  <c r="AD112" i="2"/>
  <c r="AB112" i="2"/>
  <c r="Z112" i="2"/>
  <c r="X112" i="2"/>
  <c r="V112" i="2"/>
  <c r="T112" i="2"/>
  <c r="R112" i="2"/>
  <c r="P112" i="2"/>
  <c r="N112" i="2"/>
  <c r="L112" i="2"/>
  <c r="J112" i="2"/>
  <c r="AI112" i="2"/>
  <c r="AG112" i="2"/>
  <c r="AE112" i="2"/>
  <c r="AC112" i="2"/>
  <c r="AA112" i="2"/>
  <c r="Y112" i="2"/>
  <c r="W112" i="2"/>
  <c r="U112" i="2"/>
  <c r="S112" i="2"/>
  <c r="Q112" i="2"/>
  <c r="O112" i="2"/>
  <c r="M112" i="2"/>
  <c r="K112" i="2"/>
  <c r="AG59" i="2"/>
  <c r="AE59" i="2"/>
  <c r="AC59" i="2"/>
  <c r="AA59" i="2"/>
  <c r="Y59" i="2"/>
  <c r="W59" i="2"/>
  <c r="U59" i="2"/>
  <c r="S59" i="2"/>
  <c r="Q59" i="2"/>
  <c r="O59" i="2"/>
  <c r="M59" i="2"/>
  <c r="K59" i="2"/>
  <c r="AH59" i="2"/>
  <c r="AF59" i="2"/>
  <c r="AD59" i="2"/>
  <c r="AB59" i="2"/>
  <c r="Z59" i="2"/>
  <c r="X59" i="2"/>
  <c r="V59" i="2"/>
  <c r="T59" i="2"/>
  <c r="R59" i="2"/>
  <c r="P59" i="2"/>
  <c r="N59" i="2"/>
  <c r="L59" i="2"/>
  <c r="J59" i="2"/>
  <c r="AF423" i="2"/>
  <c r="AB423" i="2"/>
  <c r="X423" i="2"/>
  <c r="T423" i="2"/>
  <c r="P423" i="2"/>
  <c r="L423" i="2"/>
  <c r="AE423" i="2"/>
  <c r="AA423" i="2"/>
  <c r="W423" i="2"/>
  <c r="S423" i="2"/>
  <c r="O423" i="2"/>
  <c r="K423" i="2"/>
  <c r="AH423" i="2"/>
  <c r="AD423" i="2"/>
  <c r="Z423" i="2"/>
  <c r="V423" i="2"/>
  <c r="R423" i="2"/>
  <c r="N423" i="2"/>
  <c r="J423" i="2"/>
  <c r="AG423" i="2"/>
  <c r="AC423" i="2"/>
  <c r="Y423" i="2"/>
  <c r="U423" i="2"/>
  <c r="Q423" i="2"/>
  <c r="M423" i="2"/>
  <c r="AJ214" i="2"/>
  <c r="AH371" i="2"/>
  <c r="AD371" i="2"/>
  <c r="Z371" i="2"/>
  <c r="V371" i="2"/>
  <c r="R371" i="2"/>
  <c r="N371" i="2"/>
  <c r="J371" i="2"/>
  <c r="AG371" i="2"/>
  <c r="AC371" i="2"/>
  <c r="Y371" i="2"/>
  <c r="U371" i="2"/>
  <c r="Q371" i="2"/>
  <c r="M371" i="2"/>
  <c r="AF371" i="2"/>
  <c r="AB371" i="2"/>
  <c r="X371" i="2"/>
  <c r="T371" i="2"/>
  <c r="P371" i="2"/>
  <c r="L371" i="2"/>
  <c r="AE371" i="2"/>
  <c r="AA371" i="2"/>
  <c r="W371" i="2"/>
  <c r="S371" i="2"/>
  <c r="O371" i="2"/>
  <c r="K371" i="2"/>
  <c r="AF216" i="2"/>
  <c r="AB216" i="2"/>
  <c r="X216" i="2"/>
  <c r="T216" i="2"/>
  <c r="P216" i="2"/>
  <c r="L216" i="2"/>
  <c r="AI216" i="2"/>
  <c r="AE216" i="2"/>
  <c r="AA216" i="2"/>
  <c r="W216" i="2"/>
  <c r="S216" i="2"/>
  <c r="O216" i="2"/>
  <c r="K216" i="2"/>
  <c r="AH216" i="2"/>
  <c r="AD216" i="2"/>
  <c r="Z216" i="2"/>
  <c r="V216" i="2"/>
  <c r="R216" i="2"/>
  <c r="N216" i="2"/>
  <c r="J216" i="2"/>
  <c r="AG216" i="2"/>
  <c r="AC216" i="2"/>
  <c r="Y216" i="2"/>
  <c r="U216" i="2"/>
  <c r="Q216" i="2"/>
  <c r="M216" i="2"/>
  <c r="AJ266" i="2"/>
  <c r="AJ110" i="2"/>
  <c r="AJ370" i="2"/>
  <c r="AJ474" i="2"/>
  <c r="AH163" i="2"/>
  <c r="AD163" i="2"/>
  <c r="Z163" i="2"/>
  <c r="V163" i="2"/>
  <c r="R163" i="2"/>
  <c r="N163" i="2"/>
  <c r="J163" i="2"/>
  <c r="AG163" i="2"/>
  <c r="AC163" i="2"/>
  <c r="Y163" i="2"/>
  <c r="U163" i="2"/>
  <c r="Q163" i="2"/>
  <c r="M163" i="2"/>
  <c r="AF163" i="2"/>
  <c r="AB163" i="2"/>
  <c r="X163" i="2"/>
  <c r="T163" i="2"/>
  <c r="P163" i="2"/>
  <c r="L163" i="2"/>
  <c r="AE163" i="2"/>
  <c r="AA163" i="2"/>
  <c r="W163" i="2"/>
  <c r="S163" i="2"/>
  <c r="O163" i="2"/>
  <c r="K163" i="2"/>
  <c r="AJ58" i="2"/>
  <c r="U492" i="2"/>
  <c r="U532" i="2" s="1"/>
  <c r="U17" i="3" s="1"/>
  <c r="U35" i="3" s="1"/>
  <c r="AI10" i="2"/>
  <c r="AF533" i="2"/>
  <c r="AJ23" i="3"/>
  <c r="AJ337" i="2"/>
  <c r="AJ285" i="2"/>
  <c r="AJ441" i="2"/>
  <c r="AJ233" i="2"/>
  <c r="AJ181" i="2"/>
  <c r="AJ129" i="2"/>
  <c r="AJ77" i="2"/>
  <c r="AJ389" i="2"/>
  <c r="AJ25" i="2"/>
  <c r="AJ338" i="2"/>
  <c r="AJ286" i="2"/>
  <c r="AJ182" i="2"/>
  <c r="AJ442" i="2"/>
  <c r="AJ390" i="2"/>
  <c r="AJ26" i="2"/>
  <c r="AJ130" i="2"/>
  <c r="AJ78" i="2"/>
  <c r="AJ234" i="2"/>
  <c r="AJ82" i="2"/>
  <c r="AI111" i="2" s="1"/>
  <c r="AJ30" i="2"/>
  <c r="AJ59" i="2" s="1"/>
  <c r="AJ238" i="2"/>
  <c r="AJ267" i="2" s="1"/>
  <c r="AJ290" i="2"/>
  <c r="AJ342" i="2"/>
  <c r="AJ371" i="2" s="1"/>
  <c r="AJ186" i="2"/>
  <c r="AI215" i="2" s="1"/>
  <c r="AJ446" i="2"/>
  <c r="AJ475" i="2" s="1"/>
  <c r="AJ134" i="2"/>
  <c r="AI163" i="2" s="1"/>
  <c r="AJ394" i="2"/>
  <c r="AJ423" i="2" s="1"/>
  <c r="AR6" i="2"/>
  <c r="V440" i="2"/>
  <c r="V443" i="2" s="1"/>
  <c r="W438" i="2" s="1"/>
  <c r="D372" i="2"/>
  <c r="D113" i="2"/>
  <c r="X178" i="2"/>
  <c r="X179" i="2"/>
  <c r="U336" i="2"/>
  <c r="U287" i="2"/>
  <c r="U388" i="2"/>
  <c r="W24" i="2"/>
  <c r="D424" i="2"/>
  <c r="V235" i="2"/>
  <c r="D60" i="2"/>
  <c r="D320" i="2"/>
  <c r="D476" i="2"/>
  <c r="D268" i="2"/>
  <c r="D217" i="2"/>
  <c r="V74" i="2"/>
  <c r="V75" i="2"/>
  <c r="AK5" i="2"/>
  <c r="AK162" i="2" s="1"/>
  <c r="AJ396" i="2"/>
  <c r="AJ448" i="2"/>
  <c r="AJ292" i="2"/>
  <c r="AJ188" i="2"/>
  <c r="AJ32" i="2"/>
  <c r="AJ136" i="2"/>
  <c r="AJ84" i="2"/>
  <c r="AJ344" i="2"/>
  <c r="AJ240" i="2"/>
  <c r="D164" i="2"/>
  <c r="U131" i="2"/>
  <c r="AK51" i="5" l="1"/>
  <c r="AG53" i="5"/>
  <c r="Z132" i="5"/>
  <c r="AB73" i="5"/>
  <c r="AA78" i="5"/>
  <c r="AA128" i="5" s="1"/>
  <c r="BC12" i="5"/>
  <c r="BC117" i="5" s="1"/>
  <c r="BD6" i="5"/>
  <c r="AE100" i="5"/>
  <c r="AE130" i="5" s="1"/>
  <c r="AF94" i="5"/>
  <c r="AP45" i="5"/>
  <c r="AP124" i="5" s="1"/>
  <c r="AQ39" i="5"/>
  <c r="AE56" i="5"/>
  <c r="AE125" i="5" s="1"/>
  <c r="AF50" i="5"/>
  <c r="AB111" i="5"/>
  <c r="AB131" i="5" s="1"/>
  <c r="AC105" i="5"/>
  <c r="AC85" i="5"/>
  <c r="AB89" i="5"/>
  <c r="AB129" i="5" s="1"/>
  <c r="AE63" i="5"/>
  <c r="AD67" i="5"/>
  <c r="AG61" i="5"/>
  <c r="AE72" i="5"/>
  <c r="AH83" i="5"/>
  <c r="BE23" i="5"/>
  <c r="BE120" i="5" s="1"/>
  <c r="BF17" i="5"/>
  <c r="AI423" i="2"/>
  <c r="AJ163" i="2"/>
  <c r="AI319" i="2"/>
  <c r="AJ319" i="2" s="1"/>
  <c r="AI371" i="2"/>
  <c r="AI59" i="2"/>
  <c r="AI267" i="2"/>
  <c r="AI475" i="2"/>
  <c r="AJ111" i="2"/>
  <c r="AJ527" i="2"/>
  <c r="AJ215" i="2"/>
  <c r="AK422" i="2"/>
  <c r="AK474" i="2"/>
  <c r="AK318" i="2"/>
  <c r="AK410" i="2"/>
  <c r="AK206" i="2"/>
  <c r="AK305" i="2"/>
  <c r="AK358" i="2"/>
  <c r="AK404" i="2"/>
  <c r="AK145" i="2"/>
  <c r="AK247" i="2"/>
  <c r="AK310" i="2"/>
  <c r="AK255" i="2"/>
  <c r="AK144" i="2"/>
  <c r="AK143" i="2"/>
  <c r="AK142" i="2"/>
  <c r="AK146" i="2"/>
  <c r="AK201" i="2"/>
  <c r="AK190" i="2"/>
  <c r="AK294" i="2"/>
  <c r="AK399" i="2"/>
  <c r="AK197" i="2"/>
  <c r="AK191" i="2"/>
  <c r="AK450" i="2"/>
  <c r="AK308" i="2"/>
  <c r="AK398" i="2"/>
  <c r="AK449" i="2"/>
  <c r="AK459" i="2"/>
  <c r="AK147" i="2"/>
  <c r="AK301" i="2"/>
  <c r="AK417" i="2"/>
  <c r="AK210" i="2"/>
  <c r="AK314" i="2"/>
  <c r="AK468" i="2"/>
  <c r="AK156" i="2"/>
  <c r="AK464" i="2"/>
  <c r="AK361" i="2"/>
  <c r="AK363" i="2"/>
  <c r="AK149" i="2"/>
  <c r="AK148" i="2"/>
  <c r="AK204" i="2"/>
  <c r="AK259" i="2"/>
  <c r="AK157" i="2"/>
  <c r="AK244" i="2"/>
  <c r="AK251" i="2"/>
  <c r="AK400" i="2"/>
  <c r="AK403" i="2"/>
  <c r="AK304" i="2"/>
  <c r="AK412" i="2"/>
  <c r="AK195" i="2"/>
  <c r="AK202" i="2"/>
  <c r="AK349" i="2"/>
  <c r="AK256" i="2"/>
  <c r="AK455" i="2"/>
  <c r="AK298" i="2"/>
  <c r="AK345" i="2"/>
  <c r="AK138" i="2"/>
  <c r="AK241" i="2"/>
  <c r="AK300" i="2"/>
  <c r="AK350" i="2"/>
  <c r="AK194" i="2"/>
  <c r="AK198" i="2"/>
  <c r="AK407" i="2"/>
  <c r="AK246" i="2"/>
  <c r="AK406" i="2"/>
  <c r="AK5" i="3"/>
  <c r="AK493" i="2"/>
  <c r="AK530" i="2"/>
  <c r="AK494" i="2"/>
  <c r="AK506" i="2"/>
  <c r="AK505" i="2"/>
  <c r="AK504" i="2"/>
  <c r="AK509" i="2"/>
  <c r="AK510" i="2"/>
  <c r="AK511" i="2"/>
  <c r="AK507" i="2"/>
  <c r="AK512" i="2"/>
  <c r="AK508" i="2"/>
  <c r="AK502" i="2"/>
  <c r="AK88" i="2"/>
  <c r="AK36" i="2"/>
  <c r="AK501" i="2"/>
  <c r="AK503" i="2"/>
  <c r="AK35" i="2"/>
  <c r="AK34" i="2"/>
  <c r="AK513" i="2"/>
  <c r="AK87" i="2"/>
  <c r="AK33" i="2"/>
  <c r="AK85" i="2"/>
  <c r="AK86" i="2"/>
  <c r="AK38" i="2"/>
  <c r="AK90" i="2"/>
  <c r="AK514" i="2"/>
  <c r="AK500" i="2"/>
  <c r="AK515" i="2"/>
  <c r="AK39" i="2"/>
  <c r="AK91" i="2"/>
  <c r="AK40" i="2"/>
  <c r="AK516" i="2"/>
  <c r="AK92" i="2"/>
  <c r="AK93" i="2"/>
  <c r="AK41" i="2"/>
  <c r="AK517" i="2"/>
  <c r="AK94" i="2"/>
  <c r="AK518" i="2"/>
  <c r="AK42" i="2"/>
  <c r="AK519" i="2"/>
  <c r="AK95" i="2"/>
  <c r="AK43" i="2"/>
  <c r="AK520" i="2"/>
  <c r="AK96" i="2"/>
  <c r="AK44" i="2"/>
  <c r="AK97" i="2"/>
  <c r="AK45" i="2"/>
  <c r="AK521" i="2"/>
  <c r="AK98" i="2"/>
  <c r="AK46" i="2"/>
  <c r="AK522" i="2"/>
  <c r="AK523" i="2"/>
  <c r="AK47" i="2"/>
  <c r="AK99" i="2"/>
  <c r="AK524" i="2"/>
  <c r="AK48" i="2"/>
  <c r="AK100" i="2"/>
  <c r="AK49" i="2"/>
  <c r="AK525" i="2"/>
  <c r="AK357" i="2"/>
  <c r="AK101" i="2"/>
  <c r="AK526" i="2"/>
  <c r="AK102" i="2"/>
  <c r="AK50" i="2"/>
  <c r="AK411" i="2"/>
  <c r="AK527" i="2"/>
  <c r="AK103" i="2"/>
  <c r="AK51" i="2"/>
  <c r="AK151" i="2"/>
  <c r="AK254" i="2"/>
  <c r="AK257" i="2"/>
  <c r="AK104" i="2"/>
  <c r="AK498" i="2"/>
  <c r="AJ528" i="2" s="1"/>
  <c r="AK463" i="2"/>
  <c r="AK52" i="2"/>
  <c r="AK309" i="2"/>
  <c r="AK364" i="2"/>
  <c r="AK365" i="2"/>
  <c r="AK258" i="2"/>
  <c r="AK415" i="2"/>
  <c r="AK105" i="2"/>
  <c r="AK152" i="2"/>
  <c r="AK53" i="2"/>
  <c r="AK466" i="2"/>
  <c r="AK414" i="2"/>
  <c r="AK207" i="2"/>
  <c r="AK155" i="2"/>
  <c r="AK366" i="2"/>
  <c r="AK208" i="2"/>
  <c r="AK54" i="2"/>
  <c r="AK467" i="2"/>
  <c r="AK261" i="2"/>
  <c r="AK311" i="2"/>
  <c r="AK106" i="2"/>
  <c r="AK154" i="2"/>
  <c r="AK209" i="2"/>
  <c r="AK55" i="2"/>
  <c r="AK367" i="2"/>
  <c r="AK469" i="2"/>
  <c r="AK418" i="2"/>
  <c r="AK312" i="2"/>
  <c r="AK260" i="2"/>
  <c r="AK107" i="2"/>
  <c r="AK158" i="2"/>
  <c r="AK472" i="2"/>
  <c r="AK211" i="2"/>
  <c r="AK159" i="2"/>
  <c r="AK471" i="2"/>
  <c r="AK368" i="2"/>
  <c r="AK262" i="2"/>
  <c r="AK313" i="2"/>
  <c r="AK108" i="2"/>
  <c r="AK264" i="2"/>
  <c r="AK56" i="2"/>
  <c r="AK160" i="2"/>
  <c r="AK419" i="2"/>
  <c r="AK263" i="2"/>
  <c r="AK416" i="2"/>
  <c r="AK316" i="2"/>
  <c r="AK420" i="2"/>
  <c r="AK212" i="2"/>
  <c r="AK315" i="2"/>
  <c r="AK213" i="2"/>
  <c r="AK109" i="2"/>
  <c r="AK317" i="2"/>
  <c r="AK57" i="2"/>
  <c r="AK161" i="2"/>
  <c r="AK473" i="2"/>
  <c r="AK265" i="2"/>
  <c r="AK421" i="2"/>
  <c r="AK369" i="2"/>
  <c r="AK58" i="2"/>
  <c r="AK370" i="2"/>
  <c r="AK110" i="2"/>
  <c r="AK266" i="2"/>
  <c r="AK214" i="2"/>
  <c r="AK351" i="2"/>
  <c r="AK297" i="2"/>
  <c r="AK196" i="2"/>
  <c r="AK347" i="2"/>
  <c r="AK189" i="2"/>
  <c r="AK452" i="2"/>
  <c r="AK397" i="2"/>
  <c r="AK307" i="2"/>
  <c r="AK303" i="2"/>
  <c r="AK293" i="2"/>
  <c r="AK461" i="2"/>
  <c r="AK252" i="2"/>
  <c r="AK451" i="2"/>
  <c r="AK295" i="2"/>
  <c r="AK458" i="2"/>
  <c r="AK346" i="2"/>
  <c r="AK137" i="2"/>
  <c r="AK150" i="2"/>
  <c r="AK249" i="2"/>
  <c r="AK203" i="2"/>
  <c r="AK354" i="2"/>
  <c r="AK460" i="2"/>
  <c r="AK299" i="2"/>
  <c r="AK192" i="2"/>
  <c r="AK352" i="2"/>
  <c r="AK470" i="2"/>
  <c r="AK413" i="2"/>
  <c r="AK362" i="2"/>
  <c r="AK153" i="2"/>
  <c r="AK465" i="2"/>
  <c r="AK360" i="2"/>
  <c r="AK253" i="2"/>
  <c r="AK359" i="2"/>
  <c r="AK355" i="2"/>
  <c r="AK205" i="2"/>
  <c r="AK348" i="2"/>
  <c r="AK250" i="2"/>
  <c r="AK356" i="2"/>
  <c r="AK402" i="2"/>
  <c r="AK405" i="2"/>
  <c r="AK199" i="2"/>
  <c r="AK248" i="2"/>
  <c r="AK302" i="2"/>
  <c r="AK353" i="2"/>
  <c r="AK408" i="2"/>
  <c r="AK242" i="2"/>
  <c r="AK296" i="2"/>
  <c r="AK306" i="2"/>
  <c r="AK457" i="2"/>
  <c r="AK454" i="2"/>
  <c r="AK409" i="2"/>
  <c r="AK462" i="2"/>
  <c r="AK140" i="2"/>
  <c r="AK456" i="2"/>
  <c r="AK139" i="2"/>
  <c r="AK200" i="2"/>
  <c r="AK243" i="2"/>
  <c r="AH476" i="2"/>
  <c r="AF476" i="2"/>
  <c r="AD476" i="2"/>
  <c r="AB476" i="2"/>
  <c r="Z476" i="2"/>
  <c r="X476" i="2"/>
  <c r="V476" i="2"/>
  <c r="T476" i="2"/>
  <c r="R476" i="2"/>
  <c r="P476" i="2"/>
  <c r="N476" i="2"/>
  <c r="L476" i="2"/>
  <c r="J476" i="2"/>
  <c r="AG476" i="2"/>
  <c r="AC476" i="2"/>
  <c r="Y476" i="2"/>
  <c r="U476" i="2"/>
  <c r="Q476" i="2"/>
  <c r="M476" i="2"/>
  <c r="AI476" i="2"/>
  <c r="AE476" i="2"/>
  <c r="AA476" i="2"/>
  <c r="W476" i="2"/>
  <c r="S476" i="2"/>
  <c r="O476" i="2"/>
  <c r="K476" i="2"/>
  <c r="AH320" i="2"/>
  <c r="AF320" i="2"/>
  <c r="AD320" i="2"/>
  <c r="AB320" i="2"/>
  <c r="Z320" i="2"/>
  <c r="X320" i="2"/>
  <c r="V320" i="2"/>
  <c r="T320" i="2"/>
  <c r="R320" i="2"/>
  <c r="P320" i="2"/>
  <c r="N320" i="2"/>
  <c r="L320" i="2"/>
  <c r="J320" i="2"/>
  <c r="AI320" i="2"/>
  <c r="AG320" i="2"/>
  <c r="AE320" i="2"/>
  <c r="AC320" i="2"/>
  <c r="AA320" i="2"/>
  <c r="Y320" i="2"/>
  <c r="W320" i="2"/>
  <c r="U320" i="2"/>
  <c r="S320" i="2"/>
  <c r="Q320" i="2"/>
  <c r="O320" i="2"/>
  <c r="M320" i="2"/>
  <c r="K320" i="2"/>
  <c r="AI268" i="2"/>
  <c r="AG268" i="2"/>
  <c r="AE268" i="2"/>
  <c r="AC268" i="2"/>
  <c r="AA268" i="2"/>
  <c r="Y268" i="2"/>
  <c r="W268" i="2"/>
  <c r="U268" i="2"/>
  <c r="S268" i="2"/>
  <c r="Q268" i="2"/>
  <c r="O268" i="2"/>
  <c r="M268" i="2"/>
  <c r="K268" i="2"/>
  <c r="AH268" i="2"/>
  <c r="AF268" i="2"/>
  <c r="AD268" i="2"/>
  <c r="AB268" i="2"/>
  <c r="Z268" i="2"/>
  <c r="X268" i="2"/>
  <c r="V268" i="2"/>
  <c r="T268" i="2"/>
  <c r="R268" i="2"/>
  <c r="P268" i="2"/>
  <c r="N268" i="2"/>
  <c r="L268" i="2"/>
  <c r="J268" i="2"/>
  <c r="AJ113" i="2"/>
  <c r="AH113" i="2"/>
  <c r="AF113" i="2"/>
  <c r="AD113" i="2"/>
  <c r="AB113" i="2"/>
  <c r="Z113" i="2"/>
  <c r="X113" i="2"/>
  <c r="V113" i="2"/>
  <c r="T113" i="2"/>
  <c r="R113" i="2"/>
  <c r="P113" i="2"/>
  <c r="N113" i="2"/>
  <c r="L113" i="2"/>
  <c r="J113" i="2"/>
  <c r="AI113" i="2"/>
  <c r="AG113" i="2"/>
  <c r="AE113" i="2"/>
  <c r="AC113" i="2"/>
  <c r="AA113" i="2"/>
  <c r="Y113" i="2"/>
  <c r="W113" i="2"/>
  <c r="U113" i="2"/>
  <c r="S113" i="2"/>
  <c r="Q113" i="2"/>
  <c r="O113" i="2"/>
  <c r="M113" i="2"/>
  <c r="K113" i="2"/>
  <c r="AH60" i="2"/>
  <c r="AF60" i="2"/>
  <c r="AD60" i="2"/>
  <c r="AB60" i="2"/>
  <c r="Z60" i="2"/>
  <c r="X60" i="2"/>
  <c r="V60" i="2"/>
  <c r="T60" i="2"/>
  <c r="R60" i="2"/>
  <c r="P60" i="2"/>
  <c r="N60" i="2"/>
  <c r="L60" i="2"/>
  <c r="J60" i="2"/>
  <c r="AI60" i="2"/>
  <c r="AG60" i="2"/>
  <c r="AE60" i="2"/>
  <c r="AC60" i="2"/>
  <c r="AA60" i="2"/>
  <c r="Y60" i="2"/>
  <c r="W60" i="2"/>
  <c r="U60" i="2"/>
  <c r="S60" i="2"/>
  <c r="Q60" i="2"/>
  <c r="O60" i="2"/>
  <c r="M60" i="2"/>
  <c r="K60" i="2"/>
  <c r="U495" i="2"/>
  <c r="V491" i="2" s="1"/>
  <c r="AK111" i="2"/>
  <c r="AK163" i="2"/>
  <c r="AK371" i="2"/>
  <c r="AJ217" i="2"/>
  <c r="AF217" i="2"/>
  <c r="AB217" i="2"/>
  <c r="X217" i="2"/>
  <c r="T217" i="2"/>
  <c r="P217" i="2"/>
  <c r="L217" i="2"/>
  <c r="AI217" i="2"/>
  <c r="AE217" i="2"/>
  <c r="AA217" i="2"/>
  <c r="W217" i="2"/>
  <c r="S217" i="2"/>
  <c r="O217" i="2"/>
  <c r="K217" i="2"/>
  <c r="AH217" i="2"/>
  <c r="AD217" i="2"/>
  <c r="Z217" i="2"/>
  <c r="V217" i="2"/>
  <c r="R217" i="2"/>
  <c r="N217" i="2"/>
  <c r="J217" i="2"/>
  <c r="AG217" i="2"/>
  <c r="AC217" i="2"/>
  <c r="Y217" i="2"/>
  <c r="U217" i="2"/>
  <c r="Q217" i="2"/>
  <c r="M217" i="2"/>
  <c r="AK59" i="2"/>
  <c r="AG424" i="2"/>
  <c r="AC424" i="2"/>
  <c r="Y424" i="2"/>
  <c r="U424" i="2"/>
  <c r="Q424" i="2"/>
  <c r="M424" i="2"/>
  <c r="AF424" i="2"/>
  <c r="AB424" i="2"/>
  <c r="X424" i="2"/>
  <c r="T424" i="2"/>
  <c r="P424" i="2"/>
  <c r="L424" i="2"/>
  <c r="AI424" i="2"/>
  <c r="AE424" i="2"/>
  <c r="AA424" i="2"/>
  <c r="W424" i="2"/>
  <c r="S424" i="2"/>
  <c r="O424" i="2"/>
  <c r="K424" i="2"/>
  <c r="AH424" i="2"/>
  <c r="AD424" i="2"/>
  <c r="Z424" i="2"/>
  <c r="V424" i="2"/>
  <c r="R424" i="2"/>
  <c r="N424" i="2"/>
  <c r="J424" i="2"/>
  <c r="AI372" i="2"/>
  <c r="AE372" i="2"/>
  <c r="AA372" i="2"/>
  <c r="W372" i="2"/>
  <c r="S372" i="2"/>
  <c r="O372" i="2"/>
  <c r="K372" i="2"/>
  <c r="AH372" i="2"/>
  <c r="AD372" i="2"/>
  <c r="Z372" i="2"/>
  <c r="V372" i="2"/>
  <c r="R372" i="2"/>
  <c r="N372" i="2"/>
  <c r="J372" i="2"/>
  <c r="AG372" i="2"/>
  <c r="AC372" i="2"/>
  <c r="Y372" i="2"/>
  <c r="U372" i="2"/>
  <c r="Q372" i="2"/>
  <c r="M372" i="2"/>
  <c r="AF372" i="2"/>
  <c r="AB372" i="2"/>
  <c r="X372" i="2"/>
  <c r="T372" i="2"/>
  <c r="P372" i="2"/>
  <c r="L372" i="2"/>
  <c r="AI164" i="2"/>
  <c r="AE164" i="2"/>
  <c r="AA164" i="2"/>
  <c r="W164" i="2"/>
  <c r="S164" i="2"/>
  <c r="O164" i="2"/>
  <c r="K164" i="2"/>
  <c r="AH164" i="2"/>
  <c r="AD164" i="2"/>
  <c r="Z164" i="2"/>
  <c r="V164" i="2"/>
  <c r="R164" i="2"/>
  <c r="N164" i="2"/>
  <c r="J164" i="2"/>
  <c r="AG164" i="2"/>
  <c r="AC164" i="2"/>
  <c r="Y164" i="2"/>
  <c r="U164" i="2"/>
  <c r="Q164" i="2"/>
  <c r="M164" i="2"/>
  <c r="AF164" i="2"/>
  <c r="AB164" i="2"/>
  <c r="X164" i="2"/>
  <c r="T164" i="2"/>
  <c r="P164" i="2"/>
  <c r="L164" i="2"/>
  <c r="AK475" i="2"/>
  <c r="AK267" i="2"/>
  <c r="AK423" i="2"/>
  <c r="AK215" i="2"/>
  <c r="W439" i="2"/>
  <c r="W440" i="2" s="1"/>
  <c r="AJ10" i="2"/>
  <c r="AG533" i="2"/>
  <c r="AK23" i="3"/>
  <c r="AK441" i="2"/>
  <c r="AK233" i="2"/>
  <c r="AK389" i="2"/>
  <c r="AK181" i="2"/>
  <c r="AK129" i="2"/>
  <c r="AK77" i="2"/>
  <c r="AK25" i="2"/>
  <c r="AK337" i="2"/>
  <c r="AK285" i="2"/>
  <c r="AK442" i="2"/>
  <c r="AK390" i="2"/>
  <c r="AK234" i="2"/>
  <c r="AK26" i="2"/>
  <c r="AK338" i="2"/>
  <c r="AK286" i="2"/>
  <c r="AK182" i="2"/>
  <c r="AK130" i="2"/>
  <c r="AK78" i="2"/>
  <c r="AK238" i="2"/>
  <c r="AK268" i="2" s="1"/>
  <c r="AK446" i="2"/>
  <c r="AJ476" i="2" s="1"/>
  <c r="AK186" i="2"/>
  <c r="AJ216" i="2" s="1"/>
  <c r="AK290" i="2"/>
  <c r="AK394" i="2"/>
  <c r="AJ424" i="2" s="1"/>
  <c r="AK134" i="2"/>
  <c r="AK164" i="2" s="1"/>
  <c r="AK342" i="2"/>
  <c r="AK372" i="2" s="1"/>
  <c r="AK30" i="2"/>
  <c r="AJ60" i="2" s="1"/>
  <c r="AK82" i="2"/>
  <c r="AJ112" i="2" s="1"/>
  <c r="AS6" i="2"/>
  <c r="X180" i="2"/>
  <c r="X183" i="2" s="1"/>
  <c r="AL5" i="2"/>
  <c r="AL163" i="2" s="1"/>
  <c r="AK448" i="2"/>
  <c r="AK396" i="2"/>
  <c r="AK136" i="2"/>
  <c r="AK84" i="2"/>
  <c r="AK240" i="2"/>
  <c r="AK292" i="2"/>
  <c r="AK344" i="2"/>
  <c r="AK188" i="2"/>
  <c r="AK32" i="2"/>
  <c r="D61" i="2"/>
  <c r="W27" i="2"/>
  <c r="V283" i="2"/>
  <c r="V282" i="2"/>
  <c r="D321" i="2"/>
  <c r="W230" i="2"/>
  <c r="W231" i="2"/>
  <c r="D425" i="2"/>
  <c r="D114" i="2"/>
  <c r="D373" i="2"/>
  <c r="D165" i="2"/>
  <c r="D218" i="2"/>
  <c r="V126" i="2"/>
  <c r="V127" i="2"/>
  <c r="V76" i="2"/>
  <c r="D269" i="2"/>
  <c r="U391" i="2"/>
  <c r="D477" i="2"/>
  <c r="U339" i="2"/>
  <c r="AL51" i="5" l="1"/>
  <c r="AH53" i="5"/>
  <c r="AA132" i="5"/>
  <c r="AC73" i="5"/>
  <c r="AB78" i="5"/>
  <c r="AB128" i="5" s="1"/>
  <c r="AC111" i="5"/>
  <c r="AC131" i="5" s="1"/>
  <c r="AD105" i="5"/>
  <c r="AF56" i="5"/>
  <c r="AF125" i="5" s="1"/>
  <c r="AG50" i="5"/>
  <c r="AQ45" i="5"/>
  <c r="AQ124" i="5" s="1"/>
  <c r="AR39" i="5"/>
  <c r="AF100" i="5"/>
  <c r="AF130" i="5" s="1"/>
  <c r="AG94" i="5"/>
  <c r="BE6" i="5"/>
  <c r="BD12" i="5"/>
  <c r="BD117" i="5" s="1"/>
  <c r="AD85" i="5"/>
  <c r="AC89" i="5"/>
  <c r="AC129" i="5" s="1"/>
  <c r="AF63" i="5"/>
  <c r="AE67" i="5"/>
  <c r="AH61" i="5"/>
  <c r="BF23" i="5"/>
  <c r="BF120" i="5" s="1"/>
  <c r="BG17" i="5"/>
  <c r="AI83" i="5"/>
  <c r="AF72" i="5"/>
  <c r="AJ268" i="2"/>
  <c r="AJ320" i="2"/>
  <c r="AK320" i="2" s="1"/>
  <c r="AK319" i="2"/>
  <c r="AL319" i="2" s="1"/>
  <c r="AJ372" i="2"/>
  <c r="AK60" i="2"/>
  <c r="AK216" i="2"/>
  <c r="AJ164" i="2"/>
  <c r="AK528" i="2"/>
  <c r="AK476" i="2"/>
  <c r="AK424" i="2"/>
  <c r="AK112" i="2"/>
  <c r="AL372" i="2"/>
  <c r="AL423" i="2"/>
  <c r="AL243" i="2"/>
  <c r="AL139" i="2"/>
  <c r="AL140" i="2"/>
  <c r="AL457" i="2"/>
  <c r="AL296" i="2"/>
  <c r="AL408" i="2"/>
  <c r="AL302" i="2"/>
  <c r="AL199" i="2"/>
  <c r="AL356" i="2"/>
  <c r="AL348" i="2"/>
  <c r="AL355" i="2"/>
  <c r="AL253" i="2"/>
  <c r="AL465" i="2"/>
  <c r="AL192" i="2"/>
  <c r="AL460" i="2"/>
  <c r="AL249" i="2"/>
  <c r="AL137" i="2"/>
  <c r="AL458" i="2"/>
  <c r="AL451" i="2"/>
  <c r="AL461" i="2"/>
  <c r="AL303" i="2"/>
  <c r="AL397" i="2"/>
  <c r="AL189" i="2"/>
  <c r="AL196" i="2"/>
  <c r="AL351" i="2"/>
  <c r="AL419" i="2"/>
  <c r="AL262" i="2"/>
  <c r="AL471" i="2"/>
  <c r="AL211" i="2"/>
  <c r="AL158" i="2"/>
  <c r="AL418" i="2"/>
  <c r="AL207" i="2"/>
  <c r="AL466" i="2"/>
  <c r="AL152" i="2"/>
  <c r="AL309" i="2"/>
  <c r="AL254" i="2"/>
  <c r="AL357" i="2"/>
  <c r="AL246" i="2"/>
  <c r="AL198" i="2"/>
  <c r="AL194" i="2"/>
  <c r="AL300" i="2"/>
  <c r="AL138" i="2"/>
  <c r="AL298" i="2"/>
  <c r="AL256" i="2"/>
  <c r="AL202" i="2"/>
  <c r="AL412" i="2"/>
  <c r="AL403" i="2"/>
  <c r="AL251" i="2"/>
  <c r="AL204" i="2"/>
  <c r="AL149" i="2"/>
  <c r="AL156" i="2"/>
  <c r="AL314" i="2"/>
  <c r="AL417" i="2"/>
  <c r="AL459" i="2"/>
  <c r="AL398" i="2"/>
  <c r="AL450" i="2"/>
  <c r="AL197" i="2"/>
  <c r="AL294" i="2"/>
  <c r="AL201" i="2"/>
  <c r="AL142" i="2"/>
  <c r="AL144" i="2"/>
  <c r="AL145" i="2"/>
  <c r="AL305" i="2"/>
  <c r="AL410" i="2"/>
  <c r="AL5" i="3"/>
  <c r="AL493" i="2"/>
  <c r="AL494" i="2"/>
  <c r="AL506" i="2"/>
  <c r="AL510" i="2"/>
  <c r="AL507" i="2"/>
  <c r="AL511" i="2"/>
  <c r="AL505" i="2"/>
  <c r="AL504" i="2"/>
  <c r="AL509" i="2"/>
  <c r="AL512" i="2"/>
  <c r="AL508" i="2"/>
  <c r="AL502" i="2"/>
  <c r="AL88" i="2"/>
  <c r="AL36" i="2"/>
  <c r="AL501" i="2"/>
  <c r="AL503" i="2"/>
  <c r="AL513" i="2"/>
  <c r="AL33" i="2"/>
  <c r="AL34" i="2"/>
  <c r="AL85" i="2"/>
  <c r="AL86" i="2"/>
  <c r="AL35" i="2"/>
  <c r="AL87" i="2"/>
  <c r="AL38" i="2"/>
  <c r="AL500" i="2"/>
  <c r="AL90" i="2"/>
  <c r="AL514" i="2"/>
  <c r="AL515" i="2"/>
  <c r="AL91" i="2"/>
  <c r="AL39" i="2"/>
  <c r="AL516" i="2"/>
  <c r="AL40" i="2"/>
  <c r="AL92" i="2"/>
  <c r="AL41" i="2"/>
  <c r="AL517" i="2"/>
  <c r="AL93" i="2"/>
  <c r="AL42" i="2"/>
  <c r="AL518" i="2"/>
  <c r="AL94" i="2"/>
  <c r="AL95" i="2"/>
  <c r="AL519" i="2"/>
  <c r="AL43" i="2"/>
  <c r="AL96" i="2"/>
  <c r="AL520" i="2"/>
  <c r="AL44" i="2"/>
  <c r="AL97" i="2"/>
  <c r="AL45" i="2"/>
  <c r="AL521" i="2"/>
  <c r="AL46" i="2"/>
  <c r="AL98" i="2"/>
  <c r="AL522" i="2"/>
  <c r="AL99" i="2"/>
  <c r="AL523" i="2"/>
  <c r="AL47" i="2"/>
  <c r="AL524" i="2"/>
  <c r="AL100" i="2"/>
  <c r="AL48" i="2"/>
  <c r="AL49" i="2"/>
  <c r="AL358" i="2"/>
  <c r="AL101" i="2"/>
  <c r="AL525" i="2"/>
  <c r="AL409" i="2"/>
  <c r="AL526" i="2"/>
  <c r="AL102" i="2"/>
  <c r="AL50" i="2"/>
  <c r="AL527" i="2"/>
  <c r="AL103" i="2"/>
  <c r="AL51" i="2"/>
  <c r="AL411" i="2"/>
  <c r="AL528" i="2"/>
  <c r="AL104" i="2"/>
  <c r="AL52" i="2"/>
  <c r="AL498" i="2"/>
  <c r="AK529" i="2" s="1"/>
  <c r="AL463" i="2"/>
  <c r="AL361" i="2"/>
  <c r="AL310" i="2"/>
  <c r="AL257" i="2"/>
  <c r="AL362" i="2"/>
  <c r="AL105" i="2"/>
  <c r="AL53" i="2"/>
  <c r="AL415" i="2"/>
  <c r="AL54" i="2"/>
  <c r="AL365" i="2"/>
  <c r="AL106" i="2"/>
  <c r="AL366" i="2"/>
  <c r="AL209" i="2"/>
  <c r="AL157" i="2"/>
  <c r="AL208" i="2"/>
  <c r="AL468" i="2"/>
  <c r="AL107" i="2"/>
  <c r="AL261" i="2"/>
  <c r="AL55" i="2"/>
  <c r="AL467" i="2"/>
  <c r="AL367" i="2"/>
  <c r="AL56" i="2"/>
  <c r="AL368" i="2"/>
  <c r="AL108" i="2"/>
  <c r="AL260" i="2"/>
  <c r="AL313" i="2"/>
  <c r="AL470" i="2"/>
  <c r="AL416" i="2"/>
  <c r="AL469" i="2"/>
  <c r="AL420" i="2"/>
  <c r="AL265" i="2"/>
  <c r="AL57" i="2"/>
  <c r="AL263" i="2"/>
  <c r="AL421" i="2"/>
  <c r="AL161" i="2"/>
  <c r="AL160" i="2"/>
  <c r="AL212" i="2"/>
  <c r="AL159" i="2"/>
  <c r="AL213" i="2"/>
  <c r="AL264" i="2"/>
  <c r="AL369" i="2"/>
  <c r="AL473" i="2"/>
  <c r="AL109" i="2"/>
  <c r="AL315" i="2"/>
  <c r="AL316" i="2"/>
  <c r="AL317" i="2"/>
  <c r="AL472" i="2"/>
  <c r="AL214" i="2"/>
  <c r="AL162" i="2"/>
  <c r="AL318" i="2"/>
  <c r="AL266" i="2"/>
  <c r="AL474" i="2"/>
  <c r="AL422" i="2"/>
  <c r="AL110" i="2"/>
  <c r="AL370" i="2"/>
  <c r="AL58" i="2"/>
  <c r="AL215" i="2"/>
  <c r="AL267" i="2"/>
  <c r="AL475" i="2"/>
  <c r="AL371" i="2"/>
  <c r="AL59" i="2"/>
  <c r="AL111" i="2"/>
  <c r="AL200" i="2"/>
  <c r="AL456" i="2"/>
  <c r="AL462" i="2"/>
  <c r="AL454" i="2"/>
  <c r="AL306" i="2"/>
  <c r="AL242" i="2"/>
  <c r="AL353" i="2"/>
  <c r="AL248" i="2"/>
  <c r="AL405" i="2"/>
  <c r="AL402" i="2"/>
  <c r="AL250" i="2"/>
  <c r="AL205" i="2"/>
  <c r="AL359" i="2"/>
  <c r="AL360" i="2"/>
  <c r="AL153" i="2"/>
  <c r="AL413" i="2"/>
  <c r="AL352" i="2"/>
  <c r="AL299" i="2"/>
  <c r="AL354" i="2"/>
  <c r="AL203" i="2"/>
  <c r="AL150" i="2"/>
  <c r="AL346" i="2"/>
  <c r="AL295" i="2"/>
  <c r="AL252" i="2"/>
  <c r="AL293" i="2"/>
  <c r="AL307" i="2"/>
  <c r="AL452" i="2"/>
  <c r="AL347" i="2"/>
  <c r="AL297" i="2"/>
  <c r="AL312" i="2"/>
  <c r="AL154" i="2"/>
  <c r="AL311" i="2"/>
  <c r="AL155" i="2"/>
  <c r="AL414" i="2"/>
  <c r="AL258" i="2"/>
  <c r="AL364" i="2"/>
  <c r="AL151" i="2"/>
  <c r="AL406" i="2"/>
  <c r="AL407" i="2"/>
  <c r="AL350" i="2"/>
  <c r="AL241" i="2"/>
  <c r="AL345" i="2"/>
  <c r="AL455" i="2"/>
  <c r="AL349" i="2"/>
  <c r="AL195" i="2"/>
  <c r="AL304" i="2"/>
  <c r="AL400" i="2"/>
  <c r="AL244" i="2"/>
  <c r="AL259" i="2"/>
  <c r="AL148" i="2"/>
  <c r="AL363" i="2"/>
  <c r="AL464" i="2"/>
  <c r="AL210" i="2"/>
  <c r="AL301" i="2"/>
  <c r="AL147" i="2"/>
  <c r="AL449" i="2"/>
  <c r="AL308" i="2"/>
  <c r="AL191" i="2"/>
  <c r="AL399" i="2"/>
  <c r="AL190" i="2"/>
  <c r="AL146" i="2"/>
  <c r="AL143" i="2"/>
  <c r="AL255" i="2"/>
  <c r="AL247" i="2"/>
  <c r="AL404" i="2"/>
  <c r="AL206" i="2"/>
  <c r="AJ477" i="2"/>
  <c r="AH477" i="2"/>
  <c r="AF477" i="2"/>
  <c r="AD477" i="2"/>
  <c r="AB477" i="2"/>
  <c r="Z477" i="2"/>
  <c r="X477" i="2"/>
  <c r="V477" i="2"/>
  <c r="T477" i="2"/>
  <c r="R477" i="2"/>
  <c r="P477" i="2"/>
  <c r="N477" i="2"/>
  <c r="L477" i="2"/>
  <c r="J477" i="2"/>
  <c r="AG477" i="2"/>
  <c r="AC477" i="2"/>
  <c r="Y477" i="2"/>
  <c r="U477" i="2"/>
  <c r="Q477" i="2"/>
  <c r="M477" i="2"/>
  <c r="AI477" i="2"/>
  <c r="AE477" i="2"/>
  <c r="AA477" i="2"/>
  <c r="W477" i="2"/>
  <c r="S477" i="2"/>
  <c r="O477" i="2"/>
  <c r="K477" i="2"/>
  <c r="AJ321" i="2"/>
  <c r="AH321" i="2"/>
  <c r="AF321" i="2"/>
  <c r="AD321" i="2"/>
  <c r="AB321" i="2"/>
  <c r="Z321" i="2"/>
  <c r="X321" i="2"/>
  <c r="V321" i="2"/>
  <c r="T321" i="2"/>
  <c r="R321" i="2"/>
  <c r="P321" i="2"/>
  <c r="N321" i="2"/>
  <c r="L321" i="2"/>
  <c r="J321" i="2"/>
  <c r="AI321" i="2"/>
  <c r="AG321" i="2"/>
  <c r="AE321" i="2"/>
  <c r="AC321" i="2"/>
  <c r="AA321" i="2"/>
  <c r="Y321" i="2"/>
  <c r="W321" i="2"/>
  <c r="U321" i="2"/>
  <c r="S321" i="2"/>
  <c r="Q321" i="2"/>
  <c r="O321" i="2"/>
  <c r="M321" i="2"/>
  <c r="K321" i="2"/>
  <c r="AI269" i="2"/>
  <c r="AG269" i="2"/>
  <c r="AE269" i="2"/>
  <c r="AC269" i="2"/>
  <c r="AA269" i="2"/>
  <c r="Y269" i="2"/>
  <c r="W269" i="2"/>
  <c r="U269" i="2"/>
  <c r="S269" i="2"/>
  <c r="Q269" i="2"/>
  <c r="O269" i="2"/>
  <c r="M269" i="2"/>
  <c r="K269" i="2"/>
  <c r="AJ269" i="2"/>
  <c r="AH269" i="2"/>
  <c r="AF269" i="2"/>
  <c r="AD269" i="2"/>
  <c r="AB269" i="2"/>
  <c r="Z269" i="2"/>
  <c r="X269" i="2"/>
  <c r="V269" i="2"/>
  <c r="T269" i="2"/>
  <c r="R269" i="2"/>
  <c r="P269" i="2"/>
  <c r="N269" i="2"/>
  <c r="L269" i="2"/>
  <c r="J269" i="2"/>
  <c r="AK114" i="2"/>
  <c r="AI114" i="2"/>
  <c r="AG114" i="2"/>
  <c r="AE114" i="2"/>
  <c r="AC114" i="2"/>
  <c r="AA114" i="2"/>
  <c r="Y114" i="2"/>
  <c r="W114" i="2"/>
  <c r="U114" i="2"/>
  <c r="S114" i="2"/>
  <c r="Q114" i="2"/>
  <c r="O114" i="2"/>
  <c r="M114" i="2"/>
  <c r="K114" i="2"/>
  <c r="AJ114" i="2"/>
  <c r="AH114" i="2"/>
  <c r="AF114" i="2"/>
  <c r="AD114" i="2"/>
  <c r="AB114" i="2"/>
  <c r="Z114" i="2"/>
  <c r="X114" i="2"/>
  <c r="V114" i="2"/>
  <c r="T114" i="2"/>
  <c r="R114" i="2"/>
  <c r="P114" i="2"/>
  <c r="N114" i="2"/>
  <c r="L114" i="2"/>
  <c r="J114" i="2"/>
  <c r="AJ61" i="2"/>
  <c r="AH61" i="2"/>
  <c r="AF61" i="2"/>
  <c r="AD61" i="2"/>
  <c r="AB61" i="2"/>
  <c r="Z61" i="2"/>
  <c r="X61" i="2"/>
  <c r="V61" i="2"/>
  <c r="T61" i="2"/>
  <c r="R61" i="2"/>
  <c r="P61" i="2"/>
  <c r="N61" i="2"/>
  <c r="L61" i="2"/>
  <c r="J61" i="2"/>
  <c r="AI61" i="2"/>
  <c r="AG61" i="2"/>
  <c r="AE61" i="2"/>
  <c r="AC61" i="2"/>
  <c r="AA61" i="2"/>
  <c r="Y61" i="2"/>
  <c r="W61" i="2"/>
  <c r="U61" i="2"/>
  <c r="S61" i="2"/>
  <c r="Q61" i="2"/>
  <c r="O61" i="2"/>
  <c r="M61" i="2"/>
  <c r="K61" i="2"/>
  <c r="V490" i="2"/>
  <c r="V492" i="2" s="1"/>
  <c r="V532" i="2" s="1"/>
  <c r="V17" i="3" s="1"/>
  <c r="V35" i="3" s="1"/>
  <c r="U534" i="2"/>
  <c r="AL60" i="2"/>
  <c r="AL216" i="2"/>
  <c r="AL424" i="2"/>
  <c r="AI218" i="2"/>
  <c r="AE218" i="2"/>
  <c r="AA218" i="2"/>
  <c r="W218" i="2"/>
  <c r="S218" i="2"/>
  <c r="O218" i="2"/>
  <c r="K218" i="2"/>
  <c r="AH218" i="2"/>
  <c r="AD218" i="2"/>
  <c r="Z218" i="2"/>
  <c r="V218" i="2"/>
  <c r="R218" i="2"/>
  <c r="N218" i="2"/>
  <c r="J218" i="2"/>
  <c r="AK218" i="2"/>
  <c r="AG218" i="2"/>
  <c r="AC218" i="2"/>
  <c r="Y218" i="2"/>
  <c r="U218" i="2"/>
  <c r="Q218" i="2"/>
  <c r="M218" i="2"/>
  <c r="AJ218" i="2"/>
  <c r="AF218" i="2"/>
  <c r="AB218" i="2"/>
  <c r="X218" i="2"/>
  <c r="T218" i="2"/>
  <c r="P218" i="2"/>
  <c r="L218" i="2"/>
  <c r="AG425" i="2"/>
  <c r="AC425" i="2"/>
  <c r="Y425" i="2"/>
  <c r="U425" i="2"/>
  <c r="Q425" i="2"/>
  <c r="M425" i="2"/>
  <c r="AJ425" i="2"/>
  <c r="AF425" i="2"/>
  <c r="AB425" i="2"/>
  <c r="X425" i="2"/>
  <c r="T425" i="2"/>
  <c r="P425" i="2"/>
  <c r="L425" i="2"/>
  <c r="AI425" i="2"/>
  <c r="AE425" i="2"/>
  <c r="AA425" i="2"/>
  <c r="W425" i="2"/>
  <c r="S425" i="2"/>
  <c r="O425" i="2"/>
  <c r="K425" i="2"/>
  <c r="AH425" i="2"/>
  <c r="AD425" i="2"/>
  <c r="Z425" i="2"/>
  <c r="V425" i="2"/>
  <c r="R425" i="2"/>
  <c r="N425" i="2"/>
  <c r="J425" i="2"/>
  <c r="AL476" i="2"/>
  <c r="AJ373" i="2"/>
  <c r="AF373" i="2"/>
  <c r="AB373" i="2"/>
  <c r="X373" i="2"/>
  <c r="T373" i="2"/>
  <c r="P373" i="2"/>
  <c r="L373" i="2"/>
  <c r="AI373" i="2"/>
  <c r="AE373" i="2"/>
  <c r="AA373" i="2"/>
  <c r="W373" i="2"/>
  <c r="S373" i="2"/>
  <c r="O373" i="2"/>
  <c r="K373" i="2"/>
  <c r="AH373" i="2"/>
  <c r="AD373" i="2"/>
  <c r="Z373" i="2"/>
  <c r="V373" i="2"/>
  <c r="R373" i="2"/>
  <c r="N373" i="2"/>
  <c r="J373" i="2"/>
  <c r="AG373" i="2"/>
  <c r="AC373" i="2"/>
  <c r="Y373" i="2"/>
  <c r="U373" i="2"/>
  <c r="Q373" i="2"/>
  <c r="M373" i="2"/>
  <c r="AI165" i="2"/>
  <c r="AE165" i="2"/>
  <c r="AA165" i="2"/>
  <c r="W165" i="2"/>
  <c r="S165" i="2"/>
  <c r="O165" i="2"/>
  <c r="K165" i="2"/>
  <c r="AH165" i="2"/>
  <c r="AD165" i="2"/>
  <c r="Z165" i="2"/>
  <c r="V165" i="2"/>
  <c r="R165" i="2"/>
  <c r="N165" i="2"/>
  <c r="J165" i="2"/>
  <c r="AG165" i="2"/>
  <c r="AC165" i="2"/>
  <c r="Y165" i="2"/>
  <c r="U165" i="2"/>
  <c r="Q165" i="2"/>
  <c r="M165" i="2"/>
  <c r="AJ165" i="2"/>
  <c r="AF165" i="2"/>
  <c r="AB165" i="2"/>
  <c r="X165" i="2"/>
  <c r="T165" i="2"/>
  <c r="P165" i="2"/>
  <c r="L165" i="2"/>
  <c r="AL112" i="2"/>
  <c r="AL268" i="2"/>
  <c r="AL164" i="2"/>
  <c r="AH533" i="2"/>
  <c r="AK10" i="2"/>
  <c r="AL23" i="3"/>
  <c r="AL441" i="2"/>
  <c r="AL389" i="2"/>
  <c r="AL181" i="2"/>
  <c r="AL337" i="2"/>
  <c r="AL129" i="2"/>
  <c r="AL25" i="2"/>
  <c r="AL285" i="2"/>
  <c r="AL233" i="2"/>
  <c r="AL77" i="2"/>
  <c r="AL442" i="2"/>
  <c r="AL390" i="2"/>
  <c r="AL234" i="2"/>
  <c r="AL338" i="2"/>
  <c r="AL286" i="2"/>
  <c r="AL130" i="2"/>
  <c r="AL78" i="2"/>
  <c r="AL26" i="2"/>
  <c r="AL182" i="2"/>
  <c r="AL30" i="2"/>
  <c r="AK61" i="2" s="1"/>
  <c r="AL342" i="2"/>
  <c r="AL373" i="2" s="1"/>
  <c r="AL238" i="2"/>
  <c r="AK269" i="2" s="1"/>
  <c r="AL134" i="2"/>
  <c r="AL165" i="2" s="1"/>
  <c r="AL290" i="2"/>
  <c r="AL186" i="2"/>
  <c r="AK217" i="2" s="1"/>
  <c r="AL446" i="2"/>
  <c r="AK477" i="2" s="1"/>
  <c r="AL82" i="2"/>
  <c r="AK113" i="2" s="1"/>
  <c r="AL394" i="2"/>
  <c r="AK425" i="2" s="1"/>
  <c r="V128" i="2"/>
  <c r="V131" i="2" s="1"/>
  <c r="W126" i="2" s="1"/>
  <c r="AT6" i="2"/>
  <c r="D478" i="2"/>
  <c r="D374" i="2"/>
  <c r="Y179" i="2"/>
  <c r="Y178" i="2"/>
  <c r="D426" i="2"/>
  <c r="W232" i="2"/>
  <c r="X22" i="2"/>
  <c r="X23" i="2"/>
  <c r="V386" i="2"/>
  <c r="V387" i="2"/>
  <c r="D270" i="2"/>
  <c r="W443" i="2"/>
  <c r="AM5" i="2"/>
  <c r="AM164" i="2" s="1"/>
  <c r="AL448" i="2"/>
  <c r="AL396" i="2"/>
  <c r="AL32" i="2"/>
  <c r="AL136" i="2"/>
  <c r="AL344" i="2"/>
  <c r="AL188" i="2"/>
  <c r="AL84" i="2"/>
  <c r="AL240" i="2"/>
  <c r="AL292" i="2"/>
  <c r="V334" i="2"/>
  <c r="V335" i="2"/>
  <c r="D166" i="2"/>
  <c r="D322" i="2"/>
  <c r="V284" i="2"/>
  <c r="D62" i="2"/>
  <c r="V79" i="2"/>
  <c r="AI53" i="5" l="1"/>
  <c r="AM51" i="5"/>
  <c r="AB132" i="5"/>
  <c r="AD73" i="5"/>
  <c r="AC78" i="5"/>
  <c r="AC128" i="5" s="1"/>
  <c r="AH94" i="5"/>
  <c r="AG100" i="5"/>
  <c r="AG130" i="5" s="1"/>
  <c r="AS39" i="5"/>
  <c r="AR45" i="5"/>
  <c r="AR124" i="5" s="1"/>
  <c r="AH50" i="5"/>
  <c r="AG56" i="5"/>
  <c r="AG125" i="5" s="1"/>
  <c r="AE105" i="5"/>
  <c r="AD111" i="5"/>
  <c r="AD131" i="5" s="1"/>
  <c r="BF6" i="5"/>
  <c r="BE12" i="5"/>
  <c r="BE117" i="5" s="1"/>
  <c r="AE85" i="5"/>
  <c r="AD89" i="5"/>
  <c r="AD129" i="5" s="1"/>
  <c r="AG63" i="5"/>
  <c r="AF67" i="5"/>
  <c r="AI61" i="5"/>
  <c r="AG72" i="5"/>
  <c r="AJ83" i="5"/>
  <c r="BG23" i="5"/>
  <c r="BG120" i="5" s="1"/>
  <c r="BH17" i="5"/>
  <c r="AL320" i="2"/>
  <c r="AM320" i="2" s="1"/>
  <c r="AL269" i="2"/>
  <c r="AK321" i="2"/>
  <c r="AL321" i="2" s="1"/>
  <c r="AM321" i="2" s="1"/>
  <c r="AL477" i="2"/>
  <c r="AK165" i="2"/>
  <c r="AL425" i="2"/>
  <c r="AL217" i="2"/>
  <c r="AL61" i="2"/>
  <c r="AL529" i="2"/>
  <c r="AK373" i="2"/>
  <c r="AL113" i="2"/>
  <c r="AM268" i="2"/>
  <c r="AM112" i="2"/>
  <c r="AM476" i="2"/>
  <c r="AM216" i="2"/>
  <c r="AM60" i="2"/>
  <c r="AM206" i="2"/>
  <c r="AM404" i="2"/>
  <c r="AM255" i="2"/>
  <c r="AM146" i="2"/>
  <c r="AM399" i="2"/>
  <c r="AM308" i="2"/>
  <c r="AM147" i="2"/>
  <c r="AM363" i="2"/>
  <c r="AM400" i="2"/>
  <c r="AM195" i="2"/>
  <c r="AM455" i="2"/>
  <c r="AM241" i="2"/>
  <c r="AM406" i="2"/>
  <c r="AM364" i="2"/>
  <c r="AM311" i="2"/>
  <c r="AM347" i="2"/>
  <c r="AM307" i="2"/>
  <c r="AM252" i="2"/>
  <c r="AM346" i="2"/>
  <c r="AM299" i="2"/>
  <c r="AM360" i="2"/>
  <c r="AM205" i="2"/>
  <c r="AM402" i="2"/>
  <c r="AM248" i="2"/>
  <c r="AM242" i="2"/>
  <c r="AM454" i="2"/>
  <c r="AM456" i="2"/>
  <c r="AM315" i="2"/>
  <c r="AM264" i="2"/>
  <c r="AM261" i="2"/>
  <c r="AM157" i="2"/>
  <c r="AM257" i="2"/>
  <c r="AM358" i="2"/>
  <c r="AM145" i="2"/>
  <c r="AM142" i="2"/>
  <c r="AM294" i="2"/>
  <c r="AM450" i="2"/>
  <c r="AM459" i="2"/>
  <c r="AM204" i="2"/>
  <c r="AM403" i="2"/>
  <c r="AM202" i="2"/>
  <c r="AM298" i="2"/>
  <c r="AM300" i="2"/>
  <c r="AM198" i="2"/>
  <c r="AM357" i="2"/>
  <c r="AM309" i="2"/>
  <c r="AM466" i="2"/>
  <c r="AM418" i="2"/>
  <c r="AM211" i="2"/>
  <c r="AM351" i="2"/>
  <c r="AM189" i="2"/>
  <c r="AM303" i="2"/>
  <c r="AM451" i="2"/>
  <c r="AM137" i="2"/>
  <c r="AM192" i="2"/>
  <c r="AM253" i="2"/>
  <c r="AM348" i="2"/>
  <c r="AM302" i="2"/>
  <c r="AM296" i="2"/>
  <c r="AM140" i="2"/>
  <c r="AM243" i="2"/>
  <c r="AM5" i="3"/>
  <c r="AM493" i="2"/>
  <c r="AM494" i="2"/>
  <c r="AM510" i="2"/>
  <c r="AM511" i="2"/>
  <c r="AM507" i="2"/>
  <c r="AM506" i="2"/>
  <c r="AM504" i="2"/>
  <c r="AM509" i="2"/>
  <c r="AM505" i="2"/>
  <c r="AM512" i="2"/>
  <c r="AM36" i="2"/>
  <c r="AM502" i="2"/>
  <c r="AM508" i="2"/>
  <c r="AM88" i="2"/>
  <c r="AM501" i="2"/>
  <c r="AM503" i="2"/>
  <c r="AM35" i="2"/>
  <c r="AM86" i="2"/>
  <c r="AM513" i="2"/>
  <c r="AM87" i="2"/>
  <c r="AM33" i="2"/>
  <c r="AM34" i="2"/>
  <c r="AM85" i="2"/>
  <c r="AM500" i="2"/>
  <c r="AM90" i="2"/>
  <c r="AM38" i="2"/>
  <c r="AM514" i="2"/>
  <c r="AM91" i="2"/>
  <c r="AM515" i="2"/>
  <c r="AM39" i="2"/>
  <c r="AM516" i="2"/>
  <c r="AM92" i="2"/>
  <c r="AM40" i="2"/>
  <c r="AM517" i="2"/>
  <c r="AM93" i="2"/>
  <c r="AM41" i="2"/>
  <c r="AM518" i="2"/>
  <c r="AM42" i="2"/>
  <c r="AM94" i="2"/>
  <c r="AM43" i="2"/>
  <c r="AM519" i="2"/>
  <c r="AM95" i="2"/>
  <c r="AM520" i="2"/>
  <c r="AM96" i="2"/>
  <c r="AM44" i="2"/>
  <c r="AM45" i="2"/>
  <c r="AM521" i="2"/>
  <c r="AM97" i="2"/>
  <c r="AM98" i="2"/>
  <c r="AM46" i="2"/>
  <c r="AM522" i="2"/>
  <c r="AM523" i="2"/>
  <c r="AM99" i="2"/>
  <c r="AM47" i="2"/>
  <c r="AM48" i="2"/>
  <c r="AM524" i="2"/>
  <c r="AM100" i="2"/>
  <c r="AM49" i="2"/>
  <c r="AM525" i="2"/>
  <c r="AM101" i="2"/>
  <c r="AM526" i="2"/>
  <c r="AM50" i="2"/>
  <c r="AM203" i="2"/>
  <c r="AM102" i="2"/>
  <c r="AM103" i="2"/>
  <c r="AM527" i="2"/>
  <c r="AM51" i="2"/>
  <c r="AM52" i="2"/>
  <c r="AM528" i="2"/>
  <c r="AM104" i="2"/>
  <c r="AM410" i="2"/>
  <c r="AM411" i="2"/>
  <c r="AM105" i="2"/>
  <c r="AM362" i="2"/>
  <c r="AM53" i="2"/>
  <c r="AM529" i="2"/>
  <c r="AM498" i="2"/>
  <c r="AL530" i="2" s="1"/>
  <c r="AM152" i="2"/>
  <c r="AM413" i="2"/>
  <c r="AM365" i="2"/>
  <c r="AM54" i="2"/>
  <c r="AM414" i="2"/>
  <c r="AM361" i="2"/>
  <c r="AM156" i="2"/>
  <c r="AM106" i="2"/>
  <c r="AM367" i="2"/>
  <c r="AM155" i="2"/>
  <c r="AM259" i="2"/>
  <c r="AM415" i="2"/>
  <c r="AM107" i="2"/>
  <c r="AM207" i="2"/>
  <c r="AM366" i="2"/>
  <c r="AM55" i="2"/>
  <c r="AM417" i="2"/>
  <c r="AM467" i="2"/>
  <c r="AM312" i="2"/>
  <c r="AM108" i="2"/>
  <c r="AM56" i="2"/>
  <c r="AM468" i="2"/>
  <c r="AM210" i="2"/>
  <c r="AM209" i="2"/>
  <c r="AM314" i="2"/>
  <c r="AM368" i="2"/>
  <c r="AM313" i="2"/>
  <c r="AM420" i="2"/>
  <c r="AM369" i="2"/>
  <c r="AM262" i="2"/>
  <c r="AM109" i="2"/>
  <c r="AM419" i="2"/>
  <c r="AM470" i="2"/>
  <c r="AM57" i="2"/>
  <c r="AM416" i="2"/>
  <c r="AM469" i="2"/>
  <c r="AM370" i="2"/>
  <c r="AM213" i="2"/>
  <c r="AM422" i="2"/>
  <c r="AM421" i="2"/>
  <c r="AM474" i="2"/>
  <c r="AM472" i="2"/>
  <c r="AM317" i="2"/>
  <c r="AM265" i="2"/>
  <c r="AM214" i="2"/>
  <c r="AM162" i="2"/>
  <c r="AM473" i="2"/>
  <c r="AM318" i="2"/>
  <c r="AM266" i="2"/>
  <c r="AM110" i="2"/>
  <c r="AM161" i="2"/>
  <c r="AM159" i="2"/>
  <c r="AM316" i="2"/>
  <c r="AM58" i="2"/>
  <c r="AM160" i="2"/>
  <c r="AM263" i="2"/>
  <c r="AM475" i="2"/>
  <c r="AM423" i="2"/>
  <c r="AM111" i="2"/>
  <c r="AM59" i="2"/>
  <c r="AM319" i="2"/>
  <c r="AM163" i="2"/>
  <c r="AM371" i="2"/>
  <c r="AM267" i="2"/>
  <c r="AM215" i="2"/>
  <c r="AM373" i="2"/>
  <c r="AM424" i="2"/>
  <c r="AM372" i="2"/>
  <c r="AM247" i="2"/>
  <c r="AM143" i="2"/>
  <c r="AM190" i="2"/>
  <c r="AM191" i="2"/>
  <c r="AM449" i="2"/>
  <c r="AM301" i="2"/>
  <c r="AM464" i="2"/>
  <c r="AM148" i="2"/>
  <c r="AM244" i="2"/>
  <c r="AM304" i="2"/>
  <c r="AM349" i="2"/>
  <c r="AM345" i="2"/>
  <c r="AM350" i="2"/>
  <c r="AM407" i="2"/>
  <c r="AM151" i="2"/>
  <c r="AM258" i="2"/>
  <c r="AM154" i="2"/>
  <c r="AM297" i="2"/>
  <c r="AM452" i="2"/>
  <c r="AM293" i="2"/>
  <c r="AM295" i="2"/>
  <c r="AM150" i="2"/>
  <c r="AM354" i="2"/>
  <c r="AM352" i="2"/>
  <c r="AM153" i="2"/>
  <c r="AM359" i="2"/>
  <c r="AM250" i="2"/>
  <c r="AM405" i="2"/>
  <c r="AM353" i="2"/>
  <c r="AM306" i="2"/>
  <c r="AM462" i="2"/>
  <c r="AM200" i="2"/>
  <c r="AM212" i="2"/>
  <c r="AM260" i="2"/>
  <c r="AM208" i="2"/>
  <c r="AM310" i="2"/>
  <c r="AM463" i="2"/>
  <c r="AM409" i="2"/>
  <c r="AM305" i="2"/>
  <c r="AM144" i="2"/>
  <c r="AM201" i="2"/>
  <c r="AM197" i="2"/>
  <c r="AM398" i="2"/>
  <c r="AM149" i="2"/>
  <c r="AM251" i="2"/>
  <c r="AM412" i="2"/>
  <c r="AM256" i="2"/>
  <c r="AM138" i="2"/>
  <c r="AM194" i="2"/>
  <c r="AM246" i="2"/>
  <c r="AM254" i="2"/>
  <c r="AM158" i="2"/>
  <c r="AM471" i="2"/>
  <c r="AM196" i="2"/>
  <c r="AM397" i="2"/>
  <c r="AM461" i="2"/>
  <c r="AM458" i="2"/>
  <c r="AM249" i="2"/>
  <c r="AM460" i="2"/>
  <c r="AM465" i="2"/>
  <c r="AM355" i="2"/>
  <c r="AM356" i="2"/>
  <c r="AM199" i="2"/>
  <c r="AM408" i="2"/>
  <c r="AM457" i="2"/>
  <c r="AM139" i="2"/>
  <c r="AJ478" i="2"/>
  <c r="AH478" i="2"/>
  <c r="AF478" i="2"/>
  <c r="AD478" i="2"/>
  <c r="AB478" i="2"/>
  <c r="Z478" i="2"/>
  <c r="X478" i="2"/>
  <c r="V478" i="2"/>
  <c r="T478" i="2"/>
  <c r="R478" i="2"/>
  <c r="P478" i="2"/>
  <c r="N478" i="2"/>
  <c r="L478" i="2"/>
  <c r="J478" i="2"/>
  <c r="AK478" i="2"/>
  <c r="AI478" i="2"/>
  <c r="AG478" i="2"/>
  <c r="AE478" i="2"/>
  <c r="AC478" i="2"/>
  <c r="AA478" i="2"/>
  <c r="Y478" i="2"/>
  <c r="W478" i="2"/>
  <c r="U478" i="2"/>
  <c r="S478" i="2"/>
  <c r="Q478" i="2"/>
  <c r="O478" i="2"/>
  <c r="M478" i="2"/>
  <c r="K478" i="2"/>
  <c r="K480" i="2" s="1"/>
  <c r="AK322" i="2"/>
  <c r="AI322" i="2"/>
  <c r="AG322" i="2"/>
  <c r="AE322" i="2"/>
  <c r="AC322" i="2"/>
  <c r="AA322" i="2"/>
  <c r="Y322" i="2"/>
  <c r="W322" i="2"/>
  <c r="U322" i="2"/>
  <c r="S322" i="2"/>
  <c r="Q322" i="2"/>
  <c r="O322" i="2"/>
  <c r="M322" i="2"/>
  <c r="K322" i="2"/>
  <c r="AJ322" i="2"/>
  <c r="AH322" i="2"/>
  <c r="AF322" i="2"/>
  <c r="AD322" i="2"/>
  <c r="AB322" i="2"/>
  <c r="Z322" i="2"/>
  <c r="X322" i="2"/>
  <c r="V322" i="2"/>
  <c r="T322" i="2"/>
  <c r="R322" i="2"/>
  <c r="P322" i="2"/>
  <c r="N322" i="2"/>
  <c r="L322" i="2"/>
  <c r="J322" i="2"/>
  <c r="AJ270" i="2"/>
  <c r="AH270" i="2"/>
  <c r="AF270" i="2"/>
  <c r="AD270" i="2"/>
  <c r="AB270" i="2"/>
  <c r="Z270" i="2"/>
  <c r="X270" i="2"/>
  <c r="V270" i="2"/>
  <c r="T270" i="2"/>
  <c r="R270" i="2"/>
  <c r="P270" i="2"/>
  <c r="N270" i="2"/>
  <c r="L270" i="2"/>
  <c r="J270" i="2"/>
  <c r="AK270" i="2"/>
  <c r="AI270" i="2"/>
  <c r="AG270" i="2"/>
  <c r="AE270" i="2"/>
  <c r="AC270" i="2"/>
  <c r="AA270" i="2"/>
  <c r="Y270" i="2"/>
  <c r="W270" i="2"/>
  <c r="U270" i="2"/>
  <c r="S270" i="2"/>
  <c r="Q270" i="2"/>
  <c r="O270" i="2"/>
  <c r="M270" i="2"/>
  <c r="K270" i="2"/>
  <c r="K272" i="2" s="1"/>
  <c r="AK62" i="2"/>
  <c r="AI62" i="2"/>
  <c r="AG62" i="2"/>
  <c r="AE62" i="2"/>
  <c r="AC62" i="2"/>
  <c r="AA62" i="2"/>
  <c r="Y62" i="2"/>
  <c r="W62" i="2"/>
  <c r="U62" i="2"/>
  <c r="S62" i="2"/>
  <c r="Q62" i="2"/>
  <c r="O62" i="2"/>
  <c r="M62" i="2"/>
  <c r="K62" i="2"/>
  <c r="K64" i="2" s="1"/>
  <c r="AJ62" i="2"/>
  <c r="AH62" i="2"/>
  <c r="AF62" i="2"/>
  <c r="AD62" i="2"/>
  <c r="AB62" i="2"/>
  <c r="Z62" i="2"/>
  <c r="X62" i="2"/>
  <c r="V62" i="2"/>
  <c r="T62" i="2"/>
  <c r="R62" i="2"/>
  <c r="P62" i="2"/>
  <c r="N62" i="2"/>
  <c r="L62" i="2"/>
  <c r="J62" i="2"/>
  <c r="J64" i="2" s="1"/>
  <c r="V495" i="2"/>
  <c r="W490" i="2" s="1"/>
  <c r="AM477" i="2"/>
  <c r="AM165" i="2"/>
  <c r="AM425" i="2"/>
  <c r="AH166" i="2"/>
  <c r="AD166" i="2"/>
  <c r="Z166" i="2"/>
  <c r="V166" i="2"/>
  <c r="R166" i="2"/>
  <c r="N166" i="2"/>
  <c r="J166" i="2"/>
  <c r="AK166" i="2"/>
  <c r="AG166" i="2"/>
  <c r="AC166" i="2"/>
  <c r="Y166" i="2"/>
  <c r="U166" i="2"/>
  <c r="Q166" i="2"/>
  <c r="M166" i="2"/>
  <c r="AJ166" i="2"/>
  <c r="AF166" i="2"/>
  <c r="AB166" i="2"/>
  <c r="X166" i="2"/>
  <c r="T166" i="2"/>
  <c r="P166" i="2"/>
  <c r="L166" i="2"/>
  <c r="AI166" i="2"/>
  <c r="AE166" i="2"/>
  <c r="AA166" i="2"/>
  <c r="W166" i="2"/>
  <c r="S166" i="2"/>
  <c r="O166" i="2"/>
  <c r="K166" i="2"/>
  <c r="AM61" i="2"/>
  <c r="AM217" i="2"/>
  <c r="W127" i="2"/>
  <c r="W128" i="2" s="1"/>
  <c r="W131" i="2" s="1"/>
  <c r="AJ374" i="2"/>
  <c r="AF374" i="2"/>
  <c r="AB374" i="2"/>
  <c r="X374" i="2"/>
  <c r="T374" i="2"/>
  <c r="P374" i="2"/>
  <c r="L374" i="2"/>
  <c r="AI374" i="2"/>
  <c r="AE374" i="2"/>
  <c r="AA374" i="2"/>
  <c r="W374" i="2"/>
  <c r="S374" i="2"/>
  <c r="O374" i="2"/>
  <c r="K374" i="2"/>
  <c r="K376" i="2" s="1"/>
  <c r="AH374" i="2"/>
  <c r="AD374" i="2"/>
  <c r="Z374" i="2"/>
  <c r="V374" i="2"/>
  <c r="R374" i="2"/>
  <c r="N374" i="2"/>
  <c r="J374" i="2"/>
  <c r="AK374" i="2"/>
  <c r="AG374" i="2"/>
  <c r="AC374" i="2"/>
  <c r="Y374" i="2"/>
  <c r="U374" i="2"/>
  <c r="Q374" i="2"/>
  <c r="M374" i="2"/>
  <c r="AJ426" i="2"/>
  <c r="AF426" i="2"/>
  <c r="AB426" i="2"/>
  <c r="AI426" i="2"/>
  <c r="AE426" i="2"/>
  <c r="AH426" i="2"/>
  <c r="AD426" i="2"/>
  <c r="AK426" i="2"/>
  <c r="AG426" i="2"/>
  <c r="AC426" i="2"/>
  <c r="X426" i="2"/>
  <c r="T426" i="2"/>
  <c r="P426" i="2"/>
  <c r="L426" i="2"/>
  <c r="AA426" i="2"/>
  <c r="W426" i="2"/>
  <c r="S426" i="2"/>
  <c r="O426" i="2"/>
  <c r="K426" i="2"/>
  <c r="Z426" i="2"/>
  <c r="V426" i="2"/>
  <c r="R426" i="2"/>
  <c r="N426" i="2"/>
  <c r="J426" i="2"/>
  <c r="Y426" i="2"/>
  <c r="U426" i="2"/>
  <c r="Q426" i="2"/>
  <c r="M426" i="2"/>
  <c r="AM113" i="2"/>
  <c r="AM269" i="2"/>
  <c r="K220" i="2"/>
  <c r="I12" i="2"/>
  <c r="I14" i="2" s="1"/>
  <c r="K12" i="2"/>
  <c r="J12" i="2"/>
  <c r="L12" i="2"/>
  <c r="M12" i="2"/>
  <c r="N12" i="2"/>
  <c r="O12" i="2"/>
  <c r="P12" i="2"/>
  <c r="Q12" i="2"/>
  <c r="R12" i="2"/>
  <c r="S12" i="2"/>
  <c r="T12" i="2"/>
  <c r="U12" i="2"/>
  <c r="AL10" i="2"/>
  <c r="AI533" i="2"/>
  <c r="AM389" i="2"/>
  <c r="AM23" i="3"/>
  <c r="AM337" i="2"/>
  <c r="AM441" i="2"/>
  <c r="AM129" i="2"/>
  <c r="AM285" i="2"/>
  <c r="AM233" i="2"/>
  <c r="AM77" i="2"/>
  <c r="AM181" i="2"/>
  <c r="AM25" i="2"/>
  <c r="AM338" i="2"/>
  <c r="AM286" i="2"/>
  <c r="AM130" i="2"/>
  <c r="AM442" i="2"/>
  <c r="AM390" i="2"/>
  <c r="AM234" i="2"/>
  <c r="AM182" i="2"/>
  <c r="AM26" i="2"/>
  <c r="AM78" i="2"/>
  <c r="AM134" i="2"/>
  <c r="AL166" i="2" s="1"/>
  <c r="AM446" i="2"/>
  <c r="AL478" i="2" s="1"/>
  <c r="AM290" i="2"/>
  <c r="AM238" i="2"/>
  <c r="AL270" i="2" s="1"/>
  <c r="AM394" i="2"/>
  <c r="AM426" i="2" s="1"/>
  <c r="AM82" i="2"/>
  <c r="AL114" i="2" s="1"/>
  <c r="AM186" i="2"/>
  <c r="AL218" i="2" s="1"/>
  <c r="AM30" i="2"/>
  <c r="AL62" i="2" s="1"/>
  <c r="AM342" i="2"/>
  <c r="AM374" i="2" s="1"/>
  <c r="AU6" i="2"/>
  <c r="V388" i="2"/>
  <c r="V391" i="2" s="1"/>
  <c r="W386" i="2" s="1"/>
  <c r="X24" i="2"/>
  <c r="X27" i="2" s="1"/>
  <c r="W74" i="2"/>
  <c r="W75" i="2"/>
  <c r="M220" i="2"/>
  <c r="J221" i="2"/>
  <c r="J220" i="2"/>
  <c r="V287" i="2"/>
  <c r="V336" i="2"/>
  <c r="AN5" i="2"/>
  <c r="AM396" i="2"/>
  <c r="AM448" i="2"/>
  <c r="AM344" i="2"/>
  <c r="AM188" i="2"/>
  <c r="AM32" i="2"/>
  <c r="AM136" i="2"/>
  <c r="AM84" i="2"/>
  <c r="AM240" i="2"/>
  <c r="AM292" i="2"/>
  <c r="X438" i="2"/>
  <c r="X439" i="2"/>
  <c r="W235" i="2"/>
  <c r="Y180" i="2"/>
  <c r="J117" i="2"/>
  <c r="J116" i="2"/>
  <c r="AN51" i="5" l="1"/>
  <c r="AJ53" i="5"/>
  <c r="AC132" i="5"/>
  <c r="AE73" i="5"/>
  <c r="AD78" i="5"/>
  <c r="AD128" i="5" s="1"/>
  <c r="BG6" i="5"/>
  <c r="BF12" i="5"/>
  <c r="BF117" i="5" s="1"/>
  <c r="AE111" i="5"/>
  <c r="AE131" i="5" s="1"/>
  <c r="AF105" i="5"/>
  <c r="AH56" i="5"/>
  <c r="AH125" i="5" s="1"/>
  <c r="AI50" i="5"/>
  <c r="AS45" i="5"/>
  <c r="AS124" i="5" s="1"/>
  <c r="AT39" i="5"/>
  <c r="AH100" i="5"/>
  <c r="AH130" i="5" s="1"/>
  <c r="AI94" i="5"/>
  <c r="AF85" i="5"/>
  <c r="AE89" i="5"/>
  <c r="AE129" i="5" s="1"/>
  <c r="AH63" i="5"/>
  <c r="AG67" i="5"/>
  <c r="AJ61" i="5"/>
  <c r="BH23" i="5"/>
  <c r="BH120" i="5" s="1"/>
  <c r="BI17" i="5"/>
  <c r="AH72" i="5"/>
  <c r="AK83" i="5"/>
  <c r="J65" i="2"/>
  <c r="K65" i="2" s="1"/>
  <c r="AL322" i="2"/>
  <c r="AM322" i="2" s="1"/>
  <c r="AN322" i="2" s="1"/>
  <c r="AM62" i="2"/>
  <c r="AL426" i="2"/>
  <c r="AM166" i="2"/>
  <c r="AM270" i="2"/>
  <c r="AM478" i="2"/>
  <c r="AM530" i="2"/>
  <c r="AL374" i="2"/>
  <c r="AM218" i="2"/>
  <c r="AM114" i="2"/>
  <c r="V534" i="2"/>
  <c r="W491" i="2"/>
  <c r="W492" i="2" s="1"/>
  <c r="AN5" i="3"/>
  <c r="AN493" i="2"/>
  <c r="AN494" i="2"/>
  <c r="AN507" i="2"/>
  <c r="AN506" i="2"/>
  <c r="AN510" i="2"/>
  <c r="AN504" i="2"/>
  <c r="AN509" i="2"/>
  <c r="AN505" i="2"/>
  <c r="AN511" i="2"/>
  <c r="AN36" i="2"/>
  <c r="AN502" i="2"/>
  <c r="AN512" i="2"/>
  <c r="AN508" i="2"/>
  <c r="AN88" i="2"/>
  <c r="AN501" i="2"/>
  <c r="AN503" i="2"/>
  <c r="AN513" i="2"/>
  <c r="AN35" i="2"/>
  <c r="AN33" i="2"/>
  <c r="AN87" i="2"/>
  <c r="AN34" i="2"/>
  <c r="AN86" i="2"/>
  <c r="AN85" i="2"/>
  <c r="AN514" i="2"/>
  <c r="AN90" i="2"/>
  <c r="AN38" i="2"/>
  <c r="AN500" i="2"/>
  <c r="AN515" i="2"/>
  <c r="AN91" i="2"/>
  <c r="AN39" i="2"/>
  <c r="AN516" i="2"/>
  <c r="AN92" i="2"/>
  <c r="AN40" i="2"/>
  <c r="AN93" i="2"/>
  <c r="AN41" i="2"/>
  <c r="AN517" i="2"/>
  <c r="AN518" i="2"/>
  <c r="AN42" i="2"/>
  <c r="AN94" i="2"/>
  <c r="AN95" i="2"/>
  <c r="AN519" i="2"/>
  <c r="AN43" i="2"/>
  <c r="AN520" i="2"/>
  <c r="AN96" i="2"/>
  <c r="AN44" i="2"/>
  <c r="AN521" i="2"/>
  <c r="AN97" i="2"/>
  <c r="AN45" i="2"/>
  <c r="AN46" i="2"/>
  <c r="AN522" i="2"/>
  <c r="AN98" i="2"/>
  <c r="AN523" i="2"/>
  <c r="AN47" i="2"/>
  <c r="AN99" i="2"/>
  <c r="AN100" i="2"/>
  <c r="AN524" i="2"/>
  <c r="AN48" i="2"/>
  <c r="AN49" i="2"/>
  <c r="AN525" i="2"/>
  <c r="AN101" i="2"/>
  <c r="AN102" i="2"/>
  <c r="AN526" i="2"/>
  <c r="AN50" i="2"/>
  <c r="AN527" i="2"/>
  <c r="AN103" i="2"/>
  <c r="AN51" i="2"/>
  <c r="AN528" i="2"/>
  <c r="AN52" i="2"/>
  <c r="AN104" i="2"/>
  <c r="AN360" i="2"/>
  <c r="AN153" i="2"/>
  <c r="AN105" i="2"/>
  <c r="AN151" i="2"/>
  <c r="AN53" i="2"/>
  <c r="AN529" i="2"/>
  <c r="AN257" i="2"/>
  <c r="AN362" i="2"/>
  <c r="AN530" i="2"/>
  <c r="AN54" i="2"/>
  <c r="AN364" i="2"/>
  <c r="AN106" i="2"/>
  <c r="AN365" i="2"/>
  <c r="AN107" i="2"/>
  <c r="AN498" i="2"/>
  <c r="AN55" i="2"/>
  <c r="AN368" i="2"/>
  <c r="AN367" i="2"/>
  <c r="AN366" i="2"/>
  <c r="AN108" i="2"/>
  <c r="AN56" i="2"/>
  <c r="AN312" i="2"/>
  <c r="AN157" i="2"/>
  <c r="AN418" i="2"/>
  <c r="AN109" i="2"/>
  <c r="AN210" i="2"/>
  <c r="AN57" i="2"/>
  <c r="AN417" i="2"/>
  <c r="AN471" i="2"/>
  <c r="AN369" i="2"/>
  <c r="AN211" i="2"/>
  <c r="AN110" i="2"/>
  <c r="AN420" i="2"/>
  <c r="AN315" i="2"/>
  <c r="AN264" i="2"/>
  <c r="AN470" i="2"/>
  <c r="AN370" i="2"/>
  <c r="AN58" i="2"/>
  <c r="AN262" i="2"/>
  <c r="AN111" i="2"/>
  <c r="AN319" i="2"/>
  <c r="AN163" i="2"/>
  <c r="AN161" i="2"/>
  <c r="AN371" i="2"/>
  <c r="AN162" i="2"/>
  <c r="AN214" i="2"/>
  <c r="AN215" i="2"/>
  <c r="AN266" i="2"/>
  <c r="AN318" i="2"/>
  <c r="AN474" i="2"/>
  <c r="AN59" i="2"/>
  <c r="AN422" i="2"/>
  <c r="AN472" i="2"/>
  <c r="AN475" i="2"/>
  <c r="AN267" i="2"/>
  <c r="AN160" i="2"/>
  <c r="AN159" i="2"/>
  <c r="AN423" i="2"/>
  <c r="AN60" i="2"/>
  <c r="AN216" i="2"/>
  <c r="AN372" i="2"/>
  <c r="AN268" i="2"/>
  <c r="AN164" i="2"/>
  <c r="AN424" i="2"/>
  <c r="AN320" i="2"/>
  <c r="AN476" i="2"/>
  <c r="AN112" i="2"/>
  <c r="AN165" i="2"/>
  <c r="AN217" i="2"/>
  <c r="AN373" i="2"/>
  <c r="AN477" i="2"/>
  <c r="AN457" i="2"/>
  <c r="AN199" i="2"/>
  <c r="AN355" i="2"/>
  <c r="AN460" i="2"/>
  <c r="AN458" i="2"/>
  <c r="AN397" i="2"/>
  <c r="AN254" i="2"/>
  <c r="AN194" i="2"/>
  <c r="AN256" i="2"/>
  <c r="AN251" i="2"/>
  <c r="AN197" i="2"/>
  <c r="AN144" i="2"/>
  <c r="AN409" i="2"/>
  <c r="AN310" i="2"/>
  <c r="AN260" i="2"/>
  <c r="AN200" i="2"/>
  <c r="AN306" i="2"/>
  <c r="AN405" i="2"/>
  <c r="AN359" i="2"/>
  <c r="AN352" i="2"/>
  <c r="AN150" i="2"/>
  <c r="AN293" i="2"/>
  <c r="AN297" i="2"/>
  <c r="AN258" i="2"/>
  <c r="AN407" i="2"/>
  <c r="AN345" i="2"/>
  <c r="AN304" i="2"/>
  <c r="AN148" i="2"/>
  <c r="AN301" i="2"/>
  <c r="AN191" i="2"/>
  <c r="AN143" i="2"/>
  <c r="AN263" i="2"/>
  <c r="AN265" i="2"/>
  <c r="AN421" i="2"/>
  <c r="AN213" i="2"/>
  <c r="AN469" i="2"/>
  <c r="AN419" i="2"/>
  <c r="AN209" i="2"/>
  <c r="AN468" i="2"/>
  <c r="AN467" i="2"/>
  <c r="AN207" i="2"/>
  <c r="AN415" i="2"/>
  <c r="AN155" i="2"/>
  <c r="AN361" i="2"/>
  <c r="AN413" i="2"/>
  <c r="AN410" i="2"/>
  <c r="AN203" i="2"/>
  <c r="AN140" i="2"/>
  <c r="AN302" i="2"/>
  <c r="AN348" i="2"/>
  <c r="AN192" i="2"/>
  <c r="AN137" i="2"/>
  <c r="AN303" i="2"/>
  <c r="AN351" i="2"/>
  <c r="AN309" i="2"/>
  <c r="AN198" i="2"/>
  <c r="AN298" i="2"/>
  <c r="AN403" i="2"/>
  <c r="AN459" i="2"/>
  <c r="AN294" i="2"/>
  <c r="AN145" i="2"/>
  <c r="AN261" i="2"/>
  <c r="AN454" i="2"/>
  <c r="AN248" i="2"/>
  <c r="AN205" i="2"/>
  <c r="AN299" i="2"/>
  <c r="AN252" i="2"/>
  <c r="AN347" i="2"/>
  <c r="AN455" i="2"/>
  <c r="AN400" i="2"/>
  <c r="AN147" i="2"/>
  <c r="AN399" i="2"/>
  <c r="AN255" i="2"/>
  <c r="AN206" i="2"/>
  <c r="AN269" i="2"/>
  <c r="AN113" i="2"/>
  <c r="AN321" i="2"/>
  <c r="AN61" i="2"/>
  <c r="AN425" i="2"/>
  <c r="AN139" i="2"/>
  <c r="AN408" i="2"/>
  <c r="AN356" i="2"/>
  <c r="AN465" i="2"/>
  <c r="AN249" i="2"/>
  <c r="AN461" i="2"/>
  <c r="AN196" i="2"/>
  <c r="AN158" i="2"/>
  <c r="AN246" i="2"/>
  <c r="AN138" i="2"/>
  <c r="AN412" i="2"/>
  <c r="AN149" i="2"/>
  <c r="AN398" i="2"/>
  <c r="AN201" i="2"/>
  <c r="AN305" i="2"/>
  <c r="AN463" i="2"/>
  <c r="AN208" i="2"/>
  <c r="AN212" i="2"/>
  <c r="AN462" i="2"/>
  <c r="AN353" i="2"/>
  <c r="AN250" i="2"/>
  <c r="AN354" i="2"/>
  <c r="AN295" i="2"/>
  <c r="AN452" i="2"/>
  <c r="AN154" i="2"/>
  <c r="AN350" i="2"/>
  <c r="AN349" i="2"/>
  <c r="AN244" i="2"/>
  <c r="AN464" i="2"/>
  <c r="AN449" i="2"/>
  <c r="AN190" i="2"/>
  <c r="AN247" i="2"/>
  <c r="AN316" i="2"/>
  <c r="AN473" i="2"/>
  <c r="AN317" i="2"/>
  <c r="AN416" i="2"/>
  <c r="AN313" i="2"/>
  <c r="AN314" i="2"/>
  <c r="AN259" i="2"/>
  <c r="AN156" i="2"/>
  <c r="AN414" i="2"/>
  <c r="AN152" i="2"/>
  <c r="AN411" i="2"/>
  <c r="AN243" i="2"/>
  <c r="AN296" i="2"/>
  <c r="AN253" i="2"/>
  <c r="AN451" i="2"/>
  <c r="AN189" i="2"/>
  <c r="AN466" i="2"/>
  <c r="AN357" i="2"/>
  <c r="AN300" i="2"/>
  <c r="AN202" i="2"/>
  <c r="AN204" i="2"/>
  <c r="AN450" i="2"/>
  <c r="AN142" i="2"/>
  <c r="AN358" i="2"/>
  <c r="AN456" i="2"/>
  <c r="AN242" i="2"/>
  <c r="AN402" i="2"/>
  <c r="AN346" i="2"/>
  <c r="AN307" i="2"/>
  <c r="AN311" i="2"/>
  <c r="AN406" i="2"/>
  <c r="AN241" i="2"/>
  <c r="AN195" i="2"/>
  <c r="AN363" i="2"/>
  <c r="AN308" i="2"/>
  <c r="AN146" i="2"/>
  <c r="AN404" i="2"/>
  <c r="AN62" i="2"/>
  <c r="AN426" i="2"/>
  <c r="AN478" i="2"/>
  <c r="AN270" i="2"/>
  <c r="AN218" i="2"/>
  <c r="AN374" i="2"/>
  <c r="AN166" i="2"/>
  <c r="AN114" i="2"/>
  <c r="W387" i="2"/>
  <c r="W388" i="2" s="1"/>
  <c r="AM10" i="2"/>
  <c r="AJ533" i="2"/>
  <c r="AN23" i="3"/>
  <c r="AN337" i="2"/>
  <c r="AN389" i="2"/>
  <c r="AN285" i="2"/>
  <c r="AN233" i="2"/>
  <c r="AN441" i="2"/>
  <c r="AN77" i="2"/>
  <c r="AN181" i="2"/>
  <c r="AN25" i="2"/>
  <c r="AN129" i="2"/>
  <c r="AN338" i="2"/>
  <c r="AN286" i="2"/>
  <c r="AN182" i="2"/>
  <c r="AN442" i="2"/>
  <c r="AN390" i="2"/>
  <c r="AN26" i="2"/>
  <c r="AN130" i="2"/>
  <c r="AN78" i="2"/>
  <c r="AN234" i="2"/>
  <c r="AN134" i="2"/>
  <c r="AN290" i="2"/>
  <c r="AN82" i="2"/>
  <c r="AN446" i="2"/>
  <c r="AN186" i="2"/>
  <c r="AN30" i="2"/>
  <c r="AN394" i="2"/>
  <c r="AN238" i="2"/>
  <c r="AN342" i="2"/>
  <c r="W76" i="2"/>
  <c r="W79" i="2" s="1"/>
  <c r="AV6" i="2"/>
  <c r="K428" i="2"/>
  <c r="L64" i="2"/>
  <c r="X230" i="2"/>
  <c r="X231" i="2"/>
  <c r="K116" i="2"/>
  <c r="V339" i="2"/>
  <c r="J169" i="2"/>
  <c r="J168" i="2"/>
  <c r="Y183" i="2"/>
  <c r="J325" i="2"/>
  <c r="J324" i="2"/>
  <c r="J376" i="2"/>
  <c r="J377" i="2"/>
  <c r="X126" i="2"/>
  <c r="X127" i="2"/>
  <c r="J118" i="2"/>
  <c r="K117" i="2"/>
  <c r="J480" i="2"/>
  <c r="J481" i="2"/>
  <c r="Y22" i="2"/>
  <c r="Y23" i="2"/>
  <c r="J272" i="2"/>
  <c r="J273" i="2"/>
  <c r="J429" i="2"/>
  <c r="J428" i="2"/>
  <c r="X440" i="2"/>
  <c r="AO5" i="2"/>
  <c r="AN396" i="2"/>
  <c r="AN448" i="2"/>
  <c r="AN188" i="2"/>
  <c r="AN32" i="2"/>
  <c r="AN136" i="2"/>
  <c r="AN84" i="2"/>
  <c r="AN240" i="2"/>
  <c r="AN292" i="2"/>
  <c r="AN344" i="2"/>
  <c r="W282" i="2"/>
  <c r="W283" i="2"/>
  <c r="J222" i="2"/>
  <c r="K221" i="2"/>
  <c r="L220" i="2"/>
  <c r="AK53" i="5" l="1"/>
  <c r="AO51" i="5"/>
  <c r="AD132" i="5"/>
  <c r="AF73" i="5"/>
  <c r="AE78" i="5"/>
  <c r="AE128" i="5" s="1"/>
  <c r="AJ94" i="5"/>
  <c r="AI100" i="5"/>
  <c r="AI130" i="5" s="1"/>
  <c r="AU39" i="5"/>
  <c r="AT45" i="5"/>
  <c r="AT124" i="5" s="1"/>
  <c r="AJ50" i="5"/>
  <c r="AI56" i="5"/>
  <c r="AI125" i="5" s="1"/>
  <c r="AG105" i="5"/>
  <c r="AF111" i="5"/>
  <c r="AF131" i="5" s="1"/>
  <c r="BH6" i="5"/>
  <c r="BG12" i="5"/>
  <c r="BG117" i="5" s="1"/>
  <c r="AG85" i="5"/>
  <c r="AF89" i="5"/>
  <c r="AF129" i="5" s="1"/>
  <c r="AI63" i="5"/>
  <c r="AH67" i="5"/>
  <c r="AK61" i="5"/>
  <c r="AL83" i="5"/>
  <c r="AI72" i="5"/>
  <c r="BI23" i="5"/>
  <c r="BI120" i="5" s="1"/>
  <c r="BJ17" i="5"/>
  <c r="AO146" i="2"/>
  <c r="AO241" i="2"/>
  <c r="AO311" i="2"/>
  <c r="AO346" i="2"/>
  <c r="AO242" i="2"/>
  <c r="AO358" i="2"/>
  <c r="AO450" i="2"/>
  <c r="AO202" i="2"/>
  <c r="AO357" i="2"/>
  <c r="AO189" i="2"/>
  <c r="AO243" i="2"/>
  <c r="AO152" i="2"/>
  <c r="AO156" i="2"/>
  <c r="AO314" i="2"/>
  <c r="AO416" i="2"/>
  <c r="AO247" i="2"/>
  <c r="AO449" i="2"/>
  <c r="AO244" i="2"/>
  <c r="AO350" i="2"/>
  <c r="AO452" i="2"/>
  <c r="AO354" i="2"/>
  <c r="AO353" i="2"/>
  <c r="AO463" i="2"/>
  <c r="AO201" i="2"/>
  <c r="AO149" i="2"/>
  <c r="AO138" i="2"/>
  <c r="AO461" i="2"/>
  <c r="AO408" i="2"/>
  <c r="AO255" i="2"/>
  <c r="AO147" i="2"/>
  <c r="AO455" i="2"/>
  <c r="AO347" i="2"/>
  <c r="AO299" i="2"/>
  <c r="AO248" i="2"/>
  <c r="AO294" i="2"/>
  <c r="AO403" i="2"/>
  <c r="AO198" i="2"/>
  <c r="AO351" i="2"/>
  <c r="AO137" i="2"/>
  <c r="AO348" i="2"/>
  <c r="AO140" i="2"/>
  <c r="AO410" i="2"/>
  <c r="AO361" i="2"/>
  <c r="AO415" i="2"/>
  <c r="AO467" i="2"/>
  <c r="AO209" i="2"/>
  <c r="AO469" i="2"/>
  <c r="AO143" i="2"/>
  <c r="AO301" i="2"/>
  <c r="AO304" i="2"/>
  <c r="AO407" i="2"/>
  <c r="AO297" i="2"/>
  <c r="AO150" i="2"/>
  <c r="AO359" i="2"/>
  <c r="AO306" i="2"/>
  <c r="AO260" i="2"/>
  <c r="AO409" i="2"/>
  <c r="AO197" i="2"/>
  <c r="AO251" i="2"/>
  <c r="AO194" i="2"/>
  <c r="AO397" i="2"/>
  <c r="AO460" i="2"/>
  <c r="AO199" i="2"/>
  <c r="AO160" i="2"/>
  <c r="AO214" i="2"/>
  <c r="AO417" i="2"/>
  <c r="AO210" i="2"/>
  <c r="AO418" i="2"/>
  <c r="AO312" i="2"/>
  <c r="AO367" i="2"/>
  <c r="AO362" i="2"/>
  <c r="AO151" i="2"/>
  <c r="AO153" i="2"/>
  <c r="AO5" i="3"/>
  <c r="AO493" i="2"/>
  <c r="AO494" i="2"/>
  <c r="AO510" i="2"/>
  <c r="AO511" i="2"/>
  <c r="AO506" i="2"/>
  <c r="AO505" i="2"/>
  <c r="AO507" i="2"/>
  <c r="AO504" i="2"/>
  <c r="AO509" i="2"/>
  <c r="AO512" i="2"/>
  <c r="AO502" i="2"/>
  <c r="AO508" i="2"/>
  <c r="AO88" i="2"/>
  <c r="AO36" i="2"/>
  <c r="AO501" i="2"/>
  <c r="AO503" i="2"/>
  <c r="AO35" i="2"/>
  <c r="AO34" i="2"/>
  <c r="AO86" i="2"/>
  <c r="AO513" i="2"/>
  <c r="AO87" i="2"/>
  <c r="AO33" i="2"/>
  <c r="AO85" i="2"/>
  <c r="AO514" i="2"/>
  <c r="AO500" i="2"/>
  <c r="AO90" i="2"/>
  <c r="AO38" i="2"/>
  <c r="AO91" i="2"/>
  <c r="AO515" i="2"/>
  <c r="AO39" i="2"/>
  <c r="AO516" i="2"/>
  <c r="AO92" i="2"/>
  <c r="AO40" i="2"/>
  <c r="AO517" i="2"/>
  <c r="AO41" i="2"/>
  <c r="AO93" i="2"/>
  <c r="AO518" i="2"/>
  <c r="AO42" i="2"/>
  <c r="AO94" i="2"/>
  <c r="AO43" i="2"/>
  <c r="AO519" i="2"/>
  <c r="AO95" i="2"/>
  <c r="AO520" i="2"/>
  <c r="AO96" i="2"/>
  <c r="AO44" i="2"/>
  <c r="AO97" i="2"/>
  <c r="AO45" i="2"/>
  <c r="AO521" i="2"/>
  <c r="AO98" i="2"/>
  <c r="AO46" i="2"/>
  <c r="AO522" i="2"/>
  <c r="AO523" i="2"/>
  <c r="AO99" i="2"/>
  <c r="AO47" i="2"/>
  <c r="AO524" i="2"/>
  <c r="AO100" i="2"/>
  <c r="AO48" i="2"/>
  <c r="AO49" i="2"/>
  <c r="AO525" i="2"/>
  <c r="AO101" i="2"/>
  <c r="AO526" i="2"/>
  <c r="AO102" i="2"/>
  <c r="AO50" i="2"/>
  <c r="AO103" i="2"/>
  <c r="AO527" i="2"/>
  <c r="AO51" i="2"/>
  <c r="AO52" i="2"/>
  <c r="AO104" i="2"/>
  <c r="AO465" i="2"/>
  <c r="AO528" i="2"/>
  <c r="AO105" i="2"/>
  <c r="AO53" i="2"/>
  <c r="AO529" i="2"/>
  <c r="AO411" i="2"/>
  <c r="AO363" i="2"/>
  <c r="AO54" i="2"/>
  <c r="AO530" i="2"/>
  <c r="AO106" i="2"/>
  <c r="AO107" i="2"/>
  <c r="AO55" i="2"/>
  <c r="AO498" i="2"/>
  <c r="AO365" i="2"/>
  <c r="AO261" i="2"/>
  <c r="AO207" i="2"/>
  <c r="AO108" i="2"/>
  <c r="AO56" i="2"/>
  <c r="AO154" i="2"/>
  <c r="AO368" i="2"/>
  <c r="AO369" i="2"/>
  <c r="AO158" i="2"/>
  <c r="AO109" i="2"/>
  <c r="AO57" i="2"/>
  <c r="AO211" i="2"/>
  <c r="AO212" i="2"/>
  <c r="AO370" i="2"/>
  <c r="AO110" i="2"/>
  <c r="AO58" i="2"/>
  <c r="AO265" i="2"/>
  <c r="AO59" i="2"/>
  <c r="AO263" i="2"/>
  <c r="AO262" i="2"/>
  <c r="AO420" i="2"/>
  <c r="AO473" i="2"/>
  <c r="AO111" i="2"/>
  <c r="AO421" i="2"/>
  <c r="AO317" i="2"/>
  <c r="AO264" i="2"/>
  <c r="AO470" i="2"/>
  <c r="AO371" i="2"/>
  <c r="AO315" i="2"/>
  <c r="AO163" i="2"/>
  <c r="AO215" i="2"/>
  <c r="AO60" i="2"/>
  <c r="AO475" i="2"/>
  <c r="AO424" i="2"/>
  <c r="AO320" i="2"/>
  <c r="AO476" i="2"/>
  <c r="AO268" i="2"/>
  <c r="AO422" i="2"/>
  <c r="AO474" i="2"/>
  <c r="AO423" i="2"/>
  <c r="AO216" i="2"/>
  <c r="AO266" i="2"/>
  <c r="AO267" i="2"/>
  <c r="AO319" i="2"/>
  <c r="AO472" i="2"/>
  <c r="AO112" i="2"/>
  <c r="AO164" i="2"/>
  <c r="AO162" i="2"/>
  <c r="AO372" i="2"/>
  <c r="AO477" i="2"/>
  <c r="AO373" i="2"/>
  <c r="AO217" i="2"/>
  <c r="AO269" i="2"/>
  <c r="AO165" i="2"/>
  <c r="AO425" i="2"/>
  <c r="AO61" i="2"/>
  <c r="AO321" i="2"/>
  <c r="AO113" i="2"/>
  <c r="AO114" i="2"/>
  <c r="AO218" i="2"/>
  <c r="AO270" i="2"/>
  <c r="AO426" i="2"/>
  <c r="AO166" i="2"/>
  <c r="AO374" i="2"/>
  <c r="AO322" i="2"/>
  <c r="AO478" i="2"/>
  <c r="AO62" i="2"/>
  <c r="AO404" i="2"/>
  <c r="AO308" i="2"/>
  <c r="AO195" i="2"/>
  <c r="AO406" i="2"/>
  <c r="AO307" i="2"/>
  <c r="AO402" i="2"/>
  <c r="AO456" i="2"/>
  <c r="AO142" i="2"/>
  <c r="AO204" i="2"/>
  <c r="AO300" i="2"/>
  <c r="AO466" i="2"/>
  <c r="AO451" i="2"/>
  <c r="AO253" i="2"/>
  <c r="AO296" i="2"/>
  <c r="AO414" i="2"/>
  <c r="AO259" i="2"/>
  <c r="AO313" i="2"/>
  <c r="AO316" i="2"/>
  <c r="AO190" i="2"/>
  <c r="AO464" i="2"/>
  <c r="AO349" i="2"/>
  <c r="AO295" i="2"/>
  <c r="AO250" i="2"/>
  <c r="AO462" i="2"/>
  <c r="AO208" i="2"/>
  <c r="AO305" i="2"/>
  <c r="AO398" i="2"/>
  <c r="AO412" i="2"/>
  <c r="AO246" i="2"/>
  <c r="AO196" i="2"/>
  <c r="AO249" i="2"/>
  <c r="AO356" i="2"/>
  <c r="AO139" i="2"/>
  <c r="AO206" i="2"/>
  <c r="AO399" i="2"/>
  <c r="AO400" i="2"/>
  <c r="AO252" i="2"/>
  <c r="AO205" i="2"/>
  <c r="AO454" i="2"/>
  <c r="AO145" i="2"/>
  <c r="AO459" i="2"/>
  <c r="AO298" i="2"/>
  <c r="AO309" i="2"/>
  <c r="AO303" i="2"/>
  <c r="AO192" i="2"/>
  <c r="AO302" i="2"/>
  <c r="AO203" i="2"/>
  <c r="AO413" i="2"/>
  <c r="AO155" i="2"/>
  <c r="AO468" i="2"/>
  <c r="AO419" i="2"/>
  <c r="AO213" i="2"/>
  <c r="AO191" i="2"/>
  <c r="AO148" i="2"/>
  <c r="AO345" i="2"/>
  <c r="AO258" i="2"/>
  <c r="AO293" i="2"/>
  <c r="AO352" i="2"/>
  <c r="AO405" i="2"/>
  <c r="AO200" i="2"/>
  <c r="AO310" i="2"/>
  <c r="AO144" i="2"/>
  <c r="AO256" i="2"/>
  <c r="AO254" i="2"/>
  <c r="AO458" i="2"/>
  <c r="AO355" i="2"/>
  <c r="AO457" i="2"/>
  <c r="AO159" i="2"/>
  <c r="AO318" i="2"/>
  <c r="AO161" i="2"/>
  <c r="AO471" i="2"/>
  <c r="AO157" i="2"/>
  <c r="AO366" i="2"/>
  <c r="AO364" i="2"/>
  <c r="AO257" i="2"/>
  <c r="AO360" i="2"/>
  <c r="AN10" i="2"/>
  <c r="AK533" i="2"/>
  <c r="W532" i="2"/>
  <c r="W17" i="3" s="1"/>
  <c r="W35" i="3" s="1"/>
  <c r="W495" i="2"/>
  <c r="J9" i="2"/>
  <c r="J13" i="2"/>
  <c r="J14" i="2" s="1"/>
  <c r="AO23" i="3"/>
  <c r="AO441" i="2"/>
  <c r="AO337" i="2"/>
  <c r="AO233" i="2"/>
  <c r="AO181" i="2"/>
  <c r="AO77" i="2"/>
  <c r="AO389" i="2"/>
  <c r="AO285" i="2"/>
  <c r="AO25" i="2"/>
  <c r="AO129" i="2"/>
  <c r="AO442" i="2"/>
  <c r="AO390" i="2"/>
  <c r="AO234" i="2"/>
  <c r="AO338" i="2"/>
  <c r="AO286" i="2"/>
  <c r="AO182" i="2"/>
  <c r="AO130" i="2"/>
  <c r="AO78" i="2"/>
  <c r="AO26" i="2"/>
  <c r="AO134" i="2"/>
  <c r="AO290" i="2"/>
  <c r="AO30" i="2"/>
  <c r="AO342" i="2"/>
  <c r="AO238" i="2"/>
  <c r="AO446" i="2"/>
  <c r="AO82" i="2"/>
  <c r="AO186" i="2"/>
  <c r="AO394" i="2"/>
  <c r="AW6" i="2"/>
  <c r="M272" i="2"/>
  <c r="X128" i="2"/>
  <c r="X131" i="2" s="1"/>
  <c r="Y127" i="2" s="1"/>
  <c r="X232" i="2"/>
  <c r="X235" i="2" s="1"/>
  <c r="M428" i="2"/>
  <c r="Y24" i="2"/>
  <c r="Y27" i="2" s="1"/>
  <c r="Z23" i="2" s="1"/>
  <c r="J326" i="2"/>
  <c r="K325" i="2"/>
  <c r="Z179" i="2"/>
  <c r="Z178" i="2"/>
  <c r="J378" i="2"/>
  <c r="K377" i="2"/>
  <c r="L116" i="2"/>
  <c r="L428" i="2"/>
  <c r="N220" i="2"/>
  <c r="K222" i="2"/>
  <c r="L221" i="2"/>
  <c r="AP5" i="2"/>
  <c r="AO448" i="2"/>
  <c r="AO396" i="2"/>
  <c r="AO240" i="2"/>
  <c r="AO292" i="2"/>
  <c r="AO344" i="2"/>
  <c r="AO188" i="2"/>
  <c r="AO32" i="2"/>
  <c r="AO136" i="2"/>
  <c r="AO84" i="2"/>
  <c r="X443" i="2"/>
  <c r="M376" i="2"/>
  <c r="W284" i="2"/>
  <c r="W391" i="2"/>
  <c r="M480" i="2"/>
  <c r="L480" i="2"/>
  <c r="K168" i="2"/>
  <c r="M168" i="2"/>
  <c r="L376" i="2"/>
  <c r="W335" i="2"/>
  <c r="W334" i="2"/>
  <c r="J482" i="2"/>
  <c r="K481" i="2"/>
  <c r="J430" i="2"/>
  <c r="K429" i="2"/>
  <c r="J274" i="2"/>
  <c r="K273" i="2"/>
  <c r="K324" i="2"/>
  <c r="L272" i="2"/>
  <c r="K118" i="2"/>
  <c r="L117" i="2"/>
  <c r="J170" i="2"/>
  <c r="K169" i="2"/>
  <c r="X74" i="2"/>
  <c r="X75" i="2"/>
  <c r="J66" i="2"/>
  <c r="AL53" i="5" l="1"/>
  <c r="AP51" i="5"/>
  <c r="AE132" i="5"/>
  <c r="AG73" i="5"/>
  <c r="AF78" i="5"/>
  <c r="AF128" i="5" s="1"/>
  <c r="BI6" i="5"/>
  <c r="BH12" i="5"/>
  <c r="BH117" i="5" s="1"/>
  <c r="AG111" i="5"/>
  <c r="AG131" i="5" s="1"/>
  <c r="AH105" i="5"/>
  <c r="AJ56" i="5"/>
  <c r="AJ125" i="5" s="1"/>
  <c r="AK50" i="5"/>
  <c r="AU45" i="5"/>
  <c r="AU124" i="5" s="1"/>
  <c r="AV39" i="5"/>
  <c r="AJ100" i="5"/>
  <c r="AJ130" i="5" s="1"/>
  <c r="AK94" i="5"/>
  <c r="AH85" i="5"/>
  <c r="AG89" i="5"/>
  <c r="AG129" i="5" s="1"/>
  <c r="AJ63" i="5"/>
  <c r="AI67" i="5"/>
  <c r="AL61" i="5"/>
  <c r="BJ23" i="5"/>
  <c r="BJ120" i="5" s="1"/>
  <c r="BK17" i="5"/>
  <c r="AJ72" i="5"/>
  <c r="AM83" i="5"/>
  <c r="AP364" i="2"/>
  <c r="AP355" i="2"/>
  <c r="Y126" i="2"/>
  <c r="Y128" i="2" s="1"/>
  <c r="AP360" i="2"/>
  <c r="AP157" i="2"/>
  <c r="AP159" i="2"/>
  <c r="AP254" i="2"/>
  <c r="AP310" i="2"/>
  <c r="J169" i="1"/>
  <c r="K254" i="1" s="1"/>
  <c r="AP405" i="2"/>
  <c r="AP293" i="2"/>
  <c r="AP345" i="2"/>
  <c r="AP191" i="2"/>
  <c r="AP468" i="2"/>
  <c r="AP413" i="2"/>
  <c r="AP302" i="2"/>
  <c r="AP303" i="2"/>
  <c r="AP298" i="2"/>
  <c r="AP145" i="2"/>
  <c r="AP205" i="2"/>
  <c r="AP399" i="2"/>
  <c r="AP139" i="2"/>
  <c r="AP249" i="2"/>
  <c r="AP246" i="2"/>
  <c r="AP398" i="2"/>
  <c r="AP208" i="2"/>
  <c r="AP250" i="2"/>
  <c r="AP349" i="2"/>
  <c r="AP190" i="2"/>
  <c r="AP414" i="2"/>
  <c r="AP253" i="2"/>
  <c r="AP466" i="2"/>
  <c r="AP204" i="2"/>
  <c r="AP456" i="2"/>
  <c r="AP307" i="2"/>
  <c r="AP195" i="2"/>
  <c r="AP404" i="2"/>
  <c r="AP472" i="2"/>
  <c r="AP474" i="2"/>
  <c r="AP475" i="2"/>
  <c r="AP215" i="2"/>
  <c r="AP315" i="2"/>
  <c r="AP470" i="2"/>
  <c r="AP420" i="2"/>
  <c r="AP263" i="2"/>
  <c r="AP265" i="2"/>
  <c r="AP212" i="2"/>
  <c r="AP207" i="2"/>
  <c r="AP411" i="2"/>
  <c r="AP151" i="2"/>
  <c r="AP460" i="2"/>
  <c r="AP194" i="2"/>
  <c r="AP197" i="2"/>
  <c r="AP260" i="2"/>
  <c r="AP359" i="2"/>
  <c r="AP297" i="2"/>
  <c r="AP304" i="2"/>
  <c r="AP143" i="2"/>
  <c r="AP209" i="2"/>
  <c r="AP415" i="2"/>
  <c r="AP410" i="2"/>
  <c r="AP348" i="2"/>
  <c r="AP351" i="2"/>
  <c r="AP403" i="2"/>
  <c r="AP248" i="2"/>
  <c r="AP347" i="2"/>
  <c r="AP147" i="2"/>
  <c r="AP408" i="2"/>
  <c r="AP138" i="2"/>
  <c r="AP201" i="2"/>
  <c r="AP353" i="2"/>
  <c r="AP452" i="2"/>
  <c r="AP244" i="2"/>
  <c r="AP247" i="2"/>
  <c r="AP152" i="2"/>
  <c r="AP189" i="2"/>
  <c r="AP202" i="2"/>
  <c r="AP358" i="2"/>
  <c r="AP346" i="2"/>
  <c r="AP241" i="2"/>
  <c r="AP5" i="3"/>
  <c r="AP493" i="2"/>
  <c r="AP494" i="2"/>
  <c r="AP506" i="2"/>
  <c r="AP511" i="2"/>
  <c r="AP509" i="2"/>
  <c r="AP505" i="2"/>
  <c r="AP504" i="2"/>
  <c r="AP510" i="2"/>
  <c r="AP507" i="2"/>
  <c r="AP508" i="2"/>
  <c r="AP502" i="2"/>
  <c r="AP512" i="2"/>
  <c r="AP88" i="2"/>
  <c r="AP36" i="2"/>
  <c r="AP501" i="2"/>
  <c r="AP503" i="2"/>
  <c r="AP35" i="2"/>
  <c r="AP33" i="2"/>
  <c r="AP86" i="2"/>
  <c r="AP513" i="2"/>
  <c r="AP87" i="2"/>
  <c r="AP34" i="2"/>
  <c r="AP85" i="2"/>
  <c r="AP38" i="2"/>
  <c r="AP500" i="2"/>
  <c r="AP90" i="2"/>
  <c r="AP514" i="2"/>
  <c r="AP515" i="2"/>
  <c r="AP39" i="2"/>
  <c r="AP91" i="2"/>
  <c r="AP40" i="2"/>
  <c r="AP516" i="2"/>
  <c r="AP92" i="2"/>
  <c r="AP517" i="2"/>
  <c r="AP93" i="2"/>
  <c r="AP41" i="2"/>
  <c r="AP518" i="2"/>
  <c r="AP42" i="2"/>
  <c r="AP94" i="2"/>
  <c r="AP519" i="2"/>
  <c r="AP95" i="2"/>
  <c r="AP43" i="2"/>
  <c r="AP520" i="2"/>
  <c r="AP96" i="2"/>
  <c r="AP44" i="2"/>
  <c r="AP521" i="2"/>
  <c r="AP97" i="2"/>
  <c r="AP45" i="2"/>
  <c r="AP98" i="2"/>
  <c r="AP522" i="2"/>
  <c r="AP46" i="2"/>
  <c r="AP523" i="2"/>
  <c r="AP99" i="2"/>
  <c r="AP47" i="2"/>
  <c r="AP524" i="2"/>
  <c r="AP100" i="2"/>
  <c r="AP48" i="2"/>
  <c r="AP49" i="2"/>
  <c r="AP525" i="2"/>
  <c r="AP101" i="2"/>
  <c r="AP526" i="2"/>
  <c r="AP50" i="2"/>
  <c r="AP102" i="2"/>
  <c r="AP527" i="2"/>
  <c r="AP103" i="2"/>
  <c r="AP51" i="2"/>
  <c r="AP528" i="2"/>
  <c r="AP52" i="2"/>
  <c r="AP104" i="2"/>
  <c r="AP105" i="2"/>
  <c r="AP53" i="2"/>
  <c r="AP529" i="2"/>
  <c r="AP530" i="2"/>
  <c r="AP54" i="2"/>
  <c r="AP106" i="2"/>
  <c r="AP156" i="2"/>
  <c r="AP55" i="2"/>
  <c r="AP107" i="2"/>
  <c r="AP56" i="2"/>
  <c r="AP108" i="2"/>
  <c r="AP498" i="2"/>
  <c r="AP314" i="2"/>
  <c r="AP368" i="2"/>
  <c r="AP109" i="2"/>
  <c r="AP367" i="2"/>
  <c r="AP57" i="2"/>
  <c r="AP365" i="2"/>
  <c r="AP366" i="2"/>
  <c r="AP418" i="2"/>
  <c r="AP419" i="2"/>
  <c r="AP158" i="2"/>
  <c r="AP370" i="2"/>
  <c r="AP417" i="2"/>
  <c r="AP313" i="2"/>
  <c r="AP110" i="2"/>
  <c r="AP369" i="2"/>
  <c r="AP58" i="2"/>
  <c r="AP213" i="2"/>
  <c r="AP371" i="2"/>
  <c r="AP111" i="2"/>
  <c r="AP59" i="2"/>
  <c r="AP317" i="2"/>
  <c r="AP161" i="2"/>
  <c r="AP112" i="2"/>
  <c r="AP421" i="2"/>
  <c r="AP160" i="2"/>
  <c r="AP60" i="2"/>
  <c r="AP372" i="2"/>
  <c r="AP214" i="2"/>
  <c r="AP320" i="2"/>
  <c r="AP476" i="2"/>
  <c r="AP477" i="2"/>
  <c r="AP165" i="2"/>
  <c r="AP425" i="2"/>
  <c r="AP319" i="2"/>
  <c r="AP321" i="2"/>
  <c r="AP268" i="2"/>
  <c r="AP424" i="2"/>
  <c r="AP373" i="2"/>
  <c r="AP422" i="2"/>
  <c r="AP61" i="2"/>
  <c r="AP216" i="2"/>
  <c r="AP217" i="2"/>
  <c r="AP113" i="2"/>
  <c r="AP267" i="2"/>
  <c r="AP269" i="2"/>
  <c r="AP164" i="2"/>
  <c r="AP166" i="2"/>
  <c r="AP426" i="2"/>
  <c r="AP218" i="2"/>
  <c r="AP374" i="2"/>
  <c r="AP270" i="2"/>
  <c r="AP322" i="2"/>
  <c r="AP114" i="2"/>
  <c r="AP62" i="2"/>
  <c r="AP478" i="2"/>
  <c r="AP257" i="2"/>
  <c r="AP471" i="2"/>
  <c r="AP318" i="2"/>
  <c r="AP457" i="2"/>
  <c r="AP458" i="2"/>
  <c r="AP256" i="2"/>
  <c r="AP144" i="2"/>
  <c r="AP200" i="2"/>
  <c r="AP352" i="2"/>
  <c r="AP258" i="2"/>
  <c r="AP148" i="2"/>
  <c r="AP155" i="2"/>
  <c r="AP203" i="2"/>
  <c r="AP192" i="2"/>
  <c r="AP309" i="2"/>
  <c r="AP459" i="2"/>
  <c r="AP454" i="2"/>
  <c r="AP252" i="2"/>
  <c r="AP400" i="2"/>
  <c r="AP206" i="2"/>
  <c r="AP356" i="2"/>
  <c r="AP196" i="2"/>
  <c r="AP412" i="2"/>
  <c r="AP305" i="2"/>
  <c r="AP462" i="2"/>
  <c r="AP295" i="2"/>
  <c r="AP464" i="2"/>
  <c r="AP316" i="2"/>
  <c r="AP259" i="2"/>
  <c r="AP296" i="2"/>
  <c r="AP451" i="2"/>
  <c r="AP300" i="2"/>
  <c r="AP142" i="2"/>
  <c r="AP402" i="2"/>
  <c r="AP406" i="2"/>
  <c r="AP308" i="2"/>
  <c r="AP162" i="2"/>
  <c r="AP266" i="2"/>
  <c r="AP423" i="2"/>
  <c r="AP163" i="2"/>
  <c r="AP264" i="2"/>
  <c r="AP473" i="2"/>
  <c r="AP262" i="2"/>
  <c r="AP211" i="2"/>
  <c r="AP154" i="2"/>
  <c r="AP261" i="2"/>
  <c r="AP363" i="2"/>
  <c r="AP465" i="2"/>
  <c r="AP153" i="2"/>
  <c r="AP362" i="2"/>
  <c r="AP312" i="2"/>
  <c r="AP210" i="2"/>
  <c r="AP199" i="2"/>
  <c r="AP397" i="2"/>
  <c r="AP251" i="2"/>
  <c r="AP409" i="2"/>
  <c r="AP306" i="2"/>
  <c r="AP150" i="2"/>
  <c r="AP407" i="2"/>
  <c r="AP301" i="2"/>
  <c r="AP469" i="2"/>
  <c r="AP467" i="2"/>
  <c r="AP361" i="2"/>
  <c r="AP140" i="2"/>
  <c r="AP137" i="2"/>
  <c r="AP198" i="2"/>
  <c r="AP294" i="2"/>
  <c r="AP299" i="2"/>
  <c r="AP455" i="2"/>
  <c r="AP255" i="2"/>
  <c r="AP461" i="2"/>
  <c r="AP149" i="2"/>
  <c r="AP463" i="2"/>
  <c r="AP354" i="2"/>
  <c r="AP350" i="2"/>
  <c r="AP449" i="2"/>
  <c r="AP416" i="2"/>
  <c r="AP243" i="2"/>
  <c r="AP357" i="2"/>
  <c r="AP450" i="2"/>
  <c r="AP242" i="2"/>
  <c r="AP311" i="2"/>
  <c r="AP146" i="2"/>
  <c r="K13" i="2"/>
  <c r="K14" i="2" s="1"/>
  <c r="M324" i="2"/>
  <c r="AL533" i="2"/>
  <c r="N64" i="2"/>
  <c r="N428" i="2"/>
  <c r="K9" i="2"/>
  <c r="Z22" i="2"/>
  <c r="Z24" i="2" s="1"/>
  <c r="Z27" i="2" s="1"/>
  <c r="AA22" i="2" s="1"/>
  <c r="AO10" i="2"/>
  <c r="X491" i="2"/>
  <c r="X490" i="2"/>
  <c r="W534" i="2"/>
  <c r="AP23" i="3"/>
  <c r="AP441" i="2"/>
  <c r="AP389" i="2"/>
  <c r="AP181" i="2"/>
  <c r="AP129" i="2"/>
  <c r="AP285" i="2"/>
  <c r="AP25" i="2"/>
  <c r="AP337" i="2"/>
  <c r="AP233" i="2"/>
  <c r="AP77" i="2"/>
  <c r="AP442" i="2"/>
  <c r="AP390" i="2"/>
  <c r="AP338" i="2"/>
  <c r="AP286" i="2"/>
  <c r="AP130" i="2"/>
  <c r="AP78" i="2"/>
  <c r="AP234" i="2"/>
  <c r="AP26" i="2"/>
  <c r="AP182" i="2"/>
  <c r="AP238" i="2"/>
  <c r="AP446" i="2"/>
  <c r="AP30" i="2"/>
  <c r="AP394" i="2"/>
  <c r="AP186" i="2"/>
  <c r="AP290" i="2"/>
  <c r="AP342" i="2"/>
  <c r="AP82" i="2"/>
  <c r="AP134" i="2"/>
  <c r="AX6" i="2"/>
  <c r="W336" i="2"/>
  <c r="W339" i="2" s="1"/>
  <c r="X335" i="2" s="1"/>
  <c r="X76" i="2"/>
  <c r="L324" i="2"/>
  <c r="M64" i="2"/>
  <c r="K378" i="2"/>
  <c r="L377" i="2"/>
  <c r="L118" i="2"/>
  <c r="M117" i="2"/>
  <c r="N272" i="2"/>
  <c r="K274" i="2"/>
  <c r="L273" i="2"/>
  <c r="K430" i="2"/>
  <c r="L429" i="2"/>
  <c r="K482" i="2"/>
  <c r="L481" i="2"/>
  <c r="Y230" i="2"/>
  <c r="Y231" i="2"/>
  <c r="X386" i="2"/>
  <c r="X387" i="2"/>
  <c r="Y439" i="2"/>
  <c r="Y438" i="2"/>
  <c r="L222" i="2"/>
  <c r="M221" i="2"/>
  <c r="M116" i="2"/>
  <c r="K326" i="2"/>
  <c r="L325" i="2"/>
  <c r="K66" i="2"/>
  <c r="L65" i="2"/>
  <c r="K170" i="2"/>
  <c r="L169" i="2"/>
  <c r="L168" i="2"/>
  <c r="N480" i="2"/>
  <c r="W287" i="2"/>
  <c r="Z180" i="2"/>
  <c r="AQ5" i="2"/>
  <c r="AP448" i="2"/>
  <c r="AP396" i="2"/>
  <c r="AP136" i="2"/>
  <c r="AP188" i="2"/>
  <c r="AP84" i="2"/>
  <c r="AP344" i="2"/>
  <c r="AP240" i="2"/>
  <c r="AP292" i="2"/>
  <c r="AP32" i="2"/>
  <c r="K257" i="1" l="1"/>
  <c r="K258" i="1" s="1"/>
  <c r="AM53" i="5"/>
  <c r="AQ51" i="5"/>
  <c r="AF132" i="5"/>
  <c r="AH73" i="5"/>
  <c r="AG78" i="5"/>
  <c r="AG128" i="5" s="1"/>
  <c r="AL94" i="5"/>
  <c r="AK100" i="5"/>
  <c r="AK130" i="5" s="1"/>
  <c r="AW39" i="5"/>
  <c r="AV45" i="5"/>
  <c r="AV124" i="5" s="1"/>
  <c r="AL50" i="5"/>
  <c r="AK56" i="5"/>
  <c r="AK125" i="5" s="1"/>
  <c r="AI105" i="5"/>
  <c r="AH111" i="5"/>
  <c r="AH131" i="5" s="1"/>
  <c r="BJ6" i="5"/>
  <c r="BI12" i="5"/>
  <c r="BI117" i="5" s="1"/>
  <c r="AI85" i="5"/>
  <c r="AH89" i="5"/>
  <c r="AH129" i="5" s="1"/>
  <c r="AK63" i="5"/>
  <c r="AJ67" i="5"/>
  <c r="AM61" i="5"/>
  <c r="AN83" i="5"/>
  <c r="AK72" i="5"/>
  <c r="BK23" i="5"/>
  <c r="BK120" i="5" s="1"/>
  <c r="BL17" i="5"/>
  <c r="K169" i="1"/>
  <c r="L254" i="1" s="1"/>
  <c r="AQ355" i="2"/>
  <c r="AQ311" i="2"/>
  <c r="AQ450" i="2"/>
  <c r="AQ416" i="2"/>
  <c r="AQ350" i="2"/>
  <c r="AQ463" i="2"/>
  <c r="AQ461" i="2"/>
  <c r="AQ455" i="2"/>
  <c r="AQ294" i="2"/>
  <c r="AQ137" i="2"/>
  <c r="AQ361" i="2"/>
  <c r="AQ469" i="2"/>
  <c r="AQ407" i="2"/>
  <c r="AQ306" i="2"/>
  <c r="AQ251" i="2"/>
  <c r="AQ199" i="2"/>
  <c r="AQ312" i="2"/>
  <c r="AQ153" i="2"/>
  <c r="AQ154" i="2"/>
  <c r="AQ262" i="2"/>
  <c r="AQ406" i="2"/>
  <c r="AQ142" i="2"/>
  <c r="AQ451" i="2"/>
  <c r="AQ259" i="2"/>
  <c r="AQ464" i="2"/>
  <c r="AQ462" i="2"/>
  <c r="AQ412" i="2"/>
  <c r="AQ356" i="2"/>
  <c r="AQ400" i="2"/>
  <c r="AQ454" i="2"/>
  <c r="AQ309" i="2"/>
  <c r="AQ203" i="2"/>
  <c r="AQ258" i="2"/>
  <c r="AQ200" i="2"/>
  <c r="AQ256" i="2"/>
  <c r="AQ457" i="2"/>
  <c r="AQ471" i="2"/>
  <c r="AQ424" i="2"/>
  <c r="AQ320" i="2"/>
  <c r="AQ160" i="2"/>
  <c r="AQ213" i="2"/>
  <c r="AQ313" i="2"/>
  <c r="AQ419" i="2"/>
  <c r="AQ366" i="2"/>
  <c r="AQ156" i="2"/>
  <c r="AQ241" i="2"/>
  <c r="AQ358" i="2"/>
  <c r="AQ189" i="2"/>
  <c r="AQ152" i="2"/>
  <c r="AQ244" i="2"/>
  <c r="AQ353" i="2"/>
  <c r="AQ138" i="2"/>
  <c r="AQ147" i="2"/>
  <c r="AQ248" i="2"/>
  <c r="AQ351" i="2"/>
  <c r="AQ410" i="2"/>
  <c r="AQ209" i="2"/>
  <c r="AQ304" i="2"/>
  <c r="AQ359" i="2"/>
  <c r="AQ197" i="2"/>
  <c r="AQ460" i="2"/>
  <c r="AQ411" i="2"/>
  <c r="AQ263" i="2"/>
  <c r="AQ470" i="2"/>
  <c r="AQ215" i="2"/>
  <c r="AQ404" i="2"/>
  <c r="AQ307" i="2"/>
  <c r="AQ204" i="2"/>
  <c r="AQ253" i="2"/>
  <c r="AQ190" i="2"/>
  <c r="AQ250" i="2"/>
  <c r="AQ398" i="2"/>
  <c r="AQ249" i="2"/>
  <c r="AQ399" i="2"/>
  <c r="AQ205" i="2"/>
  <c r="AQ298" i="2"/>
  <c r="AQ302" i="2"/>
  <c r="AQ468" i="2"/>
  <c r="AQ345" i="2"/>
  <c r="AQ405" i="2"/>
  <c r="AQ5" i="3"/>
  <c r="AQ493" i="2"/>
  <c r="AQ494" i="2"/>
  <c r="AQ506" i="2"/>
  <c r="AQ507" i="2"/>
  <c r="AQ509" i="2"/>
  <c r="AQ505" i="2"/>
  <c r="AQ510" i="2"/>
  <c r="AQ511" i="2"/>
  <c r="AQ504" i="2"/>
  <c r="AQ508" i="2"/>
  <c r="AQ36" i="2"/>
  <c r="AQ502" i="2"/>
  <c r="AQ512" i="2"/>
  <c r="AQ88" i="2"/>
  <c r="AQ501" i="2"/>
  <c r="AQ503" i="2"/>
  <c r="AQ513" i="2"/>
  <c r="AQ33" i="2"/>
  <c r="AQ34" i="2"/>
  <c r="AQ85" i="2"/>
  <c r="AQ35" i="2"/>
  <c r="AQ87" i="2"/>
  <c r="AQ86" i="2"/>
  <c r="AQ514" i="2"/>
  <c r="AQ90" i="2"/>
  <c r="AQ38" i="2"/>
  <c r="AQ500" i="2"/>
  <c r="AQ515" i="2"/>
  <c r="AQ39" i="2"/>
  <c r="AQ91" i="2"/>
  <c r="AQ516" i="2"/>
  <c r="AQ40" i="2"/>
  <c r="AQ92" i="2"/>
  <c r="AQ517" i="2"/>
  <c r="AQ93" i="2"/>
  <c r="AQ41" i="2"/>
  <c r="AQ94" i="2"/>
  <c r="AQ518" i="2"/>
  <c r="AQ42" i="2"/>
  <c r="AQ519" i="2"/>
  <c r="AQ95" i="2"/>
  <c r="AQ43" i="2"/>
  <c r="AQ96" i="2"/>
  <c r="AQ44" i="2"/>
  <c r="AQ520" i="2"/>
  <c r="AQ45" i="2"/>
  <c r="AQ97" i="2"/>
  <c r="AQ521" i="2"/>
  <c r="AQ98" i="2"/>
  <c r="AQ46" i="2"/>
  <c r="AQ522" i="2"/>
  <c r="AQ523" i="2"/>
  <c r="AQ99" i="2"/>
  <c r="AQ47" i="2"/>
  <c r="AQ100" i="2"/>
  <c r="AQ48" i="2"/>
  <c r="AQ524" i="2"/>
  <c r="AQ49" i="2"/>
  <c r="AQ525" i="2"/>
  <c r="AQ101" i="2"/>
  <c r="AQ526" i="2"/>
  <c r="AQ50" i="2"/>
  <c r="AQ102" i="2"/>
  <c r="AQ103" i="2"/>
  <c r="AQ527" i="2"/>
  <c r="AQ51" i="2"/>
  <c r="AQ52" i="2"/>
  <c r="AQ104" i="2"/>
  <c r="AQ528" i="2"/>
  <c r="AQ53" i="2"/>
  <c r="AQ529" i="2"/>
  <c r="AQ105" i="2"/>
  <c r="AQ363" i="2"/>
  <c r="AQ54" i="2"/>
  <c r="AQ530" i="2"/>
  <c r="AQ106" i="2"/>
  <c r="AQ364" i="2"/>
  <c r="AQ55" i="2"/>
  <c r="AQ107" i="2"/>
  <c r="AQ108" i="2"/>
  <c r="AQ56" i="2"/>
  <c r="AQ157" i="2"/>
  <c r="AQ57" i="2"/>
  <c r="AQ368" i="2"/>
  <c r="AQ109" i="2"/>
  <c r="AQ314" i="2"/>
  <c r="AQ110" i="2"/>
  <c r="AQ367" i="2"/>
  <c r="AQ58" i="2"/>
  <c r="AQ498" i="2"/>
  <c r="AQ211" i="2"/>
  <c r="AQ210" i="2"/>
  <c r="AQ365" i="2"/>
  <c r="AQ111" i="2"/>
  <c r="AQ369" i="2"/>
  <c r="AQ371" i="2"/>
  <c r="AQ212" i="2"/>
  <c r="AQ59" i="2"/>
  <c r="AQ316" i="2"/>
  <c r="AQ370" i="2"/>
  <c r="AQ264" i="2"/>
  <c r="AQ420" i="2"/>
  <c r="AQ372" i="2"/>
  <c r="AQ317" i="2"/>
  <c r="AQ60" i="2"/>
  <c r="AQ159" i="2"/>
  <c r="AQ112" i="2"/>
  <c r="AQ473" i="2"/>
  <c r="AQ318" i="2"/>
  <c r="AQ475" i="2"/>
  <c r="AQ373" i="2"/>
  <c r="AQ474" i="2"/>
  <c r="AQ266" i="2"/>
  <c r="AQ423" i="2"/>
  <c r="AQ162" i="2"/>
  <c r="AQ61" i="2"/>
  <c r="AQ113" i="2"/>
  <c r="AQ421" i="2"/>
  <c r="AQ321" i="2"/>
  <c r="AQ165" i="2"/>
  <c r="AQ216" i="2"/>
  <c r="AQ270" i="2"/>
  <c r="AQ322" i="2"/>
  <c r="AQ166" i="2"/>
  <c r="AQ425" i="2"/>
  <c r="AQ268" i="2"/>
  <c r="AQ422" i="2"/>
  <c r="AQ426" i="2"/>
  <c r="AQ478" i="2"/>
  <c r="AQ477" i="2"/>
  <c r="AQ217" i="2"/>
  <c r="AQ269" i="2"/>
  <c r="AQ62" i="2"/>
  <c r="AQ267" i="2"/>
  <c r="AQ218" i="2"/>
  <c r="AQ374" i="2"/>
  <c r="AQ114" i="2"/>
  <c r="AQ146" i="2"/>
  <c r="AQ242" i="2"/>
  <c r="AQ357" i="2"/>
  <c r="AQ243" i="2"/>
  <c r="AQ449" i="2"/>
  <c r="AQ354" i="2"/>
  <c r="AQ149" i="2"/>
  <c r="AQ255" i="2"/>
  <c r="AQ299" i="2"/>
  <c r="AQ198" i="2"/>
  <c r="AQ140" i="2"/>
  <c r="AQ467" i="2"/>
  <c r="AQ301" i="2"/>
  <c r="AQ150" i="2"/>
  <c r="AQ409" i="2"/>
  <c r="AQ397" i="2"/>
  <c r="AQ362" i="2"/>
  <c r="AQ465" i="2"/>
  <c r="AQ261" i="2"/>
  <c r="AQ163" i="2"/>
  <c r="AQ308" i="2"/>
  <c r="AQ402" i="2"/>
  <c r="AQ300" i="2"/>
  <c r="AQ296" i="2"/>
  <c r="AQ295" i="2"/>
  <c r="AQ305" i="2"/>
  <c r="AQ196" i="2"/>
  <c r="AQ206" i="2"/>
  <c r="AQ252" i="2"/>
  <c r="AQ459" i="2"/>
  <c r="AQ192" i="2"/>
  <c r="AQ155" i="2"/>
  <c r="AQ148" i="2"/>
  <c r="AQ352" i="2"/>
  <c r="AQ144" i="2"/>
  <c r="AQ458" i="2"/>
  <c r="AQ257" i="2"/>
  <c r="AQ164" i="2"/>
  <c r="AQ319" i="2"/>
  <c r="AQ476" i="2"/>
  <c r="AQ214" i="2"/>
  <c r="AQ161" i="2"/>
  <c r="AQ417" i="2"/>
  <c r="AQ158" i="2"/>
  <c r="AQ418" i="2"/>
  <c r="AQ346" i="2"/>
  <c r="AQ202" i="2"/>
  <c r="AQ247" i="2"/>
  <c r="AQ452" i="2"/>
  <c r="AQ201" i="2"/>
  <c r="AQ408" i="2"/>
  <c r="AQ347" i="2"/>
  <c r="AQ403" i="2"/>
  <c r="AQ348" i="2"/>
  <c r="AQ415" i="2"/>
  <c r="AQ143" i="2"/>
  <c r="AQ297" i="2"/>
  <c r="AQ260" i="2"/>
  <c r="AQ194" i="2"/>
  <c r="AQ151" i="2"/>
  <c r="AQ207" i="2"/>
  <c r="AQ265" i="2"/>
  <c r="AQ315" i="2"/>
  <c r="AQ472" i="2"/>
  <c r="AQ195" i="2"/>
  <c r="AQ456" i="2"/>
  <c r="AQ466" i="2"/>
  <c r="AQ414" i="2"/>
  <c r="AQ349" i="2"/>
  <c r="AQ208" i="2"/>
  <c r="AQ246" i="2"/>
  <c r="AQ139" i="2"/>
  <c r="AQ145" i="2"/>
  <c r="AQ303" i="2"/>
  <c r="AQ413" i="2"/>
  <c r="AQ191" i="2"/>
  <c r="AQ293" i="2"/>
  <c r="AQ310" i="2"/>
  <c r="AQ254" i="2"/>
  <c r="AQ360" i="2"/>
  <c r="AA23" i="2"/>
  <c r="AA24" i="2" s="1"/>
  <c r="AA27" i="2" s="1"/>
  <c r="L9" i="2"/>
  <c r="X334" i="2"/>
  <c r="X336" i="2" s="1"/>
  <c r="X339" i="2" s="1"/>
  <c r="Y334" i="2" s="1"/>
  <c r="X492" i="2"/>
  <c r="W12" i="2"/>
  <c r="L13" i="2"/>
  <c r="L14" i="2" s="1"/>
  <c r="M9" i="2"/>
  <c r="AP10" i="2"/>
  <c r="AM533" i="2"/>
  <c r="AQ389" i="2"/>
  <c r="AQ23" i="3"/>
  <c r="AQ337" i="2"/>
  <c r="AQ129" i="2"/>
  <c r="AQ285" i="2"/>
  <c r="AQ441" i="2"/>
  <c r="AQ233" i="2"/>
  <c r="AQ181" i="2"/>
  <c r="AQ77" i="2"/>
  <c r="AQ25" i="2"/>
  <c r="AQ442" i="2"/>
  <c r="AQ390" i="2"/>
  <c r="AQ234" i="2"/>
  <c r="AQ338" i="2"/>
  <c r="AQ286" i="2"/>
  <c r="AQ130" i="2"/>
  <c r="AQ26" i="2"/>
  <c r="AQ78" i="2"/>
  <c r="AQ182" i="2"/>
  <c r="AQ30" i="2"/>
  <c r="AQ342" i="2"/>
  <c r="AQ238" i="2"/>
  <c r="AQ446" i="2"/>
  <c r="AQ290" i="2"/>
  <c r="AQ134" i="2"/>
  <c r="AQ394" i="2"/>
  <c r="AQ82" i="2"/>
  <c r="AQ186" i="2"/>
  <c r="O324" i="2"/>
  <c r="O13" i="3" s="1"/>
  <c r="O31" i="3" s="1"/>
  <c r="Y440" i="2"/>
  <c r="Y443" i="2" s="1"/>
  <c r="Z439" i="2" s="1"/>
  <c r="AY6" i="2"/>
  <c r="X388" i="2"/>
  <c r="X391" i="2" s="1"/>
  <c r="Y232" i="2"/>
  <c r="Y235" i="2" s="1"/>
  <c r="Z230" i="2" s="1"/>
  <c r="L326" i="2"/>
  <c r="M325" i="2"/>
  <c r="M222" i="2"/>
  <c r="N376" i="2"/>
  <c r="L482" i="2"/>
  <c r="M481" i="2"/>
  <c r="X79" i="2"/>
  <c r="N116" i="2"/>
  <c r="AR5" i="2"/>
  <c r="AQ396" i="2"/>
  <c r="AQ448" i="2"/>
  <c r="AQ344" i="2"/>
  <c r="AQ188" i="2"/>
  <c r="AQ136" i="2"/>
  <c r="AQ84" i="2"/>
  <c r="AQ240" i="2"/>
  <c r="AQ292" i="2"/>
  <c r="AQ32" i="2"/>
  <c r="L274" i="2"/>
  <c r="M273" i="2"/>
  <c r="Y131" i="2"/>
  <c r="N324" i="2"/>
  <c r="N168" i="2"/>
  <c r="L378" i="2"/>
  <c r="M377" i="2"/>
  <c r="Z183" i="2"/>
  <c r="X282" i="2"/>
  <c r="X283" i="2"/>
  <c r="L170" i="2"/>
  <c r="M169" i="2"/>
  <c r="L66" i="2"/>
  <c r="M65" i="2"/>
  <c r="L430" i="2"/>
  <c r="M429" i="2"/>
  <c r="M118" i="2"/>
  <c r="L257" i="1" l="1"/>
  <c r="L258" i="1" s="1"/>
  <c r="AG132" i="5"/>
  <c r="AN53" i="5"/>
  <c r="AR51" i="5"/>
  <c r="AI73" i="5"/>
  <c r="AH78" i="5"/>
  <c r="AH128" i="5" s="1"/>
  <c r="BK6" i="5"/>
  <c r="BJ12" i="5"/>
  <c r="BJ117" i="5" s="1"/>
  <c r="AI111" i="5"/>
  <c r="AI131" i="5" s="1"/>
  <c r="AJ105" i="5"/>
  <c r="AL56" i="5"/>
  <c r="AL125" i="5" s="1"/>
  <c r="AM50" i="5"/>
  <c r="AW45" i="5"/>
  <c r="AW124" i="5" s="1"/>
  <c r="AX39" i="5"/>
  <c r="AL100" i="5"/>
  <c r="AL130" i="5" s="1"/>
  <c r="AM94" i="5"/>
  <c r="AJ85" i="5"/>
  <c r="AI89" i="5"/>
  <c r="AI129" i="5" s="1"/>
  <c r="AL63" i="5"/>
  <c r="AK67" i="5"/>
  <c r="AN61" i="5"/>
  <c r="BL23" i="5"/>
  <c r="BL120" i="5" s="1"/>
  <c r="BM17" i="5"/>
  <c r="AL72" i="5"/>
  <c r="AO83" i="5"/>
  <c r="AR191" i="2"/>
  <c r="AR246" i="2"/>
  <c r="AR315" i="2"/>
  <c r="AR297" i="2"/>
  <c r="AR408" i="2"/>
  <c r="AR452" i="2"/>
  <c r="AR346" i="2"/>
  <c r="AR158" i="2"/>
  <c r="AR458" i="2"/>
  <c r="AR352" i="2"/>
  <c r="AR155" i="2"/>
  <c r="AR459" i="2"/>
  <c r="AR206" i="2"/>
  <c r="AR305" i="2"/>
  <c r="AR296" i="2"/>
  <c r="AR402" i="2"/>
  <c r="AR465" i="2"/>
  <c r="AR397" i="2"/>
  <c r="AR150" i="2"/>
  <c r="AR467" i="2"/>
  <c r="AR198" i="2"/>
  <c r="AR255" i="2"/>
  <c r="AR354" i="2"/>
  <c r="AR243" i="2"/>
  <c r="AR242" i="2"/>
  <c r="AR267" i="2"/>
  <c r="AR269" i="2"/>
  <c r="AR268" i="2"/>
  <c r="AR165" i="2"/>
  <c r="AR421" i="2"/>
  <c r="AR474" i="2"/>
  <c r="AR473" i="2"/>
  <c r="AR159" i="2"/>
  <c r="AR317" i="2"/>
  <c r="AR420" i="2"/>
  <c r="AR367" i="2"/>
  <c r="AR314" i="2"/>
  <c r="AR368" i="2"/>
  <c r="AR157" i="2"/>
  <c r="AR405" i="2"/>
  <c r="AR468" i="2"/>
  <c r="AR298" i="2"/>
  <c r="AR399" i="2"/>
  <c r="AR398" i="2"/>
  <c r="AR190" i="2"/>
  <c r="AR204" i="2"/>
  <c r="AR404" i="2"/>
  <c r="AR470" i="2"/>
  <c r="AR411" i="2"/>
  <c r="AR197" i="2"/>
  <c r="AR304" i="2"/>
  <c r="AR410" i="2"/>
  <c r="AR248" i="2"/>
  <c r="AR138" i="2"/>
  <c r="AR244" i="2"/>
  <c r="AR189" i="2"/>
  <c r="AR241" i="2"/>
  <c r="AR366" i="2"/>
  <c r="AR313" i="2"/>
  <c r="AR424" i="2"/>
  <c r="AR457" i="2"/>
  <c r="AR200" i="2"/>
  <c r="AR309" i="2"/>
  <c r="AR400" i="2"/>
  <c r="AR412" i="2"/>
  <c r="AR464" i="2"/>
  <c r="AR451" i="2"/>
  <c r="AR406" i="2"/>
  <c r="AR154" i="2"/>
  <c r="AR312" i="2"/>
  <c r="AR251" i="2"/>
  <c r="AR407" i="2"/>
  <c r="AR361" i="2"/>
  <c r="AR294" i="2"/>
  <c r="AR461" i="2"/>
  <c r="AR350" i="2"/>
  <c r="AR311" i="2"/>
  <c r="AR5" i="3"/>
  <c r="AR493" i="2"/>
  <c r="AR494" i="2"/>
  <c r="AR510" i="2"/>
  <c r="AR511" i="2"/>
  <c r="AR506" i="2"/>
  <c r="AR505" i="2"/>
  <c r="AR509" i="2"/>
  <c r="AR504" i="2"/>
  <c r="AR507" i="2"/>
  <c r="AR512" i="2"/>
  <c r="AR501" i="2"/>
  <c r="AR502" i="2"/>
  <c r="AR508" i="2"/>
  <c r="AR88" i="2"/>
  <c r="AR36" i="2"/>
  <c r="AR503" i="2"/>
  <c r="AR87" i="2"/>
  <c r="AR33" i="2"/>
  <c r="AR86" i="2"/>
  <c r="AR513" i="2"/>
  <c r="AR35" i="2"/>
  <c r="AR34" i="2"/>
  <c r="AR85" i="2"/>
  <c r="AR90" i="2"/>
  <c r="AR514" i="2"/>
  <c r="AR500" i="2"/>
  <c r="AR38" i="2"/>
  <c r="AR515" i="2"/>
  <c r="AR39" i="2"/>
  <c r="AR91" i="2"/>
  <c r="AR516" i="2"/>
  <c r="AR40" i="2"/>
  <c r="AR92" i="2"/>
  <c r="AR41" i="2"/>
  <c r="AR517" i="2"/>
  <c r="AR93" i="2"/>
  <c r="AR518" i="2"/>
  <c r="AR42" i="2"/>
  <c r="AR94" i="2"/>
  <c r="AR519" i="2"/>
  <c r="AR95" i="2"/>
  <c r="AR43" i="2"/>
  <c r="AR96" i="2"/>
  <c r="AR44" i="2"/>
  <c r="AR520" i="2"/>
  <c r="AR97" i="2"/>
  <c r="AR45" i="2"/>
  <c r="AR521" i="2"/>
  <c r="AR98" i="2"/>
  <c r="AR46" i="2"/>
  <c r="AR522" i="2"/>
  <c r="AR523" i="2"/>
  <c r="AR99" i="2"/>
  <c r="AR47" i="2"/>
  <c r="AR524" i="2"/>
  <c r="AR48" i="2"/>
  <c r="AR100" i="2"/>
  <c r="AR525" i="2"/>
  <c r="AR49" i="2"/>
  <c r="AR101" i="2"/>
  <c r="AR526" i="2"/>
  <c r="AR50" i="2"/>
  <c r="AR358" i="2"/>
  <c r="AR102" i="2"/>
  <c r="AR527" i="2"/>
  <c r="AR253" i="2"/>
  <c r="AR103" i="2"/>
  <c r="AR51" i="2"/>
  <c r="AR52" i="2"/>
  <c r="AR104" i="2"/>
  <c r="AR528" i="2"/>
  <c r="AR105" i="2"/>
  <c r="AR529" i="2"/>
  <c r="AR53" i="2"/>
  <c r="AR54" i="2"/>
  <c r="AR106" i="2"/>
  <c r="AR530" i="2"/>
  <c r="AR55" i="2"/>
  <c r="AR107" i="2"/>
  <c r="AR108" i="2"/>
  <c r="AR56" i="2"/>
  <c r="AR57" i="2"/>
  <c r="AR109" i="2"/>
  <c r="AR58" i="2"/>
  <c r="AR110" i="2"/>
  <c r="AR111" i="2"/>
  <c r="AR498" i="2"/>
  <c r="AR419" i="2"/>
  <c r="AR59" i="2"/>
  <c r="AR210" i="2"/>
  <c r="AR265" i="2"/>
  <c r="AR60" i="2"/>
  <c r="AR372" i="2"/>
  <c r="AR213" i="2"/>
  <c r="AR371" i="2"/>
  <c r="AR112" i="2"/>
  <c r="AR370" i="2"/>
  <c r="AR160" i="2"/>
  <c r="AR475" i="2"/>
  <c r="AR61" i="2"/>
  <c r="AR161" i="2"/>
  <c r="AR163" i="2"/>
  <c r="AR215" i="2"/>
  <c r="AR373" i="2"/>
  <c r="AR113" i="2"/>
  <c r="AR318" i="2"/>
  <c r="AR476" i="2"/>
  <c r="AR321" i="2"/>
  <c r="AR320" i="2"/>
  <c r="AR164" i="2"/>
  <c r="AR114" i="2"/>
  <c r="AR319" i="2"/>
  <c r="AR374" i="2"/>
  <c r="AR423" i="2"/>
  <c r="AR266" i="2"/>
  <c r="AR62" i="2"/>
  <c r="AR217" i="2"/>
  <c r="AR426" i="2"/>
  <c r="AR166" i="2"/>
  <c r="AR478" i="2"/>
  <c r="AR216" i="2"/>
  <c r="AR477" i="2"/>
  <c r="AR218" i="2"/>
  <c r="AR270" i="2"/>
  <c r="AR360" i="2"/>
  <c r="AR310" i="2"/>
  <c r="AR303" i="2"/>
  <c r="AR349" i="2"/>
  <c r="AR466" i="2"/>
  <c r="AR195" i="2"/>
  <c r="AR207" i="2"/>
  <c r="AR194" i="2"/>
  <c r="AR415" i="2"/>
  <c r="AR403" i="2"/>
  <c r="N245" i="1"/>
  <c r="AR254" i="2"/>
  <c r="AR293" i="2"/>
  <c r="AR413" i="2"/>
  <c r="AR145" i="2"/>
  <c r="AR139" i="2"/>
  <c r="AR208" i="2"/>
  <c r="AR414" i="2"/>
  <c r="AR456" i="2"/>
  <c r="AR472" i="2"/>
  <c r="AR151" i="2"/>
  <c r="AR260" i="2"/>
  <c r="AR143" i="2"/>
  <c r="AR348" i="2"/>
  <c r="AR347" i="2"/>
  <c r="AR201" i="2"/>
  <c r="AR247" i="2"/>
  <c r="AR202" i="2"/>
  <c r="AR418" i="2"/>
  <c r="AR417" i="2"/>
  <c r="AR214" i="2"/>
  <c r="AR257" i="2"/>
  <c r="AR144" i="2"/>
  <c r="AR148" i="2"/>
  <c r="AR192" i="2"/>
  <c r="AR252" i="2"/>
  <c r="AR196" i="2"/>
  <c r="AR295" i="2"/>
  <c r="AR300" i="2"/>
  <c r="AR308" i="2"/>
  <c r="AR261" i="2"/>
  <c r="AR362" i="2"/>
  <c r="AR409" i="2"/>
  <c r="AR301" i="2"/>
  <c r="AR140" i="2"/>
  <c r="AR299" i="2"/>
  <c r="AR149" i="2"/>
  <c r="AR449" i="2"/>
  <c r="AR357" i="2"/>
  <c r="AR146" i="2"/>
  <c r="AR422" i="2"/>
  <c r="AR425" i="2"/>
  <c r="AR322" i="2"/>
  <c r="AR162" i="2"/>
  <c r="AR264" i="2"/>
  <c r="AR316" i="2"/>
  <c r="AR212" i="2"/>
  <c r="AR369" i="2"/>
  <c r="AR365" i="2"/>
  <c r="AR211" i="2"/>
  <c r="AR364" i="2"/>
  <c r="AR363" i="2"/>
  <c r="AR345" i="2"/>
  <c r="AR302" i="2"/>
  <c r="AR205" i="2"/>
  <c r="AR249" i="2"/>
  <c r="AR250" i="2"/>
  <c r="AR307" i="2"/>
  <c r="AR263" i="2"/>
  <c r="AR460" i="2"/>
  <c r="AR359" i="2"/>
  <c r="AR209" i="2"/>
  <c r="AR351" i="2"/>
  <c r="AR147" i="2"/>
  <c r="AR353" i="2"/>
  <c r="AR152" i="2"/>
  <c r="AR156" i="2"/>
  <c r="AR471" i="2"/>
  <c r="AR256" i="2"/>
  <c r="AR258" i="2"/>
  <c r="AR203" i="2"/>
  <c r="AR454" i="2"/>
  <c r="AR356" i="2"/>
  <c r="AR462" i="2"/>
  <c r="AR259" i="2"/>
  <c r="AR142" i="2"/>
  <c r="AR262" i="2"/>
  <c r="AR153" i="2"/>
  <c r="AR199" i="2"/>
  <c r="AR306" i="2"/>
  <c r="AR469" i="2"/>
  <c r="AR137" i="2"/>
  <c r="AR455" i="2"/>
  <c r="AR463" i="2"/>
  <c r="AR416" i="2"/>
  <c r="AR450" i="2"/>
  <c r="AR355" i="2"/>
  <c r="N244" i="1"/>
  <c r="Y335" i="2"/>
  <c r="Y336" i="2" s="1"/>
  <c r="Y339" i="2" s="1"/>
  <c r="Z335" i="2" s="1"/>
  <c r="Z438" i="2"/>
  <c r="Z440" i="2" s="1"/>
  <c r="Z231" i="2"/>
  <c r="Z232" i="2" s="1"/>
  <c r="Z235" i="2" s="1"/>
  <c r="X532" i="2"/>
  <c r="X17" i="3" s="1"/>
  <c r="X35" i="3" s="1"/>
  <c r="X495" i="2"/>
  <c r="AQ10" i="2"/>
  <c r="AN533" i="2"/>
  <c r="M13" i="2"/>
  <c r="M14" i="2" s="1"/>
  <c r="N9" i="2"/>
  <c r="AR23" i="3"/>
  <c r="AR337" i="2"/>
  <c r="AR285" i="2"/>
  <c r="AR441" i="2"/>
  <c r="AR233" i="2"/>
  <c r="AR389" i="2"/>
  <c r="AR181" i="2"/>
  <c r="AR129" i="2"/>
  <c r="AR77" i="2"/>
  <c r="AR25" i="2"/>
  <c r="AR442" i="2"/>
  <c r="AR390" i="2"/>
  <c r="AR234" i="2"/>
  <c r="AR338" i="2"/>
  <c r="AR286" i="2"/>
  <c r="AR182" i="2"/>
  <c r="AR26" i="2"/>
  <c r="AR130" i="2"/>
  <c r="AR78" i="2"/>
  <c r="AR238" i="2"/>
  <c r="AR30" i="2"/>
  <c r="AR186" i="2"/>
  <c r="AR342" i="2"/>
  <c r="AR134" i="2"/>
  <c r="AR446" i="2"/>
  <c r="AR290" i="2"/>
  <c r="AR82" i="2"/>
  <c r="AR394" i="2"/>
  <c r="L169" i="1"/>
  <c r="M254" i="1" s="1"/>
  <c r="AZ6" i="2"/>
  <c r="M169" i="1"/>
  <c r="N254" i="1" s="1"/>
  <c r="Z127" i="2"/>
  <c r="Z126" i="2"/>
  <c r="O376" i="2"/>
  <c r="O14" i="3" s="1"/>
  <c r="O32" i="3" s="1"/>
  <c r="M430" i="2"/>
  <c r="M170" i="2"/>
  <c r="M378" i="2"/>
  <c r="N377" i="2"/>
  <c r="M326" i="2"/>
  <c r="N325" i="2"/>
  <c r="M66" i="2"/>
  <c r="AA179" i="2"/>
  <c r="AA178" i="2"/>
  <c r="M274" i="2"/>
  <c r="P324" i="2"/>
  <c r="P13" i="3" s="1"/>
  <c r="P31" i="3" s="1"/>
  <c r="M482" i="2"/>
  <c r="AB23" i="2"/>
  <c r="AB22" i="2"/>
  <c r="X284" i="2"/>
  <c r="Y386" i="2"/>
  <c r="Y387" i="2"/>
  <c r="AS5" i="2"/>
  <c r="AR396" i="2"/>
  <c r="AR448" i="2"/>
  <c r="AR344" i="2"/>
  <c r="AR188" i="2"/>
  <c r="AR32" i="2"/>
  <c r="AR136" i="2"/>
  <c r="AR84" i="2"/>
  <c r="AR240" i="2"/>
  <c r="AR292" i="2"/>
  <c r="Y74" i="2"/>
  <c r="Y75" i="2"/>
  <c r="M257" i="1" l="1"/>
  <c r="M258" i="1" s="1"/>
  <c r="N257" i="1"/>
  <c r="AO53" i="5"/>
  <c r="AP53" i="5" s="1"/>
  <c r="AS51" i="5"/>
  <c r="AH132" i="5"/>
  <c r="AJ73" i="5"/>
  <c r="AI78" i="5"/>
  <c r="AI128" i="5" s="1"/>
  <c r="AN94" i="5"/>
  <c r="AM100" i="5"/>
  <c r="AM130" i="5" s="1"/>
  <c r="AY39" i="5"/>
  <c r="AX45" i="5"/>
  <c r="AX124" i="5" s="1"/>
  <c r="AN50" i="5"/>
  <c r="AM56" i="5"/>
  <c r="AM125" i="5" s="1"/>
  <c r="AK105" i="5"/>
  <c r="AJ111" i="5"/>
  <c r="AJ131" i="5" s="1"/>
  <c r="BL6" i="5"/>
  <c r="BK12" i="5"/>
  <c r="BK117" i="5" s="1"/>
  <c r="C68" i="5"/>
  <c r="C127" i="5"/>
  <c r="AK85" i="5"/>
  <c r="AJ89" i="5"/>
  <c r="AJ129" i="5" s="1"/>
  <c r="C79" i="5"/>
  <c r="C128" i="5"/>
  <c r="AM63" i="5"/>
  <c r="AL67" i="5"/>
  <c r="AO61" i="5"/>
  <c r="AP83" i="5"/>
  <c r="AM72" i="5"/>
  <c r="BM23" i="5"/>
  <c r="BM120" i="5" s="1"/>
  <c r="BN17" i="5"/>
  <c r="AS5" i="3"/>
  <c r="AS493" i="2"/>
  <c r="AS494" i="2"/>
  <c r="AS506" i="2"/>
  <c r="AS510" i="2"/>
  <c r="AS511" i="2"/>
  <c r="AS507" i="2"/>
  <c r="AS509" i="2"/>
  <c r="AS504" i="2"/>
  <c r="AS505" i="2"/>
  <c r="AS502" i="2"/>
  <c r="AS508" i="2"/>
  <c r="AS36" i="2"/>
  <c r="AS503" i="2"/>
  <c r="AS512" i="2"/>
  <c r="AS88" i="2"/>
  <c r="AS501" i="2"/>
  <c r="AS513" i="2"/>
  <c r="AS35" i="2"/>
  <c r="AS87" i="2"/>
  <c r="AS34" i="2"/>
  <c r="AS85" i="2"/>
  <c r="AS33" i="2"/>
  <c r="AS86" i="2"/>
  <c r="AS90" i="2"/>
  <c r="AS500" i="2"/>
  <c r="AS38" i="2"/>
  <c r="AS514" i="2"/>
  <c r="AS515" i="2"/>
  <c r="AS39" i="2"/>
  <c r="AS91" i="2"/>
  <c r="AS516" i="2"/>
  <c r="AS40" i="2"/>
  <c r="AS92" i="2"/>
  <c r="AS517" i="2"/>
  <c r="AS41" i="2"/>
  <c r="AS93" i="2"/>
  <c r="AS94" i="2"/>
  <c r="AS518" i="2"/>
  <c r="AS42" i="2"/>
  <c r="AS519" i="2"/>
  <c r="AS95" i="2"/>
  <c r="AS43" i="2"/>
  <c r="AS44" i="2"/>
  <c r="AS520" i="2"/>
  <c r="AS96" i="2"/>
  <c r="AS45" i="2"/>
  <c r="AS97" i="2"/>
  <c r="AS521" i="2"/>
  <c r="AS98" i="2"/>
  <c r="AS46" i="2"/>
  <c r="AS522" i="2"/>
  <c r="AS523" i="2"/>
  <c r="AS99" i="2"/>
  <c r="AS47" i="2"/>
  <c r="AS48" i="2"/>
  <c r="AS524" i="2"/>
  <c r="AS100" i="2"/>
  <c r="AS49" i="2"/>
  <c r="AS101" i="2"/>
  <c r="AS525" i="2"/>
  <c r="AS526" i="2"/>
  <c r="AS102" i="2"/>
  <c r="AS50" i="2"/>
  <c r="AS527" i="2"/>
  <c r="AS103" i="2"/>
  <c r="AS51" i="2"/>
  <c r="AS528" i="2"/>
  <c r="AS104" i="2"/>
  <c r="AS52" i="2"/>
  <c r="AS105" i="2"/>
  <c r="AS529" i="2"/>
  <c r="AS53" i="2"/>
  <c r="AS106" i="2"/>
  <c r="AS530" i="2"/>
  <c r="AS54" i="2"/>
  <c r="AS55" i="2"/>
  <c r="AS107" i="2"/>
  <c r="AS364" i="2"/>
  <c r="AS56" i="2"/>
  <c r="AS108" i="2"/>
  <c r="AS109" i="2"/>
  <c r="AS57" i="2"/>
  <c r="AS110" i="2"/>
  <c r="AS366" i="2"/>
  <c r="AS418" i="2"/>
  <c r="AS471" i="2"/>
  <c r="AS368" i="2"/>
  <c r="AS58" i="2"/>
  <c r="AS111" i="2"/>
  <c r="AS59" i="2"/>
  <c r="AS498" i="2"/>
  <c r="AS112" i="2"/>
  <c r="AS369" i="2"/>
  <c r="AS212" i="2"/>
  <c r="AS60" i="2"/>
  <c r="AS61" i="2"/>
  <c r="AS264" i="2"/>
  <c r="AS370" i="2"/>
  <c r="AS372" i="2"/>
  <c r="AS371" i="2"/>
  <c r="AS420" i="2"/>
  <c r="AS113" i="2"/>
  <c r="AS373" i="2"/>
  <c r="AS474" i="2"/>
  <c r="AS164" i="2"/>
  <c r="AS62" i="2"/>
  <c r="AS374" i="2"/>
  <c r="AS162" i="2"/>
  <c r="AS114" i="2"/>
  <c r="AS165" i="2"/>
  <c r="AS321" i="2"/>
  <c r="AS267" i="2"/>
  <c r="AS217" i="2"/>
  <c r="AS423" i="2"/>
  <c r="AS322" i="2"/>
  <c r="AS269" i="2"/>
  <c r="AS268" i="2"/>
  <c r="AS477" i="2"/>
  <c r="AS216" i="2"/>
  <c r="AS478" i="2"/>
  <c r="AS270" i="2"/>
  <c r="AS166" i="2"/>
  <c r="AS355" i="2"/>
  <c r="AS416" i="2"/>
  <c r="AS455" i="2"/>
  <c r="AS469" i="2"/>
  <c r="AS199" i="2"/>
  <c r="AS262" i="2"/>
  <c r="AS259" i="2"/>
  <c r="AS356" i="2"/>
  <c r="AS203" i="2"/>
  <c r="AS256" i="2"/>
  <c r="AS156" i="2"/>
  <c r="AS353" i="2"/>
  <c r="AS351" i="2"/>
  <c r="AS359" i="2"/>
  <c r="AS263" i="2"/>
  <c r="AS250" i="2"/>
  <c r="AS205" i="2"/>
  <c r="AS345" i="2"/>
  <c r="AS363" i="2"/>
  <c r="AS211" i="2"/>
  <c r="AS316" i="2"/>
  <c r="AS425" i="2"/>
  <c r="AS146" i="2"/>
  <c r="AS449" i="2"/>
  <c r="AS299" i="2"/>
  <c r="AS301" i="2"/>
  <c r="AS362" i="2"/>
  <c r="AS308" i="2"/>
  <c r="AS295" i="2"/>
  <c r="AS252" i="2"/>
  <c r="AS148" i="2"/>
  <c r="AS257" i="2"/>
  <c r="AS417" i="2"/>
  <c r="AS202" i="2"/>
  <c r="AS201" i="2"/>
  <c r="AS348" i="2"/>
  <c r="AS260" i="2"/>
  <c r="AS472" i="2"/>
  <c r="AS414" i="2"/>
  <c r="AS139" i="2"/>
  <c r="AS413" i="2"/>
  <c r="AS254" i="2"/>
  <c r="AS415" i="2"/>
  <c r="AS207" i="2"/>
  <c r="AS466" i="2"/>
  <c r="AS310" i="2"/>
  <c r="AS426" i="2"/>
  <c r="AS319" i="2"/>
  <c r="AS318" i="2"/>
  <c r="AS163" i="2"/>
  <c r="AS160" i="2"/>
  <c r="AS213" i="2"/>
  <c r="AS210" i="2"/>
  <c r="AS419" i="2"/>
  <c r="AS253" i="2"/>
  <c r="AS461" i="2"/>
  <c r="AS361" i="2"/>
  <c r="AS251" i="2"/>
  <c r="AS154" i="2"/>
  <c r="AS451" i="2"/>
  <c r="AS412" i="2"/>
  <c r="AS309" i="2"/>
  <c r="AS200" i="2"/>
  <c r="AS424" i="2"/>
  <c r="AS189" i="2"/>
  <c r="AS138" i="2"/>
  <c r="AS410" i="2"/>
  <c r="AS197" i="2"/>
  <c r="AS470" i="2"/>
  <c r="AS204" i="2"/>
  <c r="AS398" i="2"/>
  <c r="AS298" i="2"/>
  <c r="AS405" i="2"/>
  <c r="AS367" i="2"/>
  <c r="AS317" i="2"/>
  <c r="AS473" i="2"/>
  <c r="AS421" i="2"/>
  <c r="AS243" i="2"/>
  <c r="AS255" i="2"/>
  <c r="AS467" i="2"/>
  <c r="AS397" i="2"/>
  <c r="AS402" i="2"/>
  <c r="AS305" i="2"/>
  <c r="AS459" i="2"/>
  <c r="AS352" i="2"/>
  <c r="AS158" i="2"/>
  <c r="AS452" i="2"/>
  <c r="AS297" i="2"/>
  <c r="AS246" i="2"/>
  <c r="AS450" i="2"/>
  <c r="AS463" i="2"/>
  <c r="AS137" i="2"/>
  <c r="AS306" i="2"/>
  <c r="AS153" i="2"/>
  <c r="AS142" i="2"/>
  <c r="AS462" i="2"/>
  <c r="AS454" i="2"/>
  <c r="AS258" i="2"/>
  <c r="AS152" i="2"/>
  <c r="AS147" i="2"/>
  <c r="AS209" i="2"/>
  <c r="AS460" i="2"/>
  <c r="AS307" i="2"/>
  <c r="AS249" i="2"/>
  <c r="AS302" i="2"/>
  <c r="AS365" i="2"/>
  <c r="AS422" i="2"/>
  <c r="AS357" i="2"/>
  <c r="AS149" i="2"/>
  <c r="AS140" i="2"/>
  <c r="AS409" i="2"/>
  <c r="AS261" i="2"/>
  <c r="AS300" i="2"/>
  <c r="AS196" i="2"/>
  <c r="AS192" i="2"/>
  <c r="AS144" i="2"/>
  <c r="AS214" i="2"/>
  <c r="AS247" i="2"/>
  <c r="AS347" i="2"/>
  <c r="AS143" i="2"/>
  <c r="AS151" i="2"/>
  <c r="AS456" i="2"/>
  <c r="AS208" i="2"/>
  <c r="AS145" i="2"/>
  <c r="AS293" i="2"/>
  <c r="AS403" i="2"/>
  <c r="AS194" i="2"/>
  <c r="AS195" i="2"/>
  <c r="AS349" i="2"/>
  <c r="AS303" i="2"/>
  <c r="AS360" i="2"/>
  <c r="AS218" i="2"/>
  <c r="AS266" i="2"/>
  <c r="AS320" i="2"/>
  <c r="AS476" i="2"/>
  <c r="AS215" i="2"/>
  <c r="AS161" i="2"/>
  <c r="AS475" i="2"/>
  <c r="AS265" i="2"/>
  <c r="AS358" i="2"/>
  <c r="AS311" i="2"/>
  <c r="AS350" i="2"/>
  <c r="AS294" i="2"/>
  <c r="AS407" i="2"/>
  <c r="AS312" i="2"/>
  <c r="AS406" i="2"/>
  <c r="AS464" i="2"/>
  <c r="AS400" i="2"/>
  <c r="AS457" i="2"/>
  <c r="AS313" i="2"/>
  <c r="AS241" i="2"/>
  <c r="AS244" i="2"/>
  <c r="AS248" i="2"/>
  <c r="AS304" i="2"/>
  <c r="AS411" i="2"/>
  <c r="AS404" i="2"/>
  <c r="AS190" i="2"/>
  <c r="AS399" i="2"/>
  <c r="AS468" i="2"/>
  <c r="AS157" i="2"/>
  <c r="AS314" i="2"/>
  <c r="AS159" i="2"/>
  <c r="AS242" i="2"/>
  <c r="AS354" i="2"/>
  <c r="AS198" i="2"/>
  <c r="AS150" i="2"/>
  <c r="AS465" i="2"/>
  <c r="AS296" i="2"/>
  <c r="AS206" i="2"/>
  <c r="AS155" i="2"/>
  <c r="AS458" i="2"/>
  <c r="AS346" i="2"/>
  <c r="AS408" i="2"/>
  <c r="AS315" i="2"/>
  <c r="AS191" i="2"/>
  <c r="Z334" i="2"/>
  <c r="Z336" i="2" s="1"/>
  <c r="Y491" i="2"/>
  <c r="Y490" i="2"/>
  <c r="X534" i="2"/>
  <c r="AO533" i="2"/>
  <c r="AR10" i="2"/>
  <c r="AS23" i="3"/>
  <c r="AS441" i="2"/>
  <c r="AS233" i="2"/>
  <c r="AS389" i="2"/>
  <c r="AS181" i="2"/>
  <c r="AS337" i="2"/>
  <c r="AS129" i="2"/>
  <c r="AS77" i="2"/>
  <c r="AS25" i="2"/>
  <c r="AS285" i="2"/>
  <c r="AS338" i="2"/>
  <c r="AS286" i="2"/>
  <c r="AS442" i="2"/>
  <c r="AS390" i="2"/>
  <c r="AS234" i="2"/>
  <c r="AS130" i="2"/>
  <c r="AS78" i="2"/>
  <c r="AS26" i="2"/>
  <c r="AS182" i="2"/>
  <c r="AS134" i="2"/>
  <c r="AS446" i="2"/>
  <c r="AS30" i="2"/>
  <c r="AS394" i="2"/>
  <c r="AS238" i="2"/>
  <c r="AS290" i="2"/>
  <c r="AS186" i="2"/>
  <c r="AS82" i="2"/>
  <c r="AS342" i="2"/>
  <c r="AA180" i="2"/>
  <c r="AA183" i="2" s="1"/>
  <c r="BA6" i="2"/>
  <c r="AB24" i="2"/>
  <c r="AB27" i="2" s="1"/>
  <c r="AC22" i="2" s="1"/>
  <c r="Z128" i="2"/>
  <c r="Z131" i="2" s="1"/>
  <c r="AA126" i="2" s="1"/>
  <c r="N326" i="2"/>
  <c r="O325" i="2"/>
  <c r="Z443" i="2"/>
  <c r="N378" i="2"/>
  <c r="O377" i="2"/>
  <c r="Q324" i="2"/>
  <c r="Q13" i="3" s="1"/>
  <c r="Q31" i="3" s="1"/>
  <c r="R324" i="2"/>
  <c r="R13" i="3" s="1"/>
  <c r="R31" i="3" s="1"/>
  <c r="Y76" i="2"/>
  <c r="AT5" i="2"/>
  <c r="AS396" i="2"/>
  <c r="AS448" i="2"/>
  <c r="AS292" i="2"/>
  <c r="AS188" i="2"/>
  <c r="AS32" i="2"/>
  <c r="AS136" i="2"/>
  <c r="AS84" i="2"/>
  <c r="AS344" i="2"/>
  <c r="AS240" i="2"/>
  <c r="Y388" i="2"/>
  <c r="AA230" i="2"/>
  <c r="AA231" i="2"/>
  <c r="X287" i="2"/>
  <c r="X12" i="2" s="1"/>
  <c r="P376" i="2"/>
  <c r="P14" i="3" s="1"/>
  <c r="P32" i="3" s="1"/>
  <c r="AI132" i="5" l="1"/>
  <c r="AT51" i="5"/>
  <c r="AQ53" i="5"/>
  <c r="AK73" i="5"/>
  <c r="AJ78" i="5"/>
  <c r="AJ128" i="5" s="1"/>
  <c r="BM6" i="5"/>
  <c r="BL12" i="5"/>
  <c r="BL117" i="5" s="1"/>
  <c r="AK111" i="5"/>
  <c r="AK131" i="5" s="1"/>
  <c r="AL105" i="5"/>
  <c r="AN56" i="5"/>
  <c r="AN125" i="5" s="1"/>
  <c r="AO50" i="5"/>
  <c r="AY45" i="5"/>
  <c r="AY124" i="5" s="1"/>
  <c r="AZ39" i="5"/>
  <c r="AN100" i="5"/>
  <c r="AN130" i="5" s="1"/>
  <c r="AO94" i="5"/>
  <c r="AL85" i="5"/>
  <c r="AK89" i="5"/>
  <c r="AK129" i="5" s="1"/>
  <c r="AN63" i="5"/>
  <c r="AM67" i="5"/>
  <c r="AP61" i="5"/>
  <c r="BN23" i="5"/>
  <c r="BN120" i="5" s="1"/>
  <c r="BO17" i="5"/>
  <c r="AN72" i="5"/>
  <c r="AQ83" i="5"/>
  <c r="AA127" i="2"/>
  <c r="AA128" i="2" s="1"/>
  <c r="AT191" i="2"/>
  <c r="AT408" i="2"/>
  <c r="AT458" i="2"/>
  <c r="AT206" i="2"/>
  <c r="AT465" i="2"/>
  <c r="AT198" i="2"/>
  <c r="AT242" i="2"/>
  <c r="AT314" i="2"/>
  <c r="AT468" i="2"/>
  <c r="AT190" i="2"/>
  <c r="AT411" i="2"/>
  <c r="AT248" i="2"/>
  <c r="AT241" i="2"/>
  <c r="AT457" i="2"/>
  <c r="AT400" i="2"/>
  <c r="AT406" i="2"/>
  <c r="AT407" i="2"/>
  <c r="AT350" i="2"/>
  <c r="AT358" i="2"/>
  <c r="AT303" i="2"/>
  <c r="AT195" i="2"/>
  <c r="AT403" i="2"/>
  <c r="AT145" i="2"/>
  <c r="AT456" i="2"/>
  <c r="AT143" i="2"/>
  <c r="AT247" i="2"/>
  <c r="AT144" i="2"/>
  <c r="AT196" i="2"/>
  <c r="AT261" i="2"/>
  <c r="AT140" i="2"/>
  <c r="AT357" i="2"/>
  <c r="AT365" i="2"/>
  <c r="AT302" i="2"/>
  <c r="AT307" i="2"/>
  <c r="AT209" i="2"/>
  <c r="AT152" i="2"/>
  <c r="AT454" i="2"/>
  <c r="AT142" i="2"/>
  <c r="AT306" i="2"/>
  <c r="AT463" i="2"/>
  <c r="AT246" i="2"/>
  <c r="AT452" i="2"/>
  <c r="AT352" i="2"/>
  <c r="AT305" i="2"/>
  <c r="AT397" i="2"/>
  <c r="AT255" i="2"/>
  <c r="AT421" i="2"/>
  <c r="AT405" i="2"/>
  <c r="AT398" i="2"/>
  <c r="AT470" i="2"/>
  <c r="AT410" i="2"/>
  <c r="AT189" i="2"/>
  <c r="AT200" i="2"/>
  <c r="AT412" i="2"/>
  <c r="AT154" i="2"/>
  <c r="AT361" i="2"/>
  <c r="AT419" i="2"/>
  <c r="AT319" i="2"/>
  <c r="AT310" i="2"/>
  <c r="AT466" i="2"/>
  <c r="AT415" i="2"/>
  <c r="AT254" i="2"/>
  <c r="AT139" i="2"/>
  <c r="AT472" i="2"/>
  <c r="AT348" i="2"/>
  <c r="AT202" i="2"/>
  <c r="AT257" i="2"/>
  <c r="AT252" i="2"/>
  <c r="AT308" i="2"/>
  <c r="AT301" i="2"/>
  <c r="AT449" i="2"/>
  <c r="AT211" i="2"/>
  <c r="AT345" i="2"/>
  <c r="AT250" i="2"/>
  <c r="AT359" i="2"/>
  <c r="AT353" i="2"/>
  <c r="AT256" i="2"/>
  <c r="AT356" i="2"/>
  <c r="AT262" i="2"/>
  <c r="AT469" i="2"/>
  <c r="AT416" i="2"/>
  <c r="AT216" i="2"/>
  <c r="AT268" i="2"/>
  <c r="AT322" i="2"/>
  <c r="AT217" i="2"/>
  <c r="AT164" i="2"/>
  <c r="AT420" i="2"/>
  <c r="AT372" i="2"/>
  <c r="AT264" i="2"/>
  <c r="AT369" i="2"/>
  <c r="AT418" i="2"/>
  <c r="AT5" i="3"/>
  <c r="AT493" i="2"/>
  <c r="AT494" i="2"/>
  <c r="AT510" i="2"/>
  <c r="AT504" i="2"/>
  <c r="AT507" i="2"/>
  <c r="AT509" i="2"/>
  <c r="AT506" i="2"/>
  <c r="AT505" i="2"/>
  <c r="AT511" i="2"/>
  <c r="AT501" i="2"/>
  <c r="AT502" i="2"/>
  <c r="AT512" i="2"/>
  <c r="AT508" i="2"/>
  <c r="AT88" i="2"/>
  <c r="AT36" i="2"/>
  <c r="AT503" i="2"/>
  <c r="AT513" i="2"/>
  <c r="AT35" i="2"/>
  <c r="AT33" i="2"/>
  <c r="AT34" i="2"/>
  <c r="AT87" i="2"/>
  <c r="AT86" i="2"/>
  <c r="AT85" i="2"/>
  <c r="AT38" i="2"/>
  <c r="AT514" i="2"/>
  <c r="AT90" i="2"/>
  <c r="AT500" i="2"/>
  <c r="AT91" i="2"/>
  <c r="AT515" i="2"/>
  <c r="AT39" i="2"/>
  <c r="AT516" i="2"/>
  <c r="AT92" i="2"/>
  <c r="AT40" i="2"/>
  <c r="AT41" i="2"/>
  <c r="AT517" i="2"/>
  <c r="AT93" i="2"/>
  <c r="AT518" i="2"/>
  <c r="AT94" i="2"/>
  <c r="AT42" i="2"/>
  <c r="AT519" i="2"/>
  <c r="AT95" i="2"/>
  <c r="AT43" i="2"/>
  <c r="AT96" i="2"/>
  <c r="AT520" i="2"/>
  <c r="AT44" i="2"/>
  <c r="AT521" i="2"/>
  <c r="AT97" i="2"/>
  <c r="AT45" i="2"/>
  <c r="AT98" i="2"/>
  <c r="AT46" i="2"/>
  <c r="AT522" i="2"/>
  <c r="AT523" i="2"/>
  <c r="AT99" i="2"/>
  <c r="AT47" i="2"/>
  <c r="AT524" i="2"/>
  <c r="AT100" i="2"/>
  <c r="AT48" i="2"/>
  <c r="AT49" i="2"/>
  <c r="AT525" i="2"/>
  <c r="AT101" i="2"/>
  <c r="AT526" i="2"/>
  <c r="AT50" i="2"/>
  <c r="AT102" i="2"/>
  <c r="AT103" i="2"/>
  <c r="AT51" i="2"/>
  <c r="AT527" i="2"/>
  <c r="AT104" i="2"/>
  <c r="AT52" i="2"/>
  <c r="AT528" i="2"/>
  <c r="AT105" i="2"/>
  <c r="AT53" i="2"/>
  <c r="AT529" i="2"/>
  <c r="AT54" i="2"/>
  <c r="AT530" i="2"/>
  <c r="AT106" i="2"/>
  <c r="AT107" i="2"/>
  <c r="AT55" i="2"/>
  <c r="AT108" i="2"/>
  <c r="AT56" i="2"/>
  <c r="AT57" i="2"/>
  <c r="AT109" i="2"/>
  <c r="AT110" i="2"/>
  <c r="AT58" i="2"/>
  <c r="AT111" i="2"/>
  <c r="AT368" i="2"/>
  <c r="AT59" i="2"/>
  <c r="AT60" i="2"/>
  <c r="AT112" i="2"/>
  <c r="AT498" i="2"/>
  <c r="AT61" i="2"/>
  <c r="AT317" i="2"/>
  <c r="AT113" i="2"/>
  <c r="AT213" i="2"/>
  <c r="AT214" i="2"/>
  <c r="AT475" i="2"/>
  <c r="AT318" i="2"/>
  <c r="AT476" i="2"/>
  <c r="AT424" i="2"/>
  <c r="AT114" i="2"/>
  <c r="AT370" i="2"/>
  <c r="AT62" i="2"/>
  <c r="AT374" i="2"/>
  <c r="AT215" i="2"/>
  <c r="AT373" i="2"/>
  <c r="AT371" i="2"/>
  <c r="AT163" i="2"/>
  <c r="AT321" i="2"/>
  <c r="AT162" i="2"/>
  <c r="AT320" i="2"/>
  <c r="AT425" i="2"/>
  <c r="AT269" i="2"/>
  <c r="AT218" i="2"/>
  <c r="AT267" i="2"/>
  <c r="AT270" i="2"/>
  <c r="AT423" i="2"/>
  <c r="AT426" i="2"/>
  <c r="AT478" i="2"/>
  <c r="AT166" i="2"/>
  <c r="AT315" i="2"/>
  <c r="AT346" i="2"/>
  <c r="AT155" i="2"/>
  <c r="AT296" i="2"/>
  <c r="AT150" i="2"/>
  <c r="AT354" i="2"/>
  <c r="AT159" i="2"/>
  <c r="AT157" i="2"/>
  <c r="AT399" i="2"/>
  <c r="AT404" i="2"/>
  <c r="AT304" i="2"/>
  <c r="AT244" i="2"/>
  <c r="AT313" i="2"/>
  <c r="AT464" i="2"/>
  <c r="AT312" i="2"/>
  <c r="AT294" i="2"/>
  <c r="AT311" i="2"/>
  <c r="AT265" i="2"/>
  <c r="AT161" i="2"/>
  <c r="AT266" i="2"/>
  <c r="AT360" i="2"/>
  <c r="AT349" i="2"/>
  <c r="AT194" i="2"/>
  <c r="AT293" i="2"/>
  <c r="AT208" i="2"/>
  <c r="AT151" i="2"/>
  <c r="AT347" i="2"/>
  <c r="AT192" i="2"/>
  <c r="AT300" i="2"/>
  <c r="AT409" i="2"/>
  <c r="AT149" i="2"/>
  <c r="AT422" i="2"/>
  <c r="AT249" i="2"/>
  <c r="AT460" i="2"/>
  <c r="AT147" i="2"/>
  <c r="AT258" i="2"/>
  <c r="AT462" i="2"/>
  <c r="AT153" i="2"/>
  <c r="AT137" i="2"/>
  <c r="AT450" i="2"/>
  <c r="AT297" i="2"/>
  <c r="AT158" i="2"/>
  <c r="AT459" i="2"/>
  <c r="AT402" i="2"/>
  <c r="AT467" i="2"/>
  <c r="AT243" i="2"/>
  <c r="AT473" i="2"/>
  <c r="AT367" i="2"/>
  <c r="AT298" i="2"/>
  <c r="AT204" i="2"/>
  <c r="AT197" i="2"/>
  <c r="AT138" i="2"/>
  <c r="AT309" i="2"/>
  <c r="AT451" i="2"/>
  <c r="AT251" i="2"/>
  <c r="AT461" i="2"/>
  <c r="AT253" i="2"/>
  <c r="AT210" i="2"/>
  <c r="AT160" i="2"/>
  <c r="AT207" i="2"/>
  <c r="AT413" i="2"/>
  <c r="AT414" i="2"/>
  <c r="AT260" i="2"/>
  <c r="AT201" i="2"/>
  <c r="AT417" i="2"/>
  <c r="AT148" i="2"/>
  <c r="AT295" i="2"/>
  <c r="AT362" i="2"/>
  <c r="AT299" i="2"/>
  <c r="AT146" i="2"/>
  <c r="AT316" i="2"/>
  <c r="AT363" i="2"/>
  <c r="AT205" i="2"/>
  <c r="AT263" i="2"/>
  <c r="AT351" i="2"/>
  <c r="AT156" i="2"/>
  <c r="AT203" i="2"/>
  <c r="AT259" i="2"/>
  <c r="AT199" i="2"/>
  <c r="AT455" i="2"/>
  <c r="AT355" i="2"/>
  <c r="AT477" i="2"/>
  <c r="AT165" i="2"/>
  <c r="AT474" i="2"/>
  <c r="AT212" i="2"/>
  <c r="AT471" i="2"/>
  <c r="AT366" i="2"/>
  <c r="AT364" i="2"/>
  <c r="AS10" i="2"/>
  <c r="AP533" i="2"/>
  <c r="AC23" i="2"/>
  <c r="AC24" i="2" s="1"/>
  <c r="AC27" i="2" s="1"/>
  <c r="Y492" i="2"/>
  <c r="AT23" i="3"/>
  <c r="AT441" i="2"/>
  <c r="AT389" i="2"/>
  <c r="AT181" i="2"/>
  <c r="AT337" i="2"/>
  <c r="AT129" i="2"/>
  <c r="AT25" i="2"/>
  <c r="AT285" i="2"/>
  <c r="AT233" i="2"/>
  <c r="AT77" i="2"/>
  <c r="AT338" i="2"/>
  <c r="AT286" i="2"/>
  <c r="AT442" i="2"/>
  <c r="AT390" i="2"/>
  <c r="AT234" i="2"/>
  <c r="AT182" i="2"/>
  <c r="AT130" i="2"/>
  <c r="AT78" i="2"/>
  <c r="AT26" i="2"/>
  <c r="AT82" i="2"/>
  <c r="AT342" i="2"/>
  <c r="AT394" i="2"/>
  <c r="AT30" i="2"/>
  <c r="AT290" i="2"/>
  <c r="AT238" i="2"/>
  <c r="AT134" i="2"/>
  <c r="AT186" i="2"/>
  <c r="AT446" i="2"/>
  <c r="BB6" i="2"/>
  <c r="AA232" i="2"/>
  <c r="AA235" i="2" s="1"/>
  <c r="S324" i="2"/>
  <c r="S13" i="3" s="1"/>
  <c r="S31" i="3" s="1"/>
  <c r="AB178" i="2"/>
  <c r="AB179" i="2"/>
  <c r="AA438" i="2"/>
  <c r="AA439" i="2"/>
  <c r="O326" i="2"/>
  <c r="P325" i="2"/>
  <c r="Q376" i="2"/>
  <c r="Y282" i="2"/>
  <c r="Y283" i="2"/>
  <c r="Z339" i="2"/>
  <c r="Y391" i="2"/>
  <c r="AU5" i="2"/>
  <c r="AT448" i="2"/>
  <c r="AT396" i="2"/>
  <c r="AT84" i="2"/>
  <c r="AT240" i="2"/>
  <c r="AT292" i="2"/>
  <c r="AT344" i="2"/>
  <c r="AT32" i="2"/>
  <c r="AT136" i="2"/>
  <c r="AT188" i="2"/>
  <c r="O378" i="2"/>
  <c r="P377" i="2"/>
  <c r="Y79" i="2"/>
  <c r="AR53" i="5" l="1"/>
  <c r="AU51" i="5"/>
  <c r="AJ132" i="5"/>
  <c r="AL73" i="5"/>
  <c r="AK78" i="5"/>
  <c r="AK128" i="5" s="1"/>
  <c r="AP94" i="5"/>
  <c r="AO100" i="5"/>
  <c r="AO130" i="5" s="1"/>
  <c r="BA39" i="5"/>
  <c r="AZ45" i="5"/>
  <c r="AZ124" i="5" s="1"/>
  <c r="AP50" i="5"/>
  <c r="AO56" i="5"/>
  <c r="AO125" i="5" s="1"/>
  <c r="AM105" i="5"/>
  <c r="AL111" i="5"/>
  <c r="AL131" i="5" s="1"/>
  <c r="BN6" i="5"/>
  <c r="BM12" i="5"/>
  <c r="BM117" i="5" s="1"/>
  <c r="AM85" i="5"/>
  <c r="AL89" i="5"/>
  <c r="AL129" i="5" s="1"/>
  <c r="AO63" i="5"/>
  <c r="AN67" i="5"/>
  <c r="AQ61" i="5"/>
  <c r="AR83" i="5"/>
  <c r="AO72" i="5"/>
  <c r="BO23" i="5"/>
  <c r="BO120" i="5" s="1"/>
  <c r="F17" i="5"/>
  <c r="AU364" i="2"/>
  <c r="AU471" i="2"/>
  <c r="AU474" i="2"/>
  <c r="AU455" i="2"/>
  <c r="AU259" i="2"/>
  <c r="AU156" i="2"/>
  <c r="AU263" i="2"/>
  <c r="AU363" i="2"/>
  <c r="AU146" i="2"/>
  <c r="AU362" i="2"/>
  <c r="AU148" i="2"/>
  <c r="AU201" i="2"/>
  <c r="AU414" i="2"/>
  <c r="AU461" i="2"/>
  <c r="AU451" i="2"/>
  <c r="AU138" i="2"/>
  <c r="AU204" i="2"/>
  <c r="AU243" i="2"/>
  <c r="AU402" i="2"/>
  <c r="AU158" i="2"/>
  <c r="AU450" i="2"/>
  <c r="AU153" i="2"/>
  <c r="AU258" i="2"/>
  <c r="AU460" i="2"/>
  <c r="AU149" i="2"/>
  <c r="AU300" i="2"/>
  <c r="AU347" i="2"/>
  <c r="AU208" i="2"/>
  <c r="AU194" i="2"/>
  <c r="AU360" i="2"/>
  <c r="AU161" i="2"/>
  <c r="AU311" i="2"/>
  <c r="AU312" i="2"/>
  <c r="AU244" i="2"/>
  <c r="AU404" i="2"/>
  <c r="AU157" i="2"/>
  <c r="AU354" i="2"/>
  <c r="AU296" i="2"/>
  <c r="AU346" i="2"/>
  <c r="AU478" i="2"/>
  <c r="AU267" i="2"/>
  <c r="AU215" i="2"/>
  <c r="AU475" i="2"/>
  <c r="AU317" i="2"/>
  <c r="AU368" i="2"/>
  <c r="AU85" i="2"/>
  <c r="AU420" i="2"/>
  <c r="AU268" i="2"/>
  <c r="AU416" i="2"/>
  <c r="AU262" i="2"/>
  <c r="AU256" i="2"/>
  <c r="AU359" i="2"/>
  <c r="AU345" i="2"/>
  <c r="AU449" i="2"/>
  <c r="AU308" i="2"/>
  <c r="AU257" i="2"/>
  <c r="AU348" i="2"/>
  <c r="AU139" i="2"/>
  <c r="AU415" i="2"/>
  <c r="AU310" i="2"/>
  <c r="AU419" i="2"/>
  <c r="AU361" i="2"/>
  <c r="AU412" i="2"/>
  <c r="AU189" i="2"/>
  <c r="AU470" i="2"/>
  <c r="AU405" i="2"/>
  <c r="AU255" i="2"/>
  <c r="AU305" i="2"/>
  <c r="AU452" i="2"/>
  <c r="AU142" i="2"/>
  <c r="AU152" i="2"/>
  <c r="AU307" i="2"/>
  <c r="AU365" i="2"/>
  <c r="AU140" i="2"/>
  <c r="AU196" i="2"/>
  <c r="AU247" i="2"/>
  <c r="AU456" i="2"/>
  <c r="AU403" i="2"/>
  <c r="AU303" i="2"/>
  <c r="AU350" i="2"/>
  <c r="AU406" i="2"/>
  <c r="AU457" i="2"/>
  <c r="AU248" i="2"/>
  <c r="AU190" i="2"/>
  <c r="AU314" i="2"/>
  <c r="AU198" i="2"/>
  <c r="AU206" i="2"/>
  <c r="AU408" i="2"/>
  <c r="AU5" i="3"/>
  <c r="AU493" i="2"/>
  <c r="AU494" i="2"/>
  <c r="AU506" i="2"/>
  <c r="AU505" i="2"/>
  <c r="AU511" i="2"/>
  <c r="AU507" i="2"/>
  <c r="AU510" i="2"/>
  <c r="AU504" i="2"/>
  <c r="AU509" i="2"/>
  <c r="AU502" i="2"/>
  <c r="AU512" i="2"/>
  <c r="AU88" i="2"/>
  <c r="AU503" i="2"/>
  <c r="AU508" i="2"/>
  <c r="AU36" i="2"/>
  <c r="AU501" i="2"/>
  <c r="AU35" i="2"/>
  <c r="AU87" i="2"/>
  <c r="AU33" i="2"/>
  <c r="AU34" i="2"/>
  <c r="AU513" i="2"/>
  <c r="AU86" i="2"/>
  <c r="AU38" i="2"/>
  <c r="AU514" i="2"/>
  <c r="AU500" i="2"/>
  <c r="AU90" i="2"/>
  <c r="AU515" i="2"/>
  <c r="AU91" i="2"/>
  <c r="AU39" i="2"/>
  <c r="AU516" i="2"/>
  <c r="AU92" i="2"/>
  <c r="AU40" i="2"/>
  <c r="AU41" i="2"/>
  <c r="AU517" i="2"/>
  <c r="AU93" i="2"/>
  <c r="AU518" i="2"/>
  <c r="AU42" i="2"/>
  <c r="AU94" i="2"/>
  <c r="AU95" i="2"/>
  <c r="AU519" i="2"/>
  <c r="AU43" i="2"/>
  <c r="AU520" i="2"/>
  <c r="AU96" i="2"/>
  <c r="AU44" i="2"/>
  <c r="AU45" i="2"/>
  <c r="AU97" i="2"/>
  <c r="AU521" i="2"/>
  <c r="AU98" i="2"/>
  <c r="AU46" i="2"/>
  <c r="AU522" i="2"/>
  <c r="AU99" i="2"/>
  <c r="AU47" i="2"/>
  <c r="AU523" i="2"/>
  <c r="AU524" i="2"/>
  <c r="AU100" i="2"/>
  <c r="AU48" i="2"/>
  <c r="AU525" i="2"/>
  <c r="AU101" i="2"/>
  <c r="AU49" i="2"/>
  <c r="AU50" i="2"/>
  <c r="AU526" i="2"/>
  <c r="AU102" i="2"/>
  <c r="AU527" i="2"/>
  <c r="AU51" i="2"/>
  <c r="AU103" i="2"/>
  <c r="AU104" i="2"/>
  <c r="AU52" i="2"/>
  <c r="AU528" i="2"/>
  <c r="AU105" i="2"/>
  <c r="AU529" i="2"/>
  <c r="AU53" i="2"/>
  <c r="AU463" i="2"/>
  <c r="AU54" i="2"/>
  <c r="AU530" i="2"/>
  <c r="AU106" i="2"/>
  <c r="AU55" i="2"/>
  <c r="AU107" i="2"/>
  <c r="AU108" i="2"/>
  <c r="AU56" i="2"/>
  <c r="AU57" i="2"/>
  <c r="AU109" i="2"/>
  <c r="AU110" i="2"/>
  <c r="AU58" i="2"/>
  <c r="AU418" i="2"/>
  <c r="AU111" i="2"/>
  <c r="AU367" i="2"/>
  <c r="AU59" i="2"/>
  <c r="AU210" i="2"/>
  <c r="AU60" i="2"/>
  <c r="AU112" i="2"/>
  <c r="AU61" i="2"/>
  <c r="AU113" i="2"/>
  <c r="AU213" i="2"/>
  <c r="AU264" i="2"/>
  <c r="AU372" i="2"/>
  <c r="AU498" i="2"/>
  <c r="AU62" i="2"/>
  <c r="AU114" i="2"/>
  <c r="AU164" i="2"/>
  <c r="AU163" i="2"/>
  <c r="AU374" i="2"/>
  <c r="AU266" i="2"/>
  <c r="AU476" i="2"/>
  <c r="AU371" i="2"/>
  <c r="AU424" i="2"/>
  <c r="AU319" i="2"/>
  <c r="AU320" i="2"/>
  <c r="AU322" i="2"/>
  <c r="AU217" i="2"/>
  <c r="AU321" i="2"/>
  <c r="AU423" i="2"/>
  <c r="AU477" i="2"/>
  <c r="AU426" i="2"/>
  <c r="AU166" i="2"/>
  <c r="AU269" i="2"/>
  <c r="AU270" i="2"/>
  <c r="Q14" i="3"/>
  <c r="Q32" i="3" s="1"/>
  <c r="AU366" i="2"/>
  <c r="AU212" i="2"/>
  <c r="AU165" i="2"/>
  <c r="AU355" i="2"/>
  <c r="AU199" i="2"/>
  <c r="AU203" i="2"/>
  <c r="AU351" i="2"/>
  <c r="AU205" i="2"/>
  <c r="AU316" i="2"/>
  <c r="AU299" i="2"/>
  <c r="AU295" i="2"/>
  <c r="AU417" i="2"/>
  <c r="AU260" i="2"/>
  <c r="AU413" i="2"/>
  <c r="AU207" i="2"/>
  <c r="AU160" i="2"/>
  <c r="AU253" i="2"/>
  <c r="AU251" i="2"/>
  <c r="AU309" i="2"/>
  <c r="AU197" i="2"/>
  <c r="AU298" i="2"/>
  <c r="AU473" i="2"/>
  <c r="AU467" i="2"/>
  <c r="AU459" i="2"/>
  <c r="AU297" i="2"/>
  <c r="AU137" i="2"/>
  <c r="AU462" i="2"/>
  <c r="AU147" i="2"/>
  <c r="AU249" i="2"/>
  <c r="AU422" i="2"/>
  <c r="AU409" i="2"/>
  <c r="AU192" i="2"/>
  <c r="AU151" i="2"/>
  <c r="AU293" i="2"/>
  <c r="AU349" i="2"/>
  <c r="AU265" i="2"/>
  <c r="AU294" i="2"/>
  <c r="AU464" i="2"/>
  <c r="AU313" i="2"/>
  <c r="AU304" i="2"/>
  <c r="AU399" i="2"/>
  <c r="AU159" i="2"/>
  <c r="AU150" i="2"/>
  <c r="AU155" i="2"/>
  <c r="AU315" i="2"/>
  <c r="AU218" i="2"/>
  <c r="AU425" i="2"/>
  <c r="AU162" i="2"/>
  <c r="AU373" i="2"/>
  <c r="AU370" i="2"/>
  <c r="AU318" i="2"/>
  <c r="AU214" i="2"/>
  <c r="AU369" i="2"/>
  <c r="AU216" i="2"/>
  <c r="AU469" i="2"/>
  <c r="AU356" i="2"/>
  <c r="AU353" i="2"/>
  <c r="AU250" i="2"/>
  <c r="AU211" i="2"/>
  <c r="AU301" i="2"/>
  <c r="AU252" i="2"/>
  <c r="AU202" i="2"/>
  <c r="AU472" i="2"/>
  <c r="AU254" i="2"/>
  <c r="AU466" i="2"/>
  <c r="AU154" i="2"/>
  <c r="AU200" i="2"/>
  <c r="AU410" i="2"/>
  <c r="AU398" i="2"/>
  <c r="AU421" i="2"/>
  <c r="AU397" i="2"/>
  <c r="AU352" i="2"/>
  <c r="AU246" i="2"/>
  <c r="AU306" i="2"/>
  <c r="AU454" i="2"/>
  <c r="AU209" i="2"/>
  <c r="AU302" i="2"/>
  <c r="AU357" i="2"/>
  <c r="AU261" i="2"/>
  <c r="AU144" i="2"/>
  <c r="AU143" i="2"/>
  <c r="AU145" i="2"/>
  <c r="AU195" i="2"/>
  <c r="AU358" i="2"/>
  <c r="AU407" i="2"/>
  <c r="AU400" i="2"/>
  <c r="AU241" i="2"/>
  <c r="AU411" i="2"/>
  <c r="AU468" i="2"/>
  <c r="AU242" i="2"/>
  <c r="AU465" i="2"/>
  <c r="AU458" i="2"/>
  <c r="AU191" i="2"/>
  <c r="AT10" i="2"/>
  <c r="AQ533" i="2"/>
  <c r="Y532" i="2"/>
  <c r="Y17" i="3" s="1"/>
  <c r="Y35" i="3" s="1"/>
  <c r="Y495" i="2"/>
  <c r="AU389" i="2"/>
  <c r="AU23" i="3"/>
  <c r="AU337" i="2"/>
  <c r="AU441" i="2"/>
  <c r="AU129" i="2"/>
  <c r="AU285" i="2"/>
  <c r="AU233" i="2"/>
  <c r="AU77" i="2"/>
  <c r="AU181" i="2"/>
  <c r="AU25" i="2"/>
  <c r="AU442" i="2"/>
  <c r="AU390" i="2"/>
  <c r="AU234" i="2"/>
  <c r="AU338" i="2"/>
  <c r="AU286" i="2"/>
  <c r="AU130" i="2"/>
  <c r="AU78" i="2"/>
  <c r="AU26" i="2"/>
  <c r="AU182" i="2"/>
  <c r="AU30" i="2"/>
  <c r="AU186" i="2"/>
  <c r="AU394" i="2"/>
  <c r="AU134" i="2"/>
  <c r="AU342" i="2"/>
  <c r="AU238" i="2"/>
  <c r="AU290" i="2"/>
  <c r="AU82" i="2"/>
  <c r="AU446" i="2"/>
  <c r="BC6" i="2"/>
  <c r="AB180" i="2"/>
  <c r="AB183" i="2" s="1"/>
  <c r="Y284" i="2"/>
  <c r="AA440" i="2"/>
  <c r="Z74" i="2"/>
  <c r="Z75" i="2"/>
  <c r="AV5" i="2"/>
  <c r="AU396" i="2"/>
  <c r="AU448" i="2"/>
  <c r="AU136" i="2"/>
  <c r="AU84" i="2"/>
  <c r="AU240" i="2"/>
  <c r="AU292" i="2"/>
  <c r="AU344" i="2"/>
  <c r="AU188" i="2"/>
  <c r="AU32" i="2"/>
  <c r="R376" i="2"/>
  <c r="R14" i="3" s="1"/>
  <c r="R32" i="3" s="1"/>
  <c r="P326" i="2"/>
  <c r="Q325" i="2"/>
  <c r="T324" i="2"/>
  <c r="T13" i="3" s="1"/>
  <c r="T31" i="3" s="1"/>
  <c r="Z386" i="2"/>
  <c r="Z387" i="2"/>
  <c r="AD22" i="2"/>
  <c r="AD23" i="2"/>
  <c r="P378" i="2"/>
  <c r="Q377" i="2"/>
  <c r="AB230" i="2"/>
  <c r="AB231" i="2"/>
  <c r="AA334" i="2"/>
  <c r="AA335" i="2"/>
  <c r="AA131" i="2"/>
  <c r="AV51" i="5" l="1"/>
  <c r="AS53" i="5"/>
  <c r="AK132" i="5"/>
  <c r="AM73" i="5"/>
  <c r="AL78" i="5"/>
  <c r="AL128" i="5" s="1"/>
  <c r="BO6" i="5"/>
  <c r="BN12" i="5"/>
  <c r="BN117" i="5" s="1"/>
  <c r="AM111" i="5"/>
  <c r="AM131" i="5" s="1"/>
  <c r="AN105" i="5"/>
  <c r="AP56" i="5"/>
  <c r="AP125" i="5" s="1"/>
  <c r="AQ50" i="5"/>
  <c r="BA45" i="5"/>
  <c r="BA124" i="5" s="1"/>
  <c r="BB39" i="5"/>
  <c r="AP100" i="5"/>
  <c r="AP130" i="5" s="1"/>
  <c r="AQ94" i="5"/>
  <c r="AN85" i="5"/>
  <c r="AM89" i="5"/>
  <c r="AM129" i="5" s="1"/>
  <c r="F120" i="5"/>
  <c r="E120" i="5"/>
  <c r="AP63" i="5"/>
  <c r="AO67" i="5"/>
  <c r="AR61" i="5"/>
  <c r="F23" i="5"/>
  <c r="E23" i="5" s="1"/>
  <c r="E17" i="5"/>
  <c r="AP72" i="5"/>
  <c r="AS83" i="5"/>
  <c r="AV5" i="3"/>
  <c r="AV493" i="2"/>
  <c r="AV494" i="2"/>
  <c r="AV505" i="2"/>
  <c r="AV504" i="2"/>
  <c r="AV507" i="2"/>
  <c r="AV509" i="2"/>
  <c r="AV506" i="2"/>
  <c r="AV510" i="2"/>
  <c r="AV511" i="2"/>
  <c r="AV512" i="2"/>
  <c r="AV508" i="2"/>
  <c r="AV501" i="2"/>
  <c r="AV502" i="2"/>
  <c r="AV88" i="2"/>
  <c r="AV36" i="2"/>
  <c r="AV503" i="2"/>
  <c r="AV35" i="2"/>
  <c r="AV33" i="2"/>
  <c r="AV34" i="2"/>
  <c r="AV513" i="2"/>
  <c r="AV90" i="2"/>
  <c r="AV514" i="2"/>
  <c r="AV38" i="2"/>
  <c r="AV87" i="2"/>
  <c r="AV500" i="2"/>
  <c r="AV515" i="2"/>
  <c r="AV91" i="2"/>
  <c r="AV85" i="2"/>
  <c r="AV39" i="2"/>
  <c r="AV516" i="2"/>
  <c r="AV92" i="2"/>
  <c r="AV40" i="2"/>
  <c r="AV41" i="2"/>
  <c r="AV517" i="2"/>
  <c r="AV93" i="2"/>
  <c r="AV42" i="2"/>
  <c r="AV94" i="2"/>
  <c r="AV518" i="2"/>
  <c r="AV519" i="2"/>
  <c r="AV43" i="2"/>
  <c r="AV95" i="2"/>
  <c r="AV520" i="2"/>
  <c r="AV96" i="2"/>
  <c r="AV44" i="2"/>
  <c r="AV45" i="2"/>
  <c r="AV521" i="2"/>
  <c r="AV97" i="2"/>
  <c r="AV98" i="2"/>
  <c r="AV46" i="2"/>
  <c r="AV522" i="2"/>
  <c r="AV523" i="2"/>
  <c r="AV99" i="2"/>
  <c r="AV47" i="2"/>
  <c r="AV100" i="2"/>
  <c r="AV524" i="2"/>
  <c r="AV48" i="2"/>
  <c r="AV101" i="2"/>
  <c r="AV49" i="2"/>
  <c r="AV525" i="2"/>
  <c r="AV526" i="2"/>
  <c r="AV50" i="2"/>
  <c r="AV102" i="2"/>
  <c r="AV51" i="2"/>
  <c r="AV527" i="2"/>
  <c r="AV103" i="2"/>
  <c r="AV104" i="2"/>
  <c r="AV528" i="2"/>
  <c r="AV52" i="2"/>
  <c r="AV105" i="2"/>
  <c r="AV53" i="2"/>
  <c r="AV529" i="2"/>
  <c r="AV106" i="2"/>
  <c r="AV530" i="2"/>
  <c r="AV54" i="2"/>
  <c r="AV55" i="2"/>
  <c r="AV107" i="2"/>
  <c r="AV56" i="2"/>
  <c r="AV108" i="2"/>
  <c r="AV57" i="2"/>
  <c r="AV109" i="2"/>
  <c r="AV110" i="2"/>
  <c r="AV58" i="2"/>
  <c r="AV59" i="2"/>
  <c r="AV111" i="2"/>
  <c r="AV112" i="2"/>
  <c r="AV60" i="2"/>
  <c r="AV113" i="2"/>
  <c r="AV369" i="2"/>
  <c r="AV61" i="2"/>
  <c r="AV317" i="2"/>
  <c r="AV214" i="2"/>
  <c r="AV62" i="2"/>
  <c r="AV114" i="2"/>
  <c r="AV370" i="2"/>
  <c r="AV373" i="2"/>
  <c r="AV474" i="2"/>
  <c r="AV498" i="2"/>
  <c r="AV425" i="2"/>
  <c r="AV424" i="2"/>
  <c r="AV268" i="2"/>
  <c r="AV476" i="2"/>
  <c r="AV218" i="2"/>
  <c r="AV320" i="2"/>
  <c r="AV322" i="2"/>
  <c r="AV321" i="2"/>
  <c r="AV423" i="2"/>
  <c r="AV269" i="2"/>
  <c r="AV426" i="2"/>
  <c r="AV270" i="2"/>
  <c r="AV191" i="2"/>
  <c r="AV241" i="2"/>
  <c r="AV143" i="2"/>
  <c r="AV302" i="2"/>
  <c r="AV246" i="2"/>
  <c r="AV397" i="2"/>
  <c r="AV398" i="2"/>
  <c r="AV200" i="2"/>
  <c r="AV254" i="2"/>
  <c r="AV202" i="2"/>
  <c r="AV301" i="2"/>
  <c r="AV250" i="2"/>
  <c r="AV356" i="2"/>
  <c r="AV216" i="2"/>
  <c r="AV162" i="2"/>
  <c r="AV155" i="2"/>
  <c r="AV159" i="2"/>
  <c r="AV304" i="2"/>
  <c r="AV464" i="2"/>
  <c r="AV265" i="2"/>
  <c r="AV293" i="2"/>
  <c r="AV192" i="2"/>
  <c r="AV422" i="2"/>
  <c r="AV147" i="2"/>
  <c r="AV137" i="2"/>
  <c r="AV459" i="2"/>
  <c r="AV473" i="2"/>
  <c r="AV197" i="2"/>
  <c r="AV251" i="2"/>
  <c r="AV160" i="2"/>
  <c r="AV413" i="2"/>
  <c r="AV417" i="2"/>
  <c r="AV299" i="2"/>
  <c r="AV205" i="2"/>
  <c r="AV203" i="2"/>
  <c r="AV355" i="2"/>
  <c r="AV212" i="2"/>
  <c r="AV217" i="2"/>
  <c r="AV374" i="2"/>
  <c r="AV164" i="2"/>
  <c r="AV372" i="2"/>
  <c r="AV213" i="2"/>
  <c r="AV408" i="2"/>
  <c r="AV198" i="2"/>
  <c r="AV190" i="2"/>
  <c r="AV457" i="2"/>
  <c r="AV350" i="2"/>
  <c r="AV403" i="2"/>
  <c r="AV247" i="2"/>
  <c r="AV140" i="2"/>
  <c r="AV307" i="2"/>
  <c r="AV142" i="2"/>
  <c r="AV305" i="2"/>
  <c r="AV405" i="2"/>
  <c r="AV189" i="2"/>
  <c r="AV361" i="2"/>
  <c r="AV310" i="2"/>
  <c r="AV139" i="2"/>
  <c r="AV257" i="2"/>
  <c r="AV449" i="2"/>
  <c r="AV359" i="2"/>
  <c r="AV262" i="2"/>
  <c r="AV215" i="2"/>
  <c r="AV478" i="2"/>
  <c r="AV296" i="2"/>
  <c r="AV157" i="2"/>
  <c r="AV244" i="2"/>
  <c r="AV312" i="2"/>
  <c r="AV161" i="2"/>
  <c r="AV194" i="2"/>
  <c r="AV347" i="2"/>
  <c r="AV149" i="2"/>
  <c r="AV460" i="2"/>
  <c r="AV153" i="2"/>
  <c r="AV158" i="2"/>
  <c r="AV243" i="2"/>
  <c r="AV138" i="2"/>
  <c r="AV461" i="2"/>
  <c r="AV201" i="2"/>
  <c r="AV362" i="2"/>
  <c r="AV363" i="2"/>
  <c r="AV156" i="2"/>
  <c r="AV455" i="2"/>
  <c r="AV471" i="2"/>
  <c r="AV465" i="2"/>
  <c r="AV468" i="2"/>
  <c r="AV407" i="2"/>
  <c r="AV195" i="2"/>
  <c r="AV261" i="2"/>
  <c r="AV454" i="2"/>
  <c r="AV458" i="2"/>
  <c r="AV242" i="2"/>
  <c r="AV411" i="2"/>
  <c r="AV400" i="2"/>
  <c r="AV358" i="2"/>
  <c r="AV145" i="2"/>
  <c r="AV144" i="2"/>
  <c r="AV357" i="2"/>
  <c r="AV209" i="2"/>
  <c r="AV306" i="2"/>
  <c r="AV352" i="2"/>
  <c r="AV421" i="2"/>
  <c r="AV410" i="2"/>
  <c r="AV154" i="2"/>
  <c r="AV466" i="2"/>
  <c r="AV472" i="2"/>
  <c r="AV252" i="2"/>
  <c r="AV211" i="2"/>
  <c r="AV353" i="2"/>
  <c r="AV469" i="2"/>
  <c r="AV318" i="2"/>
  <c r="AV315" i="2"/>
  <c r="AV150" i="2"/>
  <c r="AV399" i="2"/>
  <c r="AV313" i="2"/>
  <c r="AV294" i="2"/>
  <c r="AV349" i="2"/>
  <c r="AV151" i="2"/>
  <c r="AV409" i="2"/>
  <c r="AV249" i="2"/>
  <c r="AV462" i="2"/>
  <c r="AV297" i="2"/>
  <c r="AV467" i="2"/>
  <c r="AV298" i="2"/>
  <c r="AV309" i="2"/>
  <c r="AV253" i="2"/>
  <c r="AV207" i="2"/>
  <c r="AV260" i="2"/>
  <c r="AV295" i="2"/>
  <c r="AV316" i="2"/>
  <c r="AV351" i="2"/>
  <c r="AV199" i="2"/>
  <c r="AV165" i="2"/>
  <c r="AV366" i="2"/>
  <c r="AV166" i="2"/>
  <c r="AV477" i="2"/>
  <c r="AV319" i="2"/>
  <c r="AV371" i="2"/>
  <c r="AV266" i="2"/>
  <c r="AV163" i="2"/>
  <c r="AV264" i="2"/>
  <c r="AV210" i="2"/>
  <c r="AV367" i="2"/>
  <c r="AV418" i="2"/>
  <c r="AV463" i="2"/>
  <c r="AV86" i="2"/>
  <c r="AV206" i="2"/>
  <c r="AV314" i="2"/>
  <c r="AV248" i="2"/>
  <c r="AV406" i="2"/>
  <c r="AV303" i="2"/>
  <c r="AV456" i="2"/>
  <c r="AV196" i="2"/>
  <c r="AV365" i="2"/>
  <c r="AV152" i="2"/>
  <c r="AV452" i="2"/>
  <c r="AV255" i="2"/>
  <c r="AV470" i="2"/>
  <c r="AV412" i="2"/>
  <c r="AV419" i="2"/>
  <c r="AV415" i="2"/>
  <c r="AV348" i="2"/>
  <c r="AV308" i="2"/>
  <c r="AV345" i="2"/>
  <c r="AV256" i="2"/>
  <c r="AV416" i="2"/>
  <c r="AV420" i="2"/>
  <c r="AV368" i="2"/>
  <c r="AV475" i="2"/>
  <c r="AV267" i="2"/>
  <c r="AV346" i="2"/>
  <c r="AV354" i="2"/>
  <c r="AV404" i="2"/>
  <c r="AV311" i="2"/>
  <c r="AV360" i="2"/>
  <c r="AV208" i="2"/>
  <c r="AV300" i="2"/>
  <c r="AV258" i="2"/>
  <c r="AV450" i="2"/>
  <c r="AV402" i="2"/>
  <c r="AV204" i="2"/>
  <c r="AV451" i="2"/>
  <c r="AV414" i="2"/>
  <c r="AV148" i="2"/>
  <c r="AV146" i="2"/>
  <c r="AV263" i="2"/>
  <c r="AV259" i="2"/>
  <c r="AV364" i="2"/>
  <c r="AU10" i="2"/>
  <c r="Z491" i="2"/>
  <c r="Z490" i="2"/>
  <c r="Y534" i="2"/>
  <c r="AR533" i="2"/>
  <c r="AV23" i="3"/>
  <c r="AV337" i="2"/>
  <c r="AV389" i="2"/>
  <c r="AV285" i="2"/>
  <c r="AV233" i="2"/>
  <c r="AV77" i="2"/>
  <c r="AV181" i="2"/>
  <c r="AV25" i="2"/>
  <c r="AV441" i="2"/>
  <c r="AV129" i="2"/>
  <c r="AV442" i="2"/>
  <c r="AV390" i="2"/>
  <c r="AV234" i="2"/>
  <c r="AV338" i="2"/>
  <c r="AV286" i="2"/>
  <c r="AV182" i="2"/>
  <c r="AV26" i="2"/>
  <c r="AV130" i="2"/>
  <c r="AV78" i="2"/>
  <c r="AV82" i="2"/>
  <c r="AV30" i="2"/>
  <c r="AV186" i="2"/>
  <c r="AV290" i="2"/>
  <c r="AV342" i="2"/>
  <c r="AV238" i="2"/>
  <c r="AV446" i="2"/>
  <c r="AV134" i="2"/>
  <c r="AV394" i="2"/>
  <c r="Z388" i="2"/>
  <c r="Z391" i="2" s="1"/>
  <c r="AA386" i="2" s="1"/>
  <c r="BD6" i="2"/>
  <c r="AD24" i="2"/>
  <c r="AD27" i="2" s="1"/>
  <c r="Q378" i="2"/>
  <c r="R377" i="2"/>
  <c r="U324" i="2"/>
  <c r="U13" i="3" s="1"/>
  <c r="U31" i="3" s="1"/>
  <c r="Q326" i="2"/>
  <c r="R325" i="2"/>
  <c r="S376" i="2"/>
  <c r="S14" i="3" s="1"/>
  <c r="S32" i="3" s="1"/>
  <c r="AW5" i="2"/>
  <c r="AV396" i="2"/>
  <c r="AV448" i="2"/>
  <c r="AV136" i="2"/>
  <c r="AV84" i="2"/>
  <c r="AV344" i="2"/>
  <c r="AV240" i="2"/>
  <c r="AV292" i="2"/>
  <c r="AV188" i="2"/>
  <c r="AV32" i="2"/>
  <c r="AC178" i="2"/>
  <c r="AC179" i="2"/>
  <c r="AB232" i="2"/>
  <c r="AB127" i="2"/>
  <c r="AB126" i="2"/>
  <c r="AA336" i="2"/>
  <c r="Z76" i="2"/>
  <c r="AA443" i="2"/>
  <c r="Y287" i="2"/>
  <c r="Y12" i="2" s="1"/>
  <c r="AT53" i="5" l="1"/>
  <c r="AW51" i="5"/>
  <c r="AL132" i="5"/>
  <c r="AN73" i="5"/>
  <c r="AM78" i="5"/>
  <c r="AM128" i="5" s="1"/>
  <c r="AR94" i="5"/>
  <c r="AQ100" i="5"/>
  <c r="AQ130" i="5" s="1"/>
  <c r="BC39" i="5"/>
  <c r="BB45" i="5"/>
  <c r="BB124" i="5" s="1"/>
  <c r="AR50" i="5"/>
  <c r="AQ56" i="5"/>
  <c r="AQ125" i="5" s="1"/>
  <c r="AO105" i="5"/>
  <c r="AN111" i="5"/>
  <c r="AN131" i="5" s="1"/>
  <c r="F6" i="5"/>
  <c r="BO12" i="5"/>
  <c r="BO117" i="5" s="1"/>
  <c r="AO85" i="5"/>
  <c r="AN89" i="5"/>
  <c r="AN129" i="5" s="1"/>
  <c r="AQ63" i="5"/>
  <c r="AP67" i="5"/>
  <c r="AS61" i="5"/>
  <c r="AT83" i="5"/>
  <c r="AQ72" i="5"/>
  <c r="AW5" i="3"/>
  <c r="AW493" i="2"/>
  <c r="AW494" i="2"/>
  <c r="AW506" i="2"/>
  <c r="AW505" i="2"/>
  <c r="AW511" i="2"/>
  <c r="AW507" i="2"/>
  <c r="AW510" i="2"/>
  <c r="AW504" i="2"/>
  <c r="AW509" i="2"/>
  <c r="AW502" i="2"/>
  <c r="AW512" i="2"/>
  <c r="AW36" i="2"/>
  <c r="AW503" i="2"/>
  <c r="AW508" i="2"/>
  <c r="AW501" i="2"/>
  <c r="AW35" i="2"/>
  <c r="AW33" i="2"/>
  <c r="AW88" i="2"/>
  <c r="AW513" i="2"/>
  <c r="AW34" i="2"/>
  <c r="AW514" i="2"/>
  <c r="AW90" i="2"/>
  <c r="AW38" i="2"/>
  <c r="AW500" i="2"/>
  <c r="AW515" i="2"/>
  <c r="AW91" i="2"/>
  <c r="AW86" i="2"/>
  <c r="AW87" i="2"/>
  <c r="AW39" i="2"/>
  <c r="AW40" i="2"/>
  <c r="AW516" i="2"/>
  <c r="AW92" i="2"/>
  <c r="AW85" i="2"/>
  <c r="AW41" i="2"/>
  <c r="AW93" i="2"/>
  <c r="AW517" i="2"/>
  <c r="AW518" i="2"/>
  <c r="AW42" i="2"/>
  <c r="AW94" i="2"/>
  <c r="AW95" i="2"/>
  <c r="AW43" i="2"/>
  <c r="AW519" i="2"/>
  <c r="AW96" i="2"/>
  <c r="AW44" i="2"/>
  <c r="AW520" i="2"/>
  <c r="AW45" i="2"/>
  <c r="AW97" i="2"/>
  <c r="AW521" i="2"/>
  <c r="AW98" i="2"/>
  <c r="AW46" i="2"/>
  <c r="AW522" i="2"/>
  <c r="AW523" i="2"/>
  <c r="AW99" i="2"/>
  <c r="AW47" i="2"/>
  <c r="AW100" i="2"/>
  <c r="AW524" i="2"/>
  <c r="AW48" i="2"/>
  <c r="AW49" i="2"/>
  <c r="AW525" i="2"/>
  <c r="AW101" i="2"/>
  <c r="AW526" i="2"/>
  <c r="AW50" i="2"/>
  <c r="AW102" i="2"/>
  <c r="AW527" i="2"/>
  <c r="AW103" i="2"/>
  <c r="AW51" i="2"/>
  <c r="AW528" i="2"/>
  <c r="AW104" i="2"/>
  <c r="AW52" i="2"/>
  <c r="AW53" i="2"/>
  <c r="AW105" i="2"/>
  <c r="AW529" i="2"/>
  <c r="AW54" i="2"/>
  <c r="AW530" i="2"/>
  <c r="AW106" i="2"/>
  <c r="AW55" i="2"/>
  <c r="AW107" i="2"/>
  <c r="AW56" i="2"/>
  <c r="AW108" i="2"/>
  <c r="AW57" i="2"/>
  <c r="AW109" i="2"/>
  <c r="AW110" i="2"/>
  <c r="AW58" i="2"/>
  <c r="AW111" i="2"/>
  <c r="AW59" i="2"/>
  <c r="AW112" i="2"/>
  <c r="AW60" i="2"/>
  <c r="AW61" i="2"/>
  <c r="AW113" i="2"/>
  <c r="AW114" i="2"/>
  <c r="AW62" i="2"/>
  <c r="AW372" i="2"/>
  <c r="AW498" i="2"/>
  <c r="AW165" i="2"/>
  <c r="AW373" i="2"/>
  <c r="AW424" i="2"/>
  <c r="AW216" i="2"/>
  <c r="AW322" i="2"/>
  <c r="AW166" i="2"/>
  <c r="AW218" i="2"/>
  <c r="AW426" i="2"/>
  <c r="AW270" i="2"/>
  <c r="AW364" i="2"/>
  <c r="AW263" i="2"/>
  <c r="AW148" i="2"/>
  <c r="AW204" i="2"/>
  <c r="AW450" i="2"/>
  <c r="AW208" i="2"/>
  <c r="AW311" i="2"/>
  <c r="AW404" i="2"/>
  <c r="AW346" i="2"/>
  <c r="AW475" i="2"/>
  <c r="AW420" i="2"/>
  <c r="AW256" i="2"/>
  <c r="AW308" i="2"/>
  <c r="AW415" i="2"/>
  <c r="AW412" i="2"/>
  <c r="AW255" i="2"/>
  <c r="AW152" i="2"/>
  <c r="AW196" i="2"/>
  <c r="AW303" i="2"/>
  <c r="AW248" i="2"/>
  <c r="AW206" i="2"/>
  <c r="AW463" i="2"/>
  <c r="AW367" i="2"/>
  <c r="AW264" i="2"/>
  <c r="AW266" i="2"/>
  <c r="AW319" i="2"/>
  <c r="AW351" i="2"/>
  <c r="AW295" i="2"/>
  <c r="AW207" i="2"/>
  <c r="AW309" i="2"/>
  <c r="AW467" i="2"/>
  <c r="AW462" i="2"/>
  <c r="AW409" i="2"/>
  <c r="AW349" i="2"/>
  <c r="AW313" i="2"/>
  <c r="AW150" i="2"/>
  <c r="AW318" i="2"/>
  <c r="AW353" i="2"/>
  <c r="AW252" i="2"/>
  <c r="AW466" i="2"/>
  <c r="AW410" i="2"/>
  <c r="AW352" i="2"/>
  <c r="AW209" i="2"/>
  <c r="AW144" i="2"/>
  <c r="AW358" i="2"/>
  <c r="AW411" i="2"/>
  <c r="AW458" i="2"/>
  <c r="AW261" i="2"/>
  <c r="AW407" i="2"/>
  <c r="AW465" i="2"/>
  <c r="AW471" i="2"/>
  <c r="AW156" i="2"/>
  <c r="AW362" i="2"/>
  <c r="AW138" i="2"/>
  <c r="AW158" i="2"/>
  <c r="AW460" i="2"/>
  <c r="AW347" i="2"/>
  <c r="AW161" i="2"/>
  <c r="AW244" i="2"/>
  <c r="AW296" i="2"/>
  <c r="AW215" i="2"/>
  <c r="AW359" i="2"/>
  <c r="AW257" i="2"/>
  <c r="AW310" i="2"/>
  <c r="AW189" i="2"/>
  <c r="AW305" i="2"/>
  <c r="AW307" i="2"/>
  <c r="AW247" i="2"/>
  <c r="AW350" i="2"/>
  <c r="AW190" i="2"/>
  <c r="AW408" i="2"/>
  <c r="AW374" i="2"/>
  <c r="AW212" i="2"/>
  <c r="AW203" i="2"/>
  <c r="AW299" i="2"/>
  <c r="AW413" i="2"/>
  <c r="AW251" i="2"/>
  <c r="AW473" i="2"/>
  <c r="AW137" i="2"/>
  <c r="AW422" i="2"/>
  <c r="AW293" i="2"/>
  <c r="AW464" i="2"/>
  <c r="AW159" i="2"/>
  <c r="AW162" i="2"/>
  <c r="AW356" i="2"/>
  <c r="AW301" i="2"/>
  <c r="AW254" i="2"/>
  <c r="AW200" i="2"/>
  <c r="AW397" i="2"/>
  <c r="AW302" i="2"/>
  <c r="AW241" i="2"/>
  <c r="AW269" i="2"/>
  <c r="AW321" i="2"/>
  <c r="AW320" i="2"/>
  <c r="AW476" i="2"/>
  <c r="AW214" i="2"/>
  <c r="AW259" i="2"/>
  <c r="AW146" i="2"/>
  <c r="AW414" i="2"/>
  <c r="AW451" i="2"/>
  <c r="AW402" i="2"/>
  <c r="AW258" i="2"/>
  <c r="AW300" i="2"/>
  <c r="AW360" i="2"/>
  <c r="AW354" i="2"/>
  <c r="AW267" i="2"/>
  <c r="AW368" i="2"/>
  <c r="AW416" i="2"/>
  <c r="AW345" i="2"/>
  <c r="AW348" i="2"/>
  <c r="AW419" i="2"/>
  <c r="AW470" i="2"/>
  <c r="AW452" i="2"/>
  <c r="AW365" i="2"/>
  <c r="AW456" i="2"/>
  <c r="AW406" i="2"/>
  <c r="AW314" i="2"/>
  <c r="AW418" i="2"/>
  <c r="AW210" i="2"/>
  <c r="AW163" i="2"/>
  <c r="AW371" i="2"/>
  <c r="AW477" i="2"/>
  <c r="AW366" i="2"/>
  <c r="AW199" i="2"/>
  <c r="AW316" i="2"/>
  <c r="AW260" i="2"/>
  <c r="AW253" i="2"/>
  <c r="AW298" i="2"/>
  <c r="AW297" i="2"/>
  <c r="AW249" i="2"/>
  <c r="AW151" i="2"/>
  <c r="AW294" i="2"/>
  <c r="AW399" i="2"/>
  <c r="AW315" i="2"/>
  <c r="AW469" i="2"/>
  <c r="AW211" i="2"/>
  <c r="AW472" i="2"/>
  <c r="AW154" i="2"/>
  <c r="AW421" i="2"/>
  <c r="AW306" i="2"/>
  <c r="AW357" i="2"/>
  <c r="AW145" i="2"/>
  <c r="AW400" i="2"/>
  <c r="AW242" i="2"/>
  <c r="AW454" i="2"/>
  <c r="AW195" i="2"/>
  <c r="AW468" i="2"/>
  <c r="AW455" i="2"/>
  <c r="AW363" i="2"/>
  <c r="AW201" i="2"/>
  <c r="AW461" i="2"/>
  <c r="AW243" i="2"/>
  <c r="AW153" i="2"/>
  <c r="AW149" i="2"/>
  <c r="AW194" i="2"/>
  <c r="AW312" i="2"/>
  <c r="AW157" i="2"/>
  <c r="AW478" i="2"/>
  <c r="AW262" i="2"/>
  <c r="AW449" i="2"/>
  <c r="AW139" i="2"/>
  <c r="AW361" i="2"/>
  <c r="AW405" i="2"/>
  <c r="AW142" i="2"/>
  <c r="AW140" i="2"/>
  <c r="AW403" i="2"/>
  <c r="AW457" i="2"/>
  <c r="AW198" i="2"/>
  <c r="AW213" i="2"/>
  <c r="AW164" i="2"/>
  <c r="AW217" i="2"/>
  <c r="AW355" i="2"/>
  <c r="AW205" i="2"/>
  <c r="AW417" i="2"/>
  <c r="AW160" i="2"/>
  <c r="AW197" i="2"/>
  <c r="AW459" i="2"/>
  <c r="AW147" i="2"/>
  <c r="AW192" i="2"/>
  <c r="AW265" i="2"/>
  <c r="AW304" i="2"/>
  <c r="AW155" i="2"/>
  <c r="AW250" i="2"/>
  <c r="AW202" i="2"/>
  <c r="AW398" i="2"/>
  <c r="AW246" i="2"/>
  <c r="AW143" i="2"/>
  <c r="AW191" i="2"/>
  <c r="AW423" i="2"/>
  <c r="AW268" i="2"/>
  <c r="AW425" i="2"/>
  <c r="AW474" i="2"/>
  <c r="AW370" i="2"/>
  <c r="AW317" i="2"/>
  <c r="AW369" i="2"/>
  <c r="AA387" i="2"/>
  <c r="AA388" i="2" s="1"/>
  <c r="Z492" i="2"/>
  <c r="Z532" i="2" s="1"/>
  <c r="Z17" i="3" s="1"/>
  <c r="Z35" i="3" s="1"/>
  <c r="AS533" i="2"/>
  <c r="AV10" i="2"/>
  <c r="AW23" i="3"/>
  <c r="AW441" i="2"/>
  <c r="AW337" i="2"/>
  <c r="AW233" i="2"/>
  <c r="AW181" i="2"/>
  <c r="AW77" i="2"/>
  <c r="AW285" i="2"/>
  <c r="AW25" i="2"/>
  <c r="AW129" i="2"/>
  <c r="AW389" i="2"/>
  <c r="AW338" i="2"/>
  <c r="AW286" i="2"/>
  <c r="AW442" i="2"/>
  <c r="AW390" i="2"/>
  <c r="AW234" i="2"/>
  <c r="AW130" i="2"/>
  <c r="AW78" i="2"/>
  <c r="AW26" i="2"/>
  <c r="AW182" i="2"/>
  <c r="AW30" i="2"/>
  <c r="AW82" i="2"/>
  <c r="AW342" i="2"/>
  <c r="AW238" i="2"/>
  <c r="AW446" i="2"/>
  <c r="AW186" i="2"/>
  <c r="AW394" i="2"/>
  <c r="AW134" i="2"/>
  <c r="AW290" i="2"/>
  <c r="BE6" i="2"/>
  <c r="AB128" i="2"/>
  <c r="AB131" i="2" s="1"/>
  <c r="AA339" i="2"/>
  <c r="AE22" i="2"/>
  <c r="AE23" i="2"/>
  <c r="T376" i="2"/>
  <c r="T14" i="3" s="1"/>
  <c r="T32" i="3" s="1"/>
  <c r="AC180" i="2"/>
  <c r="AX5" i="2"/>
  <c r="AW396" i="2"/>
  <c r="AW448" i="2"/>
  <c r="AW188" i="2"/>
  <c r="AW32" i="2"/>
  <c r="AW136" i="2"/>
  <c r="AW84" i="2"/>
  <c r="AW240" i="2"/>
  <c r="AW292" i="2"/>
  <c r="AW344" i="2"/>
  <c r="R326" i="2"/>
  <c r="S325" i="2"/>
  <c r="V324" i="2"/>
  <c r="V13" i="3" s="1"/>
  <c r="V31" i="3" s="1"/>
  <c r="AB439" i="2"/>
  <c r="AB438" i="2"/>
  <c r="Z282" i="2"/>
  <c r="Z283" i="2"/>
  <c r="Z79" i="2"/>
  <c r="AB235" i="2"/>
  <c r="R378" i="2"/>
  <c r="S377" i="2"/>
  <c r="AX51" i="5" l="1"/>
  <c r="AU53" i="5"/>
  <c r="AM132" i="5"/>
  <c r="AO73" i="5"/>
  <c r="AN78" i="5"/>
  <c r="AN128" i="5" s="1"/>
  <c r="F117" i="5"/>
  <c r="E117" i="5"/>
  <c r="E6" i="5"/>
  <c r="F12" i="5"/>
  <c r="E12" i="5" s="1"/>
  <c r="AO111" i="5"/>
  <c r="AO131" i="5" s="1"/>
  <c r="AP105" i="5"/>
  <c r="AR56" i="5"/>
  <c r="AR125" i="5" s="1"/>
  <c r="AS50" i="5"/>
  <c r="BC45" i="5"/>
  <c r="BC124" i="5" s="1"/>
  <c r="BD39" i="5"/>
  <c r="AR100" i="5"/>
  <c r="AR130" i="5" s="1"/>
  <c r="AS94" i="5"/>
  <c r="AP85" i="5"/>
  <c r="AO89" i="5"/>
  <c r="AO129" i="5" s="1"/>
  <c r="AR63" i="5"/>
  <c r="AQ67" i="5"/>
  <c r="AT61" i="5"/>
  <c r="AR72" i="5"/>
  <c r="AU83" i="5"/>
  <c r="Z495" i="2"/>
  <c r="Z534" i="2" s="1"/>
  <c r="AX5" i="3"/>
  <c r="AX493" i="2"/>
  <c r="AX494" i="2"/>
  <c r="AX505" i="2"/>
  <c r="AX511" i="2"/>
  <c r="AX504" i="2"/>
  <c r="AX507" i="2"/>
  <c r="AX506" i="2"/>
  <c r="AX510" i="2"/>
  <c r="AX509" i="2"/>
  <c r="AX512" i="2"/>
  <c r="AX508" i="2"/>
  <c r="AX36" i="2"/>
  <c r="AX501" i="2"/>
  <c r="AX502" i="2"/>
  <c r="AX503" i="2"/>
  <c r="AX513" i="2"/>
  <c r="AX35" i="2"/>
  <c r="AX33" i="2"/>
  <c r="AX34" i="2"/>
  <c r="AX90" i="2"/>
  <c r="AX38" i="2"/>
  <c r="AX514" i="2"/>
  <c r="AX500" i="2"/>
  <c r="AX515" i="2"/>
  <c r="AX91" i="2"/>
  <c r="AX39" i="2"/>
  <c r="AX516" i="2"/>
  <c r="AX92" i="2"/>
  <c r="AX40" i="2"/>
  <c r="AX86" i="2"/>
  <c r="AX41" i="2"/>
  <c r="AX517" i="2"/>
  <c r="AX85" i="2"/>
  <c r="AX93" i="2"/>
  <c r="AX518" i="2"/>
  <c r="AX42" i="2"/>
  <c r="AX94" i="2"/>
  <c r="AX95" i="2"/>
  <c r="AX519" i="2"/>
  <c r="AX43" i="2"/>
  <c r="AX520" i="2"/>
  <c r="AX96" i="2"/>
  <c r="AX44" i="2"/>
  <c r="AX97" i="2"/>
  <c r="AX45" i="2"/>
  <c r="AX521" i="2"/>
  <c r="AX98" i="2"/>
  <c r="AX46" i="2"/>
  <c r="AX522" i="2"/>
  <c r="AX523" i="2"/>
  <c r="AX99" i="2"/>
  <c r="AX47" i="2"/>
  <c r="AX524" i="2"/>
  <c r="AX100" i="2"/>
  <c r="AX48" i="2"/>
  <c r="AX49" i="2"/>
  <c r="AX525" i="2"/>
  <c r="AX101" i="2"/>
  <c r="AX526" i="2"/>
  <c r="AX50" i="2"/>
  <c r="AX102" i="2"/>
  <c r="AX51" i="2"/>
  <c r="AX527" i="2"/>
  <c r="AX103" i="2"/>
  <c r="AX104" i="2"/>
  <c r="AX52" i="2"/>
  <c r="AX528" i="2"/>
  <c r="AX105" i="2"/>
  <c r="AX53" i="2"/>
  <c r="AX529" i="2"/>
  <c r="AX54" i="2"/>
  <c r="AX530" i="2"/>
  <c r="AX106" i="2"/>
  <c r="AX107" i="2"/>
  <c r="AX55" i="2"/>
  <c r="AX56" i="2"/>
  <c r="AX108" i="2"/>
  <c r="AX416" i="2"/>
  <c r="AX109" i="2"/>
  <c r="AX57" i="2"/>
  <c r="AX58" i="2"/>
  <c r="AX110" i="2"/>
  <c r="AX111" i="2"/>
  <c r="AX59" i="2"/>
  <c r="AX60" i="2"/>
  <c r="AX112" i="2"/>
  <c r="AX473" i="2"/>
  <c r="AX113" i="2"/>
  <c r="AX61" i="2"/>
  <c r="AX161" i="2"/>
  <c r="AX62" i="2"/>
  <c r="AX114" i="2"/>
  <c r="AX371" i="2"/>
  <c r="AX374" i="2"/>
  <c r="AX498" i="2"/>
  <c r="AX478" i="2"/>
  <c r="AX166" i="2"/>
  <c r="AX369" i="2"/>
  <c r="AX370" i="2"/>
  <c r="AX425" i="2"/>
  <c r="AX423" i="2"/>
  <c r="AX143" i="2"/>
  <c r="AX398" i="2"/>
  <c r="AX202" i="2"/>
  <c r="AX155" i="2"/>
  <c r="AX265" i="2"/>
  <c r="AX147" i="2"/>
  <c r="AX197" i="2"/>
  <c r="AX417" i="2"/>
  <c r="AX355" i="2"/>
  <c r="AX164" i="2"/>
  <c r="AX198" i="2"/>
  <c r="AX403" i="2"/>
  <c r="AX142" i="2"/>
  <c r="AX361" i="2"/>
  <c r="AX449" i="2"/>
  <c r="AX312" i="2"/>
  <c r="AX149" i="2"/>
  <c r="AX243" i="2"/>
  <c r="AX201" i="2"/>
  <c r="AX455" i="2"/>
  <c r="AX195" i="2"/>
  <c r="AX242" i="2"/>
  <c r="AX145" i="2"/>
  <c r="AX306" i="2"/>
  <c r="AX154" i="2"/>
  <c r="AX211" i="2"/>
  <c r="AX315" i="2"/>
  <c r="AX294" i="2"/>
  <c r="AX249" i="2"/>
  <c r="AX298" i="2"/>
  <c r="AX260" i="2"/>
  <c r="AX199" i="2"/>
  <c r="AX477" i="2"/>
  <c r="AX163" i="2"/>
  <c r="AX418" i="2"/>
  <c r="AX406" i="2"/>
  <c r="AX365" i="2"/>
  <c r="AX470" i="2"/>
  <c r="AX348" i="2"/>
  <c r="AX267" i="2"/>
  <c r="AX300" i="2"/>
  <c r="AX402" i="2"/>
  <c r="AX414" i="2"/>
  <c r="AX259" i="2"/>
  <c r="AX476" i="2"/>
  <c r="AX321" i="2"/>
  <c r="AX241" i="2"/>
  <c r="AX397" i="2"/>
  <c r="AX254" i="2"/>
  <c r="AX356" i="2"/>
  <c r="AX159" i="2"/>
  <c r="AX293" i="2"/>
  <c r="AX137" i="2"/>
  <c r="AX251" i="2"/>
  <c r="AX299" i="2"/>
  <c r="AX212" i="2"/>
  <c r="AX408" i="2"/>
  <c r="AX350" i="2"/>
  <c r="AX307" i="2"/>
  <c r="AX189" i="2"/>
  <c r="AX257" i="2"/>
  <c r="AX215" i="2"/>
  <c r="AX244" i="2"/>
  <c r="AX347" i="2"/>
  <c r="AX158" i="2"/>
  <c r="AX156" i="2"/>
  <c r="AX465" i="2"/>
  <c r="AX261" i="2"/>
  <c r="AX411" i="2"/>
  <c r="AX144" i="2"/>
  <c r="AX352" i="2"/>
  <c r="AX466" i="2"/>
  <c r="AX353" i="2"/>
  <c r="AX150" i="2"/>
  <c r="AX349" i="2"/>
  <c r="AX462" i="2"/>
  <c r="AX309" i="2"/>
  <c r="AX295" i="2"/>
  <c r="AX319" i="2"/>
  <c r="AX264" i="2"/>
  <c r="AX463" i="2"/>
  <c r="AX248" i="2"/>
  <c r="AX196" i="2"/>
  <c r="AX255" i="2"/>
  <c r="AX415" i="2"/>
  <c r="AX256" i="2"/>
  <c r="AX475" i="2"/>
  <c r="AX404" i="2"/>
  <c r="AX208" i="2"/>
  <c r="AX450" i="2"/>
  <c r="AX263" i="2"/>
  <c r="AX426" i="2"/>
  <c r="AX216" i="2"/>
  <c r="AX373" i="2"/>
  <c r="AX88" i="2"/>
  <c r="AX317" i="2"/>
  <c r="AX474" i="2"/>
  <c r="AX268" i="2"/>
  <c r="AX191" i="2"/>
  <c r="AX246" i="2"/>
  <c r="AX250" i="2"/>
  <c r="AX304" i="2"/>
  <c r="AX192" i="2"/>
  <c r="AX459" i="2"/>
  <c r="AX160" i="2"/>
  <c r="AX205" i="2"/>
  <c r="AX217" i="2"/>
  <c r="AX213" i="2"/>
  <c r="AX457" i="2"/>
  <c r="AX140" i="2"/>
  <c r="AX405" i="2"/>
  <c r="AX139" i="2"/>
  <c r="AX262" i="2"/>
  <c r="AX157" i="2"/>
  <c r="AX194" i="2"/>
  <c r="AX153" i="2"/>
  <c r="AX461" i="2"/>
  <c r="AX363" i="2"/>
  <c r="AX468" i="2"/>
  <c r="AX454" i="2"/>
  <c r="AX400" i="2"/>
  <c r="AX357" i="2"/>
  <c r="AX421" i="2"/>
  <c r="AX472" i="2"/>
  <c r="AX469" i="2"/>
  <c r="AX399" i="2"/>
  <c r="AX151" i="2"/>
  <c r="AX297" i="2"/>
  <c r="AX253" i="2"/>
  <c r="AX316" i="2"/>
  <c r="AX366" i="2"/>
  <c r="AX210" i="2"/>
  <c r="AX314" i="2"/>
  <c r="AX456" i="2"/>
  <c r="AX452" i="2"/>
  <c r="AX419" i="2"/>
  <c r="AX345" i="2"/>
  <c r="AX368" i="2"/>
  <c r="AX354" i="2"/>
  <c r="AX360" i="2"/>
  <c r="AX258" i="2"/>
  <c r="AX451" i="2"/>
  <c r="AX146" i="2"/>
  <c r="AX214" i="2"/>
  <c r="AX320" i="2"/>
  <c r="AX269" i="2"/>
  <c r="AX302" i="2"/>
  <c r="AX200" i="2"/>
  <c r="AX301" i="2"/>
  <c r="AX162" i="2"/>
  <c r="AX464" i="2"/>
  <c r="AX422" i="2"/>
  <c r="AX413" i="2"/>
  <c r="AX203" i="2"/>
  <c r="AX190" i="2"/>
  <c r="AX247" i="2"/>
  <c r="AX305" i="2"/>
  <c r="AX310" i="2"/>
  <c r="AX359" i="2"/>
  <c r="AX296" i="2"/>
  <c r="AX460" i="2"/>
  <c r="AX138" i="2"/>
  <c r="AX362" i="2"/>
  <c r="AX471" i="2"/>
  <c r="AX407" i="2"/>
  <c r="AX458" i="2"/>
  <c r="AX358" i="2"/>
  <c r="AX209" i="2"/>
  <c r="AX410" i="2"/>
  <c r="AX252" i="2"/>
  <c r="AX318" i="2"/>
  <c r="AX313" i="2"/>
  <c r="AX409" i="2"/>
  <c r="AX467" i="2"/>
  <c r="AX207" i="2"/>
  <c r="AX351" i="2"/>
  <c r="AX266" i="2"/>
  <c r="AX367" i="2"/>
  <c r="AX206" i="2"/>
  <c r="AX303" i="2"/>
  <c r="AX152" i="2"/>
  <c r="AX412" i="2"/>
  <c r="AX308" i="2"/>
  <c r="AX420" i="2"/>
  <c r="AX346" i="2"/>
  <c r="AX311" i="2"/>
  <c r="AX204" i="2"/>
  <c r="AX148" i="2"/>
  <c r="AX364" i="2"/>
  <c r="AX270" i="2"/>
  <c r="AX218" i="2"/>
  <c r="AX322" i="2"/>
  <c r="AX424" i="2"/>
  <c r="AX165" i="2"/>
  <c r="AX372" i="2"/>
  <c r="AX87" i="2"/>
  <c r="AA491" i="2"/>
  <c r="AW10" i="2"/>
  <c r="AT533" i="2"/>
  <c r="AX23" i="3"/>
  <c r="AX441" i="2"/>
  <c r="AX389" i="2"/>
  <c r="AX181" i="2"/>
  <c r="AX129" i="2"/>
  <c r="AX285" i="2"/>
  <c r="AX25" i="2"/>
  <c r="AX233" i="2"/>
  <c r="AX337" i="2"/>
  <c r="AX77" i="2"/>
  <c r="AX338" i="2"/>
  <c r="AX286" i="2"/>
  <c r="AX442" i="2"/>
  <c r="AX390" i="2"/>
  <c r="AX234" i="2"/>
  <c r="AX182" i="2"/>
  <c r="AX130" i="2"/>
  <c r="AX78" i="2"/>
  <c r="AX26" i="2"/>
  <c r="AX82" i="2"/>
  <c r="AX394" i="2"/>
  <c r="AX238" i="2"/>
  <c r="AX342" i="2"/>
  <c r="AX30" i="2"/>
  <c r="AX290" i="2"/>
  <c r="AX186" i="2"/>
  <c r="AX446" i="2"/>
  <c r="AX134" i="2"/>
  <c r="BF6" i="2"/>
  <c r="AC126" i="2"/>
  <c r="AC127" i="2"/>
  <c r="W324" i="2"/>
  <c r="W13" i="3" s="1"/>
  <c r="W31" i="3" s="1"/>
  <c r="S326" i="2"/>
  <c r="T325" i="2"/>
  <c r="AC183" i="2"/>
  <c r="AE24" i="2"/>
  <c r="AB335" i="2"/>
  <c r="AB334" i="2"/>
  <c r="S378" i="2"/>
  <c r="T377" i="2"/>
  <c r="AC230" i="2"/>
  <c r="AC231" i="2"/>
  <c r="AA74" i="2"/>
  <c r="AA75" i="2"/>
  <c r="AY5" i="2"/>
  <c r="AX396" i="2"/>
  <c r="AX448" i="2"/>
  <c r="AX292" i="2"/>
  <c r="AX344" i="2"/>
  <c r="AX32" i="2"/>
  <c r="AX136" i="2"/>
  <c r="AX188" i="2"/>
  <c r="AX84" i="2"/>
  <c r="AX240" i="2"/>
  <c r="Z284" i="2"/>
  <c r="AA391" i="2"/>
  <c r="U376" i="2"/>
  <c r="U14" i="3" s="1"/>
  <c r="U32" i="3" s="1"/>
  <c r="AB440" i="2"/>
  <c r="AV53" i="5" l="1"/>
  <c r="AY51" i="5"/>
  <c r="AN132" i="5"/>
  <c r="AP73" i="5"/>
  <c r="AO78" i="5"/>
  <c r="AO128" i="5" s="1"/>
  <c r="AT94" i="5"/>
  <c r="AS100" i="5"/>
  <c r="AS130" i="5" s="1"/>
  <c r="BE39" i="5"/>
  <c r="BD45" i="5"/>
  <c r="BD124" i="5" s="1"/>
  <c r="AT50" i="5"/>
  <c r="AS56" i="5"/>
  <c r="AS125" i="5" s="1"/>
  <c r="AQ105" i="5"/>
  <c r="AP111" i="5"/>
  <c r="AP131" i="5" s="1"/>
  <c r="AQ85" i="5"/>
  <c r="AP89" i="5"/>
  <c r="AP129" i="5" s="1"/>
  <c r="AS63" i="5"/>
  <c r="AR67" i="5"/>
  <c r="AU61" i="5"/>
  <c r="AV83" i="5"/>
  <c r="AS72" i="5"/>
  <c r="AA490" i="2"/>
  <c r="AY165" i="2"/>
  <c r="AY270" i="2"/>
  <c r="AY148" i="2"/>
  <c r="AY346" i="2"/>
  <c r="AY308" i="2"/>
  <c r="AY152" i="2"/>
  <c r="AY206" i="2"/>
  <c r="AY207" i="2"/>
  <c r="AY409" i="2"/>
  <c r="AY318" i="2"/>
  <c r="AY410" i="2"/>
  <c r="AY358" i="2"/>
  <c r="AY407" i="2"/>
  <c r="AY362" i="2"/>
  <c r="AY460" i="2"/>
  <c r="AY359" i="2"/>
  <c r="AY305" i="2"/>
  <c r="AY190" i="2"/>
  <c r="AY413" i="2"/>
  <c r="AY464" i="2"/>
  <c r="AY301" i="2"/>
  <c r="AY302" i="2"/>
  <c r="AY320" i="2"/>
  <c r="AY146" i="2"/>
  <c r="AY258" i="2"/>
  <c r="AY354" i="2"/>
  <c r="AY345" i="2"/>
  <c r="AY452" i="2"/>
  <c r="AY314" i="2"/>
  <c r="AY366" i="2"/>
  <c r="AY253" i="2"/>
  <c r="AY151" i="2"/>
  <c r="AY469" i="2"/>
  <c r="AY421" i="2"/>
  <c r="AY400" i="2"/>
  <c r="AY468" i="2"/>
  <c r="AY461" i="2"/>
  <c r="AY194" i="2"/>
  <c r="AY262" i="2"/>
  <c r="AY405" i="2"/>
  <c r="AY457" i="2"/>
  <c r="AY217" i="2"/>
  <c r="AY160" i="2"/>
  <c r="AY192" i="2"/>
  <c r="AY250" i="2"/>
  <c r="AY246" i="2"/>
  <c r="AY268" i="2"/>
  <c r="AY317" i="2"/>
  <c r="AY373" i="2"/>
  <c r="AY426" i="2"/>
  <c r="AY208" i="2"/>
  <c r="AY475" i="2"/>
  <c r="AY415" i="2"/>
  <c r="AY196" i="2"/>
  <c r="AY463" i="2"/>
  <c r="AY319" i="2"/>
  <c r="AY309" i="2"/>
  <c r="AY349" i="2"/>
  <c r="AY353" i="2"/>
  <c r="AY352" i="2"/>
  <c r="AY411" i="2"/>
  <c r="AY465" i="2"/>
  <c r="AY347" i="2"/>
  <c r="AY215" i="2"/>
  <c r="AY189" i="2"/>
  <c r="AY350" i="2"/>
  <c r="AY212" i="2"/>
  <c r="AY251" i="2"/>
  <c r="AY293" i="2"/>
  <c r="AY356" i="2"/>
  <c r="AY397" i="2"/>
  <c r="AY321" i="2"/>
  <c r="AY259" i="2"/>
  <c r="AY402" i="2"/>
  <c r="AY348" i="2"/>
  <c r="AY365" i="2"/>
  <c r="AY418" i="2"/>
  <c r="AY477" i="2"/>
  <c r="AY260" i="2"/>
  <c r="AY249" i="2"/>
  <c r="AY315" i="2"/>
  <c r="AY154" i="2"/>
  <c r="AY145" i="2"/>
  <c r="AY195" i="2"/>
  <c r="AY201" i="2"/>
  <c r="AY149" i="2"/>
  <c r="AY449" i="2"/>
  <c r="AY142" i="2"/>
  <c r="AY198" i="2"/>
  <c r="AY355" i="2"/>
  <c r="AY197" i="2"/>
  <c r="AY265" i="2"/>
  <c r="AY202" i="2"/>
  <c r="AY143" i="2"/>
  <c r="AY425" i="2"/>
  <c r="AY369" i="2"/>
  <c r="AY166" i="2"/>
  <c r="AY371" i="2"/>
  <c r="AY473" i="2"/>
  <c r="AY85" i="2"/>
  <c r="AY5" i="3"/>
  <c r="AY493" i="2"/>
  <c r="AY494" i="2"/>
  <c r="AY510" i="2"/>
  <c r="AY511" i="2"/>
  <c r="AY507" i="2"/>
  <c r="AY506" i="2"/>
  <c r="AY504" i="2"/>
  <c r="AY505" i="2"/>
  <c r="AY509" i="2"/>
  <c r="AY502" i="2"/>
  <c r="AY36" i="2"/>
  <c r="AY503" i="2"/>
  <c r="AY512" i="2"/>
  <c r="AY508" i="2"/>
  <c r="AY513" i="2"/>
  <c r="AY35" i="2"/>
  <c r="AY33" i="2"/>
  <c r="AY501" i="2"/>
  <c r="AY34" i="2"/>
  <c r="AY38" i="2"/>
  <c r="AY514" i="2"/>
  <c r="AY39" i="2"/>
  <c r="AY90" i="2"/>
  <c r="AY500" i="2"/>
  <c r="AY515" i="2"/>
  <c r="AY91" i="2"/>
  <c r="AY87" i="2"/>
  <c r="AY516" i="2"/>
  <c r="AY40" i="2"/>
  <c r="AY92" i="2"/>
  <c r="AY517" i="2"/>
  <c r="AY93" i="2"/>
  <c r="AY41" i="2"/>
  <c r="AY42" i="2"/>
  <c r="AY94" i="2"/>
  <c r="AY518" i="2"/>
  <c r="AY519" i="2"/>
  <c r="AY95" i="2"/>
  <c r="AY43" i="2"/>
  <c r="AY520" i="2"/>
  <c r="AY96" i="2"/>
  <c r="AY44" i="2"/>
  <c r="AY521" i="2"/>
  <c r="AY97" i="2"/>
  <c r="AY45" i="2"/>
  <c r="AY522" i="2"/>
  <c r="AY98" i="2"/>
  <c r="AY46" i="2"/>
  <c r="AY523" i="2"/>
  <c r="AY99" i="2"/>
  <c r="AY47" i="2"/>
  <c r="AY100" i="2"/>
  <c r="AY524" i="2"/>
  <c r="AY48" i="2"/>
  <c r="AY49" i="2"/>
  <c r="AY525" i="2"/>
  <c r="AY101" i="2"/>
  <c r="AY526" i="2"/>
  <c r="AY50" i="2"/>
  <c r="AY102" i="2"/>
  <c r="AY51" i="2"/>
  <c r="AY527" i="2"/>
  <c r="AY103" i="2"/>
  <c r="AY52" i="2"/>
  <c r="AY104" i="2"/>
  <c r="AY528" i="2"/>
  <c r="AY529" i="2"/>
  <c r="AY105" i="2"/>
  <c r="AY53" i="2"/>
  <c r="AY54" i="2"/>
  <c r="AY106" i="2"/>
  <c r="AY530" i="2"/>
  <c r="AY55" i="2"/>
  <c r="AY107" i="2"/>
  <c r="AY56" i="2"/>
  <c r="AY108" i="2"/>
  <c r="AY109" i="2"/>
  <c r="AY57" i="2"/>
  <c r="AY110" i="2"/>
  <c r="AY58" i="2"/>
  <c r="AY59" i="2"/>
  <c r="AY111" i="2"/>
  <c r="AY60" i="2"/>
  <c r="AY112" i="2"/>
  <c r="AY61" i="2"/>
  <c r="AY113" i="2"/>
  <c r="AY62" i="2"/>
  <c r="AY114" i="2"/>
  <c r="AY266" i="2"/>
  <c r="AY163" i="2"/>
  <c r="AY372" i="2"/>
  <c r="AY374" i="2"/>
  <c r="AY498" i="2"/>
  <c r="AY322" i="2"/>
  <c r="AY424" i="2"/>
  <c r="AY218" i="2"/>
  <c r="AY364" i="2"/>
  <c r="AY204" i="2"/>
  <c r="AY311" i="2"/>
  <c r="AY420" i="2"/>
  <c r="AY412" i="2"/>
  <c r="AY303" i="2"/>
  <c r="AY367" i="2"/>
  <c r="AY351" i="2"/>
  <c r="AY467" i="2"/>
  <c r="AY313" i="2"/>
  <c r="AY252" i="2"/>
  <c r="AY209" i="2"/>
  <c r="AY458" i="2"/>
  <c r="AY471" i="2"/>
  <c r="AY138" i="2"/>
  <c r="AY296" i="2"/>
  <c r="AY310" i="2"/>
  <c r="AY247" i="2"/>
  <c r="AY203" i="2"/>
  <c r="AY422" i="2"/>
  <c r="AY162" i="2"/>
  <c r="AY200" i="2"/>
  <c r="AY269" i="2"/>
  <c r="AY214" i="2"/>
  <c r="AY451" i="2"/>
  <c r="AY360" i="2"/>
  <c r="AY368" i="2"/>
  <c r="AY419" i="2"/>
  <c r="AY456" i="2"/>
  <c r="AY210" i="2"/>
  <c r="AY316" i="2"/>
  <c r="AY297" i="2"/>
  <c r="AY399" i="2"/>
  <c r="AY472" i="2"/>
  <c r="AY357" i="2"/>
  <c r="AY454" i="2"/>
  <c r="AY363" i="2"/>
  <c r="AY153" i="2"/>
  <c r="AY157" i="2"/>
  <c r="AY139" i="2"/>
  <c r="AY140" i="2"/>
  <c r="AY213" i="2"/>
  <c r="AY205" i="2"/>
  <c r="AY459" i="2"/>
  <c r="AY304" i="2"/>
  <c r="AY191" i="2"/>
  <c r="AY474" i="2"/>
  <c r="AY88" i="2"/>
  <c r="AY216" i="2"/>
  <c r="AY263" i="2"/>
  <c r="AY450" i="2"/>
  <c r="AY404" i="2"/>
  <c r="AY256" i="2"/>
  <c r="AY255" i="2"/>
  <c r="AY248" i="2"/>
  <c r="AY264" i="2"/>
  <c r="AY295" i="2"/>
  <c r="AY462" i="2"/>
  <c r="AY150" i="2"/>
  <c r="AY466" i="2"/>
  <c r="AY144" i="2"/>
  <c r="AY261" i="2"/>
  <c r="AY156" i="2"/>
  <c r="AY158" i="2"/>
  <c r="AY244" i="2"/>
  <c r="AY257" i="2"/>
  <c r="AY307" i="2"/>
  <c r="AY408" i="2"/>
  <c r="AY299" i="2"/>
  <c r="AY137" i="2"/>
  <c r="AY159" i="2"/>
  <c r="AY254" i="2"/>
  <c r="AY241" i="2"/>
  <c r="AY476" i="2"/>
  <c r="AY414" i="2"/>
  <c r="AY300" i="2"/>
  <c r="AY267" i="2"/>
  <c r="AY470" i="2"/>
  <c r="AY406" i="2"/>
  <c r="AY199" i="2"/>
  <c r="AY298" i="2"/>
  <c r="AY294" i="2"/>
  <c r="AY211" i="2"/>
  <c r="AY306" i="2"/>
  <c r="AY242" i="2"/>
  <c r="AY455" i="2"/>
  <c r="AY243" i="2"/>
  <c r="AY312" i="2"/>
  <c r="AY361" i="2"/>
  <c r="AY403" i="2"/>
  <c r="AY164" i="2"/>
  <c r="AY417" i="2"/>
  <c r="AY147" i="2"/>
  <c r="AY155" i="2"/>
  <c r="AY398" i="2"/>
  <c r="AY423" i="2"/>
  <c r="AY370" i="2"/>
  <c r="AY478" i="2"/>
  <c r="AY161" i="2"/>
  <c r="AY416" i="2"/>
  <c r="AY86" i="2"/>
  <c r="AU533" i="2"/>
  <c r="AX10" i="2"/>
  <c r="AA492" i="2"/>
  <c r="AY389" i="2"/>
  <c r="AY23" i="3"/>
  <c r="AY337" i="2"/>
  <c r="AY129" i="2"/>
  <c r="AY285" i="2"/>
  <c r="AY233" i="2"/>
  <c r="AY181" i="2"/>
  <c r="AY441" i="2"/>
  <c r="AY77" i="2"/>
  <c r="AY25" i="2"/>
  <c r="AY338" i="2"/>
  <c r="AY286" i="2"/>
  <c r="AY130" i="2"/>
  <c r="AY78" i="2"/>
  <c r="AY442" i="2"/>
  <c r="AY390" i="2"/>
  <c r="AY234" i="2"/>
  <c r="AY182" i="2"/>
  <c r="AY26" i="2"/>
  <c r="AY238" i="2"/>
  <c r="AY290" i="2"/>
  <c r="AY134" i="2"/>
  <c r="AY394" i="2"/>
  <c r="AY446" i="2"/>
  <c r="AY82" i="2"/>
  <c r="AY186" i="2"/>
  <c r="AY30" i="2"/>
  <c r="AY342" i="2"/>
  <c r="BG6" i="2"/>
  <c r="V376" i="2"/>
  <c r="V14" i="3" s="1"/>
  <c r="V32" i="3" s="1"/>
  <c r="AZ5" i="2"/>
  <c r="AY396" i="2"/>
  <c r="AY448" i="2"/>
  <c r="AY292" i="2"/>
  <c r="AY344" i="2"/>
  <c r="AY188" i="2"/>
  <c r="AY32" i="2"/>
  <c r="AY136" i="2"/>
  <c r="AY84" i="2"/>
  <c r="AY240" i="2"/>
  <c r="T378" i="2"/>
  <c r="U377" i="2"/>
  <c r="AB336" i="2"/>
  <c r="X324" i="2"/>
  <c r="X13" i="3" s="1"/>
  <c r="X31" i="3" s="1"/>
  <c r="AB443" i="2"/>
  <c r="Z287" i="2"/>
  <c r="Z12" i="2" s="1"/>
  <c r="T326" i="2"/>
  <c r="U325" i="2"/>
  <c r="AC128" i="2"/>
  <c r="AB386" i="2"/>
  <c r="AB387" i="2"/>
  <c r="AA76" i="2"/>
  <c r="AC232" i="2"/>
  <c r="AE27" i="2"/>
  <c r="AD178" i="2"/>
  <c r="AD179" i="2"/>
  <c r="AZ51" i="5" l="1"/>
  <c r="AW53" i="5"/>
  <c r="AO132" i="5"/>
  <c r="AQ73" i="5"/>
  <c r="AP78" i="5"/>
  <c r="AP128" i="5" s="1"/>
  <c r="AQ111" i="5"/>
  <c r="AQ131" i="5" s="1"/>
  <c r="AR105" i="5"/>
  <c r="AT56" i="5"/>
  <c r="AT125" i="5" s="1"/>
  <c r="AU50" i="5"/>
  <c r="BE45" i="5"/>
  <c r="BE124" i="5" s="1"/>
  <c r="BF39" i="5"/>
  <c r="AT100" i="5"/>
  <c r="AT130" i="5" s="1"/>
  <c r="AU94" i="5"/>
  <c r="AR85" i="5"/>
  <c r="AQ89" i="5"/>
  <c r="AQ129" i="5" s="1"/>
  <c r="AT63" i="5"/>
  <c r="AS67" i="5"/>
  <c r="AV61" i="5"/>
  <c r="AT72" i="5"/>
  <c r="AW83" i="5"/>
  <c r="AZ86" i="2"/>
  <c r="AZ161" i="2"/>
  <c r="AZ5" i="3"/>
  <c r="AZ493" i="2"/>
  <c r="AZ494" i="2"/>
  <c r="AZ506" i="2"/>
  <c r="AZ505" i="2"/>
  <c r="AZ511" i="2"/>
  <c r="AZ504" i="2"/>
  <c r="AZ507" i="2"/>
  <c r="AZ509" i="2"/>
  <c r="AZ510" i="2"/>
  <c r="AZ36" i="2"/>
  <c r="AZ512" i="2"/>
  <c r="AZ508" i="2"/>
  <c r="AZ503" i="2"/>
  <c r="AZ513" i="2"/>
  <c r="AZ35" i="2"/>
  <c r="AZ34" i="2"/>
  <c r="AZ502" i="2"/>
  <c r="AZ33" i="2"/>
  <c r="AZ38" i="2"/>
  <c r="AZ514" i="2"/>
  <c r="AZ88" i="2"/>
  <c r="AZ515" i="2"/>
  <c r="AZ39" i="2"/>
  <c r="AZ500" i="2"/>
  <c r="AZ91" i="2"/>
  <c r="AZ92" i="2"/>
  <c r="AZ40" i="2"/>
  <c r="AZ90" i="2"/>
  <c r="AZ516" i="2"/>
  <c r="AZ41" i="2"/>
  <c r="AZ517" i="2"/>
  <c r="AZ93" i="2"/>
  <c r="AZ518" i="2"/>
  <c r="AZ94" i="2"/>
  <c r="AZ42" i="2"/>
  <c r="AZ95" i="2"/>
  <c r="AZ519" i="2"/>
  <c r="AZ43" i="2"/>
  <c r="AZ96" i="2"/>
  <c r="AZ520" i="2"/>
  <c r="AZ44" i="2"/>
  <c r="AZ97" i="2"/>
  <c r="AZ45" i="2"/>
  <c r="AZ521" i="2"/>
  <c r="AZ98" i="2"/>
  <c r="AZ522" i="2"/>
  <c r="AZ46" i="2"/>
  <c r="AZ523" i="2"/>
  <c r="AZ99" i="2"/>
  <c r="AZ47" i="2"/>
  <c r="AZ100" i="2"/>
  <c r="AZ524" i="2"/>
  <c r="AZ48" i="2"/>
  <c r="AZ49" i="2"/>
  <c r="AZ525" i="2"/>
  <c r="AZ101" i="2"/>
  <c r="AZ526" i="2"/>
  <c r="AZ102" i="2"/>
  <c r="AZ50" i="2"/>
  <c r="AZ527" i="2"/>
  <c r="AZ103" i="2"/>
  <c r="AZ51" i="2"/>
  <c r="AZ528" i="2"/>
  <c r="AZ52" i="2"/>
  <c r="AZ104" i="2"/>
  <c r="AZ105" i="2"/>
  <c r="AZ53" i="2"/>
  <c r="AZ529" i="2"/>
  <c r="AZ106" i="2"/>
  <c r="AZ530" i="2"/>
  <c r="AZ54" i="2"/>
  <c r="AZ107" i="2"/>
  <c r="AZ55" i="2"/>
  <c r="AZ108" i="2"/>
  <c r="AZ56" i="2"/>
  <c r="AZ57" i="2"/>
  <c r="AZ109" i="2"/>
  <c r="AZ110" i="2"/>
  <c r="AZ58" i="2"/>
  <c r="AZ111" i="2"/>
  <c r="AZ59" i="2"/>
  <c r="AZ112" i="2"/>
  <c r="AZ60" i="2"/>
  <c r="AZ61" i="2"/>
  <c r="AZ113" i="2"/>
  <c r="AZ62" i="2"/>
  <c r="AZ114" i="2"/>
  <c r="AZ374" i="2"/>
  <c r="AZ373" i="2"/>
  <c r="AZ478" i="2"/>
  <c r="AZ498" i="2"/>
  <c r="AZ416" i="2"/>
  <c r="AZ423" i="2"/>
  <c r="AZ155" i="2"/>
  <c r="AZ417" i="2"/>
  <c r="AZ403" i="2"/>
  <c r="AZ312" i="2"/>
  <c r="AZ455" i="2"/>
  <c r="AZ306" i="2"/>
  <c r="AZ294" i="2"/>
  <c r="AZ199" i="2"/>
  <c r="AZ470" i="2"/>
  <c r="AZ300" i="2"/>
  <c r="AZ476" i="2"/>
  <c r="AZ254" i="2"/>
  <c r="AZ137" i="2"/>
  <c r="AZ408" i="2"/>
  <c r="AZ257" i="2"/>
  <c r="AZ158" i="2"/>
  <c r="AZ261" i="2"/>
  <c r="AZ466" i="2"/>
  <c r="AZ462" i="2"/>
  <c r="AZ264" i="2"/>
  <c r="AZ255" i="2"/>
  <c r="AZ404" i="2"/>
  <c r="AZ263" i="2"/>
  <c r="AZ191" i="2"/>
  <c r="AZ304" i="2"/>
  <c r="AZ205" i="2"/>
  <c r="AZ140" i="2"/>
  <c r="AZ157" i="2"/>
  <c r="AZ363" i="2"/>
  <c r="AZ357" i="2"/>
  <c r="AZ399" i="2"/>
  <c r="AZ316" i="2"/>
  <c r="AZ456" i="2"/>
  <c r="AZ368" i="2"/>
  <c r="AZ451" i="2"/>
  <c r="AZ269" i="2"/>
  <c r="AZ162" i="2"/>
  <c r="AZ203" i="2"/>
  <c r="AZ310" i="2"/>
  <c r="AZ138" i="2"/>
  <c r="AZ458" i="2"/>
  <c r="AZ252" i="2"/>
  <c r="AZ467" i="2"/>
  <c r="AZ367" i="2"/>
  <c r="AZ412" i="2"/>
  <c r="AZ311" i="2"/>
  <c r="AZ364" i="2"/>
  <c r="AZ424" i="2"/>
  <c r="AZ372" i="2"/>
  <c r="AZ266" i="2"/>
  <c r="AZ87" i="2"/>
  <c r="AZ473" i="2"/>
  <c r="AZ166" i="2"/>
  <c r="AZ425" i="2"/>
  <c r="AZ202" i="2"/>
  <c r="AZ197" i="2"/>
  <c r="AZ198" i="2"/>
  <c r="AZ449" i="2"/>
  <c r="AZ201" i="2"/>
  <c r="AZ145" i="2"/>
  <c r="AZ315" i="2"/>
  <c r="AZ260" i="2"/>
  <c r="AZ418" i="2"/>
  <c r="AZ348" i="2"/>
  <c r="AZ402" i="2"/>
  <c r="AZ321" i="2"/>
  <c r="AZ356" i="2"/>
  <c r="AZ251" i="2"/>
  <c r="AZ350" i="2"/>
  <c r="AZ215" i="2"/>
  <c r="AZ411" i="2"/>
  <c r="AZ353" i="2"/>
  <c r="AZ309" i="2"/>
  <c r="AZ463" i="2"/>
  <c r="AZ415" i="2"/>
  <c r="AZ208" i="2"/>
  <c r="AZ426" i="2"/>
  <c r="AZ317" i="2"/>
  <c r="AZ246" i="2"/>
  <c r="AZ192" i="2"/>
  <c r="AZ217" i="2"/>
  <c r="AZ405" i="2"/>
  <c r="AZ194" i="2"/>
  <c r="AZ468" i="2"/>
  <c r="AZ421" i="2"/>
  <c r="AZ151" i="2"/>
  <c r="AZ366" i="2"/>
  <c r="AZ452" i="2"/>
  <c r="AZ354" i="2"/>
  <c r="AZ146" i="2"/>
  <c r="AZ302" i="2"/>
  <c r="AZ464" i="2"/>
  <c r="AZ190" i="2"/>
  <c r="AZ359" i="2"/>
  <c r="AZ362" i="2"/>
  <c r="AZ358" i="2"/>
  <c r="AZ318" i="2"/>
  <c r="AZ207" i="2"/>
  <c r="AZ152" i="2"/>
  <c r="AZ346" i="2"/>
  <c r="AZ148" i="2"/>
  <c r="AZ165" i="2"/>
  <c r="AZ370" i="2"/>
  <c r="AZ398" i="2"/>
  <c r="AZ147" i="2"/>
  <c r="AZ164" i="2"/>
  <c r="AZ361" i="2"/>
  <c r="AZ243" i="2"/>
  <c r="AZ242" i="2"/>
  <c r="AZ211" i="2"/>
  <c r="AZ298" i="2"/>
  <c r="AZ406" i="2"/>
  <c r="AZ267" i="2"/>
  <c r="AZ414" i="2"/>
  <c r="AZ241" i="2"/>
  <c r="AZ159" i="2"/>
  <c r="AZ299" i="2"/>
  <c r="AZ307" i="2"/>
  <c r="AZ244" i="2"/>
  <c r="AZ156" i="2"/>
  <c r="AZ144" i="2"/>
  <c r="AZ150" i="2"/>
  <c r="AZ295" i="2"/>
  <c r="AZ248" i="2"/>
  <c r="AZ256" i="2"/>
  <c r="AZ450" i="2"/>
  <c r="AZ216" i="2"/>
  <c r="AZ474" i="2"/>
  <c r="AZ459" i="2"/>
  <c r="AZ213" i="2"/>
  <c r="AZ139" i="2"/>
  <c r="AZ153" i="2"/>
  <c r="AZ454" i="2"/>
  <c r="AZ472" i="2"/>
  <c r="AZ297" i="2"/>
  <c r="AZ210" i="2"/>
  <c r="AZ419" i="2"/>
  <c r="AZ360" i="2"/>
  <c r="AZ214" i="2"/>
  <c r="AZ200" i="2"/>
  <c r="AZ422" i="2"/>
  <c r="AZ247" i="2"/>
  <c r="AZ296" i="2"/>
  <c r="AZ471" i="2"/>
  <c r="AZ209" i="2"/>
  <c r="AZ313" i="2"/>
  <c r="AZ351" i="2"/>
  <c r="AZ303" i="2"/>
  <c r="AZ420" i="2"/>
  <c r="AZ204" i="2"/>
  <c r="AZ218" i="2"/>
  <c r="AZ322" i="2"/>
  <c r="AZ163" i="2"/>
  <c r="AZ501" i="2"/>
  <c r="AZ85" i="2"/>
  <c r="AZ371" i="2"/>
  <c r="AZ369" i="2"/>
  <c r="AZ143" i="2"/>
  <c r="AZ265" i="2"/>
  <c r="AZ355" i="2"/>
  <c r="AZ142" i="2"/>
  <c r="AZ149" i="2"/>
  <c r="AZ195" i="2"/>
  <c r="AZ154" i="2"/>
  <c r="AZ249" i="2"/>
  <c r="AZ477" i="2"/>
  <c r="AZ365" i="2"/>
  <c r="AZ259" i="2"/>
  <c r="AZ397" i="2"/>
  <c r="AZ293" i="2"/>
  <c r="AZ212" i="2"/>
  <c r="AZ189" i="2"/>
  <c r="AZ347" i="2"/>
  <c r="AZ465" i="2"/>
  <c r="AZ352" i="2"/>
  <c r="AZ349" i="2"/>
  <c r="AZ319" i="2"/>
  <c r="AZ196" i="2"/>
  <c r="AZ475" i="2"/>
  <c r="AZ268" i="2"/>
  <c r="AZ250" i="2"/>
  <c r="AZ160" i="2"/>
  <c r="AZ457" i="2"/>
  <c r="AZ262" i="2"/>
  <c r="AZ461" i="2"/>
  <c r="AZ400" i="2"/>
  <c r="AZ469" i="2"/>
  <c r="AZ253" i="2"/>
  <c r="AZ314" i="2"/>
  <c r="AZ345" i="2"/>
  <c r="AZ258" i="2"/>
  <c r="AZ320" i="2"/>
  <c r="AZ301" i="2"/>
  <c r="AZ413" i="2"/>
  <c r="AZ305" i="2"/>
  <c r="AZ460" i="2"/>
  <c r="AZ407" i="2"/>
  <c r="AZ410" i="2"/>
  <c r="AZ409" i="2"/>
  <c r="AZ206" i="2"/>
  <c r="AZ308" i="2"/>
  <c r="AZ270" i="2"/>
  <c r="AY10" i="2"/>
  <c r="AA532" i="2"/>
  <c r="AA17" i="3" s="1"/>
  <c r="AA35" i="3" s="1"/>
  <c r="AA495" i="2"/>
  <c r="AV533" i="2"/>
  <c r="AZ23" i="3"/>
  <c r="AZ337" i="2"/>
  <c r="AZ285" i="2"/>
  <c r="AZ441" i="2"/>
  <c r="AZ233" i="2"/>
  <c r="AZ181" i="2"/>
  <c r="AZ129" i="2"/>
  <c r="AZ77" i="2"/>
  <c r="AZ389" i="2"/>
  <c r="AZ25" i="2"/>
  <c r="AZ338" i="2"/>
  <c r="AZ286" i="2"/>
  <c r="AZ182" i="2"/>
  <c r="AZ442" i="2"/>
  <c r="AZ390" i="2"/>
  <c r="AZ234" i="2"/>
  <c r="AZ26" i="2"/>
  <c r="AZ130" i="2"/>
  <c r="AZ78" i="2"/>
  <c r="AZ134" i="2"/>
  <c r="AZ394" i="2"/>
  <c r="AZ82" i="2"/>
  <c r="AZ30" i="2"/>
  <c r="AZ238" i="2"/>
  <c r="AZ290" i="2"/>
  <c r="AZ342" i="2"/>
  <c r="AZ186" i="2"/>
  <c r="AZ446" i="2"/>
  <c r="BH6" i="2"/>
  <c r="AD180" i="2"/>
  <c r="AD183" i="2" s="1"/>
  <c r="AF22" i="2"/>
  <c r="AF23" i="2"/>
  <c r="AC235" i="2"/>
  <c r="AA79" i="2"/>
  <c r="AB388" i="2"/>
  <c r="U326" i="2"/>
  <c r="V325" i="2"/>
  <c r="BA5" i="2"/>
  <c r="AZ396" i="2"/>
  <c r="AZ448" i="2"/>
  <c r="AZ292" i="2"/>
  <c r="AZ344" i="2"/>
  <c r="AZ188" i="2"/>
  <c r="AZ32" i="2"/>
  <c r="AZ136" i="2"/>
  <c r="AZ84" i="2"/>
  <c r="AZ240" i="2"/>
  <c r="AC131" i="2"/>
  <c r="AA282" i="2"/>
  <c r="AA283" i="2"/>
  <c r="AC439" i="2"/>
  <c r="AC438" i="2"/>
  <c r="AB339" i="2"/>
  <c r="Y324" i="2"/>
  <c r="Y13" i="3" s="1"/>
  <c r="Y31" i="3" s="1"/>
  <c r="U378" i="2"/>
  <c r="V377" i="2"/>
  <c r="W376" i="2"/>
  <c r="W14" i="3" s="1"/>
  <c r="W32" i="3" s="1"/>
  <c r="AX53" i="5" l="1"/>
  <c r="BA51" i="5"/>
  <c r="AP132" i="5"/>
  <c r="AR73" i="5"/>
  <c r="AQ78" i="5"/>
  <c r="AQ128" i="5" s="1"/>
  <c r="AV94" i="5"/>
  <c r="AU100" i="5"/>
  <c r="AU130" i="5" s="1"/>
  <c r="BG39" i="5"/>
  <c r="BF45" i="5"/>
  <c r="BF124" i="5" s="1"/>
  <c r="AV50" i="5"/>
  <c r="AU56" i="5"/>
  <c r="AU125" i="5" s="1"/>
  <c r="AS105" i="5"/>
  <c r="AR111" i="5"/>
  <c r="AR131" i="5" s="1"/>
  <c r="AS85" i="5"/>
  <c r="AR89" i="5"/>
  <c r="AR129" i="5" s="1"/>
  <c r="AU63" i="5"/>
  <c r="AT67" i="5"/>
  <c r="AW61" i="5"/>
  <c r="AX83" i="5"/>
  <c r="AU72" i="5"/>
  <c r="BA5" i="3"/>
  <c r="BA493" i="2"/>
  <c r="BA494" i="2"/>
  <c r="BA510" i="2"/>
  <c r="BA511" i="2"/>
  <c r="BA507" i="2"/>
  <c r="BA506" i="2"/>
  <c r="BA504" i="2"/>
  <c r="BA509" i="2"/>
  <c r="BA505" i="2"/>
  <c r="BA36" i="2"/>
  <c r="BA512" i="2"/>
  <c r="BA508" i="2"/>
  <c r="BA513" i="2"/>
  <c r="BA33" i="2"/>
  <c r="BA503" i="2"/>
  <c r="BA35" i="2"/>
  <c r="BA34" i="2"/>
  <c r="BA514" i="2"/>
  <c r="BA38" i="2"/>
  <c r="BA515" i="2"/>
  <c r="BA39" i="2"/>
  <c r="BA516" i="2"/>
  <c r="BA91" i="2"/>
  <c r="BA40" i="2"/>
  <c r="BA86" i="2"/>
  <c r="BA41" i="2"/>
  <c r="BA92" i="2"/>
  <c r="BA517" i="2"/>
  <c r="BA93" i="2"/>
  <c r="BA518" i="2"/>
  <c r="BA42" i="2"/>
  <c r="BA94" i="2"/>
  <c r="BA95" i="2"/>
  <c r="BA43" i="2"/>
  <c r="BA519" i="2"/>
  <c r="BA520" i="2"/>
  <c r="BA96" i="2"/>
  <c r="BA44" i="2"/>
  <c r="BA521" i="2"/>
  <c r="BA97" i="2"/>
  <c r="BA45" i="2"/>
  <c r="BA98" i="2"/>
  <c r="BA46" i="2"/>
  <c r="BA522" i="2"/>
  <c r="BA523" i="2"/>
  <c r="BA99" i="2"/>
  <c r="BA47" i="2"/>
  <c r="BA100" i="2"/>
  <c r="BA524" i="2"/>
  <c r="BA48" i="2"/>
  <c r="BA49" i="2"/>
  <c r="BA525" i="2"/>
  <c r="BA101" i="2"/>
  <c r="BA50" i="2"/>
  <c r="BA526" i="2"/>
  <c r="BA102" i="2"/>
  <c r="BA527" i="2"/>
  <c r="BA103" i="2"/>
  <c r="BA51" i="2"/>
  <c r="BA104" i="2"/>
  <c r="BA52" i="2"/>
  <c r="BA528" i="2"/>
  <c r="BA105" i="2"/>
  <c r="BA53" i="2"/>
  <c r="BA529" i="2"/>
  <c r="BA106" i="2"/>
  <c r="BA530" i="2"/>
  <c r="BA54" i="2"/>
  <c r="BA107" i="2"/>
  <c r="BA55" i="2"/>
  <c r="BA108" i="2"/>
  <c r="BA56" i="2"/>
  <c r="BA57" i="2"/>
  <c r="BA109" i="2"/>
  <c r="BA110" i="2"/>
  <c r="BA58" i="2"/>
  <c r="BA111" i="2"/>
  <c r="BA59" i="2"/>
  <c r="BA60" i="2"/>
  <c r="BA112" i="2"/>
  <c r="BA113" i="2"/>
  <c r="BA61" i="2"/>
  <c r="BA62" i="2"/>
  <c r="BA114" i="2"/>
  <c r="BA322" i="2"/>
  <c r="BA498" i="2"/>
  <c r="BA206" i="2"/>
  <c r="BA410" i="2"/>
  <c r="BA460" i="2"/>
  <c r="BA413" i="2"/>
  <c r="BA320" i="2"/>
  <c r="BA345" i="2"/>
  <c r="BA253" i="2"/>
  <c r="BA400" i="2"/>
  <c r="BA262" i="2"/>
  <c r="BA160" i="2"/>
  <c r="BA268" i="2"/>
  <c r="BA475" i="2"/>
  <c r="BA319" i="2"/>
  <c r="BA352" i="2"/>
  <c r="BA347" i="2"/>
  <c r="BA212" i="2"/>
  <c r="BA397" i="2"/>
  <c r="BA477" i="2"/>
  <c r="BA154" i="2"/>
  <c r="BA149" i="2"/>
  <c r="BA355" i="2"/>
  <c r="BA143" i="2"/>
  <c r="BA371" i="2"/>
  <c r="BA501" i="2"/>
  <c r="BA204" i="2"/>
  <c r="BA303" i="2"/>
  <c r="BA313" i="2"/>
  <c r="BA471" i="2"/>
  <c r="BA247" i="2"/>
  <c r="BA200" i="2"/>
  <c r="BA360" i="2"/>
  <c r="BA210" i="2"/>
  <c r="BA472" i="2"/>
  <c r="BA153" i="2"/>
  <c r="BA213" i="2"/>
  <c r="BA216" i="2"/>
  <c r="BA256" i="2"/>
  <c r="BA295" i="2"/>
  <c r="BA144" i="2"/>
  <c r="BA244" i="2"/>
  <c r="BA299" i="2"/>
  <c r="BA241" i="2"/>
  <c r="BA267" i="2"/>
  <c r="BA298" i="2"/>
  <c r="BA242" i="2"/>
  <c r="BA361" i="2"/>
  <c r="BA147" i="2"/>
  <c r="BA370" i="2"/>
  <c r="BA165" i="2"/>
  <c r="BA346" i="2"/>
  <c r="BA207" i="2"/>
  <c r="BA358" i="2"/>
  <c r="BA359" i="2"/>
  <c r="BA464" i="2"/>
  <c r="BA146" i="2"/>
  <c r="BA452" i="2"/>
  <c r="BA151" i="2"/>
  <c r="BA468" i="2"/>
  <c r="BA405" i="2"/>
  <c r="BA192" i="2"/>
  <c r="BA317" i="2"/>
  <c r="BA208" i="2"/>
  <c r="BA463" i="2"/>
  <c r="BA353" i="2"/>
  <c r="BA350" i="2"/>
  <c r="BA356" i="2"/>
  <c r="BA402" i="2"/>
  <c r="BA418" i="2"/>
  <c r="BA315" i="2"/>
  <c r="BA201" i="2"/>
  <c r="BA198" i="2"/>
  <c r="BA202" i="2"/>
  <c r="BA166" i="2"/>
  <c r="BA87" i="2"/>
  <c r="BA372" i="2"/>
  <c r="BA364" i="2"/>
  <c r="BA412" i="2"/>
  <c r="BA467" i="2"/>
  <c r="BA458" i="2"/>
  <c r="BA310" i="2"/>
  <c r="BA162" i="2"/>
  <c r="BA451" i="2"/>
  <c r="BA456" i="2"/>
  <c r="BA399" i="2"/>
  <c r="BA363" i="2"/>
  <c r="BA140" i="2"/>
  <c r="BA304" i="2"/>
  <c r="BA263" i="2"/>
  <c r="BA255" i="2"/>
  <c r="BA462" i="2"/>
  <c r="BA261" i="2"/>
  <c r="BA257" i="2"/>
  <c r="BA137" i="2"/>
  <c r="BA476" i="2"/>
  <c r="BA470" i="2"/>
  <c r="BA294" i="2"/>
  <c r="BA455" i="2"/>
  <c r="BA403" i="2"/>
  <c r="BA155" i="2"/>
  <c r="BA416" i="2"/>
  <c r="BA373" i="2"/>
  <c r="BA88" i="2"/>
  <c r="BA502" i="2"/>
  <c r="BA270" i="2"/>
  <c r="BA308" i="2"/>
  <c r="BA409" i="2"/>
  <c r="BA407" i="2"/>
  <c r="BA305" i="2"/>
  <c r="BA301" i="2"/>
  <c r="BA258" i="2"/>
  <c r="BA314" i="2"/>
  <c r="BA469" i="2"/>
  <c r="BA461" i="2"/>
  <c r="BA457" i="2"/>
  <c r="BA250" i="2"/>
  <c r="BA196" i="2"/>
  <c r="BA349" i="2"/>
  <c r="BA465" i="2"/>
  <c r="BA189" i="2"/>
  <c r="BA293" i="2"/>
  <c r="BA259" i="2"/>
  <c r="BA365" i="2"/>
  <c r="BA249" i="2"/>
  <c r="BA195" i="2"/>
  <c r="BA142" i="2"/>
  <c r="BA265" i="2"/>
  <c r="BA369" i="2"/>
  <c r="BA85" i="2"/>
  <c r="BA163" i="2"/>
  <c r="BA218" i="2"/>
  <c r="BA420" i="2"/>
  <c r="BA351" i="2"/>
  <c r="BA209" i="2"/>
  <c r="BA296" i="2"/>
  <c r="BA422" i="2"/>
  <c r="BA214" i="2"/>
  <c r="BA419" i="2"/>
  <c r="BA297" i="2"/>
  <c r="BA454" i="2"/>
  <c r="BA139" i="2"/>
  <c r="BA459" i="2"/>
  <c r="BA474" i="2"/>
  <c r="BA450" i="2"/>
  <c r="BA248" i="2"/>
  <c r="BA150" i="2"/>
  <c r="BA156" i="2"/>
  <c r="BA307" i="2"/>
  <c r="BA159" i="2"/>
  <c r="BA414" i="2"/>
  <c r="BA406" i="2"/>
  <c r="BA211" i="2"/>
  <c r="BA243" i="2"/>
  <c r="BA164" i="2"/>
  <c r="BA398" i="2"/>
  <c r="BA161" i="2"/>
  <c r="BA148" i="2"/>
  <c r="BA152" i="2"/>
  <c r="BA318" i="2"/>
  <c r="BA362" i="2"/>
  <c r="BA190" i="2"/>
  <c r="BA302" i="2"/>
  <c r="BA354" i="2"/>
  <c r="BA366" i="2"/>
  <c r="BA421" i="2"/>
  <c r="BA194" i="2"/>
  <c r="BA217" i="2"/>
  <c r="BA246" i="2"/>
  <c r="BA426" i="2"/>
  <c r="BA415" i="2"/>
  <c r="BA309" i="2"/>
  <c r="BA411" i="2"/>
  <c r="BA215" i="2"/>
  <c r="BA251" i="2"/>
  <c r="BA321" i="2"/>
  <c r="BA348" i="2"/>
  <c r="BA260" i="2"/>
  <c r="BA145" i="2"/>
  <c r="BA449" i="2"/>
  <c r="BA197" i="2"/>
  <c r="BA425" i="2"/>
  <c r="BA473" i="2"/>
  <c r="BA266" i="2"/>
  <c r="BA424" i="2"/>
  <c r="BA311" i="2"/>
  <c r="BA367" i="2"/>
  <c r="BA252" i="2"/>
  <c r="BA138" i="2"/>
  <c r="BA203" i="2"/>
  <c r="BA269" i="2"/>
  <c r="BA368" i="2"/>
  <c r="BA316" i="2"/>
  <c r="BA357" i="2"/>
  <c r="BA157" i="2"/>
  <c r="BA205" i="2"/>
  <c r="BA191" i="2"/>
  <c r="BA404" i="2"/>
  <c r="BA264" i="2"/>
  <c r="BA466" i="2"/>
  <c r="BA158" i="2"/>
  <c r="BA408" i="2"/>
  <c r="BA254" i="2"/>
  <c r="BA300" i="2"/>
  <c r="BA199" i="2"/>
  <c r="BA306" i="2"/>
  <c r="BA312" i="2"/>
  <c r="BA417" i="2"/>
  <c r="BA423" i="2"/>
  <c r="BA478" i="2"/>
  <c r="BA374" i="2"/>
  <c r="BA90" i="2"/>
  <c r="BA500" i="2"/>
  <c r="AZ10" i="2"/>
  <c r="AW533" i="2"/>
  <c r="AB490" i="2"/>
  <c r="AB491" i="2"/>
  <c r="AA534" i="2"/>
  <c r="BA23" i="3"/>
  <c r="BA441" i="2"/>
  <c r="BA233" i="2"/>
  <c r="BA389" i="2"/>
  <c r="BA181" i="2"/>
  <c r="BA129" i="2"/>
  <c r="BA77" i="2"/>
  <c r="BA25" i="2"/>
  <c r="BA337" i="2"/>
  <c r="BA285" i="2"/>
  <c r="BA442" i="2"/>
  <c r="BA390" i="2"/>
  <c r="BA234" i="2"/>
  <c r="BA26" i="2"/>
  <c r="BA338" i="2"/>
  <c r="BA286" i="2"/>
  <c r="BA182" i="2"/>
  <c r="BA130" i="2"/>
  <c r="BA78" i="2"/>
  <c r="BA238" i="2"/>
  <c r="BA446" i="2"/>
  <c r="BA186" i="2"/>
  <c r="BA290" i="2"/>
  <c r="BA394" i="2"/>
  <c r="BA134" i="2"/>
  <c r="BA342" i="2"/>
  <c r="BA30" i="2"/>
  <c r="BA82" i="2"/>
  <c r="BI6" i="2"/>
  <c r="AC440" i="2"/>
  <c r="AC443" i="2" s="1"/>
  <c r="AF24" i="2"/>
  <c r="AF27" i="2" s="1"/>
  <c r="V326" i="2"/>
  <c r="W325" i="2"/>
  <c r="AC334" i="2"/>
  <c r="AC335" i="2"/>
  <c r="AA284" i="2"/>
  <c r="AD126" i="2"/>
  <c r="AD127" i="2"/>
  <c r="BB5" i="2"/>
  <c r="BA448" i="2"/>
  <c r="BA396" i="2"/>
  <c r="BA136" i="2"/>
  <c r="BA84" i="2"/>
  <c r="BA240" i="2"/>
  <c r="BA292" i="2"/>
  <c r="BA344" i="2"/>
  <c r="BA188" i="2"/>
  <c r="BA32" i="2"/>
  <c r="X376" i="2"/>
  <c r="X14" i="3" s="1"/>
  <c r="X32" i="3" s="1"/>
  <c r="V378" i="2"/>
  <c r="W377" i="2"/>
  <c r="Z324" i="2"/>
  <c r="Z13" i="3" s="1"/>
  <c r="Z31" i="3" s="1"/>
  <c r="AB391" i="2"/>
  <c r="AB74" i="2"/>
  <c r="AB75" i="2"/>
  <c r="AD230" i="2"/>
  <c r="AD231" i="2"/>
  <c r="AE178" i="2"/>
  <c r="AE179" i="2"/>
  <c r="AQ132" i="5" l="1"/>
  <c r="BB51" i="5"/>
  <c r="AY53" i="5"/>
  <c r="AS73" i="5"/>
  <c r="AR78" i="5"/>
  <c r="AR128" i="5" s="1"/>
  <c r="AS111" i="5"/>
  <c r="AS131" i="5" s="1"/>
  <c r="AT105" i="5"/>
  <c r="AV56" i="5"/>
  <c r="AV125" i="5" s="1"/>
  <c r="AW50" i="5"/>
  <c r="BG45" i="5"/>
  <c r="BG124" i="5" s="1"/>
  <c r="BH39" i="5"/>
  <c r="AV100" i="5"/>
  <c r="AV130" i="5" s="1"/>
  <c r="AW94" i="5"/>
  <c r="AT85" i="5"/>
  <c r="AS89" i="5"/>
  <c r="AS129" i="5" s="1"/>
  <c r="AV63" i="5"/>
  <c r="AU67" i="5"/>
  <c r="AX61" i="5"/>
  <c r="AV72" i="5"/>
  <c r="AY83" i="5"/>
  <c r="BB374" i="2"/>
  <c r="BB312" i="2"/>
  <c r="BB254" i="2"/>
  <c r="BB264" i="2"/>
  <c r="BB157" i="2"/>
  <c r="BB269" i="2"/>
  <c r="BB367" i="2"/>
  <c r="BB423" i="2"/>
  <c r="BB199" i="2"/>
  <c r="BB158" i="2"/>
  <c r="BB191" i="2"/>
  <c r="BB316" i="2"/>
  <c r="BB138" i="2"/>
  <c r="BB424" i="2"/>
  <c r="BB473" i="2"/>
  <c r="BB197" i="2"/>
  <c r="BB145" i="2"/>
  <c r="BB348" i="2"/>
  <c r="BB251" i="2"/>
  <c r="BB411" i="2"/>
  <c r="BB415" i="2"/>
  <c r="BB246" i="2"/>
  <c r="BB194" i="2"/>
  <c r="BB366" i="2"/>
  <c r="BB302" i="2"/>
  <c r="BB362" i="2"/>
  <c r="BB152" i="2"/>
  <c r="BB161" i="2"/>
  <c r="BB164" i="2"/>
  <c r="BB211" i="2"/>
  <c r="BB414" i="2"/>
  <c r="BB307" i="2"/>
  <c r="BB150" i="2"/>
  <c r="BB450" i="2"/>
  <c r="BB459" i="2"/>
  <c r="BB454" i="2"/>
  <c r="BB419" i="2"/>
  <c r="BB422" i="2"/>
  <c r="BB209" i="2"/>
  <c r="BB420" i="2"/>
  <c r="BB163" i="2"/>
  <c r="BB369" i="2"/>
  <c r="BB142" i="2"/>
  <c r="BB249" i="2"/>
  <c r="BB259" i="2"/>
  <c r="BB189" i="2"/>
  <c r="BB349" i="2"/>
  <c r="BB457" i="2"/>
  <c r="BB469" i="2"/>
  <c r="BB258" i="2"/>
  <c r="BB305" i="2"/>
  <c r="BB409" i="2"/>
  <c r="BB270" i="2"/>
  <c r="BB416" i="2"/>
  <c r="BB403" i="2"/>
  <c r="BB294" i="2"/>
  <c r="BB476" i="2"/>
  <c r="BB257" i="2"/>
  <c r="BB462" i="2"/>
  <c r="BB263" i="2"/>
  <c r="BB140" i="2"/>
  <c r="BB399" i="2"/>
  <c r="BB451" i="2"/>
  <c r="BB310" i="2"/>
  <c r="BB467" i="2"/>
  <c r="BB364" i="2"/>
  <c r="BB87" i="2"/>
  <c r="BB202" i="2"/>
  <c r="BB201" i="2"/>
  <c r="BB418" i="2"/>
  <c r="BB356" i="2"/>
  <c r="BB463" i="2"/>
  <c r="BB317" i="2"/>
  <c r="BB405" i="2"/>
  <c r="BB151" i="2"/>
  <c r="BB146" i="2"/>
  <c r="BB359" i="2"/>
  <c r="BB207" i="2"/>
  <c r="BB165" i="2"/>
  <c r="BB147" i="2"/>
  <c r="BB242" i="2"/>
  <c r="BB267" i="2"/>
  <c r="BB299" i="2"/>
  <c r="BB144" i="2"/>
  <c r="BB256" i="2"/>
  <c r="BB153" i="2"/>
  <c r="BB210" i="2"/>
  <c r="BB200" i="2"/>
  <c r="BB471" i="2"/>
  <c r="BB303" i="2"/>
  <c r="BB143" i="2"/>
  <c r="BB149" i="2"/>
  <c r="BB477" i="2"/>
  <c r="BB397" i="2"/>
  <c r="BB347" i="2"/>
  <c r="BB319" i="2"/>
  <c r="BB268" i="2"/>
  <c r="BB262" i="2"/>
  <c r="BB253" i="2"/>
  <c r="BB320" i="2"/>
  <c r="BB460" i="2"/>
  <c r="BB206" i="2"/>
  <c r="BB5" i="3"/>
  <c r="BB493" i="2"/>
  <c r="BB494" i="2"/>
  <c r="BB505" i="2"/>
  <c r="BB511" i="2"/>
  <c r="BB509" i="2"/>
  <c r="BB506" i="2"/>
  <c r="BB510" i="2"/>
  <c r="BB507" i="2"/>
  <c r="BB504" i="2"/>
  <c r="BB36" i="2"/>
  <c r="BB512" i="2"/>
  <c r="BB508" i="2"/>
  <c r="BB35" i="2"/>
  <c r="BB513" i="2"/>
  <c r="BB33" i="2"/>
  <c r="BB34" i="2"/>
  <c r="BB502" i="2"/>
  <c r="BB501" i="2"/>
  <c r="BB503" i="2"/>
  <c r="BB38" i="2"/>
  <c r="BB514" i="2"/>
  <c r="BB88" i="2"/>
  <c r="BB515" i="2"/>
  <c r="BB39" i="2"/>
  <c r="BB516" i="2"/>
  <c r="BB40" i="2"/>
  <c r="BB41" i="2"/>
  <c r="BB517" i="2"/>
  <c r="BB90" i="2"/>
  <c r="BB500" i="2"/>
  <c r="BB91" i="2"/>
  <c r="BB93" i="2"/>
  <c r="BB518" i="2"/>
  <c r="BB94" i="2"/>
  <c r="BB92" i="2"/>
  <c r="BB42" i="2"/>
  <c r="BB519" i="2"/>
  <c r="BB43" i="2"/>
  <c r="BB95" i="2"/>
  <c r="BB520" i="2"/>
  <c r="BB44" i="2"/>
  <c r="BB96" i="2"/>
  <c r="BB45" i="2"/>
  <c r="BB521" i="2"/>
  <c r="BB97" i="2"/>
  <c r="BB98" i="2"/>
  <c r="BB522" i="2"/>
  <c r="BB46" i="2"/>
  <c r="BB523" i="2"/>
  <c r="BB47" i="2"/>
  <c r="BB99" i="2"/>
  <c r="BB524" i="2"/>
  <c r="BB100" i="2"/>
  <c r="BB48" i="2"/>
  <c r="BB525" i="2"/>
  <c r="BB49" i="2"/>
  <c r="BB101" i="2"/>
  <c r="BB526" i="2"/>
  <c r="BB102" i="2"/>
  <c r="BB50" i="2"/>
  <c r="BB51" i="2"/>
  <c r="BB527" i="2"/>
  <c r="BB103" i="2"/>
  <c r="BB104" i="2"/>
  <c r="BB52" i="2"/>
  <c r="BB528" i="2"/>
  <c r="BB105" i="2"/>
  <c r="BB53" i="2"/>
  <c r="BB529" i="2"/>
  <c r="BB106" i="2"/>
  <c r="BB530" i="2"/>
  <c r="BB54" i="2"/>
  <c r="BB55" i="2"/>
  <c r="BB107" i="2"/>
  <c r="BB108" i="2"/>
  <c r="BB56" i="2"/>
  <c r="BB109" i="2"/>
  <c r="BB57" i="2"/>
  <c r="BB110" i="2"/>
  <c r="BB58" i="2"/>
  <c r="BB111" i="2"/>
  <c r="BB59" i="2"/>
  <c r="BB60" i="2"/>
  <c r="BB112" i="2"/>
  <c r="BB61" i="2"/>
  <c r="BB113" i="2"/>
  <c r="BB62" i="2"/>
  <c r="BB114" i="2"/>
  <c r="BB498" i="2"/>
  <c r="BB478" i="2"/>
  <c r="BB417" i="2"/>
  <c r="BB306" i="2"/>
  <c r="BB300" i="2"/>
  <c r="BB408" i="2"/>
  <c r="BB466" i="2"/>
  <c r="BB404" i="2"/>
  <c r="BB205" i="2"/>
  <c r="BB357" i="2"/>
  <c r="BB368" i="2"/>
  <c r="BB203" i="2"/>
  <c r="BB252" i="2"/>
  <c r="BB311" i="2"/>
  <c r="BB266" i="2"/>
  <c r="BB425" i="2"/>
  <c r="BB449" i="2"/>
  <c r="BB260" i="2"/>
  <c r="BB321" i="2"/>
  <c r="BB215" i="2"/>
  <c r="BB309" i="2"/>
  <c r="BB426" i="2"/>
  <c r="BB217" i="2"/>
  <c r="BB421" i="2"/>
  <c r="BB354" i="2"/>
  <c r="BB190" i="2"/>
  <c r="BB318" i="2"/>
  <c r="BB148" i="2"/>
  <c r="BB398" i="2"/>
  <c r="BB243" i="2"/>
  <c r="BB406" i="2"/>
  <c r="BB159" i="2"/>
  <c r="BB156" i="2"/>
  <c r="BB248" i="2"/>
  <c r="BB474" i="2"/>
  <c r="BB139" i="2"/>
  <c r="BB297" i="2"/>
  <c r="BB214" i="2"/>
  <c r="BB296" i="2"/>
  <c r="BB351" i="2"/>
  <c r="BB218" i="2"/>
  <c r="BB85" i="2"/>
  <c r="BB265" i="2"/>
  <c r="BB195" i="2"/>
  <c r="BB365" i="2"/>
  <c r="BB293" i="2"/>
  <c r="BB465" i="2"/>
  <c r="BB196" i="2"/>
  <c r="BB250" i="2"/>
  <c r="BB461" i="2"/>
  <c r="BB314" i="2"/>
  <c r="BB301" i="2"/>
  <c r="BB407" i="2"/>
  <c r="BB308" i="2"/>
  <c r="BB373" i="2"/>
  <c r="BB155" i="2"/>
  <c r="BB455" i="2"/>
  <c r="BB470" i="2"/>
  <c r="BB137" i="2"/>
  <c r="BB261" i="2"/>
  <c r="BB255" i="2"/>
  <c r="BB304" i="2"/>
  <c r="BB363" i="2"/>
  <c r="BB456" i="2"/>
  <c r="BB162" i="2"/>
  <c r="BB458" i="2"/>
  <c r="BB412" i="2"/>
  <c r="BB372" i="2"/>
  <c r="BB166" i="2"/>
  <c r="BB198" i="2"/>
  <c r="BB315" i="2"/>
  <c r="BB402" i="2"/>
  <c r="BB350" i="2"/>
  <c r="BB353" i="2"/>
  <c r="BB208" i="2"/>
  <c r="BB192" i="2"/>
  <c r="BB468" i="2"/>
  <c r="BB452" i="2"/>
  <c r="BB464" i="2"/>
  <c r="BB358" i="2"/>
  <c r="BB346" i="2"/>
  <c r="BB370" i="2"/>
  <c r="BB361" i="2"/>
  <c r="BB298" i="2"/>
  <c r="BB241" i="2"/>
  <c r="BB244" i="2"/>
  <c r="BB295" i="2"/>
  <c r="BB216" i="2"/>
  <c r="BB213" i="2"/>
  <c r="BB472" i="2"/>
  <c r="BB360" i="2"/>
  <c r="BB247" i="2"/>
  <c r="BB313" i="2"/>
  <c r="BB204" i="2"/>
  <c r="BB371" i="2"/>
  <c r="BB355" i="2"/>
  <c r="BB154" i="2"/>
  <c r="BB212" i="2"/>
  <c r="BB352" i="2"/>
  <c r="BB475" i="2"/>
  <c r="BB160" i="2"/>
  <c r="BB400" i="2"/>
  <c r="BB345" i="2"/>
  <c r="BB413" i="2"/>
  <c r="BB410" i="2"/>
  <c r="BB322" i="2"/>
  <c r="BB86" i="2"/>
  <c r="BA10" i="2"/>
  <c r="AB492" i="2"/>
  <c r="AX533" i="2"/>
  <c r="AG23" i="2"/>
  <c r="BB23" i="3"/>
  <c r="BB441" i="2"/>
  <c r="BB389" i="2"/>
  <c r="BB181" i="2"/>
  <c r="BB337" i="2"/>
  <c r="BB129" i="2"/>
  <c r="BB25" i="2"/>
  <c r="BB285" i="2"/>
  <c r="BB233" i="2"/>
  <c r="BB77" i="2"/>
  <c r="BB442" i="2"/>
  <c r="BB390" i="2"/>
  <c r="BB234" i="2"/>
  <c r="BB338" i="2"/>
  <c r="BB286" i="2"/>
  <c r="BB130" i="2"/>
  <c r="BB78" i="2"/>
  <c r="BB26" i="2"/>
  <c r="BB182" i="2"/>
  <c r="BB82" i="2"/>
  <c r="BB394" i="2"/>
  <c r="BB30" i="2"/>
  <c r="BB342" i="2"/>
  <c r="BB238" i="2"/>
  <c r="BB134" i="2"/>
  <c r="BB290" i="2"/>
  <c r="BB186" i="2"/>
  <c r="BB446" i="2"/>
  <c r="AG22" i="2"/>
  <c r="AC336" i="2"/>
  <c r="AC339" i="2" s="1"/>
  <c r="AD334" i="2" s="1"/>
  <c r="BJ6" i="2"/>
  <c r="AB76" i="2"/>
  <c r="AB79" i="2" s="1"/>
  <c r="Y376" i="2"/>
  <c r="Y14" i="3" s="1"/>
  <c r="Y32" i="3" s="1"/>
  <c r="AD128" i="2"/>
  <c r="W326" i="2"/>
  <c r="X325" i="2"/>
  <c r="AD232" i="2"/>
  <c r="AC386" i="2"/>
  <c r="AC387" i="2"/>
  <c r="AD439" i="2"/>
  <c r="AD438" i="2"/>
  <c r="W378" i="2"/>
  <c r="X377" i="2"/>
  <c r="AA324" i="2"/>
  <c r="AA13" i="3" s="1"/>
  <c r="AA31" i="3" s="1"/>
  <c r="AA287" i="2"/>
  <c r="AA12" i="2" s="1"/>
  <c r="AE180" i="2"/>
  <c r="BC5" i="2"/>
  <c r="BB448" i="2"/>
  <c r="BB396" i="2"/>
  <c r="BB32" i="2"/>
  <c r="BB136" i="2"/>
  <c r="BB188" i="2"/>
  <c r="BB84" i="2"/>
  <c r="BB344" i="2"/>
  <c r="BB240" i="2"/>
  <c r="BB292" i="2"/>
  <c r="AZ53" i="5" l="1"/>
  <c r="BC51" i="5"/>
  <c r="AR132" i="5"/>
  <c r="AT73" i="5"/>
  <c r="AS78" i="5"/>
  <c r="AS128" i="5" s="1"/>
  <c r="AX94" i="5"/>
  <c r="AW100" i="5"/>
  <c r="AW130" i="5" s="1"/>
  <c r="BI39" i="5"/>
  <c r="BH45" i="5"/>
  <c r="BH124" i="5" s="1"/>
  <c r="AX50" i="5"/>
  <c r="AW56" i="5"/>
  <c r="AW125" i="5" s="1"/>
  <c r="AU105" i="5"/>
  <c r="AT111" i="5"/>
  <c r="AT131" i="5" s="1"/>
  <c r="AU85" i="5"/>
  <c r="AT89" i="5"/>
  <c r="AT129" i="5" s="1"/>
  <c r="AW63" i="5"/>
  <c r="AV67" i="5"/>
  <c r="AY61" i="5"/>
  <c r="AZ83" i="5"/>
  <c r="AW72" i="5"/>
  <c r="BC86" i="2"/>
  <c r="BC413" i="2"/>
  <c r="BC423" i="2"/>
  <c r="BC158" i="2"/>
  <c r="BC316" i="2"/>
  <c r="BC424" i="2"/>
  <c r="BC348" i="2"/>
  <c r="BC246" i="2"/>
  <c r="BC362" i="2"/>
  <c r="BC211" i="2"/>
  <c r="BC450" i="2"/>
  <c r="BC422" i="2"/>
  <c r="BC369" i="2"/>
  <c r="BC189" i="2"/>
  <c r="BC469" i="2"/>
  <c r="BC270" i="2"/>
  <c r="BC257" i="2"/>
  <c r="BC399" i="2"/>
  <c r="BC364" i="2"/>
  <c r="BC418" i="2"/>
  <c r="BC199" i="2"/>
  <c r="BC191" i="2"/>
  <c r="BC138" i="2"/>
  <c r="BC197" i="2"/>
  <c r="BC411" i="2"/>
  <c r="BC366" i="2"/>
  <c r="BC161" i="2"/>
  <c r="BC307" i="2"/>
  <c r="BC454" i="2"/>
  <c r="BC420" i="2"/>
  <c r="BC249" i="2"/>
  <c r="BC305" i="2"/>
  <c r="BC403" i="2"/>
  <c r="BC263" i="2"/>
  <c r="BC310" i="2"/>
  <c r="BC202" i="2"/>
  <c r="BC400" i="2"/>
  <c r="BC475" i="2"/>
  <c r="BC212" i="2"/>
  <c r="BC154" i="2"/>
  <c r="BC371" i="2"/>
  <c r="BC313" i="2"/>
  <c r="BC360" i="2"/>
  <c r="BC213" i="2"/>
  <c r="BC295" i="2"/>
  <c r="BC241" i="2"/>
  <c r="BC361" i="2"/>
  <c r="BC346" i="2"/>
  <c r="BC464" i="2"/>
  <c r="BC468" i="2"/>
  <c r="BC208" i="2"/>
  <c r="BC350" i="2"/>
  <c r="BC315" i="2"/>
  <c r="BC166" i="2"/>
  <c r="BC412" i="2"/>
  <c r="BC162" i="2"/>
  <c r="BC363" i="2"/>
  <c r="BC255" i="2"/>
  <c r="BC137" i="2"/>
  <c r="BC455" i="2"/>
  <c r="BC373" i="2"/>
  <c r="BC407" i="2"/>
  <c r="BC314" i="2"/>
  <c r="BC250" i="2"/>
  <c r="BC465" i="2"/>
  <c r="BC365" i="2"/>
  <c r="BC265" i="2"/>
  <c r="BC296" i="2"/>
  <c r="BC297" i="2"/>
  <c r="BC474" i="2"/>
  <c r="BC156" i="2"/>
  <c r="BC406" i="2"/>
  <c r="BC398" i="2"/>
  <c r="BC318" i="2"/>
  <c r="BC354" i="2"/>
  <c r="BC217" i="2"/>
  <c r="BC309" i="2"/>
  <c r="BC321" i="2"/>
  <c r="BC449" i="2"/>
  <c r="BC266" i="2"/>
  <c r="BC252" i="2"/>
  <c r="BC368" i="2"/>
  <c r="BC205" i="2"/>
  <c r="BC466" i="2"/>
  <c r="BC300" i="2"/>
  <c r="BC417" i="2"/>
  <c r="BC206" i="2"/>
  <c r="BC320" i="2"/>
  <c r="BC262" i="2"/>
  <c r="BC319" i="2"/>
  <c r="BC397" i="2"/>
  <c r="BC149" i="2"/>
  <c r="BC303" i="2"/>
  <c r="BC200" i="2"/>
  <c r="BC153" i="2"/>
  <c r="BC256" i="2"/>
  <c r="BC299" i="2"/>
  <c r="BC242" i="2"/>
  <c r="BC165" i="2"/>
  <c r="BC359" i="2"/>
  <c r="BC151" i="2"/>
  <c r="BC317" i="2"/>
  <c r="BC93" i="2"/>
  <c r="BC503" i="2"/>
  <c r="BC502" i="2"/>
  <c r="AD335" i="2"/>
  <c r="AD336" i="2" s="1"/>
  <c r="BC5" i="3"/>
  <c r="BC493" i="2"/>
  <c r="BC494" i="2"/>
  <c r="BC506" i="2"/>
  <c r="BC509" i="2"/>
  <c r="BC511" i="2"/>
  <c r="BC510" i="2"/>
  <c r="BC507" i="2"/>
  <c r="BC508" i="2"/>
  <c r="BC505" i="2"/>
  <c r="BC512" i="2"/>
  <c r="BC36" i="2"/>
  <c r="BC513" i="2"/>
  <c r="BC33" i="2"/>
  <c r="BC34" i="2"/>
  <c r="BC35" i="2"/>
  <c r="BC38" i="2"/>
  <c r="BC514" i="2"/>
  <c r="BC501" i="2"/>
  <c r="BC515" i="2"/>
  <c r="BC88" i="2"/>
  <c r="BC39" i="2"/>
  <c r="BC40" i="2"/>
  <c r="BC516" i="2"/>
  <c r="BC41" i="2"/>
  <c r="BC91" i="2"/>
  <c r="BC517" i="2"/>
  <c r="BC42" i="2"/>
  <c r="BC500" i="2"/>
  <c r="BC518" i="2"/>
  <c r="BC519" i="2"/>
  <c r="BC95" i="2"/>
  <c r="BC94" i="2"/>
  <c r="BC92" i="2"/>
  <c r="BC43" i="2"/>
  <c r="BC520" i="2"/>
  <c r="BC96" i="2"/>
  <c r="BC44" i="2"/>
  <c r="BC97" i="2"/>
  <c r="BC45" i="2"/>
  <c r="BC521" i="2"/>
  <c r="BC98" i="2"/>
  <c r="BC46" i="2"/>
  <c r="BC522" i="2"/>
  <c r="BC523" i="2"/>
  <c r="BC99" i="2"/>
  <c r="BC47" i="2"/>
  <c r="BC524" i="2"/>
  <c r="BC100" i="2"/>
  <c r="BC48" i="2"/>
  <c r="BC525" i="2"/>
  <c r="BC49" i="2"/>
  <c r="BC101" i="2"/>
  <c r="BC526" i="2"/>
  <c r="BC50" i="2"/>
  <c r="BC102" i="2"/>
  <c r="BC527" i="2"/>
  <c r="BC51" i="2"/>
  <c r="BC103" i="2"/>
  <c r="BC528" i="2"/>
  <c r="BC104" i="2"/>
  <c r="BC52" i="2"/>
  <c r="BC53" i="2"/>
  <c r="BC529" i="2"/>
  <c r="BC105" i="2"/>
  <c r="BC106" i="2"/>
  <c r="BC530" i="2"/>
  <c r="BC54" i="2"/>
  <c r="BC55" i="2"/>
  <c r="BC107" i="2"/>
  <c r="BC108" i="2"/>
  <c r="BC56" i="2"/>
  <c r="BC109" i="2"/>
  <c r="BC57" i="2"/>
  <c r="BC110" i="2"/>
  <c r="BC58" i="2"/>
  <c r="BC111" i="2"/>
  <c r="BC59" i="2"/>
  <c r="BC60" i="2"/>
  <c r="BC112" i="2"/>
  <c r="BC113" i="2"/>
  <c r="BC61" i="2"/>
  <c r="BC62" i="2"/>
  <c r="BC114" i="2"/>
  <c r="BC476" i="2"/>
  <c r="BC218" i="2"/>
  <c r="BC498" i="2"/>
  <c r="BC322" i="2"/>
  <c r="BC410" i="2"/>
  <c r="BC345" i="2"/>
  <c r="BC160" i="2"/>
  <c r="BC352" i="2"/>
  <c r="BC355" i="2"/>
  <c r="BC204" i="2"/>
  <c r="BC247" i="2"/>
  <c r="BC472" i="2"/>
  <c r="BC216" i="2"/>
  <c r="BC244" i="2"/>
  <c r="BC298" i="2"/>
  <c r="BC370" i="2"/>
  <c r="BC358" i="2"/>
  <c r="BC452" i="2"/>
  <c r="BC192" i="2"/>
  <c r="BC353" i="2"/>
  <c r="BC402" i="2"/>
  <c r="BC198" i="2"/>
  <c r="BC372" i="2"/>
  <c r="BC458" i="2"/>
  <c r="BC456" i="2"/>
  <c r="BC304" i="2"/>
  <c r="BC261" i="2"/>
  <c r="BC470" i="2"/>
  <c r="BC155" i="2"/>
  <c r="BC308" i="2"/>
  <c r="BC301" i="2"/>
  <c r="BC461" i="2"/>
  <c r="BC196" i="2"/>
  <c r="BC293" i="2"/>
  <c r="BC195" i="2"/>
  <c r="BC85" i="2"/>
  <c r="BC351" i="2"/>
  <c r="BC214" i="2"/>
  <c r="BC139" i="2"/>
  <c r="BC248" i="2"/>
  <c r="BC159" i="2"/>
  <c r="BC243" i="2"/>
  <c r="BC148" i="2"/>
  <c r="BC190" i="2"/>
  <c r="BC421" i="2"/>
  <c r="BC426" i="2"/>
  <c r="BC215" i="2"/>
  <c r="BC260" i="2"/>
  <c r="BC425" i="2"/>
  <c r="BC311" i="2"/>
  <c r="BC203" i="2"/>
  <c r="BC357" i="2"/>
  <c r="BC404" i="2"/>
  <c r="BC408" i="2"/>
  <c r="BC306" i="2"/>
  <c r="BC478" i="2"/>
  <c r="BC90" i="2"/>
  <c r="BC504" i="2"/>
  <c r="BC201" i="2"/>
  <c r="BC87" i="2"/>
  <c r="BC467" i="2"/>
  <c r="BC451" i="2"/>
  <c r="BC140" i="2"/>
  <c r="BC462" i="2"/>
  <c r="BC294" i="2"/>
  <c r="BC416" i="2"/>
  <c r="BC409" i="2"/>
  <c r="BC258" i="2"/>
  <c r="BC457" i="2"/>
  <c r="BC349" i="2"/>
  <c r="BC259" i="2"/>
  <c r="BC142" i="2"/>
  <c r="BC163" i="2"/>
  <c r="BC209" i="2"/>
  <c r="BC419" i="2"/>
  <c r="BC459" i="2"/>
  <c r="BC150" i="2"/>
  <c r="BC414" i="2"/>
  <c r="BC164" i="2"/>
  <c r="BC152" i="2"/>
  <c r="BC302" i="2"/>
  <c r="BC194" i="2"/>
  <c r="BC415" i="2"/>
  <c r="BC251" i="2"/>
  <c r="BC145" i="2"/>
  <c r="BC473" i="2"/>
  <c r="BC367" i="2"/>
  <c r="BC269" i="2"/>
  <c r="BC157" i="2"/>
  <c r="BC264" i="2"/>
  <c r="BC254" i="2"/>
  <c r="BC312" i="2"/>
  <c r="BC374" i="2"/>
  <c r="BC460" i="2"/>
  <c r="BC253" i="2"/>
  <c r="BC268" i="2"/>
  <c r="BC347" i="2"/>
  <c r="BC477" i="2"/>
  <c r="BC143" i="2"/>
  <c r="BC471" i="2"/>
  <c r="BC210" i="2"/>
  <c r="BC144" i="2"/>
  <c r="BC267" i="2"/>
  <c r="BC147" i="2"/>
  <c r="BC207" i="2"/>
  <c r="BC146" i="2"/>
  <c r="BC405" i="2"/>
  <c r="BC463" i="2"/>
  <c r="BC356" i="2"/>
  <c r="AG24" i="2"/>
  <c r="AG27" i="2" s="1"/>
  <c r="AH22" i="2" s="1"/>
  <c r="AC75" i="2"/>
  <c r="BB10" i="2"/>
  <c r="AY533" i="2"/>
  <c r="AB532" i="2"/>
  <c r="AB17" i="3" s="1"/>
  <c r="AB35" i="3" s="1"/>
  <c r="AB495" i="2"/>
  <c r="BC389" i="2"/>
  <c r="BC23" i="3"/>
  <c r="BC337" i="2"/>
  <c r="BC441" i="2"/>
  <c r="BC129" i="2"/>
  <c r="BC285" i="2"/>
  <c r="BC233" i="2"/>
  <c r="BC77" i="2"/>
  <c r="BC181" i="2"/>
  <c r="BC25" i="2"/>
  <c r="BC338" i="2"/>
  <c r="BC286" i="2"/>
  <c r="BC130" i="2"/>
  <c r="BC78" i="2"/>
  <c r="BC442" i="2"/>
  <c r="BC390" i="2"/>
  <c r="BC234" i="2"/>
  <c r="BC182" i="2"/>
  <c r="BC26" i="2"/>
  <c r="BC134" i="2"/>
  <c r="BC446" i="2"/>
  <c r="BC290" i="2"/>
  <c r="BC238" i="2"/>
  <c r="BC394" i="2"/>
  <c r="BC82" i="2"/>
  <c r="BC186" i="2"/>
  <c r="BC30" i="2"/>
  <c r="BC342" i="2"/>
  <c r="AC74" i="2"/>
  <c r="BK6" i="2"/>
  <c r="AB282" i="2"/>
  <c r="AB283" i="2"/>
  <c r="X378" i="2"/>
  <c r="Y377" i="2"/>
  <c r="AD440" i="2"/>
  <c r="AD235" i="2"/>
  <c r="X326" i="2"/>
  <c r="Y325" i="2"/>
  <c r="AD131" i="2"/>
  <c r="AE183" i="2"/>
  <c r="Z376" i="2"/>
  <c r="Z14" i="3" s="1"/>
  <c r="Z32" i="3" s="1"/>
  <c r="BD5" i="2"/>
  <c r="BC448" i="2"/>
  <c r="BC396" i="2"/>
  <c r="BC344" i="2"/>
  <c r="BC188" i="2"/>
  <c r="BC136" i="2"/>
  <c r="BC84" i="2"/>
  <c r="BC240" i="2"/>
  <c r="BC292" i="2"/>
  <c r="BC32" i="2"/>
  <c r="AC388" i="2"/>
  <c r="AS132" i="5" l="1"/>
  <c r="BD51" i="5"/>
  <c r="BA53" i="5"/>
  <c r="AU73" i="5"/>
  <c r="AT78" i="5"/>
  <c r="AT128" i="5" s="1"/>
  <c r="AU111" i="5"/>
  <c r="AU131" i="5" s="1"/>
  <c r="AV105" i="5"/>
  <c r="AX56" i="5"/>
  <c r="AX125" i="5" s="1"/>
  <c r="AY50" i="5"/>
  <c r="BI45" i="5"/>
  <c r="BI124" i="5" s="1"/>
  <c r="BJ39" i="5"/>
  <c r="AX100" i="5"/>
  <c r="AX130" i="5" s="1"/>
  <c r="AY94" i="5"/>
  <c r="AV85" i="5"/>
  <c r="AU89" i="5"/>
  <c r="AU129" i="5" s="1"/>
  <c r="AX63" i="5"/>
  <c r="AW67" i="5"/>
  <c r="AZ61" i="5"/>
  <c r="AX72" i="5"/>
  <c r="BA83" i="5"/>
  <c r="BD413" i="2"/>
  <c r="AH23" i="2"/>
  <c r="AH24" i="2" s="1"/>
  <c r="AC76" i="2"/>
  <c r="AC79" i="2" s="1"/>
  <c r="BD463" i="2"/>
  <c r="BD147" i="2"/>
  <c r="BD210" i="2"/>
  <c r="BD347" i="2"/>
  <c r="BD374" i="2"/>
  <c r="BD157" i="2"/>
  <c r="BD145" i="2"/>
  <c r="BD302" i="2"/>
  <c r="BD150" i="2"/>
  <c r="BD163" i="2"/>
  <c r="BD457" i="2"/>
  <c r="BD294" i="2"/>
  <c r="BD467" i="2"/>
  <c r="BD90" i="2"/>
  <c r="BD404" i="2"/>
  <c r="BD425" i="2"/>
  <c r="BD421" i="2"/>
  <c r="BD159" i="2"/>
  <c r="BD351" i="2"/>
  <c r="BD196" i="2"/>
  <c r="BD155" i="2"/>
  <c r="BD456" i="2"/>
  <c r="BD402" i="2"/>
  <c r="BD358" i="2"/>
  <c r="BD216" i="2"/>
  <c r="BD355" i="2"/>
  <c r="BD345" i="2"/>
  <c r="BD206" i="2"/>
  <c r="BD307" i="2"/>
  <c r="BD310" i="2"/>
  <c r="BD318" i="2"/>
  <c r="BD255" i="2"/>
  <c r="BD313" i="2"/>
  <c r="BD165" i="2"/>
  <c r="BD191" i="2"/>
  <c r="BD420" i="2"/>
  <c r="BD417" i="2"/>
  <c r="BD474" i="2"/>
  <c r="BD166" i="2"/>
  <c r="BD475" i="2"/>
  <c r="BD146" i="2"/>
  <c r="BD144" i="2"/>
  <c r="BD143" i="2"/>
  <c r="BD253" i="2"/>
  <c r="BD254" i="2"/>
  <c r="BD367" i="2"/>
  <c r="BD415" i="2"/>
  <c r="BD164" i="2"/>
  <c r="BD419" i="2"/>
  <c r="BD259" i="2"/>
  <c r="BD409" i="2"/>
  <c r="BD140" i="2"/>
  <c r="BD201" i="2"/>
  <c r="BD306" i="2"/>
  <c r="BD203" i="2"/>
  <c r="BD215" i="2"/>
  <c r="BD148" i="2"/>
  <c r="BD139" i="2"/>
  <c r="BD195" i="2"/>
  <c r="BD301" i="2"/>
  <c r="BD261" i="2"/>
  <c r="BD372" i="2"/>
  <c r="BD192" i="2"/>
  <c r="BD298" i="2"/>
  <c r="BD247" i="2"/>
  <c r="BD352" i="2"/>
  <c r="BD322" i="2"/>
  <c r="BD153" i="2"/>
  <c r="BD197" i="2"/>
  <c r="BD368" i="2"/>
  <c r="BD365" i="2"/>
  <c r="BD468" i="2"/>
  <c r="BD86" i="2"/>
  <c r="BD397" i="2"/>
  <c r="BD366" i="2"/>
  <c r="BD403" i="2"/>
  <c r="BD321" i="2"/>
  <c r="BD407" i="2"/>
  <c r="BD241" i="2"/>
  <c r="BD476" i="2"/>
  <c r="BD94" i="2"/>
  <c r="BD88" i="2"/>
  <c r="BD501" i="2"/>
  <c r="BD151" i="2"/>
  <c r="BD299" i="2"/>
  <c r="BD303" i="2"/>
  <c r="BD262" i="2"/>
  <c r="BD199" i="2"/>
  <c r="BD138" i="2"/>
  <c r="BD411" i="2"/>
  <c r="BD161" i="2"/>
  <c r="BD454" i="2"/>
  <c r="BD249" i="2"/>
  <c r="BD305" i="2"/>
  <c r="BD263" i="2"/>
  <c r="BD202" i="2"/>
  <c r="BD466" i="2"/>
  <c r="BD266" i="2"/>
  <c r="BD217" i="2"/>
  <c r="BD406" i="2"/>
  <c r="BD296" i="2"/>
  <c r="BD250" i="2"/>
  <c r="BD455" i="2"/>
  <c r="BD162" i="2"/>
  <c r="BD350" i="2"/>
  <c r="BD346" i="2"/>
  <c r="BD213" i="2"/>
  <c r="BD154" i="2"/>
  <c r="BD5" i="3"/>
  <c r="BD493" i="2"/>
  <c r="BD494" i="2"/>
  <c r="BD510" i="2"/>
  <c r="BD511" i="2"/>
  <c r="BD509" i="2"/>
  <c r="BD507" i="2"/>
  <c r="BD512" i="2"/>
  <c r="BD508" i="2"/>
  <c r="BD506" i="2"/>
  <c r="BD36" i="2"/>
  <c r="BD34" i="2"/>
  <c r="BD513" i="2"/>
  <c r="BD35" i="2"/>
  <c r="BD33" i="2"/>
  <c r="BD504" i="2"/>
  <c r="BD505" i="2"/>
  <c r="BD38" i="2"/>
  <c r="BD514" i="2"/>
  <c r="BD515" i="2"/>
  <c r="BD503" i="2"/>
  <c r="BD39" i="2"/>
  <c r="BD516" i="2"/>
  <c r="BD40" i="2"/>
  <c r="BD87" i="2"/>
  <c r="BD41" i="2"/>
  <c r="BD517" i="2"/>
  <c r="BD91" i="2"/>
  <c r="BD518" i="2"/>
  <c r="BD42" i="2"/>
  <c r="BD519" i="2"/>
  <c r="BD43" i="2"/>
  <c r="BD500" i="2"/>
  <c r="BD93" i="2"/>
  <c r="BD96" i="2"/>
  <c r="BD44" i="2"/>
  <c r="BD520" i="2"/>
  <c r="BD95" i="2"/>
  <c r="BD97" i="2"/>
  <c r="BD45" i="2"/>
  <c r="BD521" i="2"/>
  <c r="BD98" i="2"/>
  <c r="BD46" i="2"/>
  <c r="BD522" i="2"/>
  <c r="BD99" i="2"/>
  <c r="BD523" i="2"/>
  <c r="BD47" i="2"/>
  <c r="BD524" i="2"/>
  <c r="BD48" i="2"/>
  <c r="BD100" i="2"/>
  <c r="BD49" i="2"/>
  <c r="BD525" i="2"/>
  <c r="BD101" i="2"/>
  <c r="BD526" i="2"/>
  <c r="BD102" i="2"/>
  <c r="BD50" i="2"/>
  <c r="BD527" i="2"/>
  <c r="BD103" i="2"/>
  <c r="BD51" i="2"/>
  <c r="BD104" i="2"/>
  <c r="BD528" i="2"/>
  <c r="BD52" i="2"/>
  <c r="BD53" i="2"/>
  <c r="BD529" i="2"/>
  <c r="BD105" i="2"/>
  <c r="BD106" i="2"/>
  <c r="BD530" i="2"/>
  <c r="BD54" i="2"/>
  <c r="BD55" i="2"/>
  <c r="BD107" i="2"/>
  <c r="BD108" i="2"/>
  <c r="BD56" i="2"/>
  <c r="BD57" i="2"/>
  <c r="BD109" i="2"/>
  <c r="BD58" i="2"/>
  <c r="BD110" i="2"/>
  <c r="BD59" i="2"/>
  <c r="BD111" i="2"/>
  <c r="BD112" i="2"/>
  <c r="BD60" i="2"/>
  <c r="BD61" i="2"/>
  <c r="BD113" i="2"/>
  <c r="BD114" i="2"/>
  <c r="BD62" i="2"/>
  <c r="BD498" i="2"/>
  <c r="BD356" i="2"/>
  <c r="BD405" i="2"/>
  <c r="BD207" i="2"/>
  <c r="BD267" i="2"/>
  <c r="BD471" i="2"/>
  <c r="BD477" i="2"/>
  <c r="BD268" i="2"/>
  <c r="BD460" i="2"/>
  <c r="BD312" i="2"/>
  <c r="BD264" i="2"/>
  <c r="BD269" i="2"/>
  <c r="BD473" i="2"/>
  <c r="BD251" i="2"/>
  <c r="BD194" i="2"/>
  <c r="BD152" i="2"/>
  <c r="BD414" i="2"/>
  <c r="BD459" i="2"/>
  <c r="BD209" i="2"/>
  <c r="BD142" i="2"/>
  <c r="BD349" i="2"/>
  <c r="BD258" i="2"/>
  <c r="BD416" i="2"/>
  <c r="BD462" i="2"/>
  <c r="BD451" i="2"/>
  <c r="BD478" i="2"/>
  <c r="BD408" i="2"/>
  <c r="BD357" i="2"/>
  <c r="BD311" i="2"/>
  <c r="BD260" i="2"/>
  <c r="BD426" i="2"/>
  <c r="BD190" i="2"/>
  <c r="BD243" i="2"/>
  <c r="BD248" i="2"/>
  <c r="BD214" i="2"/>
  <c r="BD85" i="2"/>
  <c r="BD293" i="2"/>
  <c r="BD461" i="2"/>
  <c r="BD308" i="2"/>
  <c r="BD470" i="2"/>
  <c r="BD304" i="2"/>
  <c r="BD458" i="2"/>
  <c r="BD198" i="2"/>
  <c r="BD353" i="2"/>
  <c r="BD452" i="2"/>
  <c r="BD370" i="2"/>
  <c r="BD244" i="2"/>
  <c r="BD472" i="2"/>
  <c r="BD204" i="2"/>
  <c r="BD160" i="2"/>
  <c r="BD410" i="2"/>
  <c r="BD218" i="2"/>
  <c r="BD92" i="2"/>
  <c r="BD418" i="2"/>
  <c r="BD317" i="2"/>
  <c r="BD359" i="2"/>
  <c r="BD242" i="2"/>
  <c r="BD256" i="2"/>
  <c r="BD200" i="2"/>
  <c r="BD149" i="2"/>
  <c r="BD319" i="2"/>
  <c r="BD320" i="2"/>
  <c r="BD423" i="2"/>
  <c r="BD158" i="2"/>
  <c r="BD316" i="2"/>
  <c r="BD424" i="2"/>
  <c r="BD348" i="2"/>
  <c r="BD246" i="2"/>
  <c r="BD362" i="2"/>
  <c r="BD211" i="2"/>
  <c r="BD450" i="2"/>
  <c r="BD422" i="2"/>
  <c r="BD369" i="2"/>
  <c r="BD189" i="2"/>
  <c r="BD469" i="2"/>
  <c r="BD270" i="2"/>
  <c r="BD257" i="2"/>
  <c r="BD399" i="2"/>
  <c r="BD364" i="2"/>
  <c r="BD502" i="2"/>
  <c r="BD300" i="2"/>
  <c r="BD205" i="2"/>
  <c r="BD252" i="2"/>
  <c r="BD449" i="2"/>
  <c r="BD309" i="2"/>
  <c r="BD354" i="2"/>
  <c r="BD398" i="2"/>
  <c r="BD156" i="2"/>
  <c r="BD297" i="2"/>
  <c r="BD265" i="2"/>
  <c r="BD465" i="2"/>
  <c r="BD314" i="2"/>
  <c r="BD373" i="2"/>
  <c r="BD137" i="2"/>
  <c r="BD363" i="2"/>
  <c r="BD412" i="2"/>
  <c r="BD315" i="2"/>
  <c r="BD208" i="2"/>
  <c r="BD464" i="2"/>
  <c r="BD361" i="2"/>
  <c r="BD295" i="2"/>
  <c r="BD360" i="2"/>
  <c r="BD371" i="2"/>
  <c r="BD212" i="2"/>
  <c r="BD400" i="2"/>
  <c r="BC10" i="2"/>
  <c r="AC491" i="2"/>
  <c r="AC490" i="2"/>
  <c r="AB534" i="2"/>
  <c r="AZ533" i="2"/>
  <c r="BD23" i="3"/>
  <c r="BD337" i="2"/>
  <c r="BD285" i="2"/>
  <c r="BD389" i="2"/>
  <c r="BD233" i="2"/>
  <c r="BD441" i="2"/>
  <c r="BD77" i="2"/>
  <c r="BD181" i="2"/>
  <c r="BD25" i="2"/>
  <c r="BD129" i="2"/>
  <c r="BD338" i="2"/>
  <c r="BD286" i="2"/>
  <c r="BD182" i="2"/>
  <c r="BD442" i="2"/>
  <c r="BD390" i="2"/>
  <c r="BD234" i="2"/>
  <c r="BD26" i="2"/>
  <c r="BD130" i="2"/>
  <c r="BD78" i="2"/>
  <c r="BD134" i="2"/>
  <c r="BD290" i="2"/>
  <c r="BD82" i="2"/>
  <c r="BD446" i="2"/>
  <c r="BD186" i="2"/>
  <c r="BD30" i="2"/>
  <c r="BD394" i="2"/>
  <c r="BD238" i="2"/>
  <c r="BD342" i="2"/>
  <c r="BL6" i="2"/>
  <c r="AA376" i="2"/>
  <c r="AA14" i="3" s="1"/>
  <c r="AA32" i="3" s="1"/>
  <c r="Y326" i="2"/>
  <c r="Z325" i="2"/>
  <c r="AD443" i="2"/>
  <c r="BE5" i="2"/>
  <c r="BD448" i="2"/>
  <c r="BD396" i="2"/>
  <c r="BD344" i="2"/>
  <c r="BD188" i="2"/>
  <c r="BD32" i="2"/>
  <c r="BD136" i="2"/>
  <c r="BD84" i="2"/>
  <c r="BD240" i="2"/>
  <c r="BD292" i="2"/>
  <c r="AF178" i="2"/>
  <c r="AF179" i="2"/>
  <c r="AB284" i="2"/>
  <c r="AD339" i="2"/>
  <c r="AC391" i="2"/>
  <c r="AE126" i="2"/>
  <c r="AE127" i="2"/>
  <c r="Y378" i="2"/>
  <c r="Z377" i="2"/>
  <c r="AE230" i="2"/>
  <c r="AE231" i="2"/>
  <c r="BB53" i="5" l="1"/>
  <c r="BE51" i="5"/>
  <c r="AT132" i="5"/>
  <c r="AV73" i="5"/>
  <c r="AU78" i="5"/>
  <c r="AU128" i="5" s="1"/>
  <c r="AZ94" i="5"/>
  <c r="AY100" i="5"/>
  <c r="AY130" i="5" s="1"/>
  <c r="BK39" i="5"/>
  <c r="BJ45" i="5"/>
  <c r="BJ124" i="5" s="1"/>
  <c r="AZ50" i="5"/>
  <c r="AY56" i="5"/>
  <c r="AY125" i="5" s="1"/>
  <c r="AW105" i="5"/>
  <c r="AV111" i="5"/>
  <c r="AV131" i="5" s="1"/>
  <c r="AW85" i="5"/>
  <c r="AV89" i="5"/>
  <c r="AV129" i="5" s="1"/>
  <c r="AY63" i="5"/>
  <c r="AX67" i="5"/>
  <c r="BA61" i="5"/>
  <c r="BB83" i="5"/>
  <c r="AY72" i="5"/>
  <c r="BE463" i="2"/>
  <c r="BE212" i="2"/>
  <c r="BE360" i="2"/>
  <c r="BE361" i="2"/>
  <c r="BE208" i="2"/>
  <c r="BE412" i="2"/>
  <c r="BE137" i="2"/>
  <c r="BE314" i="2"/>
  <c r="BE265" i="2"/>
  <c r="BE156" i="2"/>
  <c r="BE354" i="2"/>
  <c r="BE449" i="2"/>
  <c r="BE205" i="2"/>
  <c r="BE399" i="2"/>
  <c r="BE270" i="2"/>
  <c r="BE189" i="2"/>
  <c r="BE422" i="2"/>
  <c r="BE211" i="2"/>
  <c r="BE246" i="2"/>
  <c r="BE424" i="2"/>
  <c r="BE158" i="2"/>
  <c r="BE320" i="2"/>
  <c r="BE149" i="2"/>
  <c r="BE256" i="2"/>
  <c r="BE359" i="2"/>
  <c r="BE418" i="2"/>
  <c r="BE218" i="2"/>
  <c r="BE160" i="2"/>
  <c r="BE204" i="2"/>
  <c r="BE244" i="2"/>
  <c r="BE452" i="2"/>
  <c r="BE198" i="2"/>
  <c r="BE304" i="2"/>
  <c r="BE308" i="2"/>
  <c r="BE293" i="2"/>
  <c r="BE214" i="2"/>
  <c r="BE243" i="2"/>
  <c r="BE426" i="2"/>
  <c r="BE311" i="2"/>
  <c r="BE408" i="2"/>
  <c r="BE451" i="2"/>
  <c r="BE416" i="2"/>
  <c r="BE349" i="2"/>
  <c r="BE209" i="2"/>
  <c r="BE414" i="2"/>
  <c r="BE194" i="2"/>
  <c r="BE473" i="2"/>
  <c r="BE264" i="2"/>
  <c r="BE460" i="2"/>
  <c r="BE477" i="2"/>
  <c r="BE207" i="2"/>
  <c r="BE356" i="2"/>
  <c r="BE95" i="2"/>
  <c r="BE93" i="2"/>
  <c r="BE91" i="2"/>
  <c r="BE505" i="2"/>
  <c r="BE86" i="2"/>
  <c r="BE475" i="2"/>
  <c r="BE313" i="2"/>
  <c r="BE241" i="2"/>
  <c r="BE468" i="2"/>
  <c r="BE166" i="2"/>
  <c r="BE255" i="2"/>
  <c r="BE407" i="2"/>
  <c r="BE365" i="2"/>
  <c r="BE474" i="2"/>
  <c r="BE318" i="2"/>
  <c r="BE321" i="2"/>
  <c r="BE368" i="2"/>
  <c r="BE417" i="2"/>
  <c r="BE310" i="2"/>
  <c r="BE403" i="2"/>
  <c r="BE420" i="2"/>
  <c r="BE307" i="2"/>
  <c r="BE366" i="2"/>
  <c r="BE197" i="2"/>
  <c r="BE191" i="2"/>
  <c r="BE206" i="2"/>
  <c r="BE397" i="2"/>
  <c r="BE153" i="2"/>
  <c r="BE165" i="2"/>
  <c r="BE476" i="2"/>
  <c r="BE345" i="2"/>
  <c r="BE355" i="2"/>
  <c r="BE216" i="2"/>
  <c r="BE358" i="2"/>
  <c r="BE402" i="2"/>
  <c r="BE456" i="2"/>
  <c r="BE155" i="2"/>
  <c r="BE196" i="2"/>
  <c r="BE351" i="2"/>
  <c r="BE159" i="2"/>
  <c r="BE421" i="2"/>
  <c r="BE425" i="2"/>
  <c r="BE404" i="2"/>
  <c r="BE90" i="2"/>
  <c r="BE467" i="2"/>
  <c r="BE294" i="2"/>
  <c r="BE457" i="2"/>
  <c r="BE163" i="2"/>
  <c r="BE150" i="2"/>
  <c r="BE302" i="2"/>
  <c r="BE145" i="2"/>
  <c r="BE157" i="2"/>
  <c r="BE374" i="2"/>
  <c r="BE347" i="2"/>
  <c r="BE210" i="2"/>
  <c r="BE147" i="2"/>
  <c r="BE5" i="3"/>
  <c r="BE493" i="2"/>
  <c r="BE494" i="2"/>
  <c r="BE509" i="2"/>
  <c r="BE510" i="2"/>
  <c r="BE511" i="2"/>
  <c r="BE507" i="2"/>
  <c r="BE508" i="2"/>
  <c r="BE36" i="2"/>
  <c r="BE512" i="2"/>
  <c r="BE506" i="2"/>
  <c r="BE513" i="2"/>
  <c r="BE33" i="2"/>
  <c r="BE35" i="2"/>
  <c r="BE34" i="2"/>
  <c r="BE38" i="2"/>
  <c r="BE514" i="2"/>
  <c r="BE515" i="2"/>
  <c r="BE39" i="2"/>
  <c r="BE502" i="2"/>
  <c r="BE503" i="2"/>
  <c r="BE40" i="2"/>
  <c r="BE501" i="2"/>
  <c r="BE516" i="2"/>
  <c r="BE41" i="2"/>
  <c r="BE517" i="2"/>
  <c r="BE518" i="2"/>
  <c r="BE42" i="2"/>
  <c r="BE519" i="2"/>
  <c r="BE43" i="2"/>
  <c r="BE94" i="2"/>
  <c r="BE520" i="2"/>
  <c r="BE44" i="2"/>
  <c r="BE96" i="2"/>
  <c r="BE97" i="2"/>
  <c r="BE45" i="2"/>
  <c r="BE521" i="2"/>
  <c r="BE522" i="2"/>
  <c r="BE98" i="2"/>
  <c r="BE46" i="2"/>
  <c r="BE523" i="2"/>
  <c r="BE47" i="2"/>
  <c r="BE99" i="2"/>
  <c r="BE524" i="2"/>
  <c r="BE100" i="2"/>
  <c r="BE48" i="2"/>
  <c r="BE101" i="2"/>
  <c r="BE49" i="2"/>
  <c r="BE525" i="2"/>
  <c r="BE526" i="2"/>
  <c r="BE50" i="2"/>
  <c r="BE102" i="2"/>
  <c r="BE527" i="2"/>
  <c r="BE51" i="2"/>
  <c r="BE103" i="2"/>
  <c r="BE528" i="2"/>
  <c r="BE104" i="2"/>
  <c r="BE52" i="2"/>
  <c r="BE53" i="2"/>
  <c r="BE529" i="2"/>
  <c r="BE105" i="2"/>
  <c r="BE530" i="2"/>
  <c r="BE106" i="2"/>
  <c r="BE54" i="2"/>
  <c r="BE55" i="2"/>
  <c r="BE107" i="2"/>
  <c r="BE56" i="2"/>
  <c r="BE108" i="2"/>
  <c r="BE109" i="2"/>
  <c r="BE57" i="2"/>
  <c r="BE110" i="2"/>
  <c r="BE58" i="2"/>
  <c r="BE111" i="2"/>
  <c r="BE59" i="2"/>
  <c r="BE112" i="2"/>
  <c r="BE60" i="2"/>
  <c r="BE61" i="2"/>
  <c r="BE113" i="2"/>
  <c r="BE114" i="2"/>
  <c r="BE62" i="2"/>
  <c r="BE498" i="2"/>
  <c r="BE400" i="2"/>
  <c r="BE371" i="2"/>
  <c r="BE295" i="2"/>
  <c r="BE464" i="2"/>
  <c r="BE315" i="2"/>
  <c r="BE363" i="2"/>
  <c r="BE373" i="2"/>
  <c r="BE465" i="2"/>
  <c r="BE297" i="2"/>
  <c r="BE398" i="2"/>
  <c r="BE309" i="2"/>
  <c r="BE252" i="2"/>
  <c r="BE300" i="2"/>
  <c r="BE364" i="2"/>
  <c r="BE257" i="2"/>
  <c r="BE469" i="2"/>
  <c r="BE369" i="2"/>
  <c r="BE450" i="2"/>
  <c r="BE362" i="2"/>
  <c r="BE348" i="2"/>
  <c r="BE316" i="2"/>
  <c r="BE423" i="2"/>
  <c r="BE319" i="2"/>
  <c r="BE200" i="2"/>
  <c r="BE242" i="2"/>
  <c r="BE317" i="2"/>
  <c r="BE92" i="2"/>
  <c r="BE410" i="2"/>
  <c r="BE472" i="2"/>
  <c r="BE370" i="2"/>
  <c r="BE353" i="2"/>
  <c r="BE458" i="2"/>
  <c r="BE470" i="2"/>
  <c r="BE461" i="2"/>
  <c r="BE85" i="2"/>
  <c r="BE248" i="2"/>
  <c r="BE190" i="2"/>
  <c r="BE260" i="2"/>
  <c r="BE357" i="2"/>
  <c r="BE478" i="2"/>
  <c r="BE462" i="2"/>
  <c r="BE258" i="2"/>
  <c r="BE142" i="2"/>
  <c r="BE459" i="2"/>
  <c r="BE152" i="2"/>
  <c r="BE251" i="2"/>
  <c r="BE269" i="2"/>
  <c r="BE312" i="2"/>
  <c r="BE268" i="2"/>
  <c r="BE471" i="2"/>
  <c r="BE267" i="2"/>
  <c r="BE405" i="2"/>
  <c r="BE500" i="2"/>
  <c r="BE87" i="2"/>
  <c r="BE504" i="2"/>
  <c r="BE413" i="2"/>
  <c r="BE154" i="2"/>
  <c r="BE213" i="2"/>
  <c r="BE346" i="2"/>
  <c r="BE350" i="2"/>
  <c r="BE162" i="2"/>
  <c r="BE455" i="2"/>
  <c r="BE250" i="2"/>
  <c r="BE296" i="2"/>
  <c r="BE406" i="2"/>
  <c r="BE217" i="2"/>
  <c r="BE266" i="2"/>
  <c r="BE466" i="2"/>
  <c r="BE202" i="2"/>
  <c r="BE263" i="2"/>
  <c r="BE305" i="2"/>
  <c r="BE249" i="2"/>
  <c r="BE454" i="2"/>
  <c r="BE161" i="2"/>
  <c r="BE411" i="2"/>
  <c r="BE138" i="2"/>
  <c r="BE199" i="2"/>
  <c r="BE262" i="2"/>
  <c r="BE303" i="2"/>
  <c r="BE299" i="2"/>
  <c r="BE151" i="2"/>
  <c r="BE88" i="2"/>
  <c r="BE322" i="2"/>
  <c r="BE352" i="2"/>
  <c r="BE247" i="2"/>
  <c r="BE298" i="2"/>
  <c r="BE192" i="2"/>
  <c r="BE372" i="2"/>
  <c r="BE261" i="2"/>
  <c r="BE301" i="2"/>
  <c r="BE195" i="2"/>
  <c r="BE139" i="2"/>
  <c r="BE148" i="2"/>
  <c r="BE215" i="2"/>
  <c r="BE203" i="2"/>
  <c r="BE306" i="2"/>
  <c r="BE201" i="2"/>
  <c r="BE140" i="2"/>
  <c r="BE409" i="2"/>
  <c r="BE259" i="2"/>
  <c r="BE419" i="2"/>
  <c r="BE164" i="2"/>
  <c r="BE415" i="2"/>
  <c r="BE367" i="2"/>
  <c r="BE254" i="2"/>
  <c r="BE253" i="2"/>
  <c r="BE143" i="2"/>
  <c r="BE144" i="2"/>
  <c r="BE146" i="2"/>
  <c r="AC492" i="2"/>
  <c r="AC532" i="2" s="1"/>
  <c r="AC17" i="3" s="1"/>
  <c r="AC35" i="3" s="1"/>
  <c r="BA533" i="2"/>
  <c r="AE128" i="2"/>
  <c r="AE131" i="2" s="1"/>
  <c r="AF126" i="2" s="1"/>
  <c r="BD10" i="2"/>
  <c r="BE23" i="3"/>
  <c r="BE285" i="2"/>
  <c r="BE441" i="2"/>
  <c r="BE337" i="2"/>
  <c r="BE233" i="2"/>
  <c r="BE181" i="2"/>
  <c r="BE77" i="2"/>
  <c r="BE389" i="2"/>
  <c r="BE25" i="2"/>
  <c r="BE129" i="2"/>
  <c r="BE442" i="2"/>
  <c r="BE390" i="2"/>
  <c r="BE234" i="2"/>
  <c r="BE338" i="2"/>
  <c r="BE286" i="2"/>
  <c r="BE26" i="2"/>
  <c r="BE182" i="2"/>
  <c r="BE130" i="2"/>
  <c r="BE78" i="2"/>
  <c r="BE30" i="2"/>
  <c r="BE342" i="2"/>
  <c r="BE238" i="2"/>
  <c r="BE446" i="2"/>
  <c r="BE82" i="2"/>
  <c r="BE186" i="2"/>
  <c r="BE394" i="2"/>
  <c r="BE134" i="2"/>
  <c r="BE290" i="2"/>
  <c r="BM6" i="2"/>
  <c r="AE232" i="2"/>
  <c r="AF180" i="2"/>
  <c r="Z378" i="2"/>
  <c r="AA377" i="2"/>
  <c r="BF5" i="2"/>
  <c r="BE448" i="2"/>
  <c r="BE396" i="2"/>
  <c r="BE240" i="2"/>
  <c r="BE292" i="2"/>
  <c r="BE188" i="2"/>
  <c r="BE32" i="2"/>
  <c r="BE136" i="2"/>
  <c r="BE84" i="2"/>
  <c r="BE344" i="2"/>
  <c r="Z326" i="2"/>
  <c r="AA325" i="2"/>
  <c r="AB324" i="2"/>
  <c r="AB13" i="3" s="1"/>
  <c r="AB31" i="3" s="1"/>
  <c r="AB287" i="2"/>
  <c r="AB12" i="2" s="1"/>
  <c r="AH27" i="2"/>
  <c r="AE438" i="2"/>
  <c r="AE439" i="2"/>
  <c r="AD75" i="2"/>
  <c r="AD74" i="2"/>
  <c r="AD386" i="2"/>
  <c r="AD387" i="2"/>
  <c r="AE334" i="2"/>
  <c r="AE335" i="2"/>
  <c r="AB376" i="2"/>
  <c r="AB14" i="3" s="1"/>
  <c r="AB32" i="3" s="1"/>
  <c r="AU132" i="5" l="1"/>
  <c r="BF51" i="5"/>
  <c r="BC53" i="5"/>
  <c r="AW73" i="5"/>
  <c r="AV78" i="5"/>
  <c r="AV128" i="5" s="1"/>
  <c r="AW111" i="5"/>
  <c r="AW131" i="5" s="1"/>
  <c r="AX105" i="5"/>
  <c r="AZ56" i="5"/>
  <c r="AZ125" i="5" s="1"/>
  <c r="BA50" i="5"/>
  <c r="BK45" i="5"/>
  <c r="BK124" i="5" s="1"/>
  <c r="BL39" i="5"/>
  <c r="AZ100" i="5"/>
  <c r="AZ130" i="5" s="1"/>
  <c r="BA94" i="5"/>
  <c r="AX85" i="5"/>
  <c r="AW89" i="5"/>
  <c r="AW129" i="5" s="1"/>
  <c r="AZ63" i="5"/>
  <c r="AY67" i="5"/>
  <c r="BB61" i="5"/>
  <c r="AZ72" i="5"/>
  <c r="BC83" i="5"/>
  <c r="BF144" i="2"/>
  <c r="BF253" i="2"/>
  <c r="BF367" i="2"/>
  <c r="BF5" i="3"/>
  <c r="BF493" i="2"/>
  <c r="BF494" i="2"/>
  <c r="BF510" i="2"/>
  <c r="BF511" i="2"/>
  <c r="BF509" i="2"/>
  <c r="BF512" i="2"/>
  <c r="BF36" i="2"/>
  <c r="BF513" i="2"/>
  <c r="BF34" i="2"/>
  <c r="BF506" i="2"/>
  <c r="BF35" i="2"/>
  <c r="BF33" i="2"/>
  <c r="BF508" i="2"/>
  <c r="BF504" i="2"/>
  <c r="BF514" i="2"/>
  <c r="BF38" i="2"/>
  <c r="BF515" i="2"/>
  <c r="BF39" i="2"/>
  <c r="BF516" i="2"/>
  <c r="BF40" i="2"/>
  <c r="BF41" i="2"/>
  <c r="BF517" i="2"/>
  <c r="BF503" i="2"/>
  <c r="BF42" i="2"/>
  <c r="BF518" i="2"/>
  <c r="BF43" i="2"/>
  <c r="BF519" i="2"/>
  <c r="BF44" i="2"/>
  <c r="BF500" i="2"/>
  <c r="BF520" i="2"/>
  <c r="BF92" i="2"/>
  <c r="BF45" i="2"/>
  <c r="BF95" i="2"/>
  <c r="BF521" i="2"/>
  <c r="BF97" i="2"/>
  <c r="BF46" i="2"/>
  <c r="BF98" i="2"/>
  <c r="BF522" i="2"/>
  <c r="BF523" i="2"/>
  <c r="BF99" i="2"/>
  <c r="BF47" i="2"/>
  <c r="BF524" i="2"/>
  <c r="BF100" i="2"/>
  <c r="BF48" i="2"/>
  <c r="BF525" i="2"/>
  <c r="BF49" i="2"/>
  <c r="BF101" i="2"/>
  <c r="BF102" i="2"/>
  <c r="BF526" i="2"/>
  <c r="BF50" i="2"/>
  <c r="BF51" i="2"/>
  <c r="BF527" i="2"/>
  <c r="BF103" i="2"/>
  <c r="BF104" i="2"/>
  <c r="BF528" i="2"/>
  <c r="BF52" i="2"/>
  <c r="BF529" i="2"/>
  <c r="BF105" i="2"/>
  <c r="BF53" i="2"/>
  <c r="BF54" i="2"/>
  <c r="BF106" i="2"/>
  <c r="BF530" i="2"/>
  <c r="BF55" i="2"/>
  <c r="BF107" i="2"/>
  <c r="BF108" i="2"/>
  <c r="BF56" i="2"/>
  <c r="BF57" i="2"/>
  <c r="BF109" i="2"/>
  <c r="BF110" i="2"/>
  <c r="BF58" i="2"/>
  <c r="BF111" i="2"/>
  <c r="BF59" i="2"/>
  <c r="BF60" i="2"/>
  <c r="BF112" i="2"/>
  <c r="BF61" i="2"/>
  <c r="BF113" i="2"/>
  <c r="BF62" i="2"/>
  <c r="BF114" i="2"/>
  <c r="BF498" i="2"/>
  <c r="BF146" i="2"/>
  <c r="BF143" i="2"/>
  <c r="BF254" i="2"/>
  <c r="BF415" i="2"/>
  <c r="BF419" i="2"/>
  <c r="BF409" i="2"/>
  <c r="BF201" i="2"/>
  <c r="BF203" i="2"/>
  <c r="BF148" i="2"/>
  <c r="BF195" i="2"/>
  <c r="BF261" i="2"/>
  <c r="BF192" i="2"/>
  <c r="BF247" i="2"/>
  <c r="BF322" i="2"/>
  <c r="BF151" i="2"/>
  <c r="BF303" i="2"/>
  <c r="BF199" i="2"/>
  <c r="BF411" i="2"/>
  <c r="BF454" i="2"/>
  <c r="BF305" i="2"/>
  <c r="BF202" i="2"/>
  <c r="BF266" i="2"/>
  <c r="BF406" i="2"/>
  <c r="BF250" i="2"/>
  <c r="BF162" i="2"/>
  <c r="BF346" i="2"/>
  <c r="BF154" i="2"/>
  <c r="BF87" i="2"/>
  <c r="BF405" i="2"/>
  <c r="BF471" i="2"/>
  <c r="BF312" i="2"/>
  <c r="BF251" i="2"/>
  <c r="BF459" i="2"/>
  <c r="BF258" i="2"/>
  <c r="BF478" i="2"/>
  <c r="BF260" i="2"/>
  <c r="BF248" i="2"/>
  <c r="BF461" i="2"/>
  <c r="BF458" i="2"/>
  <c r="BF370" i="2"/>
  <c r="BF242" i="2"/>
  <c r="BF319" i="2"/>
  <c r="BF316" i="2"/>
  <c r="BF362" i="2"/>
  <c r="BF369" i="2"/>
  <c r="BF257" i="2"/>
  <c r="BF300" i="2"/>
  <c r="BF309" i="2"/>
  <c r="BF297" i="2"/>
  <c r="BF373" i="2"/>
  <c r="BF315" i="2"/>
  <c r="BF295" i="2"/>
  <c r="BF400" i="2"/>
  <c r="BF94" i="2"/>
  <c r="BF501" i="2"/>
  <c r="BF147" i="2"/>
  <c r="BF347" i="2"/>
  <c r="BF157" i="2"/>
  <c r="BF302" i="2"/>
  <c r="BF163" i="2"/>
  <c r="BF294" i="2"/>
  <c r="BF90" i="2"/>
  <c r="BF425" i="2"/>
  <c r="BF159" i="2"/>
  <c r="BF196" i="2"/>
  <c r="BF456" i="2"/>
  <c r="BF358" i="2"/>
  <c r="BF355" i="2"/>
  <c r="BF476" i="2"/>
  <c r="BF165" i="2"/>
  <c r="BF397" i="2"/>
  <c r="BF191" i="2"/>
  <c r="BF366" i="2"/>
  <c r="BF420" i="2"/>
  <c r="BF403" i="2"/>
  <c r="BF417" i="2"/>
  <c r="BF321" i="2"/>
  <c r="BF474" i="2"/>
  <c r="BF407" i="2"/>
  <c r="BF166" i="2"/>
  <c r="BF241" i="2"/>
  <c r="BF475" i="2"/>
  <c r="BF505" i="2"/>
  <c r="BF93" i="2"/>
  <c r="BF356" i="2"/>
  <c r="BF460" i="2"/>
  <c r="BF473" i="2"/>
  <c r="BF414" i="2"/>
  <c r="BF349" i="2"/>
  <c r="BF451" i="2"/>
  <c r="BF311" i="2"/>
  <c r="BF243" i="2"/>
  <c r="BF293" i="2"/>
  <c r="BF304" i="2"/>
  <c r="BF452" i="2"/>
  <c r="BF204" i="2"/>
  <c r="BF218" i="2"/>
  <c r="BF359" i="2"/>
  <c r="BF149" i="2"/>
  <c r="BF158" i="2"/>
  <c r="BF246" i="2"/>
  <c r="BF422" i="2"/>
  <c r="BF270" i="2"/>
  <c r="BF205" i="2"/>
  <c r="BF354" i="2"/>
  <c r="BF265" i="2"/>
  <c r="BF137" i="2"/>
  <c r="BF208" i="2"/>
  <c r="BF360" i="2"/>
  <c r="BF164" i="2"/>
  <c r="BF259" i="2"/>
  <c r="BF140" i="2"/>
  <c r="BF306" i="2"/>
  <c r="BF215" i="2"/>
  <c r="BF139" i="2"/>
  <c r="BF301" i="2"/>
  <c r="BF372" i="2"/>
  <c r="BF298" i="2"/>
  <c r="BF352" i="2"/>
  <c r="BF88" i="2"/>
  <c r="BF299" i="2"/>
  <c r="BF262" i="2"/>
  <c r="BF138" i="2"/>
  <c r="BF161" i="2"/>
  <c r="BF249" i="2"/>
  <c r="BF263" i="2"/>
  <c r="BF466" i="2"/>
  <c r="BF217" i="2"/>
  <c r="BF296" i="2"/>
  <c r="BF455" i="2"/>
  <c r="BF350" i="2"/>
  <c r="BF213" i="2"/>
  <c r="BF413" i="2"/>
  <c r="BF267" i="2"/>
  <c r="BF268" i="2"/>
  <c r="BF269" i="2"/>
  <c r="BF152" i="2"/>
  <c r="BF142" i="2"/>
  <c r="BF462" i="2"/>
  <c r="BF357" i="2"/>
  <c r="BF190" i="2"/>
  <c r="BF85" i="2"/>
  <c r="BF470" i="2"/>
  <c r="BF353" i="2"/>
  <c r="BF472" i="2"/>
  <c r="BF410" i="2"/>
  <c r="BF317" i="2"/>
  <c r="BF200" i="2"/>
  <c r="BF423" i="2"/>
  <c r="BF348" i="2"/>
  <c r="BF450" i="2"/>
  <c r="BF469" i="2"/>
  <c r="BF364" i="2"/>
  <c r="BF252" i="2"/>
  <c r="BF398" i="2"/>
  <c r="BF465" i="2"/>
  <c r="BF363" i="2"/>
  <c r="BF464" i="2"/>
  <c r="BF371" i="2"/>
  <c r="BF96" i="2"/>
  <c r="BF502" i="2"/>
  <c r="BF507" i="2"/>
  <c r="BF210" i="2"/>
  <c r="BF374" i="2"/>
  <c r="BF145" i="2"/>
  <c r="BF150" i="2"/>
  <c r="BF457" i="2"/>
  <c r="BF467" i="2"/>
  <c r="BF404" i="2"/>
  <c r="BF421" i="2"/>
  <c r="BF351" i="2"/>
  <c r="BF155" i="2"/>
  <c r="BF402" i="2"/>
  <c r="BF216" i="2"/>
  <c r="BF345" i="2"/>
  <c r="BF153" i="2"/>
  <c r="BF206" i="2"/>
  <c r="BF197" i="2"/>
  <c r="BF307" i="2"/>
  <c r="BF310" i="2"/>
  <c r="BF368" i="2"/>
  <c r="BF318" i="2"/>
  <c r="BF365" i="2"/>
  <c r="BF255" i="2"/>
  <c r="BF468" i="2"/>
  <c r="BF313" i="2"/>
  <c r="BF86" i="2"/>
  <c r="BF91" i="2"/>
  <c r="BF207" i="2"/>
  <c r="BF477" i="2"/>
  <c r="BF264" i="2"/>
  <c r="BF194" i="2"/>
  <c r="BF209" i="2"/>
  <c r="BF416" i="2"/>
  <c r="BF408" i="2"/>
  <c r="BF426" i="2"/>
  <c r="BF214" i="2"/>
  <c r="BF308" i="2"/>
  <c r="BF198" i="2"/>
  <c r="BF244" i="2"/>
  <c r="BF160" i="2"/>
  <c r="BF418" i="2"/>
  <c r="BF256" i="2"/>
  <c r="BF320" i="2"/>
  <c r="BF424" i="2"/>
  <c r="BF211" i="2"/>
  <c r="BF189" i="2"/>
  <c r="BF399" i="2"/>
  <c r="BF449" i="2"/>
  <c r="BF156" i="2"/>
  <c r="BF314" i="2"/>
  <c r="BF412" i="2"/>
  <c r="BF361" i="2"/>
  <c r="BF212" i="2"/>
  <c r="BF463" i="2"/>
  <c r="AC495" i="2"/>
  <c r="AD490" i="2" s="1"/>
  <c r="AF127" i="2"/>
  <c r="AF128" i="2" s="1"/>
  <c r="BB533" i="2"/>
  <c r="AE440" i="2"/>
  <c r="BE10" i="2"/>
  <c r="BF23" i="3"/>
  <c r="BF441" i="2"/>
  <c r="BF389" i="2"/>
  <c r="BF285" i="2"/>
  <c r="BF181" i="2"/>
  <c r="BF129" i="2"/>
  <c r="BF25" i="2"/>
  <c r="BF337" i="2"/>
  <c r="BF233" i="2"/>
  <c r="BF77" i="2"/>
  <c r="BF442" i="2"/>
  <c r="BF390" i="2"/>
  <c r="BF234" i="2"/>
  <c r="BF338" i="2"/>
  <c r="BF286" i="2"/>
  <c r="BF130" i="2"/>
  <c r="BF78" i="2"/>
  <c r="BF26" i="2"/>
  <c r="BF182" i="2"/>
  <c r="BF186" i="2"/>
  <c r="BF290" i="2"/>
  <c r="BF342" i="2"/>
  <c r="BF82" i="2"/>
  <c r="BF134" i="2"/>
  <c r="BF238" i="2"/>
  <c r="BF446" i="2"/>
  <c r="BF30" i="2"/>
  <c r="BF394" i="2"/>
  <c r="BN6" i="2"/>
  <c r="AD388" i="2"/>
  <c r="AF183" i="2"/>
  <c r="AE235" i="2"/>
  <c r="AA326" i="2"/>
  <c r="AB325" i="2"/>
  <c r="BG5" i="2"/>
  <c r="BF448" i="2"/>
  <c r="BF396" i="2"/>
  <c r="BF136" i="2"/>
  <c r="BF188" i="2"/>
  <c r="BF84" i="2"/>
  <c r="BF240" i="2"/>
  <c r="BF292" i="2"/>
  <c r="BF344" i="2"/>
  <c r="BF32" i="2"/>
  <c r="AC376" i="2"/>
  <c r="AC14" i="3" s="1"/>
  <c r="AC32" i="3" s="1"/>
  <c r="AE336" i="2"/>
  <c r="AC282" i="2"/>
  <c r="AC283" i="2"/>
  <c r="AD76" i="2"/>
  <c r="AI22" i="2"/>
  <c r="AI23" i="2"/>
  <c r="AA378" i="2"/>
  <c r="AB377" i="2"/>
  <c r="BD53" i="5" l="1"/>
  <c r="BG51" i="5"/>
  <c r="AV132" i="5"/>
  <c r="AX73" i="5"/>
  <c r="AW78" i="5"/>
  <c r="AW128" i="5" s="1"/>
  <c r="BB94" i="5"/>
  <c r="BA100" i="5"/>
  <c r="BA130" i="5" s="1"/>
  <c r="BM39" i="5"/>
  <c r="BL45" i="5"/>
  <c r="BL124" i="5" s="1"/>
  <c r="BB50" i="5"/>
  <c r="BA56" i="5"/>
  <c r="BA125" i="5" s="1"/>
  <c r="AY105" i="5"/>
  <c r="AX111" i="5"/>
  <c r="AX131" i="5" s="1"/>
  <c r="AY85" i="5"/>
  <c r="AX89" i="5"/>
  <c r="AX129" i="5" s="1"/>
  <c r="BA63" i="5"/>
  <c r="AZ67" i="5"/>
  <c r="BC61" i="5"/>
  <c r="BD83" i="5"/>
  <c r="BA72" i="5"/>
  <c r="AD491" i="2"/>
  <c r="AD492" i="2" s="1"/>
  <c r="AC534" i="2"/>
  <c r="BG5" i="3"/>
  <c r="BG493" i="2"/>
  <c r="BG494" i="2"/>
  <c r="BG510" i="2"/>
  <c r="BG511" i="2"/>
  <c r="BG512" i="2"/>
  <c r="BG509" i="2"/>
  <c r="BG36" i="2"/>
  <c r="BG35" i="2"/>
  <c r="BG513" i="2"/>
  <c r="BG33" i="2"/>
  <c r="BG34" i="2"/>
  <c r="BG505" i="2"/>
  <c r="BG38" i="2"/>
  <c r="BG504" i="2"/>
  <c r="BG508" i="2"/>
  <c r="BG514" i="2"/>
  <c r="BG515" i="2"/>
  <c r="BG39" i="2"/>
  <c r="BG516" i="2"/>
  <c r="BG40" i="2"/>
  <c r="BG41" i="2"/>
  <c r="BG517" i="2"/>
  <c r="BG518" i="2"/>
  <c r="BG42" i="2"/>
  <c r="BG91" i="2"/>
  <c r="BG519" i="2"/>
  <c r="BG43" i="2"/>
  <c r="BG93" i="2"/>
  <c r="BG520" i="2"/>
  <c r="BG44" i="2"/>
  <c r="BG521" i="2"/>
  <c r="BG45" i="2"/>
  <c r="BG97" i="2"/>
  <c r="BG46" i="2"/>
  <c r="BG522" i="2"/>
  <c r="BG523" i="2"/>
  <c r="BG99" i="2"/>
  <c r="BG47" i="2"/>
  <c r="BG98" i="2"/>
  <c r="BG524" i="2"/>
  <c r="BG100" i="2"/>
  <c r="BG48" i="2"/>
  <c r="BG49" i="2"/>
  <c r="BG525" i="2"/>
  <c r="BG101" i="2"/>
  <c r="BG526" i="2"/>
  <c r="BG50" i="2"/>
  <c r="BG102" i="2"/>
  <c r="BG527" i="2"/>
  <c r="BG51" i="2"/>
  <c r="BG103" i="2"/>
  <c r="BG528" i="2"/>
  <c r="BG104" i="2"/>
  <c r="BG52" i="2"/>
  <c r="BG105" i="2"/>
  <c r="BG53" i="2"/>
  <c r="BG529" i="2"/>
  <c r="BG530" i="2"/>
  <c r="BG106" i="2"/>
  <c r="BG54" i="2"/>
  <c r="BG107" i="2"/>
  <c r="BG55" i="2"/>
  <c r="BG56" i="2"/>
  <c r="BG108" i="2"/>
  <c r="BG109" i="2"/>
  <c r="BG57" i="2"/>
  <c r="BG110" i="2"/>
  <c r="BG58" i="2"/>
  <c r="BG59" i="2"/>
  <c r="BG111" i="2"/>
  <c r="BG60" i="2"/>
  <c r="BG112" i="2"/>
  <c r="BG368" i="2"/>
  <c r="BG61" i="2"/>
  <c r="BG113" i="2"/>
  <c r="BG62" i="2"/>
  <c r="BG114" i="2"/>
  <c r="BG476" i="2"/>
  <c r="BG498" i="2"/>
  <c r="BG463" i="2"/>
  <c r="BG361" i="2"/>
  <c r="BG314" i="2"/>
  <c r="BG449" i="2"/>
  <c r="BG189" i="2"/>
  <c r="BG424" i="2"/>
  <c r="BG256" i="2"/>
  <c r="BG160" i="2"/>
  <c r="BG198" i="2"/>
  <c r="BG214" i="2"/>
  <c r="BG408" i="2"/>
  <c r="BG209" i="2"/>
  <c r="BG264" i="2"/>
  <c r="BG207" i="2"/>
  <c r="BG86" i="2"/>
  <c r="BG468" i="2"/>
  <c r="BG365" i="2"/>
  <c r="BG197" i="2"/>
  <c r="BG153" i="2"/>
  <c r="BG345" i="2"/>
  <c r="BG402" i="2"/>
  <c r="BG351" i="2"/>
  <c r="BG404" i="2"/>
  <c r="BG457" i="2"/>
  <c r="BG145" i="2"/>
  <c r="BG210" i="2"/>
  <c r="BG502" i="2"/>
  <c r="BG371" i="2"/>
  <c r="BG363" i="2"/>
  <c r="BG398" i="2"/>
  <c r="BG364" i="2"/>
  <c r="BG450" i="2"/>
  <c r="BG423" i="2"/>
  <c r="BG317" i="2"/>
  <c r="BG472" i="2"/>
  <c r="BG470" i="2"/>
  <c r="BG190" i="2"/>
  <c r="BG462" i="2"/>
  <c r="BG152" i="2"/>
  <c r="BG268" i="2"/>
  <c r="BG213" i="2"/>
  <c r="BG455" i="2"/>
  <c r="BG217" i="2"/>
  <c r="BG263" i="2"/>
  <c r="BG161" i="2"/>
  <c r="BG262" i="2"/>
  <c r="BG88" i="2"/>
  <c r="BG298" i="2"/>
  <c r="BG301" i="2"/>
  <c r="BG215" i="2"/>
  <c r="BG140" i="2"/>
  <c r="BG164" i="2"/>
  <c r="BG253" i="2"/>
  <c r="BG208" i="2"/>
  <c r="BG265" i="2"/>
  <c r="BG205" i="2"/>
  <c r="BG422" i="2"/>
  <c r="BG158" i="2"/>
  <c r="BG359" i="2"/>
  <c r="BG204" i="2"/>
  <c r="BG304" i="2"/>
  <c r="BG243" i="2"/>
  <c r="BG451" i="2"/>
  <c r="BG414" i="2"/>
  <c r="BG460" i="2"/>
  <c r="BG356" i="2"/>
  <c r="BG241" i="2"/>
  <c r="BG407" i="2"/>
  <c r="BG321" i="2"/>
  <c r="BG403" i="2"/>
  <c r="BG366" i="2"/>
  <c r="BG397" i="2"/>
  <c r="BG358" i="2"/>
  <c r="BG196" i="2"/>
  <c r="BG425" i="2"/>
  <c r="BG294" i="2"/>
  <c r="BG302" i="2"/>
  <c r="BG347" i="2"/>
  <c r="BG501" i="2"/>
  <c r="BG400" i="2"/>
  <c r="BG315" i="2"/>
  <c r="BG297" i="2"/>
  <c r="BG300" i="2"/>
  <c r="BG369" i="2"/>
  <c r="BG316" i="2"/>
  <c r="BG242" i="2"/>
  <c r="BG370" i="2"/>
  <c r="BG461" i="2"/>
  <c r="BG260" i="2"/>
  <c r="BG258" i="2"/>
  <c r="BG251" i="2"/>
  <c r="BG471" i="2"/>
  <c r="BG87" i="2"/>
  <c r="BG346" i="2"/>
  <c r="BG250" i="2"/>
  <c r="BG266" i="2"/>
  <c r="BG305" i="2"/>
  <c r="BG411" i="2"/>
  <c r="BG303" i="2"/>
  <c r="BG322" i="2"/>
  <c r="BG192" i="2"/>
  <c r="BG195" i="2"/>
  <c r="BG203" i="2"/>
  <c r="BG409" i="2"/>
  <c r="BG415" i="2"/>
  <c r="BG143" i="2"/>
  <c r="BG95" i="2"/>
  <c r="BG92" i="2"/>
  <c r="BG500" i="2"/>
  <c r="BG503" i="2"/>
  <c r="BG212" i="2"/>
  <c r="BG412" i="2"/>
  <c r="BG156" i="2"/>
  <c r="BG399" i="2"/>
  <c r="BG211" i="2"/>
  <c r="BG320" i="2"/>
  <c r="BG418" i="2"/>
  <c r="BG244" i="2"/>
  <c r="BG308" i="2"/>
  <c r="BG426" i="2"/>
  <c r="BG416" i="2"/>
  <c r="BG194" i="2"/>
  <c r="BG477" i="2"/>
  <c r="BG313" i="2"/>
  <c r="BG255" i="2"/>
  <c r="BG318" i="2"/>
  <c r="BG310" i="2"/>
  <c r="BG307" i="2"/>
  <c r="BG206" i="2"/>
  <c r="BG216" i="2"/>
  <c r="BG155" i="2"/>
  <c r="BG421" i="2"/>
  <c r="BG467" i="2"/>
  <c r="BG150" i="2"/>
  <c r="BG374" i="2"/>
  <c r="BG507" i="2"/>
  <c r="BG96" i="2"/>
  <c r="BG464" i="2"/>
  <c r="BG465" i="2"/>
  <c r="BG252" i="2"/>
  <c r="BG469" i="2"/>
  <c r="BG348" i="2"/>
  <c r="BG200" i="2"/>
  <c r="BG410" i="2"/>
  <c r="BG353" i="2"/>
  <c r="BG85" i="2"/>
  <c r="BG357" i="2"/>
  <c r="BG142" i="2"/>
  <c r="BG269" i="2"/>
  <c r="BG267" i="2"/>
  <c r="BG413" i="2"/>
  <c r="BG350" i="2"/>
  <c r="BG296" i="2"/>
  <c r="BG466" i="2"/>
  <c r="BG249" i="2"/>
  <c r="BG138" i="2"/>
  <c r="BG299" i="2"/>
  <c r="BG352" i="2"/>
  <c r="BG372" i="2"/>
  <c r="BG139" i="2"/>
  <c r="BG306" i="2"/>
  <c r="BG259" i="2"/>
  <c r="BG367" i="2"/>
  <c r="BG144" i="2"/>
  <c r="BG360" i="2"/>
  <c r="BG137" i="2"/>
  <c r="BG354" i="2"/>
  <c r="BG270" i="2"/>
  <c r="BG246" i="2"/>
  <c r="BG149" i="2"/>
  <c r="BG218" i="2"/>
  <c r="BG452" i="2"/>
  <c r="BG293" i="2"/>
  <c r="BG311" i="2"/>
  <c r="BG349" i="2"/>
  <c r="BG473" i="2"/>
  <c r="BG475" i="2"/>
  <c r="BG166" i="2"/>
  <c r="BG474" i="2"/>
  <c r="BG417" i="2"/>
  <c r="BG420" i="2"/>
  <c r="BG191" i="2"/>
  <c r="BG165" i="2"/>
  <c r="BG355" i="2"/>
  <c r="BG456" i="2"/>
  <c r="BG159" i="2"/>
  <c r="BG90" i="2"/>
  <c r="BG163" i="2"/>
  <c r="BG157" i="2"/>
  <c r="BG147" i="2"/>
  <c r="BG94" i="2"/>
  <c r="BG295" i="2"/>
  <c r="BG373" i="2"/>
  <c r="BG309" i="2"/>
  <c r="BG257" i="2"/>
  <c r="BG362" i="2"/>
  <c r="BG319" i="2"/>
  <c r="BG458" i="2"/>
  <c r="BG248" i="2"/>
  <c r="BG478" i="2"/>
  <c r="BG459" i="2"/>
  <c r="BG312" i="2"/>
  <c r="BG405" i="2"/>
  <c r="BG154" i="2"/>
  <c r="BG162" i="2"/>
  <c r="BG406" i="2"/>
  <c r="BG202" i="2"/>
  <c r="BG454" i="2"/>
  <c r="BG199" i="2"/>
  <c r="BG151" i="2"/>
  <c r="BG247" i="2"/>
  <c r="BG261" i="2"/>
  <c r="BG148" i="2"/>
  <c r="BG201" i="2"/>
  <c r="BG419" i="2"/>
  <c r="BG254" i="2"/>
  <c r="BG146" i="2"/>
  <c r="BG506" i="2"/>
  <c r="AE443" i="2"/>
  <c r="AF438" i="2" s="1"/>
  <c r="BF10" i="2"/>
  <c r="BC533" i="2"/>
  <c r="BG389" i="2"/>
  <c r="BG23" i="3"/>
  <c r="BG337" i="2"/>
  <c r="BG129" i="2"/>
  <c r="BG441" i="2"/>
  <c r="BG233" i="2"/>
  <c r="BG285" i="2"/>
  <c r="BG181" i="2"/>
  <c r="BG77" i="2"/>
  <c r="BG25" i="2"/>
  <c r="BG442" i="2"/>
  <c r="BG390" i="2"/>
  <c r="BG234" i="2"/>
  <c r="BG338" i="2"/>
  <c r="BG286" i="2"/>
  <c r="BG130" i="2"/>
  <c r="BG78" i="2"/>
  <c r="BG26" i="2"/>
  <c r="BG182" i="2"/>
  <c r="BG134" i="2"/>
  <c r="BG394" i="2"/>
  <c r="BG82" i="2"/>
  <c r="BG186" i="2"/>
  <c r="BG30" i="2"/>
  <c r="BG342" i="2"/>
  <c r="BG238" i="2"/>
  <c r="BG446" i="2"/>
  <c r="BG290" i="2"/>
  <c r="BO6" i="2"/>
  <c r="AC284" i="2"/>
  <c r="AC324" i="2" s="1"/>
  <c r="AG178" i="2"/>
  <c r="AG179" i="2"/>
  <c r="AF230" i="2"/>
  <c r="AF231" i="2"/>
  <c r="AD391" i="2"/>
  <c r="AB326" i="2"/>
  <c r="AC325" i="2"/>
  <c r="AD79" i="2"/>
  <c r="AD376" i="2"/>
  <c r="AD14" i="3" s="1"/>
  <c r="AD32" i="3" s="1"/>
  <c r="AB378" i="2"/>
  <c r="AC377" i="2"/>
  <c r="AI24" i="2"/>
  <c r="AE339" i="2"/>
  <c r="AF131" i="2"/>
  <c r="BH5" i="2"/>
  <c r="BG396" i="2"/>
  <c r="BG448" i="2"/>
  <c r="BG344" i="2"/>
  <c r="BG188" i="2"/>
  <c r="BG32" i="2"/>
  <c r="BG136" i="2"/>
  <c r="BG84" i="2"/>
  <c r="BG240" i="2"/>
  <c r="BG292" i="2"/>
  <c r="BH51" i="5" l="1"/>
  <c r="BE53" i="5"/>
  <c r="AW132" i="5"/>
  <c r="AY73" i="5"/>
  <c r="AX78" i="5"/>
  <c r="AX128" i="5" s="1"/>
  <c r="AY111" i="5"/>
  <c r="AY131" i="5" s="1"/>
  <c r="AZ105" i="5"/>
  <c r="BB56" i="5"/>
  <c r="BB125" i="5" s="1"/>
  <c r="BC50" i="5"/>
  <c r="BM45" i="5"/>
  <c r="BM124" i="5" s="1"/>
  <c r="BN39" i="5"/>
  <c r="BB100" i="5"/>
  <c r="BB130" i="5" s="1"/>
  <c r="BC94" i="5"/>
  <c r="AZ85" i="5"/>
  <c r="AY89" i="5"/>
  <c r="AY129" i="5" s="1"/>
  <c r="BB63" i="5"/>
  <c r="BA67" i="5"/>
  <c r="BD61" i="5"/>
  <c r="BB72" i="5"/>
  <c r="BE83" i="5"/>
  <c r="AF439" i="2"/>
  <c r="AF440" i="2" s="1"/>
  <c r="AF443" i="2" s="1"/>
  <c r="BH506" i="2"/>
  <c r="BH254" i="2"/>
  <c r="BH201" i="2"/>
  <c r="BH261" i="2"/>
  <c r="BH151" i="2"/>
  <c r="BH454" i="2"/>
  <c r="BH406" i="2"/>
  <c r="BH154" i="2"/>
  <c r="BH312" i="2"/>
  <c r="BH478" i="2"/>
  <c r="BH458" i="2"/>
  <c r="BH319" i="2"/>
  <c r="BH257" i="2"/>
  <c r="BH373" i="2"/>
  <c r="BH157" i="2"/>
  <c r="BH90" i="2"/>
  <c r="BH456" i="2"/>
  <c r="BH165" i="2"/>
  <c r="BH420" i="2"/>
  <c r="BH474" i="2"/>
  <c r="BH475" i="2"/>
  <c r="BH473" i="2"/>
  <c r="BH311" i="2"/>
  <c r="BH452" i="2"/>
  <c r="BH149" i="2"/>
  <c r="BH270" i="2"/>
  <c r="BH137" i="2"/>
  <c r="BH144" i="2"/>
  <c r="BH259" i="2"/>
  <c r="BH139" i="2"/>
  <c r="BH352" i="2"/>
  <c r="BH138" i="2"/>
  <c r="BH466" i="2"/>
  <c r="BH350" i="2"/>
  <c r="BH267" i="2"/>
  <c r="BH142" i="2"/>
  <c r="BH85" i="2"/>
  <c r="BH410" i="2"/>
  <c r="BH348" i="2"/>
  <c r="BH252" i="2"/>
  <c r="BH464" i="2"/>
  <c r="BH150" i="2"/>
  <c r="BH421" i="2"/>
  <c r="BH216" i="2"/>
  <c r="BH206" i="2"/>
  <c r="BH310" i="2"/>
  <c r="BH255" i="2"/>
  <c r="BH477" i="2"/>
  <c r="BH416" i="2"/>
  <c r="BH308" i="2"/>
  <c r="BH418" i="2"/>
  <c r="BH211" i="2"/>
  <c r="BH156" i="2"/>
  <c r="BH212" i="2"/>
  <c r="BH500" i="2"/>
  <c r="BH415" i="2"/>
  <c r="BH203" i="2"/>
  <c r="BH192" i="2"/>
  <c r="BH303" i="2"/>
  <c r="BH305" i="2"/>
  <c r="BH250" i="2"/>
  <c r="BH87" i="2"/>
  <c r="BH251" i="2"/>
  <c r="BH260" i="2"/>
  <c r="BH370" i="2"/>
  <c r="BH316" i="2"/>
  <c r="BH300" i="2"/>
  <c r="BH315" i="2"/>
  <c r="BH302" i="2"/>
  <c r="BH425" i="2"/>
  <c r="BH358" i="2"/>
  <c r="BH366" i="2"/>
  <c r="BH321" i="2"/>
  <c r="BH241" i="2"/>
  <c r="BH460" i="2"/>
  <c r="BH451" i="2"/>
  <c r="BH304" i="2"/>
  <c r="BH359" i="2"/>
  <c r="BH422" i="2"/>
  <c r="BH265" i="2"/>
  <c r="BH164" i="2"/>
  <c r="BH215" i="2"/>
  <c r="BH298" i="2"/>
  <c r="BH262" i="2"/>
  <c r="BH263" i="2"/>
  <c r="BH455" i="2"/>
  <c r="BH152" i="2"/>
  <c r="BH190" i="2"/>
  <c r="BH472" i="2"/>
  <c r="BH423" i="2"/>
  <c r="BH364" i="2"/>
  <c r="BH363" i="2"/>
  <c r="BH502" i="2"/>
  <c r="BH145" i="2"/>
  <c r="BH404" i="2"/>
  <c r="BH402" i="2"/>
  <c r="BH153" i="2"/>
  <c r="BH468" i="2"/>
  <c r="BH207" i="2"/>
  <c r="BH209" i="2"/>
  <c r="BH214" i="2"/>
  <c r="BH160" i="2"/>
  <c r="BH424" i="2"/>
  <c r="BH449" i="2"/>
  <c r="BH361" i="2"/>
  <c r="BH476" i="2"/>
  <c r="BH505" i="2"/>
  <c r="AC13" i="3"/>
  <c r="AC31" i="3" s="1"/>
  <c r="BH5" i="3"/>
  <c r="BH493" i="2"/>
  <c r="BH494" i="2"/>
  <c r="BH511" i="2"/>
  <c r="BH510" i="2"/>
  <c r="BH36" i="2"/>
  <c r="BH512" i="2"/>
  <c r="BH513" i="2"/>
  <c r="BH35" i="2"/>
  <c r="BH34" i="2"/>
  <c r="BH507" i="2"/>
  <c r="BH33" i="2"/>
  <c r="BH38" i="2"/>
  <c r="BH514" i="2"/>
  <c r="BH504" i="2"/>
  <c r="BH508" i="2"/>
  <c r="BH515" i="2"/>
  <c r="BH39" i="2"/>
  <c r="BH516" i="2"/>
  <c r="BH40" i="2"/>
  <c r="BH501" i="2"/>
  <c r="BH41" i="2"/>
  <c r="BH517" i="2"/>
  <c r="BH518" i="2"/>
  <c r="BH42" i="2"/>
  <c r="BH519" i="2"/>
  <c r="BH43" i="2"/>
  <c r="BH520" i="2"/>
  <c r="BH44" i="2"/>
  <c r="BH45" i="2"/>
  <c r="BH94" i="2"/>
  <c r="BH521" i="2"/>
  <c r="BH93" i="2"/>
  <c r="BH522" i="2"/>
  <c r="BH96" i="2"/>
  <c r="BH46" i="2"/>
  <c r="BH95" i="2"/>
  <c r="BH523" i="2"/>
  <c r="BH47" i="2"/>
  <c r="BH97" i="2"/>
  <c r="BH100" i="2"/>
  <c r="BH99" i="2"/>
  <c r="BH524" i="2"/>
  <c r="BH48" i="2"/>
  <c r="BH49" i="2"/>
  <c r="BH101" i="2"/>
  <c r="BH525" i="2"/>
  <c r="BH526" i="2"/>
  <c r="BH50" i="2"/>
  <c r="BH102" i="2"/>
  <c r="BH103" i="2"/>
  <c r="BH51" i="2"/>
  <c r="BH527" i="2"/>
  <c r="BH528" i="2"/>
  <c r="BH104" i="2"/>
  <c r="BH52" i="2"/>
  <c r="BH53" i="2"/>
  <c r="BH105" i="2"/>
  <c r="BH529" i="2"/>
  <c r="BH530" i="2"/>
  <c r="BH54" i="2"/>
  <c r="BH106" i="2"/>
  <c r="BH107" i="2"/>
  <c r="BH55" i="2"/>
  <c r="BH108" i="2"/>
  <c r="BH56" i="2"/>
  <c r="BH109" i="2"/>
  <c r="BH57" i="2"/>
  <c r="BH110" i="2"/>
  <c r="BH58" i="2"/>
  <c r="BH59" i="2"/>
  <c r="BH111" i="2"/>
  <c r="BH112" i="2"/>
  <c r="BH60" i="2"/>
  <c r="BH113" i="2"/>
  <c r="BH61" i="2"/>
  <c r="BH62" i="2"/>
  <c r="BH114" i="2"/>
  <c r="BH498" i="2"/>
  <c r="BH146" i="2"/>
  <c r="BH419" i="2"/>
  <c r="BH148" i="2"/>
  <c r="BH247" i="2"/>
  <c r="BH199" i="2"/>
  <c r="BH202" i="2"/>
  <c r="BH162" i="2"/>
  <c r="BH405" i="2"/>
  <c r="BH459" i="2"/>
  <c r="BH248" i="2"/>
  <c r="BH362" i="2"/>
  <c r="BH309" i="2"/>
  <c r="BH295" i="2"/>
  <c r="BH147" i="2"/>
  <c r="BH163" i="2"/>
  <c r="BH159" i="2"/>
  <c r="BH355" i="2"/>
  <c r="BH191" i="2"/>
  <c r="BH417" i="2"/>
  <c r="BH166" i="2"/>
  <c r="BH349" i="2"/>
  <c r="BH293" i="2"/>
  <c r="BH218" i="2"/>
  <c r="BH246" i="2"/>
  <c r="BH354" i="2"/>
  <c r="BH360" i="2"/>
  <c r="BH367" i="2"/>
  <c r="BH306" i="2"/>
  <c r="BH372" i="2"/>
  <c r="BH299" i="2"/>
  <c r="BH249" i="2"/>
  <c r="BH296" i="2"/>
  <c r="BH413" i="2"/>
  <c r="BH269" i="2"/>
  <c r="BH357" i="2"/>
  <c r="BH353" i="2"/>
  <c r="BH200" i="2"/>
  <c r="BH469" i="2"/>
  <c r="BH465" i="2"/>
  <c r="BH374" i="2"/>
  <c r="BH467" i="2"/>
  <c r="BH155" i="2"/>
  <c r="BH307" i="2"/>
  <c r="BH318" i="2"/>
  <c r="BH313" i="2"/>
  <c r="BH194" i="2"/>
  <c r="BH426" i="2"/>
  <c r="BH244" i="2"/>
  <c r="BH320" i="2"/>
  <c r="BH399" i="2"/>
  <c r="BH412" i="2"/>
  <c r="BH503" i="2"/>
  <c r="BH92" i="2"/>
  <c r="BH143" i="2"/>
  <c r="BH409" i="2"/>
  <c r="BH195" i="2"/>
  <c r="BH322" i="2"/>
  <c r="BH411" i="2"/>
  <c r="BH266" i="2"/>
  <c r="BH346" i="2"/>
  <c r="BH471" i="2"/>
  <c r="BH258" i="2"/>
  <c r="BH461" i="2"/>
  <c r="BH242" i="2"/>
  <c r="BH369" i="2"/>
  <c r="BH297" i="2"/>
  <c r="BH400" i="2"/>
  <c r="BH347" i="2"/>
  <c r="BH294" i="2"/>
  <c r="BH196" i="2"/>
  <c r="BH397" i="2"/>
  <c r="BH403" i="2"/>
  <c r="BH407" i="2"/>
  <c r="BH356" i="2"/>
  <c r="BH414" i="2"/>
  <c r="BH243" i="2"/>
  <c r="BH204" i="2"/>
  <c r="BH158" i="2"/>
  <c r="BH205" i="2"/>
  <c r="BH208" i="2"/>
  <c r="BH253" i="2"/>
  <c r="BH140" i="2"/>
  <c r="BH301" i="2"/>
  <c r="BH88" i="2"/>
  <c r="BH161" i="2"/>
  <c r="BH217" i="2"/>
  <c r="BH213" i="2"/>
  <c r="BH268" i="2"/>
  <c r="BH462" i="2"/>
  <c r="BH470" i="2"/>
  <c r="BH317" i="2"/>
  <c r="BH450" i="2"/>
  <c r="BH398" i="2"/>
  <c r="BH371" i="2"/>
  <c r="BH210" i="2"/>
  <c r="BH457" i="2"/>
  <c r="BH351" i="2"/>
  <c r="BH345" i="2"/>
  <c r="BH197" i="2"/>
  <c r="BH365" i="2"/>
  <c r="BH86" i="2"/>
  <c r="BH264" i="2"/>
  <c r="BH408" i="2"/>
  <c r="BH198" i="2"/>
  <c r="BH256" i="2"/>
  <c r="BH189" i="2"/>
  <c r="BH314" i="2"/>
  <c r="BH463" i="2"/>
  <c r="BH368" i="2"/>
  <c r="BH98" i="2"/>
  <c r="BH91" i="2"/>
  <c r="BH509" i="2"/>
  <c r="AC287" i="2"/>
  <c r="AC12" i="2" s="1"/>
  <c r="AD532" i="2"/>
  <c r="AD17" i="3" s="1"/>
  <c r="AD35" i="3" s="1"/>
  <c r="AD495" i="2"/>
  <c r="BG10" i="2"/>
  <c r="BD533" i="2"/>
  <c r="BH23" i="3"/>
  <c r="BH337" i="2"/>
  <c r="BH285" i="2"/>
  <c r="BH441" i="2"/>
  <c r="BH233" i="2"/>
  <c r="BH389" i="2"/>
  <c r="BH181" i="2"/>
  <c r="BH129" i="2"/>
  <c r="BH77" i="2"/>
  <c r="BH25" i="2"/>
  <c r="BH442" i="2"/>
  <c r="BH390" i="2"/>
  <c r="BH234" i="2"/>
  <c r="BH338" i="2"/>
  <c r="BH286" i="2"/>
  <c r="BH182" i="2"/>
  <c r="BH26" i="2"/>
  <c r="BH130" i="2"/>
  <c r="BH78" i="2"/>
  <c r="BH134" i="2"/>
  <c r="BH446" i="2"/>
  <c r="BH290" i="2"/>
  <c r="BH82" i="2"/>
  <c r="BH394" i="2"/>
  <c r="BH238" i="2"/>
  <c r="BH30" i="2"/>
  <c r="BH186" i="2"/>
  <c r="BH342" i="2"/>
  <c r="BP6" i="2"/>
  <c r="AF232" i="2"/>
  <c r="AE386" i="2"/>
  <c r="AE387" i="2"/>
  <c r="AG180" i="2"/>
  <c r="AF335" i="2"/>
  <c r="AF334" i="2"/>
  <c r="AD282" i="2"/>
  <c r="BI5" i="2"/>
  <c r="BH396" i="2"/>
  <c r="BH448" i="2"/>
  <c r="BH188" i="2"/>
  <c r="BH32" i="2"/>
  <c r="BH136" i="2"/>
  <c r="BH84" i="2"/>
  <c r="BH344" i="2"/>
  <c r="BH240" i="2"/>
  <c r="BH292" i="2"/>
  <c r="AI27" i="2"/>
  <c r="AE376" i="2"/>
  <c r="AE14" i="3" s="1"/>
  <c r="AE32" i="3" s="1"/>
  <c r="AD325" i="2"/>
  <c r="AG126" i="2"/>
  <c r="AG127" i="2"/>
  <c r="AC378" i="2"/>
  <c r="AD377" i="2"/>
  <c r="AE75" i="2"/>
  <c r="AE74" i="2"/>
  <c r="BF53" i="5" l="1"/>
  <c r="BI51" i="5"/>
  <c r="AX132" i="5"/>
  <c r="AZ73" i="5"/>
  <c r="AY78" i="5"/>
  <c r="AY128" i="5" s="1"/>
  <c r="BD94" i="5"/>
  <c r="BC100" i="5"/>
  <c r="BC130" i="5" s="1"/>
  <c r="BO39" i="5"/>
  <c r="BN45" i="5"/>
  <c r="BN124" i="5" s="1"/>
  <c r="BD50" i="5"/>
  <c r="BC56" i="5"/>
  <c r="BC125" i="5" s="1"/>
  <c r="BA105" i="5"/>
  <c r="AZ111" i="5"/>
  <c r="AZ131" i="5" s="1"/>
  <c r="BA85" i="5"/>
  <c r="AZ89" i="5"/>
  <c r="AZ129" i="5" s="1"/>
  <c r="BC63" i="5"/>
  <c r="BB67" i="5"/>
  <c r="BE61" i="5"/>
  <c r="BF83" i="5"/>
  <c r="BC72" i="5"/>
  <c r="BI5" i="3"/>
  <c r="BI493" i="2"/>
  <c r="BI494" i="2"/>
  <c r="BI512" i="2"/>
  <c r="BI510" i="2"/>
  <c r="BI511" i="2"/>
  <c r="BI36" i="2"/>
  <c r="BI33" i="2"/>
  <c r="BI513" i="2"/>
  <c r="BI35" i="2"/>
  <c r="BI34" i="2"/>
  <c r="BI509" i="2"/>
  <c r="BI38" i="2"/>
  <c r="BI506" i="2"/>
  <c r="BI514" i="2"/>
  <c r="BI505" i="2"/>
  <c r="BI515" i="2"/>
  <c r="BI39" i="2"/>
  <c r="BI508" i="2"/>
  <c r="BI516" i="2"/>
  <c r="BI40" i="2"/>
  <c r="BI41" i="2"/>
  <c r="BI517" i="2"/>
  <c r="BI518" i="2"/>
  <c r="BI42" i="2"/>
  <c r="BI519" i="2"/>
  <c r="BI43" i="2"/>
  <c r="BI520" i="2"/>
  <c r="BI44" i="2"/>
  <c r="BI521" i="2"/>
  <c r="BI45" i="2"/>
  <c r="BI93" i="2"/>
  <c r="BI46" i="2"/>
  <c r="BI522" i="2"/>
  <c r="BI523" i="2"/>
  <c r="BI47" i="2"/>
  <c r="BI524" i="2"/>
  <c r="BI98" i="2"/>
  <c r="BI48" i="2"/>
  <c r="BI99" i="2"/>
  <c r="BI525" i="2"/>
  <c r="BI100" i="2"/>
  <c r="BI49" i="2"/>
  <c r="BI101" i="2"/>
  <c r="BI50" i="2"/>
  <c r="BI526" i="2"/>
  <c r="BI102" i="2"/>
  <c r="BI103" i="2"/>
  <c r="BI51" i="2"/>
  <c r="BI527" i="2"/>
  <c r="BI104" i="2"/>
  <c r="BI52" i="2"/>
  <c r="BI528" i="2"/>
  <c r="BI53" i="2"/>
  <c r="BI105" i="2"/>
  <c r="BI529" i="2"/>
  <c r="BI530" i="2"/>
  <c r="BI54" i="2"/>
  <c r="BI106" i="2"/>
  <c r="BI55" i="2"/>
  <c r="BI107" i="2"/>
  <c r="BI108" i="2"/>
  <c r="BI56" i="2"/>
  <c r="BI109" i="2"/>
  <c r="BI57" i="2"/>
  <c r="BI58" i="2"/>
  <c r="BI110" i="2"/>
  <c r="BI111" i="2"/>
  <c r="BI59" i="2"/>
  <c r="BI60" i="2"/>
  <c r="BI112" i="2"/>
  <c r="BI113" i="2"/>
  <c r="BI61" i="2"/>
  <c r="BI62" i="2"/>
  <c r="BI114" i="2"/>
  <c r="BI498" i="2"/>
  <c r="BI91" i="2"/>
  <c r="BI368" i="2"/>
  <c r="BI314" i="2"/>
  <c r="BI256" i="2"/>
  <c r="BI408" i="2"/>
  <c r="BI86" i="2"/>
  <c r="BI197" i="2"/>
  <c r="BI351" i="2"/>
  <c r="BI210" i="2"/>
  <c r="BI398" i="2"/>
  <c r="BI317" i="2"/>
  <c r="BI462" i="2"/>
  <c r="BI213" i="2"/>
  <c r="BI161" i="2"/>
  <c r="BI301" i="2"/>
  <c r="BI253" i="2"/>
  <c r="BI205" i="2"/>
  <c r="BI204" i="2"/>
  <c r="BI414" i="2"/>
  <c r="BI407" i="2"/>
  <c r="BI397" i="2"/>
  <c r="BI294" i="2"/>
  <c r="BI400" i="2"/>
  <c r="BI369" i="2"/>
  <c r="BI461" i="2"/>
  <c r="BI471" i="2"/>
  <c r="BI266" i="2"/>
  <c r="BI322" i="2"/>
  <c r="BI409" i="2"/>
  <c r="BI92" i="2"/>
  <c r="BI412" i="2"/>
  <c r="BI320" i="2"/>
  <c r="BI426" i="2"/>
  <c r="BI313" i="2"/>
  <c r="BI307" i="2"/>
  <c r="BI155" i="2"/>
  <c r="BI374" i="2"/>
  <c r="BI469" i="2"/>
  <c r="BI353" i="2"/>
  <c r="BI269" i="2"/>
  <c r="BI296" i="2"/>
  <c r="BI299" i="2"/>
  <c r="BI306" i="2"/>
  <c r="BI360" i="2"/>
  <c r="BI246" i="2"/>
  <c r="BI293" i="2"/>
  <c r="BI417" i="2"/>
  <c r="BI355" i="2"/>
  <c r="BI163" i="2"/>
  <c r="BI295" i="2"/>
  <c r="BI362" i="2"/>
  <c r="BI248" i="2"/>
  <c r="BI405" i="2"/>
  <c r="BI202" i="2"/>
  <c r="BI247" i="2"/>
  <c r="BI419" i="2"/>
  <c r="BI95" i="2"/>
  <c r="BI96" i="2"/>
  <c r="BI94" i="2"/>
  <c r="BI501" i="2"/>
  <c r="BI504" i="2"/>
  <c r="BI507" i="2"/>
  <c r="BI502" i="2"/>
  <c r="BI298" i="2"/>
  <c r="BI265" i="2"/>
  <c r="BI451" i="2"/>
  <c r="BI366" i="2"/>
  <c r="BI315" i="2"/>
  <c r="BI260" i="2"/>
  <c r="BI303" i="2"/>
  <c r="BI500" i="2"/>
  <c r="BI418" i="2"/>
  <c r="BI255" i="2"/>
  <c r="BI421" i="2"/>
  <c r="BI464" i="2"/>
  <c r="BI85" i="2"/>
  <c r="BI466" i="2"/>
  <c r="BI259" i="2"/>
  <c r="BI149" i="2"/>
  <c r="BI473" i="2"/>
  <c r="BI165" i="2"/>
  <c r="BI373" i="2"/>
  <c r="BI478" i="2"/>
  <c r="BI454" i="2"/>
  <c r="BI254" i="2"/>
  <c r="BI476" i="2"/>
  <c r="BI449" i="2"/>
  <c r="BI160" i="2"/>
  <c r="BI209" i="2"/>
  <c r="BI468" i="2"/>
  <c r="BI153" i="2"/>
  <c r="BI404" i="2"/>
  <c r="BI363" i="2"/>
  <c r="BI423" i="2"/>
  <c r="BI152" i="2"/>
  <c r="BI262" i="2"/>
  <c r="BI304" i="2"/>
  <c r="BI321" i="2"/>
  <c r="BI302" i="2"/>
  <c r="BI370" i="2"/>
  <c r="BI250" i="2"/>
  <c r="BI192" i="2"/>
  <c r="BI212" i="2"/>
  <c r="BI308" i="2"/>
  <c r="BI310" i="2"/>
  <c r="BI252" i="2"/>
  <c r="BI142" i="2"/>
  <c r="BI138" i="2"/>
  <c r="BI144" i="2"/>
  <c r="BI452" i="2"/>
  <c r="BI420" i="2"/>
  <c r="BI157" i="2"/>
  <c r="BI458" i="2"/>
  <c r="BI406" i="2"/>
  <c r="BI201" i="2"/>
  <c r="BI463" i="2"/>
  <c r="BI189" i="2"/>
  <c r="BI198" i="2"/>
  <c r="BI264" i="2"/>
  <c r="BI365" i="2"/>
  <c r="BI345" i="2"/>
  <c r="BI457" i="2"/>
  <c r="BI371" i="2"/>
  <c r="BI450" i="2"/>
  <c r="BI470" i="2"/>
  <c r="BI268" i="2"/>
  <c r="BI217" i="2"/>
  <c r="BI88" i="2"/>
  <c r="BI140" i="2"/>
  <c r="BI208" i="2"/>
  <c r="BI158" i="2"/>
  <c r="BI243" i="2"/>
  <c r="BI356" i="2"/>
  <c r="BI403" i="2"/>
  <c r="BI196" i="2"/>
  <c r="BI347" i="2"/>
  <c r="BI297" i="2"/>
  <c r="BI242" i="2"/>
  <c r="BI258" i="2"/>
  <c r="BI346" i="2"/>
  <c r="BI411" i="2"/>
  <c r="BI195" i="2"/>
  <c r="BI143" i="2"/>
  <c r="BI503" i="2"/>
  <c r="BI399" i="2"/>
  <c r="BI244" i="2"/>
  <c r="BI194" i="2"/>
  <c r="BI318" i="2"/>
  <c r="BI467" i="2"/>
  <c r="BI465" i="2"/>
  <c r="BI200" i="2"/>
  <c r="BI357" i="2"/>
  <c r="BI413" i="2"/>
  <c r="BI249" i="2"/>
  <c r="BI372" i="2"/>
  <c r="BI367" i="2"/>
  <c r="BI354" i="2"/>
  <c r="BI218" i="2"/>
  <c r="BI349" i="2"/>
  <c r="BI166" i="2"/>
  <c r="BI191" i="2"/>
  <c r="BI159" i="2"/>
  <c r="BI147" i="2"/>
  <c r="BI309" i="2"/>
  <c r="BI459" i="2"/>
  <c r="BI162" i="2"/>
  <c r="BI199" i="2"/>
  <c r="BI148" i="2"/>
  <c r="BI146" i="2"/>
  <c r="BI97" i="2"/>
  <c r="BI190" i="2"/>
  <c r="BI263" i="2"/>
  <c r="BI164" i="2"/>
  <c r="BI359" i="2"/>
  <c r="BI241" i="2"/>
  <c r="BI425" i="2"/>
  <c r="BI316" i="2"/>
  <c r="BI87" i="2"/>
  <c r="BI203" i="2"/>
  <c r="BI156" i="2"/>
  <c r="BI416" i="2"/>
  <c r="BI206" i="2"/>
  <c r="BI150" i="2"/>
  <c r="BI348" i="2"/>
  <c r="BI267" i="2"/>
  <c r="BI352" i="2"/>
  <c r="BI137" i="2"/>
  <c r="BI311" i="2"/>
  <c r="BI474" i="2"/>
  <c r="BI90" i="2"/>
  <c r="BI319" i="2"/>
  <c r="BI154" i="2"/>
  <c r="BI261" i="2"/>
  <c r="BI361" i="2"/>
  <c r="BI424" i="2"/>
  <c r="BI214" i="2"/>
  <c r="BI207" i="2"/>
  <c r="BI402" i="2"/>
  <c r="BI145" i="2"/>
  <c r="BI364" i="2"/>
  <c r="BI472" i="2"/>
  <c r="BI455" i="2"/>
  <c r="BI215" i="2"/>
  <c r="BI422" i="2"/>
  <c r="BI460" i="2"/>
  <c r="BI358" i="2"/>
  <c r="BI300" i="2"/>
  <c r="BI251" i="2"/>
  <c r="BI305" i="2"/>
  <c r="BI415" i="2"/>
  <c r="BI211" i="2"/>
  <c r="BI477" i="2"/>
  <c r="BI216" i="2"/>
  <c r="BI410" i="2"/>
  <c r="BI350" i="2"/>
  <c r="BI139" i="2"/>
  <c r="BI270" i="2"/>
  <c r="BI475" i="2"/>
  <c r="BI456" i="2"/>
  <c r="BI257" i="2"/>
  <c r="BI312" i="2"/>
  <c r="BI151" i="2"/>
  <c r="AC326" i="2"/>
  <c r="AD283" i="2"/>
  <c r="AD284" i="2" s="1"/>
  <c r="AD324" i="2" s="1"/>
  <c r="AD13" i="3" s="1"/>
  <c r="AD31" i="3" s="1"/>
  <c r="AE491" i="2"/>
  <c r="AE490" i="2"/>
  <c r="AD534" i="2"/>
  <c r="BH10" i="2"/>
  <c r="BE533" i="2"/>
  <c r="BI23" i="3"/>
  <c r="BI285" i="2"/>
  <c r="BI441" i="2"/>
  <c r="BI233" i="2"/>
  <c r="BI389" i="2"/>
  <c r="BI181" i="2"/>
  <c r="BI337" i="2"/>
  <c r="BI129" i="2"/>
  <c r="BI77" i="2"/>
  <c r="BI25" i="2"/>
  <c r="BI338" i="2"/>
  <c r="BI286" i="2"/>
  <c r="BI442" i="2"/>
  <c r="BI390" i="2"/>
  <c r="BI234" i="2"/>
  <c r="BI130" i="2"/>
  <c r="BI78" i="2"/>
  <c r="BI26" i="2"/>
  <c r="BI182" i="2"/>
  <c r="BI238" i="2"/>
  <c r="BI290" i="2"/>
  <c r="BI186" i="2"/>
  <c r="BI82" i="2"/>
  <c r="BI342" i="2"/>
  <c r="BI134" i="2"/>
  <c r="BI446" i="2"/>
  <c r="BI30" i="2"/>
  <c r="BI394" i="2"/>
  <c r="AF336" i="2"/>
  <c r="AF376" i="2" s="1"/>
  <c r="AF14" i="3" s="1"/>
  <c r="AF32" i="3" s="1"/>
  <c r="AE388" i="2"/>
  <c r="BQ6" i="2"/>
  <c r="AF235" i="2"/>
  <c r="AG183" i="2"/>
  <c r="AG128" i="2"/>
  <c r="AD378" i="2"/>
  <c r="AE377" i="2"/>
  <c r="AJ22" i="2"/>
  <c r="AJ23" i="2"/>
  <c r="BJ5" i="2"/>
  <c r="BI396" i="2"/>
  <c r="BI448" i="2"/>
  <c r="BI292" i="2"/>
  <c r="BI188" i="2"/>
  <c r="BI32" i="2"/>
  <c r="BI136" i="2"/>
  <c r="BI84" i="2"/>
  <c r="BI344" i="2"/>
  <c r="BI240" i="2"/>
  <c r="AE76" i="2"/>
  <c r="AE325" i="2"/>
  <c r="AG438" i="2"/>
  <c r="AG439" i="2"/>
  <c r="BJ51" i="5" l="1"/>
  <c r="BG53" i="5"/>
  <c r="AY132" i="5"/>
  <c r="BA73" i="5"/>
  <c r="AZ78" i="5"/>
  <c r="AZ128" i="5" s="1"/>
  <c r="BA111" i="5"/>
  <c r="BA131" i="5" s="1"/>
  <c r="BB105" i="5"/>
  <c r="BD56" i="5"/>
  <c r="BD125" i="5" s="1"/>
  <c r="BE50" i="5"/>
  <c r="BO45" i="5"/>
  <c r="BO124" i="5" s="1"/>
  <c r="F124" i="5" s="1"/>
  <c r="F39" i="5"/>
  <c r="BD100" i="5"/>
  <c r="BD130" i="5" s="1"/>
  <c r="BE94" i="5"/>
  <c r="BB85" i="5"/>
  <c r="BA89" i="5"/>
  <c r="BA129" i="5" s="1"/>
  <c r="BD63" i="5"/>
  <c r="BC67" i="5"/>
  <c r="BF61" i="5"/>
  <c r="BD72" i="5"/>
  <c r="BG83" i="5"/>
  <c r="AF339" i="2"/>
  <c r="AG334" i="2" s="1"/>
  <c r="BJ475" i="2"/>
  <c r="BJ415" i="2"/>
  <c r="BJ455" i="2"/>
  <c r="BJ207" i="2"/>
  <c r="BJ319" i="2"/>
  <c r="BJ416" i="2"/>
  <c r="BJ241" i="2"/>
  <c r="BJ146" i="2"/>
  <c r="BJ159" i="2"/>
  <c r="BJ367" i="2"/>
  <c r="BJ399" i="2"/>
  <c r="BJ143" i="2"/>
  <c r="BJ411" i="2"/>
  <c r="BJ258" i="2"/>
  <c r="BJ297" i="2"/>
  <c r="BJ196" i="2"/>
  <c r="BJ356" i="2"/>
  <c r="BJ158" i="2"/>
  <c r="BJ140" i="2"/>
  <c r="BJ217" i="2"/>
  <c r="BJ470" i="2"/>
  <c r="BJ371" i="2"/>
  <c r="BJ345" i="2"/>
  <c r="BJ264" i="2"/>
  <c r="BJ189" i="2"/>
  <c r="BJ406" i="2"/>
  <c r="BJ157" i="2"/>
  <c r="BJ452" i="2"/>
  <c r="BJ138" i="2"/>
  <c r="BJ252" i="2"/>
  <c r="BJ308" i="2"/>
  <c r="BJ192" i="2"/>
  <c r="BJ370" i="2"/>
  <c r="BJ321" i="2"/>
  <c r="BJ152" i="2"/>
  <c r="BJ363" i="2"/>
  <c r="BJ153" i="2"/>
  <c r="BJ209" i="2"/>
  <c r="BJ449" i="2"/>
  <c r="BJ254" i="2"/>
  <c r="BJ478" i="2"/>
  <c r="BJ165" i="2"/>
  <c r="BJ149" i="2"/>
  <c r="BJ466" i="2"/>
  <c r="BJ464" i="2"/>
  <c r="BJ255" i="2"/>
  <c r="BJ500" i="2"/>
  <c r="BJ260" i="2"/>
  <c r="BJ366" i="2"/>
  <c r="BJ265" i="2"/>
  <c r="BJ507" i="2"/>
  <c r="BJ501" i="2"/>
  <c r="BJ419" i="2"/>
  <c r="BJ202" i="2"/>
  <c r="BJ248" i="2"/>
  <c r="BJ295" i="2"/>
  <c r="BJ355" i="2"/>
  <c r="BJ246" i="2"/>
  <c r="BJ306" i="2"/>
  <c r="BJ296" i="2"/>
  <c r="BJ353" i="2"/>
  <c r="BJ374" i="2"/>
  <c r="BJ307" i="2"/>
  <c r="BJ426" i="2"/>
  <c r="BJ412" i="2"/>
  <c r="BJ409" i="2"/>
  <c r="BJ266" i="2"/>
  <c r="BJ461" i="2"/>
  <c r="BJ400" i="2"/>
  <c r="BJ397" i="2"/>
  <c r="BJ414" i="2"/>
  <c r="BJ205" i="2"/>
  <c r="BJ301" i="2"/>
  <c r="BJ213" i="2"/>
  <c r="BJ317" i="2"/>
  <c r="BJ210" i="2"/>
  <c r="BJ197" i="2"/>
  <c r="BJ408" i="2"/>
  <c r="BJ314" i="2"/>
  <c r="BJ91" i="2"/>
  <c r="BJ508" i="2"/>
  <c r="BJ5" i="3"/>
  <c r="BJ493" i="2"/>
  <c r="BJ494" i="2"/>
  <c r="BJ36" i="2"/>
  <c r="BJ512" i="2"/>
  <c r="BJ510" i="2"/>
  <c r="BJ513" i="2"/>
  <c r="BJ35" i="2"/>
  <c r="BJ33" i="2"/>
  <c r="BJ34" i="2"/>
  <c r="BJ511" i="2"/>
  <c r="BJ509" i="2"/>
  <c r="BJ514" i="2"/>
  <c r="BJ38" i="2"/>
  <c r="BJ515" i="2"/>
  <c r="BJ39" i="2"/>
  <c r="BJ40" i="2"/>
  <c r="BJ516" i="2"/>
  <c r="BJ517" i="2"/>
  <c r="BJ41" i="2"/>
  <c r="BJ42" i="2"/>
  <c r="BJ518" i="2"/>
  <c r="BJ43" i="2"/>
  <c r="BJ519" i="2"/>
  <c r="BJ520" i="2"/>
  <c r="BJ44" i="2"/>
  <c r="BJ45" i="2"/>
  <c r="BJ521" i="2"/>
  <c r="BJ46" i="2"/>
  <c r="BJ522" i="2"/>
  <c r="BJ94" i="2"/>
  <c r="BJ96" i="2"/>
  <c r="BJ523" i="2"/>
  <c r="BJ47" i="2"/>
  <c r="BJ524" i="2"/>
  <c r="BJ97" i="2"/>
  <c r="BJ48" i="2"/>
  <c r="BJ525" i="2"/>
  <c r="BJ49" i="2"/>
  <c r="BJ99" i="2"/>
  <c r="BJ101" i="2"/>
  <c r="BJ526" i="2"/>
  <c r="BJ50" i="2"/>
  <c r="BJ102" i="2"/>
  <c r="BJ527" i="2"/>
  <c r="BJ103" i="2"/>
  <c r="BJ51" i="2"/>
  <c r="BJ528" i="2"/>
  <c r="BJ104" i="2"/>
  <c r="BJ52" i="2"/>
  <c r="BJ105" i="2"/>
  <c r="BJ529" i="2"/>
  <c r="BJ53" i="2"/>
  <c r="BJ530" i="2"/>
  <c r="BJ106" i="2"/>
  <c r="BJ54" i="2"/>
  <c r="BJ55" i="2"/>
  <c r="BJ107" i="2"/>
  <c r="BJ56" i="2"/>
  <c r="BJ108" i="2"/>
  <c r="BJ109" i="2"/>
  <c r="BJ57" i="2"/>
  <c r="BJ58" i="2"/>
  <c r="BJ110" i="2"/>
  <c r="BJ59" i="2"/>
  <c r="BJ111" i="2"/>
  <c r="BJ60" i="2"/>
  <c r="BJ112" i="2"/>
  <c r="BJ61" i="2"/>
  <c r="BJ113" i="2"/>
  <c r="BJ62" i="2"/>
  <c r="BJ114" i="2"/>
  <c r="BJ498" i="2"/>
  <c r="BJ151" i="2"/>
  <c r="BJ257" i="2"/>
  <c r="BJ139" i="2"/>
  <c r="BJ410" i="2"/>
  <c r="BJ477" i="2"/>
  <c r="BJ251" i="2"/>
  <c r="BJ358" i="2"/>
  <c r="BJ422" i="2"/>
  <c r="BJ364" i="2"/>
  <c r="BJ402" i="2"/>
  <c r="BJ424" i="2"/>
  <c r="BJ261" i="2"/>
  <c r="BJ474" i="2"/>
  <c r="BJ137" i="2"/>
  <c r="BJ267" i="2"/>
  <c r="BJ150" i="2"/>
  <c r="BJ203" i="2"/>
  <c r="BJ316" i="2"/>
  <c r="BJ164" i="2"/>
  <c r="BJ190" i="2"/>
  <c r="BJ199" i="2"/>
  <c r="BJ459" i="2"/>
  <c r="BJ309" i="2"/>
  <c r="BJ166" i="2"/>
  <c r="BJ218" i="2"/>
  <c r="BJ249" i="2"/>
  <c r="BJ357" i="2"/>
  <c r="BJ465" i="2"/>
  <c r="BJ194" i="2"/>
  <c r="BJ312" i="2"/>
  <c r="BJ456" i="2"/>
  <c r="BJ270" i="2"/>
  <c r="BJ350" i="2"/>
  <c r="BJ216" i="2"/>
  <c r="BJ211" i="2"/>
  <c r="BJ305" i="2"/>
  <c r="BJ300" i="2"/>
  <c r="BJ460" i="2"/>
  <c r="BJ215" i="2"/>
  <c r="BJ472" i="2"/>
  <c r="BJ145" i="2"/>
  <c r="BJ214" i="2"/>
  <c r="BJ361" i="2"/>
  <c r="BJ154" i="2"/>
  <c r="BJ90" i="2"/>
  <c r="BJ311" i="2"/>
  <c r="BJ352" i="2"/>
  <c r="BJ348" i="2"/>
  <c r="BJ206" i="2"/>
  <c r="BJ156" i="2"/>
  <c r="BJ87" i="2"/>
  <c r="BJ425" i="2"/>
  <c r="BJ359" i="2"/>
  <c r="BJ263" i="2"/>
  <c r="BJ148" i="2"/>
  <c r="BJ162" i="2"/>
  <c r="BJ147" i="2"/>
  <c r="BJ191" i="2"/>
  <c r="BJ349" i="2"/>
  <c r="BJ354" i="2"/>
  <c r="BJ372" i="2"/>
  <c r="BJ413" i="2"/>
  <c r="BJ200" i="2"/>
  <c r="BJ467" i="2"/>
  <c r="BJ318" i="2"/>
  <c r="BJ244" i="2"/>
  <c r="BJ503" i="2"/>
  <c r="BJ195" i="2"/>
  <c r="BJ346" i="2"/>
  <c r="BJ242" i="2"/>
  <c r="BJ347" i="2"/>
  <c r="BJ403" i="2"/>
  <c r="BJ243" i="2"/>
  <c r="BJ208" i="2"/>
  <c r="BJ88" i="2"/>
  <c r="BJ268" i="2"/>
  <c r="BJ450" i="2"/>
  <c r="BJ457" i="2"/>
  <c r="BJ365" i="2"/>
  <c r="BJ198" i="2"/>
  <c r="BJ463" i="2"/>
  <c r="BJ201" i="2"/>
  <c r="BJ458" i="2"/>
  <c r="BJ420" i="2"/>
  <c r="BJ144" i="2"/>
  <c r="BJ142" i="2"/>
  <c r="BJ310" i="2"/>
  <c r="BJ212" i="2"/>
  <c r="BJ250" i="2"/>
  <c r="BJ302" i="2"/>
  <c r="BJ304" i="2"/>
  <c r="BJ262" i="2"/>
  <c r="BJ423" i="2"/>
  <c r="BJ404" i="2"/>
  <c r="BJ468" i="2"/>
  <c r="BJ160" i="2"/>
  <c r="BJ476" i="2"/>
  <c r="BJ454" i="2"/>
  <c r="BJ373" i="2"/>
  <c r="BJ473" i="2"/>
  <c r="BJ259" i="2"/>
  <c r="BJ85" i="2"/>
  <c r="BJ421" i="2"/>
  <c r="BJ418" i="2"/>
  <c r="BJ303" i="2"/>
  <c r="BJ315" i="2"/>
  <c r="BJ451" i="2"/>
  <c r="BJ298" i="2"/>
  <c r="BJ502" i="2"/>
  <c r="BJ504" i="2"/>
  <c r="BJ95" i="2"/>
  <c r="BJ247" i="2"/>
  <c r="BJ405" i="2"/>
  <c r="BJ362" i="2"/>
  <c r="BJ163" i="2"/>
  <c r="BJ417" i="2"/>
  <c r="BJ293" i="2"/>
  <c r="BJ360" i="2"/>
  <c r="BJ299" i="2"/>
  <c r="BJ269" i="2"/>
  <c r="BJ469" i="2"/>
  <c r="BJ155" i="2"/>
  <c r="BJ313" i="2"/>
  <c r="BJ320" i="2"/>
  <c r="BJ92" i="2"/>
  <c r="BJ322" i="2"/>
  <c r="BJ471" i="2"/>
  <c r="BJ369" i="2"/>
  <c r="BJ294" i="2"/>
  <c r="BJ407" i="2"/>
  <c r="BJ204" i="2"/>
  <c r="BJ253" i="2"/>
  <c r="BJ161" i="2"/>
  <c r="BJ462" i="2"/>
  <c r="BJ398" i="2"/>
  <c r="BJ351" i="2"/>
  <c r="BJ86" i="2"/>
  <c r="BJ256" i="2"/>
  <c r="BJ368" i="2"/>
  <c r="BJ100" i="2"/>
  <c r="BJ98" i="2"/>
  <c r="BJ93" i="2"/>
  <c r="BJ505" i="2"/>
  <c r="BJ506" i="2"/>
  <c r="AG131" i="2"/>
  <c r="AH126" i="2" s="1"/>
  <c r="AE492" i="2"/>
  <c r="AE532" i="2" s="1"/>
  <c r="AE17" i="3" s="1"/>
  <c r="AE35" i="3" s="1"/>
  <c r="AD287" i="2"/>
  <c r="AE283" i="2" s="1"/>
  <c r="BI10" i="2"/>
  <c r="BF533" i="2"/>
  <c r="BJ23" i="3"/>
  <c r="BJ441" i="2"/>
  <c r="BJ389" i="2"/>
  <c r="BJ181" i="2"/>
  <c r="BJ337" i="2"/>
  <c r="BJ129" i="2"/>
  <c r="BJ285" i="2"/>
  <c r="BJ25" i="2"/>
  <c r="BJ233" i="2"/>
  <c r="BJ77" i="2"/>
  <c r="BJ338" i="2"/>
  <c r="BJ286" i="2"/>
  <c r="BJ442" i="2"/>
  <c r="BJ390" i="2"/>
  <c r="BJ234" i="2"/>
  <c r="BJ182" i="2"/>
  <c r="BJ130" i="2"/>
  <c r="BJ78" i="2"/>
  <c r="BJ26" i="2"/>
  <c r="BJ82" i="2"/>
  <c r="BJ342" i="2"/>
  <c r="BJ394" i="2"/>
  <c r="BJ30" i="2"/>
  <c r="BJ290" i="2"/>
  <c r="BJ238" i="2"/>
  <c r="BJ134" i="2"/>
  <c r="BJ186" i="2"/>
  <c r="BJ446" i="2"/>
  <c r="BR6" i="2"/>
  <c r="AE391" i="2"/>
  <c r="AG230" i="2"/>
  <c r="AG231" i="2"/>
  <c r="AH178" i="2"/>
  <c r="AH179" i="2"/>
  <c r="AG440" i="2"/>
  <c r="BK5" i="2"/>
  <c r="BJ448" i="2"/>
  <c r="BJ396" i="2"/>
  <c r="BJ84" i="2"/>
  <c r="BJ240" i="2"/>
  <c r="BJ292" i="2"/>
  <c r="BJ344" i="2"/>
  <c r="BJ32" i="2"/>
  <c r="BJ136" i="2"/>
  <c r="BJ188" i="2"/>
  <c r="AF325" i="2"/>
  <c r="AE79" i="2"/>
  <c r="AJ24" i="2"/>
  <c r="AE378" i="2"/>
  <c r="AF377" i="2"/>
  <c r="BH53" i="5" l="1"/>
  <c r="BK51" i="5"/>
  <c r="AZ132" i="5"/>
  <c r="BB73" i="5"/>
  <c r="BA78" i="5"/>
  <c r="BA128" i="5" s="1"/>
  <c r="BE100" i="5"/>
  <c r="BE130" i="5" s="1"/>
  <c r="BF94" i="5"/>
  <c r="F45" i="5"/>
  <c r="E45" i="5" s="1"/>
  <c r="E39" i="5"/>
  <c r="BE56" i="5"/>
  <c r="BE125" i="5" s="1"/>
  <c r="BF50" i="5"/>
  <c r="BB111" i="5"/>
  <c r="BB131" i="5" s="1"/>
  <c r="BC105" i="5"/>
  <c r="BC85" i="5"/>
  <c r="BB89" i="5"/>
  <c r="BB129" i="5" s="1"/>
  <c r="BE63" i="5"/>
  <c r="BD67" i="5"/>
  <c r="AG335" i="2"/>
  <c r="AG336" i="2" s="1"/>
  <c r="AG376" i="2" s="1"/>
  <c r="AG14" i="3" s="1"/>
  <c r="AG32" i="3" s="1"/>
  <c r="BG61" i="5"/>
  <c r="BH83" i="5"/>
  <c r="BE72" i="5"/>
  <c r="AE282" i="2"/>
  <c r="AE284" i="2" s="1"/>
  <c r="AE324" i="2" s="1"/>
  <c r="AE13" i="3" s="1"/>
  <c r="AE31" i="3" s="1"/>
  <c r="AH127" i="2"/>
  <c r="AH128" i="2" s="1"/>
  <c r="BK5" i="3"/>
  <c r="BK493" i="2"/>
  <c r="BK494" i="2"/>
  <c r="BK36" i="2"/>
  <c r="BK507" i="2"/>
  <c r="BK511" i="2"/>
  <c r="BK35" i="2"/>
  <c r="BK33" i="2"/>
  <c r="BK34" i="2"/>
  <c r="BK510" i="2"/>
  <c r="BK512" i="2"/>
  <c r="BK509" i="2"/>
  <c r="BK38" i="2"/>
  <c r="BK513" i="2"/>
  <c r="BK514" i="2"/>
  <c r="BK515" i="2"/>
  <c r="BK39" i="2"/>
  <c r="BK516" i="2"/>
  <c r="BK40" i="2"/>
  <c r="BK517" i="2"/>
  <c r="BK41" i="2"/>
  <c r="BK503" i="2"/>
  <c r="BK42" i="2"/>
  <c r="BK518" i="2"/>
  <c r="BK519" i="2"/>
  <c r="BK43" i="2"/>
  <c r="BK520" i="2"/>
  <c r="BK44" i="2"/>
  <c r="BK521" i="2"/>
  <c r="BK45" i="2"/>
  <c r="BK46" i="2"/>
  <c r="BK522" i="2"/>
  <c r="BK523" i="2"/>
  <c r="BK47" i="2"/>
  <c r="BK524" i="2"/>
  <c r="BK48" i="2"/>
  <c r="BK49" i="2"/>
  <c r="BK525" i="2"/>
  <c r="BK526" i="2"/>
  <c r="BK50" i="2"/>
  <c r="BK100" i="2"/>
  <c r="BK103" i="2"/>
  <c r="BK102" i="2"/>
  <c r="BK527" i="2"/>
  <c r="BK51" i="2"/>
  <c r="BK528" i="2"/>
  <c r="BK52" i="2"/>
  <c r="BK104" i="2"/>
  <c r="BK53" i="2"/>
  <c r="BK105" i="2"/>
  <c r="BK529" i="2"/>
  <c r="BK530" i="2"/>
  <c r="BK106" i="2"/>
  <c r="BK54" i="2"/>
  <c r="BK107" i="2"/>
  <c r="BK55" i="2"/>
  <c r="BK56" i="2"/>
  <c r="BK108" i="2"/>
  <c r="BK109" i="2"/>
  <c r="BK57" i="2"/>
  <c r="BK110" i="2"/>
  <c r="BK58" i="2"/>
  <c r="BK59" i="2"/>
  <c r="BK111" i="2"/>
  <c r="BK60" i="2"/>
  <c r="BK112" i="2"/>
  <c r="BK61" i="2"/>
  <c r="BK113" i="2"/>
  <c r="BK62" i="2"/>
  <c r="BK114" i="2"/>
  <c r="BK498" i="2"/>
  <c r="BK462" i="2"/>
  <c r="BK407" i="2"/>
  <c r="BK369" i="2"/>
  <c r="BK322" i="2"/>
  <c r="BK320" i="2"/>
  <c r="BK155" i="2"/>
  <c r="BK269" i="2"/>
  <c r="BK360" i="2"/>
  <c r="BK417" i="2"/>
  <c r="BK362" i="2"/>
  <c r="BK247" i="2"/>
  <c r="BK504" i="2"/>
  <c r="BK298" i="2"/>
  <c r="BK315" i="2"/>
  <c r="BK418" i="2"/>
  <c r="BK85" i="2"/>
  <c r="BK473" i="2"/>
  <c r="BK454" i="2"/>
  <c r="BK160" i="2"/>
  <c r="BK404" i="2"/>
  <c r="BK262" i="2"/>
  <c r="BK302" i="2"/>
  <c r="BK212" i="2"/>
  <c r="BK142" i="2"/>
  <c r="BK420" i="2"/>
  <c r="BK201" i="2"/>
  <c r="BK198" i="2"/>
  <c r="BK457" i="2"/>
  <c r="BK268" i="2"/>
  <c r="BK208" i="2"/>
  <c r="BK403" i="2"/>
  <c r="BK242" i="2"/>
  <c r="BK195" i="2"/>
  <c r="BK244" i="2"/>
  <c r="BK467" i="2"/>
  <c r="BK413" i="2"/>
  <c r="BK354" i="2"/>
  <c r="BK191" i="2"/>
  <c r="BK148" i="2"/>
  <c r="BK359" i="2"/>
  <c r="BK87" i="2"/>
  <c r="BK206" i="2"/>
  <c r="BK352" i="2"/>
  <c r="BK90" i="2"/>
  <c r="BK361" i="2"/>
  <c r="BK472" i="2"/>
  <c r="BK460" i="2"/>
  <c r="BK305" i="2"/>
  <c r="BK216" i="2"/>
  <c r="BK270" i="2"/>
  <c r="BK312" i="2"/>
  <c r="BK194" i="2"/>
  <c r="BK357" i="2"/>
  <c r="BK218" i="2"/>
  <c r="BK309" i="2"/>
  <c r="BK199" i="2"/>
  <c r="BK164" i="2"/>
  <c r="BK203" i="2"/>
  <c r="BK267" i="2"/>
  <c r="BK474" i="2"/>
  <c r="BK424" i="2"/>
  <c r="BK364" i="2"/>
  <c r="BK358" i="2"/>
  <c r="BK477" i="2"/>
  <c r="BK139" i="2"/>
  <c r="BK151" i="2"/>
  <c r="BK99" i="2"/>
  <c r="BK97" i="2"/>
  <c r="BK96" i="2"/>
  <c r="BK91" i="2"/>
  <c r="BK408" i="2"/>
  <c r="BK210" i="2"/>
  <c r="BK213" i="2"/>
  <c r="BK205" i="2"/>
  <c r="BK397" i="2"/>
  <c r="BK461" i="2"/>
  <c r="BK409" i="2"/>
  <c r="BK426" i="2"/>
  <c r="BK374" i="2"/>
  <c r="BK296" i="2"/>
  <c r="BK246" i="2"/>
  <c r="BK355" i="2"/>
  <c r="BK248" i="2"/>
  <c r="BK419" i="2"/>
  <c r="BK265" i="2"/>
  <c r="BK260" i="2"/>
  <c r="BK255" i="2"/>
  <c r="BK466" i="2"/>
  <c r="BK165" i="2"/>
  <c r="BK254" i="2"/>
  <c r="BK209" i="2"/>
  <c r="BK363" i="2"/>
  <c r="BK370" i="2"/>
  <c r="BK308" i="2"/>
  <c r="BK138" i="2"/>
  <c r="BK157" i="2"/>
  <c r="BK189" i="2"/>
  <c r="BK345" i="2"/>
  <c r="BK470" i="2"/>
  <c r="BK140" i="2"/>
  <c r="BK356" i="2"/>
  <c r="BK297" i="2"/>
  <c r="BK411" i="2"/>
  <c r="BK399" i="2"/>
  <c r="BK367" i="2"/>
  <c r="BK146" i="2"/>
  <c r="BK416" i="2"/>
  <c r="BK207" i="2"/>
  <c r="BK415" i="2"/>
  <c r="BK506" i="2"/>
  <c r="BK93" i="2"/>
  <c r="BK256" i="2"/>
  <c r="BK351" i="2"/>
  <c r="BK253" i="2"/>
  <c r="BK505" i="2"/>
  <c r="BK98" i="2"/>
  <c r="BK368" i="2"/>
  <c r="BK86" i="2"/>
  <c r="BK398" i="2"/>
  <c r="BK161" i="2"/>
  <c r="BK204" i="2"/>
  <c r="BK294" i="2"/>
  <c r="BK471" i="2"/>
  <c r="BK92" i="2"/>
  <c r="BK313" i="2"/>
  <c r="BK469" i="2"/>
  <c r="BK299" i="2"/>
  <c r="BK293" i="2"/>
  <c r="BK163" i="2"/>
  <c r="BK405" i="2"/>
  <c r="BK95" i="2"/>
  <c r="BK502" i="2"/>
  <c r="BK451" i="2"/>
  <c r="BK303" i="2"/>
  <c r="BK421" i="2"/>
  <c r="BK259" i="2"/>
  <c r="BK373" i="2"/>
  <c r="BK476" i="2"/>
  <c r="BK468" i="2"/>
  <c r="BK423" i="2"/>
  <c r="BK304" i="2"/>
  <c r="BK250" i="2"/>
  <c r="BK310" i="2"/>
  <c r="BK144" i="2"/>
  <c r="BK458" i="2"/>
  <c r="BK463" i="2"/>
  <c r="BK365" i="2"/>
  <c r="BK450" i="2"/>
  <c r="BK88" i="2"/>
  <c r="BK243" i="2"/>
  <c r="BK347" i="2"/>
  <c r="BK346" i="2"/>
  <c r="BK318" i="2"/>
  <c r="BK200" i="2"/>
  <c r="BK372" i="2"/>
  <c r="BK349" i="2"/>
  <c r="BK147" i="2"/>
  <c r="BK162" i="2"/>
  <c r="BK263" i="2"/>
  <c r="BK425" i="2"/>
  <c r="BK156" i="2"/>
  <c r="BK348" i="2"/>
  <c r="BK311" i="2"/>
  <c r="BK154" i="2"/>
  <c r="BK214" i="2"/>
  <c r="BK145" i="2"/>
  <c r="BK215" i="2"/>
  <c r="BK300" i="2"/>
  <c r="BK211" i="2"/>
  <c r="BK350" i="2"/>
  <c r="BK456" i="2"/>
  <c r="BK465" i="2"/>
  <c r="BK249" i="2"/>
  <c r="BK166" i="2"/>
  <c r="BK459" i="2"/>
  <c r="BK190" i="2"/>
  <c r="BK316" i="2"/>
  <c r="BK150" i="2"/>
  <c r="BK137" i="2"/>
  <c r="BK261" i="2"/>
  <c r="BK402" i="2"/>
  <c r="BK422" i="2"/>
  <c r="BK251" i="2"/>
  <c r="BK410" i="2"/>
  <c r="BK257" i="2"/>
  <c r="BK101" i="2"/>
  <c r="BK94" i="2"/>
  <c r="BK508" i="2"/>
  <c r="BK314" i="2"/>
  <c r="BK197" i="2"/>
  <c r="BK317" i="2"/>
  <c r="BK301" i="2"/>
  <c r="BK414" i="2"/>
  <c r="BK400" i="2"/>
  <c r="BK266" i="2"/>
  <c r="BK412" i="2"/>
  <c r="BK307" i="2"/>
  <c r="BK353" i="2"/>
  <c r="BK306" i="2"/>
  <c r="BK295" i="2"/>
  <c r="BK202" i="2"/>
  <c r="BK501" i="2"/>
  <c r="BK366" i="2"/>
  <c r="BK500" i="2"/>
  <c r="BK464" i="2"/>
  <c r="BK149" i="2"/>
  <c r="BK478" i="2"/>
  <c r="BK449" i="2"/>
  <c r="BK153" i="2"/>
  <c r="BK152" i="2"/>
  <c r="BK321" i="2"/>
  <c r="BK192" i="2"/>
  <c r="BK252" i="2"/>
  <c r="BK452" i="2"/>
  <c r="BK406" i="2"/>
  <c r="BK264" i="2"/>
  <c r="BK371" i="2"/>
  <c r="BK217" i="2"/>
  <c r="BK158" i="2"/>
  <c r="BK196" i="2"/>
  <c r="BK258" i="2"/>
  <c r="BK143" i="2"/>
  <c r="BK159" i="2"/>
  <c r="BK241" i="2"/>
  <c r="BK319" i="2"/>
  <c r="BK455" i="2"/>
  <c r="BK475" i="2"/>
  <c r="AE495" i="2"/>
  <c r="AE534" i="2" s="1"/>
  <c r="AD12" i="2"/>
  <c r="AD326" i="2"/>
  <c r="BJ10" i="2"/>
  <c r="BG533" i="2"/>
  <c r="BK389" i="2"/>
  <c r="BK23" i="3"/>
  <c r="BK337" i="2"/>
  <c r="BK441" i="2"/>
  <c r="BK129" i="2"/>
  <c r="BK285" i="2"/>
  <c r="BK233" i="2"/>
  <c r="BK77" i="2"/>
  <c r="BK181" i="2"/>
  <c r="BK25" i="2"/>
  <c r="BK442" i="2"/>
  <c r="BK390" i="2"/>
  <c r="BK234" i="2"/>
  <c r="BK338" i="2"/>
  <c r="BK286" i="2"/>
  <c r="BK130" i="2"/>
  <c r="BK78" i="2"/>
  <c r="BK26" i="2"/>
  <c r="BK182" i="2"/>
  <c r="BK30" i="2"/>
  <c r="BK186" i="2"/>
  <c r="BK394" i="2"/>
  <c r="BK134" i="2"/>
  <c r="BK342" i="2"/>
  <c r="BK238" i="2"/>
  <c r="BK290" i="2"/>
  <c r="BK82" i="2"/>
  <c r="BK446" i="2"/>
  <c r="AF387" i="2"/>
  <c r="AF386" i="2"/>
  <c r="BS6" i="2"/>
  <c r="AG232" i="2"/>
  <c r="AH180" i="2"/>
  <c r="AG443" i="2"/>
  <c r="AG325" i="2"/>
  <c r="BL5" i="2"/>
  <c r="BK396" i="2"/>
  <c r="BK448" i="2"/>
  <c r="BK136" i="2"/>
  <c r="BK84" i="2"/>
  <c r="BK240" i="2"/>
  <c r="BK292" i="2"/>
  <c r="BK344" i="2"/>
  <c r="BK188" i="2"/>
  <c r="BK32" i="2"/>
  <c r="AF378" i="2"/>
  <c r="AG377" i="2"/>
  <c r="AJ27" i="2"/>
  <c r="AF74" i="2"/>
  <c r="AF75" i="2"/>
  <c r="BL51" i="5" l="1"/>
  <c r="BI53" i="5"/>
  <c r="BA132" i="5"/>
  <c r="BC73" i="5"/>
  <c r="BB78" i="5"/>
  <c r="BB128" i="5" s="1"/>
  <c r="BC111" i="5"/>
  <c r="BC131" i="5" s="1"/>
  <c r="BD105" i="5"/>
  <c r="BF56" i="5"/>
  <c r="BF125" i="5" s="1"/>
  <c r="BG50" i="5"/>
  <c r="BF100" i="5"/>
  <c r="BF130" i="5" s="1"/>
  <c r="BG94" i="5"/>
  <c r="BD85" i="5"/>
  <c r="BC89" i="5"/>
  <c r="BC129" i="5" s="1"/>
  <c r="BF63" i="5"/>
  <c r="BE67" i="5"/>
  <c r="BH61" i="5"/>
  <c r="BF72" i="5"/>
  <c r="BI83" i="5"/>
  <c r="AG339" i="2"/>
  <c r="AH335" i="2" s="1"/>
  <c r="BL5" i="3"/>
  <c r="BL493" i="2"/>
  <c r="BL494" i="2"/>
  <c r="BL36" i="2"/>
  <c r="BL35" i="2"/>
  <c r="BL33" i="2"/>
  <c r="BL34" i="2"/>
  <c r="BL38" i="2"/>
  <c r="BL507" i="2"/>
  <c r="BL511" i="2"/>
  <c r="BL515" i="2"/>
  <c r="BL39" i="2"/>
  <c r="BL514" i="2"/>
  <c r="BL512" i="2"/>
  <c r="BL513" i="2"/>
  <c r="BL516" i="2"/>
  <c r="BL40" i="2"/>
  <c r="BL41" i="2"/>
  <c r="BL517" i="2"/>
  <c r="BL518" i="2"/>
  <c r="BL42" i="2"/>
  <c r="BL519" i="2"/>
  <c r="BL43" i="2"/>
  <c r="BL44" i="2"/>
  <c r="BL520" i="2"/>
  <c r="BL45" i="2"/>
  <c r="BL521" i="2"/>
  <c r="BL46" i="2"/>
  <c r="BL522" i="2"/>
  <c r="BL95" i="2"/>
  <c r="BL523" i="2"/>
  <c r="BL47" i="2"/>
  <c r="BL524" i="2"/>
  <c r="BL48" i="2"/>
  <c r="BL96" i="2"/>
  <c r="BL97" i="2"/>
  <c r="BL49" i="2"/>
  <c r="BL525" i="2"/>
  <c r="BL99" i="2"/>
  <c r="BL50" i="2"/>
  <c r="BL526" i="2"/>
  <c r="BL527" i="2"/>
  <c r="BL100" i="2"/>
  <c r="BL51" i="2"/>
  <c r="BL528" i="2"/>
  <c r="BL104" i="2"/>
  <c r="BL52" i="2"/>
  <c r="BL103" i="2"/>
  <c r="BL53" i="2"/>
  <c r="BL529" i="2"/>
  <c r="BL105" i="2"/>
  <c r="BL530" i="2"/>
  <c r="BL54" i="2"/>
  <c r="BL106" i="2"/>
  <c r="BL107" i="2"/>
  <c r="BL55" i="2"/>
  <c r="BL56" i="2"/>
  <c r="BL108" i="2"/>
  <c r="BL109" i="2"/>
  <c r="BL57" i="2"/>
  <c r="BL58" i="2"/>
  <c r="BL416" i="2"/>
  <c r="BL110" i="2"/>
  <c r="BL111" i="2"/>
  <c r="BL59" i="2"/>
  <c r="BL60" i="2"/>
  <c r="BL112" i="2"/>
  <c r="BL61" i="2"/>
  <c r="BL113" i="2"/>
  <c r="BL62" i="2"/>
  <c r="BL114" i="2"/>
  <c r="BL498" i="2"/>
  <c r="BL475" i="2"/>
  <c r="BL319" i="2"/>
  <c r="BL159" i="2"/>
  <c r="BL143" i="2"/>
  <c r="BL196" i="2"/>
  <c r="BL217" i="2"/>
  <c r="BL264" i="2"/>
  <c r="BL452" i="2"/>
  <c r="BL192" i="2"/>
  <c r="BL152" i="2"/>
  <c r="BL449" i="2"/>
  <c r="BL149" i="2"/>
  <c r="BL500" i="2"/>
  <c r="BL202" i="2"/>
  <c r="BL353" i="2"/>
  <c r="BL412" i="2"/>
  <c r="BL400" i="2"/>
  <c r="BL301" i="2"/>
  <c r="BL197" i="2"/>
  <c r="BL508" i="2"/>
  <c r="BL101" i="2"/>
  <c r="BL410" i="2"/>
  <c r="BL422" i="2"/>
  <c r="BL261" i="2"/>
  <c r="BL150" i="2"/>
  <c r="BL190" i="2"/>
  <c r="BL166" i="2"/>
  <c r="BL465" i="2"/>
  <c r="BL350" i="2"/>
  <c r="BL300" i="2"/>
  <c r="BL145" i="2"/>
  <c r="BL154" i="2"/>
  <c r="BL348" i="2"/>
  <c r="BL425" i="2"/>
  <c r="BL162" i="2"/>
  <c r="BL349" i="2"/>
  <c r="BL200" i="2"/>
  <c r="BL346" i="2"/>
  <c r="BL243" i="2"/>
  <c r="BL450" i="2"/>
  <c r="BL463" i="2"/>
  <c r="BL144" i="2"/>
  <c r="BL250" i="2"/>
  <c r="BL423" i="2"/>
  <c r="BL476" i="2"/>
  <c r="BL259" i="2"/>
  <c r="BL303" i="2"/>
  <c r="BL502" i="2"/>
  <c r="BL405" i="2"/>
  <c r="BL293" i="2"/>
  <c r="BL469" i="2"/>
  <c r="BL92" i="2"/>
  <c r="BL294" i="2"/>
  <c r="BL161" i="2"/>
  <c r="BL86" i="2"/>
  <c r="BL98" i="2"/>
  <c r="BL253" i="2"/>
  <c r="BL256" i="2"/>
  <c r="BL506" i="2"/>
  <c r="BL207" i="2"/>
  <c r="BL146" i="2"/>
  <c r="BL399" i="2"/>
  <c r="BL297" i="2"/>
  <c r="BL140" i="2"/>
  <c r="BL345" i="2"/>
  <c r="BL157" i="2"/>
  <c r="BL308" i="2"/>
  <c r="BL209" i="2"/>
  <c r="BL165" i="2"/>
  <c r="BL255" i="2"/>
  <c r="BL265" i="2"/>
  <c r="BL248" i="2"/>
  <c r="BL246" i="2"/>
  <c r="BL374" i="2"/>
  <c r="BL409" i="2"/>
  <c r="BL397" i="2"/>
  <c r="BL213" i="2"/>
  <c r="BL408" i="2"/>
  <c r="BL139" i="2"/>
  <c r="BL358" i="2"/>
  <c r="BL424" i="2"/>
  <c r="BL267" i="2"/>
  <c r="BL164" i="2"/>
  <c r="BL309" i="2"/>
  <c r="BL357" i="2"/>
  <c r="BL312" i="2"/>
  <c r="BL216" i="2"/>
  <c r="BL460" i="2"/>
  <c r="BL90" i="2"/>
  <c r="BL206" i="2"/>
  <c r="BL359" i="2"/>
  <c r="BL354" i="2"/>
  <c r="BL467" i="2"/>
  <c r="BL195" i="2"/>
  <c r="BL403" i="2"/>
  <c r="BL268" i="2"/>
  <c r="BL198" i="2"/>
  <c r="BL420" i="2"/>
  <c r="BL212" i="2"/>
  <c r="BL262" i="2"/>
  <c r="BL160" i="2"/>
  <c r="BL473" i="2"/>
  <c r="BL418" i="2"/>
  <c r="BL298" i="2"/>
  <c r="BL247" i="2"/>
  <c r="BL417" i="2"/>
  <c r="BL269" i="2"/>
  <c r="BL320" i="2"/>
  <c r="BL369" i="2"/>
  <c r="BL462" i="2"/>
  <c r="BL102" i="2"/>
  <c r="BL455" i="2"/>
  <c r="BL241" i="2"/>
  <c r="BL258" i="2"/>
  <c r="BL158" i="2"/>
  <c r="BL371" i="2"/>
  <c r="BL406" i="2"/>
  <c r="BL252" i="2"/>
  <c r="BL321" i="2"/>
  <c r="BL153" i="2"/>
  <c r="BL478" i="2"/>
  <c r="BL464" i="2"/>
  <c r="BL366" i="2"/>
  <c r="BL501" i="2"/>
  <c r="BL295" i="2"/>
  <c r="BL306" i="2"/>
  <c r="BL307" i="2"/>
  <c r="BL266" i="2"/>
  <c r="BL414" i="2"/>
  <c r="BL317" i="2"/>
  <c r="BL314" i="2"/>
  <c r="BL94" i="2"/>
  <c r="BL257" i="2"/>
  <c r="BL251" i="2"/>
  <c r="BL402" i="2"/>
  <c r="BL137" i="2"/>
  <c r="BL316" i="2"/>
  <c r="BL459" i="2"/>
  <c r="BL249" i="2"/>
  <c r="BL456" i="2"/>
  <c r="BL211" i="2"/>
  <c r="BL215" i="2"/>
  <c r="BL214" i="2"/>
  <c r="BL311" i="2"/>
  <c r="BL156" i="2"/>
  <c r="BL263" i="2"/>
  <c r="BL147" i="2"/>
  <c r="BL372" i="2"/>
  <c r="BL318" i="2"/>
  <c r="BL347" i="2"/>
  <c r="BL88" i="2"/>
  <c r="BL365" i="2"/>
  <c r="BL458" i="2"/>
  <c r="BL310" i="2"/>
  <c r="BL304" i="2"/>
  <c r="BL468" i="2"/>
  <c r="BL373" i="2"/>
  <c r="BL421" i="2"/>
  <c r="BL451" i="2"/>
  <c r="BL163" i="2"/>
  <c r="BL299" i="2"/>
  <c r="BL313" i="2"/>
  <c r="BL471" i="2"/>
  <c r="BL204" i="2"/>
  <c r="BL398" i="2"/>
  <c r="BL368" i="2"/>
  <c r="BL505" i="2"/>
  <c r="BL351" i="2"/>
  <c r="BL93" i="2"/>
  <c r="BL415" i="2"/>
  <c r="BL367" i="2"/>
  <c r="BL411" i="2"/>
  <c r="BL356" i="2"/>
  <c r="BL470" i="2"/>
  <c r="BL189" i="2"/>
  <c r="BL138" i="2"/>
  <c r="BL370" i="2"/>
  <c r="BL363" i="2"/>
  <c r="BL254" i="2"/>
  <c r="BL466" i="2"/>
  <c r="BL260" i="2"/>
  <c r="BL419" i="2"/>
  <c r="BL355" i="2"/>
  <c r="BL296" i="2"/>
  <c r="BL426" i="2"/>
  <c r="BL461" i="2"/>
  <c r="BL205" i="2"/>
  <c r="BL210" i="2"/>
  <c r="BL91" i="2"/>
  <c r="BL151" i="2"/>
  <c r="BL477" i="2"/>
  <c r="BL364" i="2"/>
  <c r="BL474" i="2"/>
  <c r="BL203" i="2"/>
  <c r="BL199" i="2"/>
  <c r="BL218" i="2"/>
  <c r="BL194" i="2"/>
  <c r="BL270" i="2"/>
  <c r="BL305" i="2"/>
  <c r="BL472" i="2"/>
  <c r="BL361" i="2"/>
  <c r="BL352" i="2"/>
  <c r="BL87" i="2"/>
  <c r="BL148" i="2"/>
  <c r="BL191" i="2"/>
  <c r="BL413" i="2"/>
  <c r="BL244" i="2"/>
  <c r="BL242" i="2"/>
  <c r="BL208" i="2"/>
  <c r="BL457" i="2"/>
  <c r="BL201" i="2"/>
  <c r="BL142" i="2"/>
  <c r="BL302" i="2"/>
  <c r="BL404" i="2"/>
  <c r="BL454" i="2"/>
  <c r="BL85" i="2"/>
  <c r="BL315" i="2"/>
  <c r="BL504" i="2"/>
  <c r="BL362" i="2"/>
  <c r="BL360" i="2"/>
  <c r="BL155" i="2"/>
  <c r="BL322" i="2"/>
  <c r="BL407" i="2"/>
  <c r="BL503" i="2"/>
  <c r="BL509" i="2"/>
  <c r="BL510" i="2"/>
  <c r="BK10" i="2"/>
  <c r="AF490" i="2"/>
  <c r="AF491" i="2"/>
  <c r="BH533" i="2"/>
  <c r="BL23" i="3"/>
  <c r="BL337" i="2"/>
  <c r="BL285" i="2"/>
  <c r="BL389" i="2"/>
  <c r="BL233" i="2"/>
  <c r="BL77" i="2"/>
  <c r="BL181" i="2"/>
  <c r="BL25" i="2"/>
  <c r="BL441" i="2"/>
  <c r="BL129" i="2"/>
  <c r="BL442" i="2"/>
  <c r="BL390" i="2"/>
  <c r="BL234" i="2"/>
  <c r="BL338" i="2"/>
  <c r="BL286" i="2"/>
  <c r="BL182" i="2"/>
  <c r="BL26" i="2"/>
  <c r="BL130" i="2"/>
  <c r="BL78" i="2"/>
  <c r="BL238" i="2"/>
  <c r="BL446" i="2"/>
  <c r="BL134" i="2"/>
  <c r="BL394" i="2"/>
  <c r="BL82" i="2"/>
  <c r="BL30" i="2"/>
  <c r="BL186" i="2"/>
  <c r="BL290" i="2"/>
  <c r="BL342" i="2"/>
  <c r="BT6" i="2"/>
  <c r="AF388" i="2"/>
  <c r="AF76" i="2"/>
  <c r="AH183" i="2"/>
  <c r="AI178" i="2" s="1"/>
  <c r="AG235" i="2"/>
  <c r="AE287" i="2"/>
  <c r="AF282" i="2" s="1"/>
  <c r="AH131" i="2"/>
  <c r="AG378" i="2"/>
  <c r="AH377" i="2"/>
  <c r="AK22" i="2"/>
  <c r="AK23" i="2"/>
  <c r="BM5" i="2"/>
  <c r="BL396" i="2"/>
  <c r="BL448" i="2"/>
  <c r="BL136" i="2"/>
  <c r="BL84" i="2"/>
  <c r="BL240" i="2"/>
  <c r="BL292" i="2"/>
  <c r="BL344" i="2"/>
  <c r="BL188" i="2"/>
  <c r="BL32" i="2"/>
  <c r="AH334" i="2"/>
  <c r="AH325" i="2"/>
  <c r="AH439" i="2"/>
  <c r="AH438" i="2"/>
  <c r="BJ53" i="5" l="1"/>
  <c r="BM51" i="5"/>
  <c r="BB132" i="5"/>
  <c r="BD73" i="5"/>
  <c r="BC78" i="5"/>
  <c r="BC128" i="5" s="1"/>
  <c r="BG100" i="5"/>
  <c r="BG130" i="5" s="1"/>
  <c r="BH94" i="5"/>
  <c r="BG56" i="5"/>
  <c r="BG125" i="5" s="1"/>
  <c r="BH50" i="5"/>
  <c r="BD111" i="5"/>
  <c r="BD131" i="5" s="1"/>
  <c r="BE105" i="5"/>
  <c r="BE85" i="5"/>
  <c r="BD89" i="5"/>
  <c r="BD129" i="5" s="1"/>
  <c r="BG63" i="5"/>
  <c r="BF67" i="5"/>
  <c r="BI61" i="5"/>
  <c r="BJ83" i="5"/>
  <c r="BG72" i="5"/>
  <c r="AI179" i="2"/>
  <c r="AI180" i="2" s="1"/>
  <c r="AF79" i="2"/>
  <c r="AG74" i="2" s="1"/>
  <c r="BM5" i="3"/>
  <c r="BM493" i="2"/>
  <c r="BM494" i="2"/>
  <c r="BM36" i="2"/>
  <c r="BM34" i="2"/>
  <c r="BM35" i="2"/>
  <c r="BM33" i="2"/>
  <c r="BM38" i="2"/>
  <c r="BM507" i="2"/>
  <c r="BM39" i="2"/>
  <c r="BM515" i="2"/>
  <c r="BM516" i="2"/>
  <c r="BM513" i="2"/>
  <c r="BM40" i="2"/>
  <c r="BM517" i="2"/>
  <c r="BM41" i="2"/>
  <c r="BM518" i="2"/>
  <c r="BM42" i="2"/>
  <c r="BM519" i="2"/>
  <c r="BM43" i="2"/>
  <c r="BM520" i="2"/>
  <c r="BM44" i="2"/>
  <c r="BM521" i="2"/>
  <c r="BM45" i="2"/>
  <c r="BM522" i="2"/>
  <c r="BM46" i="2"/>
  <c r="BM523" i="2"/>
  <c r="BM47" i="2"/>
  <c r="BM524" i="2"/>
  <c r="BM48" i="2"/>
  <c r="BM49" i="2"/>
  <c r="BM525" i="2"/>
  <c r="BM98" i="2"/>
  <c r="BM526" i="2"/>
  <c r="BM50" i="2"/>
  <c r="BM527" i="2"/>
  <c r="BM51" i="2"/>
  <c r="BM528" i="2"/>
  <c r="BM102" i="2"/>
  <c r="BM52" i="2"/>
  <c r="BM105" i="2"/>
  <c r="BM529" i="2"/>
  <c r="BM104" i="2"/>
  <c r="BM53" i="2"/>
  <c r="BM530" i="2"/>
  <c r="BM106" i="2"/>
  <c r="BM54" i="2"/>
  <c r="BM55" i="2"/>
  <c r="BM107" i="2"/>
  <c r="BM56" i="2"/>
  <c r="BM108" i="2"/>
  <c r="BM109" i="2"/>
  <c r="BM57" i="2"/>
  <c r="BM110" i="2"/>
  <c r="BM58" i="2"/>
  <c r="BM59" i="2"/>
  <c r="BM111" i="2"/>
  <c r="BM60" i="2"/>
  <c r="BM112" i="2"/>
  <c r="BM113" i="2"/>
  <c r="BM61" i="2"/>
  <c r="BM62" i="2"/>
  <c r="BM114" i="2"/>
  <c r="BM498" i="2"/>
  <c r="BM510" i="2"/>
  <c r="BM503" i="2"/>
  <c r="BM322" i="2"/>
  <c r="BM360" i="2"/>
  <c r="BM504" i="2"/>
  <c r="BM85" i="2"/>
  <c r="BM404" i="2"/>
  <c r="BM142" i="2"/>
  <c r="BM457" i="2"/>
  <c r="BM242" i="2"/>
  <c r="BM413" i="2"/>
  <c r="BM148" i="2"/>
  <c r="BM352" i="2"/>
  <c r="BM472" i="2"/>
  <c r="BM270" i="2"/>
  <c r="BM218" i="2"/>
  <c r="BM203" i="2"/>
  <c r="BM364" i="2"/>
  <c r="BM151" i="2"/>
  <c r="BM210" i="2"/>
  <c r="BM461" i="2"/>
  <c r="BM296" i="2"/>
  <c r="BM419" i="2"/>
  <c r="BM466" i="2"/>
  <c r="BM363" i="2"/>
  <c r="BM138" i="2"/>
  <c r="BM470" i="2"/>
  <c r="BM411" i="2"/>
  <c r="BM415" i="2"/>
  <c r="BM351" i="2"/>
  <c r="BM368" i="2"/>
  <c r="BM204" i="2"/>
  <c r="BM313" i="2"/>
  <c r="BM163" i="2"/>
  <c r="BM421" i="2"/>
  <c r="BM468" i="2"/>
  <c r="BM310" i="2"/>
  <c r="BM365" i="2"/>
  <c r="BM347" i="2"/>
  <c r="BM372" i="2"/>
  <c r="BM263" i="2"/>
  <c r="BM311" i="2"/>
  <c r="BM215" i="2"/>
  <c r="BM456" i="2"/>
  <c r="BM459" i="2"/>
  <c r="BM137" i="2"/>
  <c r="BM251" i="2"/>
  <c r="BM94" i="2"/>
  <c r="BM317" i="2"/>
  <c r="BM266" i="2"/>
  <c r="BM306" i="2"/>
  <c r="BM501" i="2"/>
  <c r="BM464" i="2"/>
  <c r="BM153" i="2"/>
  <c r="BM252" i="2"/>
  <c r="BM371" i="2"/>
  <c r="BM258" i="2"/>
  <c r="BM241" i="2"/>
  <c r="BM462" i="2"/>
  <c r="BM320" i="2"/>
  <c r="BM417" i="2"/>
  <c r="BM298" i="2"/>
  <c r="BM473" i="2"/>
  <c r="BM262" i="2"/>
  <c r="BM420" i="2"/>
  <c r="BM268" i="2"/>
  <c r="BM195" i="2"/>
  <c r="BM354" i="2"/>
  <c r="BM359" i="2"/>
  <c r="BM90" i="2"/>
  <c r="BM460" i="2"/>
  <c r="BM312" i="2"/>
  <c r="BM309" i="2"/>
  <c r="BM267" i="2"/>
  <c r="BM358" i="2"/>
  <c r="BM408" i="2"/>
  <c r="BM397" i="2"/>
  <c r="BM374" i="2"/>
  <c r="BM248" i="2"/>
  <c r="BM255" i="2"/>
  <c r="BM209" i="2"/>
  <c r="BM308" i="2"/>
  <c r="BM345" i="2"/>
  <c r="BM297" i="2"/>
  <c r="BM146" i="2"/>
  <c r="BM506" i="2"/>
  <c r="BM253" i="2"/>
  <c r="BM86" i="2"/>
  <c r="BM294" i="2"/>
  <c r="BM469" i="2"/>
  <c r="BM405" i="2"/>
  <c r="BM303" i="2"/>
  <c r="BM476" i="2"/>
  <c r="BM250" i="2"/>
  <c r="BM463" i="2"/>
  <c r="BM243" i="2"/>
  <c r="BM200" i="2"/>
  <c r="BM162" i="2"/>
  <c r="BM348" i="2"/>
  <c r="BM145" i="2"/>
  <c r="BM350" i="2"/>
  <c r="BM166" i="2"/>
  <c r="BM150" i="2"/>
  <c r="BM422" i="2"/>
  <c r="BM101" i="2"/>
  <c r="BM197" i="2"/>
  <c r="BM400" i="2"/>
  <c r="BM353" i="2"/>
  <c r="BM202" i="2"/>
  <c r="BM500" i="2"/>
  <c r="BM449" i="2"/>
  <c r="BM192" i="2"/>
  <c r="BM264" i="2"/>
  <c r="BM196" i="2"/>
  <c r="BM159" i="2"/>
  <c r="BM475" i="2"/>
  <c r="BM100" i="2"/>
  <c r="BM99" i="2"/>
  <c r="BM96" i="2"/>
  <c r="BM514" i="2"/>
  <c r="BM509" i="2"/>
  <c r="BM407" i="2"/>
  <c r="BM155" i="2"/>
  <c r="BM362" i="2"/>
  <c r="BM315" i="2"/>
  <c r="BM454" i="2"/>
  <c r="BM302" i="2"/>
  <c r="BM201" i="2"/>
  <c r="BM208" i="2"/>
  <c r="BM244" i="2"/>
  <c r="BM191" i="2"/>
  <c r="BM87" i="2"/>
  <c r="BM361" i="2"/>
  <c r="BM305" i="2"/>
  <c r="BM194" i="2"/>
  <c r="BM199" i="2"/>
  <c r="BM474" i="2"/>
  <c r="BM477" i="2"/>
  <c r="BM91" i="2"/>
  <c r="BM205" i="2"/>
  <c r="BM426" i="2"/>
  <c r="BM355" i="2"/>
  <c r="BM260" i="2"/>
  <c r="BM254" i="2"/>
  <c r="BM370" i="2"/>
  <c r="BM189" i="2"/>
  <c r="BM356" i="2"/>
  <c r="BM367" i="2"/>
  <c r="BM93" i="2"/>
  <c r="BM505" i="2"/>
  <c r="BM398" i="2"/>
  <c r="BM471" i="2"/>
  <c r="BM299" i="2"/>
  <c r="BM451" i="2"/>
  <c r="BM373" i="2"/>
  <c r="BM304" i="2"/>
  <c r="BM458" i="2"/>
  <c r="BM88" i="2"/>
  <c r="BM318" i="2"/>
  <c r="BM147" i="2"/>
  <c r="BM156" i="2"/>
  <c r="BM214" i="2"/>
  <c r="BM211" i="2"/>
  <c r="BM249" i="2"/>
  <c r="BM316" i="2"/>
  <c r="BM402" i="2"/>
  <c r="BM257" i="2"/>
  <c r="BM314" i="2"/>
  <c r="BM414" i="2"/>
  <c r="BM307" i="2"/>
  <c r="BM295" i="2"/>
  <c r="BM366" i="2"/>
  <c r="BM478" i="2"/>
  <c r="BM321" i="2"/>
  <c r="BM406" i="2"/>
  <c r="BM158" i="2"/>
  <c r="BM455" i="2"/>
  <c r="BM369" i="2"/>
  <c r="BM269" i="2"/>
  <c r="BM247" i="2"/>
  <c r="BM418" i="2"/>
  <c r="BM160" i="2"/>
  <c r="BM212" i="2"/>
  <c r="BM198" i="2"/>
  <c r="BM403" i="2"/>
  <c r="BM467" i="2"/>
  <c r="BM206" i="2"/>
  <c r="BM216" i="2"/>
  <c r="BM357" i="2"/>
  <c r="BM164" i="2"/>
  <c r="BM424" i="2"/>
  <c r="BM139" i="2"/>
  <c r="BM213" i="2"/>
  <c r="BM409" i="2"/>
  <c r="BM246" i="2"/>
  <c r="BM265" i="2"/>
  <c r="BM165" i="2"/>
  <c r="BM157" i="2"/>
  <c r="BM140" i="2"/>
  <c r="BM399" i="2"/>
  <c r="BM207" i="2"/>
  <c r="BM256" i="2"/>
  <c r="BM161" i="2"/>
  <c r="BM92" i="2"/>
  <c r="BM293" i="2"/>
  <c r="BM502" i="2"/>
  <c r="BM259" i="2"/>
  <c r="BM423" i="2"/>
  <c r="BM144" i="2"/>
  <c r="BM450" i="2"/>
  <c r="BM346" i="2"/>
  <c r="BM349" i="2"/>
  <c r="BM425" i="2"/>
  <c r="BM154" i="2"/>
  <c r="BM300" i="2"/>
  <c r="BM465" i="2"/>
  <c r="BM190" i="2"/>
  <c r="BM261" i="2"/>
  <c r="BM410" i="2"/>
  <c r="BM508" i="2"/>
  <c r="BM301" i="2"/>
  <c r="BM412" i="2"/>
  <c r="BM149" i="2"/>
  <c r="BM152" i="2"/>
  <c r="BM452" i="2"/>
  <c r="BM217" i="2"/>
  <c r="BM143" i="2"/>
  <c r="BM319" i="2"/>
  <c r="BM416" i="2"/>
  <c r="BM103" i="2"/>
  <c r="BM97" i="2"/>
  <c r="BM95" i="2"/>
  <c r="BM512" i="2"/>
  <c r="BM511" i="2"/>
  <c r="AF492" i="2"/>
  <c r="AE326" i="2"/>
  <c r="AF283" i="2"/>
  <c r="AF284" i="2" s="1"/>
  <c r="AF324" i="2" s="1"/>
  <c r="AF13" i="3" s="1"/>
  <c r="AF31" i="3" s="1"/>
  <c r="BL10" i="2"/>
  <c r="BI533" i="2"/>
  <c r="AE12" i="2"/>
  <c r="BM23" i="3"/>
  <c r="BM285" i="2"/>
  <c r="BM441" i="2"/>
  <c r="BM337" i="2"/>
  <c r="BM233" i="2"/>
  <c r="BM181" i="2"/>
  <c r="BM77" i="2"/>
  <c r="BM25" i="2"/>
  <c r="BM129" i="2"/>
  <c r="BM389" i="2"/>
  <c r="BM338" i="2"/>
  <c r="BM286" i="2"/>
  <c r="BM442" i="2"/>
  <c r="BM390" i="2"/>
  <c r="BM234" i="2"/>
  <c r="BM130" i="2"/>
  <c r="BM78" i="2"/>
  <c r="BM26" i="2"/>
  <c r="BM182" i="2"/>
  <c r="BM186" i="2"/>
  <c r="BM394" i="2"/>
  <c r="BM134" i="2"/>
  <c r="BM290" i="2"/>
  <c r="BM30" i="2"/>
  <c r="BM82" i="2"/>
  <c r="BM342" i="2"/>
  <c r="BM238" i="2"/>
  <c r="BM446" i="2"/>
  <c r="AH440" i="2"/>
  <c r="AF391" i="2"/>
  <c r="BU6" i="2"/>
  <c r="AH231" i="2"/>
  <c r="AH230" i="2"/>
  <c r="AK24" i="2"/>
  <c r="AI325" i="2"/>
  <c r="BN5" i="2"/>
  <c r="BM396" i="2"/>
  <c r="BM448" i="2"/>
  <c r="BM344" i="2"/>
  <c r="BM188" i="2"/>
  <c r="BM32" i="2"/>
  <c r="BM136" i="2"/>
  <c r="BM84" i="2"/>
  <c r="BM240" i="2"/>
  <c r="BM292" i="2"/>
  <c r="AI377" i="2"/>
  <c r="AI126" i="2"/>
  <c r="AI127" i="2"/>
  <c r="AH336" i="2"/>
  <c r="BC132" i="5" l="1"/>
  <c r="BN51" i="5"/>
  <c r="BK53" i="5"/>
  <c r="BE73" i="5"/>
  <c r="BD78" i="5"/>
  <c r="BD128" i="5" s="1"/>
  <c r="BE111" i="5"/>
  <c r="BE131" i="5" s="1"/>
  <c r="BF105" i="5"/>
  <c r="BH56" i="5"/>
  <c r="BH125" i="5" s="1"/>
  <c r="BI50" i="5"/>
  <c r="BH100" i="5"/>
  <c r="BH130" i="5" s="1"/>
  <c r="BI94" i="5"/>
  <c r="BF85" i="5"/>
  <c r="BE89" i="5"/>
  <c r="BE129" i="5" s="1"/>
  <c r="BH63" i="5"/>
  <c r="BG67" i="5"/>
  <c r="BJ61" i="5"/>
  <c r="BK61" i="5" s="1"/>
  <c r="BH72" i="5"/>
  <c r="BK83" i="5"/>
  <c r="AG75" i="2"/>
  <c r="AG76" i="2" s="1"/>
  <c r="BN95" i="2"/>
  <c r="BN103" i="2"/>
  <c r="BN319" i="2"/>
  <c r="BN217" i="2"/>
  <c r="BN152" i="2"/>
  <c r="BN412" i="2"/>
  <c r="BN508" i="2"/>
  <c r="BN261" i="2"/>
  <c r="BN465" i="2"/>
  <c r="BN154" i="2"/>
  <c r="BN349" i="2"/>
  <c r="BN450" i="2"/>
  <c r="BN423" i="2"/>
  <c r="BN502" i="2"/>
  <c r="BN92" i="2"/>
  <c r="BN256" i="2"/>
  <c r="BN399" i="2"/>
  <c r="BN157" i="2"/>
  <c r="BN165" i="2"/>
  <c r="BN246" i="2"/>
  <c r="BN213" i="2"/>
  <c r="BN424" i="2"/>
  <c r="BN357" i="2"/>
  <c r="BN403" i="2"/>
  <c r="BN212" i="2"/>
  <c r="BN418" i="2"/>
  <c r="BN269" i="2"/>
  <c r="BN455" i="2"/>
  <c r="BN158" i="2"/>
  <c r="BN321" i="2"/>
  <c r="BN366" i="2"/>
  <c r="BN307" i="2"/>
  <c r="BN314" i="2"/>
  <c r="BN402" i="2"/>
  <c r="BN249" i="2"/>
  <c r="BN214" i="2"/>
  <c r="BN147" i="2"/>
  <c r="BN88" i="2"/>
  <c r="BN304" i="2"/>
  <c r="BN451" i="2"/>
  <c r="BN471" i="2"/>
  <c r="BN505" i="2"/>
  <c r="BN367" i="2"/>
  <c r="BN189" i="2"/>
  <c r="BN254" i="2"/>
  <c r="BN355" i="2"/>
  <c r="BN205" i="2"/>
  <c r="BN477" i="2"/>
  <c r="BN199" i="2"/>
  <c r="BN305" i="2"/>
  <c r="BN87" i="2"/>
  <c r="BN244" i="2"/>
  <c r="BN201" i="2"/>
  <c r="BN454" i="2"/>
  <c r="BN362" i="2"/>
  <c r="BN407" i="2"/>
  <c r="BN96" i="2"/>
  <c r="BN100" i="2"/>
  <c r="BN159" i="2"/>
  <c r="BN264" i="2"/>
  <c r="BN449" i="2"/>
  <c r="BN202" i="2"/>
  <c r="BN400" i="2"/>
  <c r="BN101" i="2"/>
  <c r="BN150" i="2"/>
  <c r="BN350" i="2"/>
  <c r="BN348" i="2"/>
  <c r="BN200" i="2"/>
  <c r="BN463" i="2"/>
  <c r="BN476" i="2"/>
  <c r="BN405" i="2"/>
  <c r="BN294" i="2"/>
  <c r="BN253" i="2"/>
  <c r="BN146" i="2"/>
  <c r="BN345" i="2"/>
  <c r="BN209" i="2"/>
  <c r="BN248" i="2"/>
  <c r="BN397" i="2"/>
  <c r="BN358" i="2"/>
  <c r="BN309" i="2"/>
  <c r="BN460" i="2"/>
  <c r="BN359" i="2"/>
  <c r="BN195" i="2"/>
  <c r="BN420" i="2"/>
  <c r="BN473" i="2"/>
  <c r="BN417" i="2"/>
  <c r="BN462" i="2"/>
  <c r="BN258" i="2"/>
  <c r="BN252" i="2"/>
  <c r="BN464" i="2"/>
  <c r="BN306" i="2"/>
  <c r="BN317" i="2"/>
  <c r="BN251" i="2"/>
  <c r="BN459" i="2"/>
  <c r="BN215" i="2"/>
  <c r="BN263" i="2"/>
  <c r="BN347" i="2"/>
  <c r="BN310" i="2"/>
  <c r="BN421" i="2"/>
  <c r="BN313" i="2"/>
  <c r="BN368" i="2"/>
  <c r="BN415" i="2"/>
  <c r="BN470" i="2"/>
  <c r="BN363" i="2"/>
  <c r="BN419" i="2"/>
  <c r="BN461" i="2"/>
  <c r="BN151" i="2"/>
  <c r="BN203" i="2"/>
  <c r="BN270" i="2"/>
  <c r="BN352" i="2"/>
  <c r="BN413" i="2"/>
  <c r="BN457" i="2"/>
  <c r="BN404" i="2"/>
  <c r="BN504" i="2"/>
  <c r="BN322" i="2"/>
  <c r="BN102" i="2"/>
  <c r="BN98" i="2"/>
  <c r="BN513" i="2"/>
  <c r="BN507" i="2"/>
  <c r="BN5" i="3"/>
  <c r="BN493" i="2"/>
  <c r="BN494" i="2"/>
  <c r="BN36" i="2"/>
  <c r="BN34" i="2"/>
  <c r="BN35" i="2"/>
  <c r="BN33" i="2"/>
  <c r="BN510" i="2"/>
  <c r="BN38" i="2"/>
  <c r="BN511" i="2"/>
  <c r="BN39" i="2"/>
  <c r="BN40" i="2"/>
  <c r="BN515" i="2"/>
  <c r="BN41" i="2"/>
  <c r="BN516" i="2"/>
  <c r="BN517" i="2"/>
  <c r="BN518" i="2"/>
  <c r="BN42" i="2"/>
  <c r="BN519" i="2"/>
  <c r="BN43" i="2"/>
  <c r="BN44" i="2"/>
  <c r="BN520" i="2"/>
  <c r="BN45" i="2"/>
  <c r="BN521" i="2"/>
  <c r="BN46" i="2"/>
  <c r="BN522" i="2"/>
  <c r="BN523" i="2"/>
  <c r="BN47" i="2"/>
  <c r="BN524" i="2"/>
  <c r="BN48" i="2"/>
  <c r="BN525" i="2"/>
  <c r="BN49" i="2"/>
  <c r="BN526" i="2"/>
  <c r="BN50" i="2"/>
  <c r="BN99" i="2"/>
  <c r="BN527" i="2"/>
  <c r="BN51" i="2"/>
  <c r="BN528" i="2"/>
  <c r="BN52" i="2"/>
  <c r="BN53" i="2"/>
  <c r="BN529" i="2"/>
  <c r="BN530" i="2"/>
  <c r="BN106" i="2"/>
  <c r="BN104" i="2"/>
  <c r="BN105" i="2"/>
  <c r="BN54" i="2"/>
  <c r="BN55" i="2"/>
  <c r="BN107" i="2"/>
  <c r="BN56" i="2"/>
  <c r="BN108" i="2"/>
  <c r="BN109" i="2"/>
  <c r="BN57" i="2"/>
  <c r="BN110" i="2"/>
  <c r="BN58" i="2"/>
  <c r="BN59" i="2"/>
  <c r="BN111" i="2"/>
  <c r="BN60" i="2"/>
  <c r="BN112" i="2"/>
  <c r="BN61" i="2"/>
  <c r="BN113" i="2"/>
  <c r="BN114" i="2"/>
  <c r="BN62" i="2"/>
  <c r="BN498" i="2"/>
  <c r="BN512" i="2"/>
  <c r="BN97" i="2"/>
  <c r="BN416" i="2"/>
  <c r="BN143" i="2"/>
  <c r="BN452" i="2"/>
  <c r="BN149" i="2"/>
  <c r="BN301" i="2"/>
  <c r="BN410" i="2"/>
  <c r="BN190" i="2"/>
  <c r="BN300" i="2"/>
  <c r="BN425" i="2"/>
  <c r="BN346" i="2"/>
  <c r="BN144" i="2"/>
  <c r="BN259" i="2"/>
  <c r="BN293" i="2"/>
  <c r="BN161" i="2"/>
  <c r="BN207" i="2"/>
  <c r="BN140" i="2"/>
  <c r="BN265" i="2"/>
  <c r="BN409" i="2"/>
  <c r="BN139" i="2"/>
  <c r="BN164" i="2"/>
  <c r="BN216" i="2"/>
  <c r="BN206" i="2"/>
  <c r="BN467" i="2"/>
  <c r="BN198" i="2"/>
  <c r="BN160" i="2"/>
  <c r="BN247" i="2"/>
  <c r="BN369" i="2"/>
  <c r="BN406" i="2"/>
  <c r="BN478" i="2"/>
  <c r="BN295" i="2"/>
  <c r="BN414" i="2"/>
  <c r="BN257" i="2"/>
  <c r="BN316" i="2"/>
  <c r="BN211" i="2"/>
  <c r="BN156" i="2"/>
  <c r="BN318" i="2"/>
  <c r="BN458" i="2"/>
  <c r="BN373" i="2"/>
  <c r="BN299" i="2"/>
  <c r="BN398" i="2"/>
  <c r="BN93" i="2"/>
  <c r="BN356" i="2"/>
  <c r="BN370" i="2"/>
  <c r="BN260" i="2"/>
  <c r="BN426" i="2"/>
  <c r="BN91" i="2"/>
  <c r="BN474" i="2"/>
  <c r="BN194" i="2"/>
  <c r="BN361" i="2"/>
  <c r="BN191" i="2"/>
  <c r="BN208" i="2"/>
  <c r="BN302" i="2"/>
  <c r="BN315" i="2"/>
  <c r="BN155" i="2"/>
  <c r="BN509" i="2"/>
  <c r="BN514" i="2"/>
  <c r="BN475" i="2"/>
  <c r="BN196" i="2"/>
  <c r="BN192" i="2"/>
  <c r="BN500" i="2"/>
  <c r="BN353" i="2"/>
  <c r="BN197" i="2"/>
  <c r="BN422" i="2"/>
  <c r="BN166" i="2"/>
  <c r="BN145" i="2"/>
  <c r="BN162" i="2"/>
  <c r="BN243" i="2"/>
  <c r="BN250" i="2"/>
  <c r="BN303" i="2"/>
  <c r="BN469" i="2"/>
  <c r="BN86" i="2"/>
  <c r="BN506" i="2"/>
  <c r="BN297" i="2"/>
  <c r="BN308" i="2"/>
  <c r="BN255" i="2"/>
  <c r="BN374" i="2"/>
  <c r="BN408" i="2"/>
  <c r="BN267" i="2"/>
  <c r="BN312" i="2"/>
  <c r="BN90" i="2"/>
  <c r="BN354" i="2"/>
  <c r="BN268" i="2"/>
  <c r="BN262" i="2"/>
  <c r="BN298" i="2"/>
  <c r="BN320" i="2"/>
  <c r="BN241" i="2"/>
  <c r="BN371" i="2"/>
  <c r="BN153" i="2"/>
  <c r="BN501" i="2"/>
  <c r="BN266" i="2"/>
  <c r="BN94" i="2"/>
  <c r="BN137" i="2"/>
  <c r="BN456" i="2"/>
  <c r="BN311" i="2"/>
  <c r="BN372" i="2"/>
  <c r="BN365" i="2"/>
  <c r="BN468" i="2"/>
  <c r="BN163" i="2"/>
  <c r="BN204" i="2"/>
  <c r="BN351" i="2"/>
  <c r="BN411" i="2"/>
  <c r="BN138" i="2"/>
  <c r="BN466" i="2"/>
  <c r="BN296" i="2"/>
  <c r="BN210" i="2"/>
  <c r="BN364" i="2"/>
  <c r="BN218" i="2"/>
  <c r="BN472" i="2"/>
  <c r="BN148" i="2"/>
  <c r="BN242" i="2"/>
  <c r="BN142" i="2"/>
  <c r="BN85" i="2"/>
  <c r="BN360" i="2"/>
  <c r="BN503" i="2"/>
  <c r="AF287" i="2"/>
  <c r="AG282" i="2" s="1"/>
  <c r="AF495" i="2"/>
  <c r="AF532" i="2"/>
  <c r="AK27" i="2"/>
  <c r="AL22" i="2" s="1"/>
  <c r="AH443" i="2"/>
  <c r="BM10" i="2"/>
  <c r="BJ533" i="2"/>
  <c r="BN23" i="3"/>
  <c r="BN441" i="2"/>
  <c r="BN389" i="2"/>
  <c r="BN285" i="2"/>
  <c r="BN181" i="2"/>
  <c r="BN129" i="2"/>
  <c r="BN25" i="2"/>
  <c r="BN233" i="2"/>
  <c r="BN337" i="2"/>
  <c r="BN77" i="2"/>
  <c r="BN338" i="2"/>
  <c r="BN286" i="2"/>
  <c r="BN442" i="2"/>
  <c r="BN390" i="2"/>
  <c r="BN234" i="2"/>
  <c r="BN182" i="2"/>
  <c r="BN130" i="2"/>
  <c r="BN78" i="2"/>
  <c r="BN26" i="2"/>
  <c r="BN82" i="2"/>
  <c r="BN394" i="2"/>
  <c r="BN238" i="2"/>
  <c r="BN342" i="2"/>
  <c r="BN30" i="2"/>
  <c r="BN290" i="2"/>
  <c r="BN186" i="2"/>
  <c r="BN446" i="2"/>
  <c r="BN134" i="2"/>
  <c r="BV6" i="2"/>
  <c r="AG387" i="2"/>
  <c r="AG386" i="2"/>
  <c r="AH232" i="2"/>
  <c r="AI183" i="2"/>
  <c r="AI128" i="2"/>
  <c r="BO5" i="2"/>
  <c r="BN396" i="2"/>
  <c r="BN448" i="2"/>
  <c r="BN292" i="2"/>
  <c r="BN32" i="2"/>
  <c r="BN136" i="2"/>
  <c r="BN344" i="2"/>
  <c r="BN188" i="2"/>
  <c r="BN84" i="2"/>
  <c r="BN240" i="2"/>
  <c r="AH376" i="2"/>
  <c r="AH14" i="3" s="1"/>
  <c r="AH32" i="3" s="1"/>
  <c r="AH339" i="2"/>
  <c r="AJ325" i="2"/>
  <c r="AJ377" i="2"/>
  <c r="BL53" i="5" l="1"/>
  <c r="BO51" i="5"/>
  <c r="BD132" i="5"/>
  <c r="BF73" i="5"/>
  <c r="BE78" i="5"/>
  <c r="BE128" i="5" s="1"/>
  <c r="BJ94" i="5"/>
  <c r="BI100" i="5"/>
  <c r="BI130" i="5" s="1"/>
  <c r="BJ50" i="5"/>
  <c r="BI56" i="5"/>
  <c r="BI125" i="5" s="1"/>
  <c r="BG105" i="5"/>
  <c r="BF111" i="5"/>
  <c r="BF131" i="5" s="1"/>
  <c r="BG85" i="5"/>
  <c r="BF89" i="5"/>
  <c r="BF129" i="5" s="1"/>
  <c r="BI63" i="5"/>
  <c r="BH67" i="5"/>
  <c r="BL61" i="5"/>
  <c r="BL83" i="5"/>
  <c r="BI72" i="5"/>
  <c r="AF326" i="2"/>
  <c r="AG283" i="2"/>
  <c r="AG284" i="2" s="1"/>
  <c r="AF12" i="2"/>
  <c r="BO503" i="2"/>
  <c r="BO85" i="2"/>
  <c r="BO242" i="2"/>
  <c r="BO472" i="2"/>
  <c r="BO364" i="2"/>
  <c r="BO296" i="2"/>
  <c r="BO138" i="2"/>
  <c r="BO351" i="2"/>
  <c r="BO163" i="2"/>
  <c r="BO365" i="2"/>
  <c r="BO311" i="2"/>
  <c r="BO137" i="2"/>
  <c r="BO266" i="2"/>
  <c r="BO153" i="2"/>
  <c r="BO241" i="2"/>
  <c r="BO298" i="2"/>
  <c r="BO268" i="2"/>
  <c r="BO90" i="2"/>
  <c r="BO267" i="2"/>
  <c r="BO374" i="2"/>
  <c r="BO308" i="2"/>
  <c r="BO506" i="2"/>
  <c r="BO469" i="2"/>
  <c r="BO250" i="2"/>
  <c r="BO162" i="2"/>
  <c r="BO166" i="2"/>
  <c r="BO197" i="2"/>
  <c r="BO500" i="2"/>
  <c r="BO196" i="2"/>
  <c r="BO155" i="2"/>
  <c r="BO302" i="2"/>
  <c r="BO191" i="2"/>
  <c r="BO194" i="2"/>
  <c r="BO91" i="2"/>
  <c r="BO260" i="2"/>
  <c r="BO356" i="2"/>
  <c r="BO398" i="2"/>
  <c r="BO373" i="2"/>
  <c r="BO318" i="2"/>
  <c r="BO211" i="2"/>
  <c r="BO257" i="2"/>
  <c r="BO295" i="2"/>
  <c r="BO406" i="2"/>
  <c r="BO369" i="2"/>
  <c r="BO160" i="2"/>
  <c r="BO467" i="2"/>
  <c r="BO216" i="2"/>
  <c r="BO139" i="2"/>
  <c r="BO265" i="2"/>
  <c r="BO140" i="2"/>
  <c r="BO161" i="2"/>
  <c r="BO259" i="2"/>
  <c r="BO346" i="2"/>
  <c r="BO300" i="2"/>
  <c r="BO410" i="2"/>
  <c r="BO452" i="2"/>
  <c r="BO416" i="2"/>
  <c r="BO512" i="2"/>
  <c r="BO99" i="2"/>
  <c r="BO515" i="2"/>
  <c r="BO507" i="2"/>
  <c r="BO98" i="2"/>
  <c r="BO322" i="2"/>
  <c r="BO404" i="2"/>
  <c r="BO413" i="2"/>
  <c r="BO270" i="2"/>
  <c r="BO151" i="2"/>
  <c r="BO419" i="2"/>
  <c r="BO470" i="2"/>
  <c r="BO368" i="2"/>
  <c r="BO421" i="2"/>
  <c r="BO347" i="2"/>
  <c r="BO215" i="2"/>
  <c r="BO251" i="2"/>
  <c r="BO306" i="2"/>
  <c r="BO252" i="2"/>
  <c r="BO462" i="2"/>
  <c r="BO473" i="2"/>
  <c r="BO195" i="2"/>
  <c r="BO460" i="2"/>
  <c r="BO358" i="2"/>
  <c r="BO248" i="2"/>
  <c r="BO345" i="2"/>
  <c r="BO253" i="2"/>
  <c r="BO405" i="2"/>
  <c r="BO463" i="2"/>
  <c r="BO348" i="2"/>
  <c r="BO150" i="2"/>
  <c r="BO400" i="2"/>
  <c r="BO449" i="2"/>
  <c r="BO159" i="2"/>
  <c r="BO362" i="2"/>
  <c r="BO201" i="2"/>
  <c r="BO87" i="2"/>
  <c r="BO199" i="2"/>
  <c r="BO205" i="2"/>
  <c r="BO254" i="2"/>
  <c r="BO367" i="2"/>
  <c r="BO471" i="2"/>
  <c r="BO304" i="2"/>
  <c r="BO147" i="2"/>
  <c r="BO249" i="2"/>
  <c r="BO314" i="2"/>
  <c r="BO366" i="2"/>
  <c r="BO158" i="2"/>
  <c r="BO269" i="2"/>
  <c r="BO212" i="2"/>
  <c r="BO357" i="2"/>
  <c r="BO213" i="2"/>
  <c r="BO165" i="2"/>
  <c r="BO399" i="2"/>
  <c r="BO92" i="2"/>
  <c r="BO423" i="2"/>
  <c r="BO349" i="2"/>
  <c r="BO465" i="2"/>
  <c r="BO508" i="2"/>
  <c r="BO217" i="2"/>
  <c r="BO103" i="2"/>
  <c r="BO5" i="3"/>
  <c r="BO493" i="2"/>
  <c r="BO494" i="2"/>
  <c r="BO36" i="2"/>
  <c r="BO34" i="2"/>
  <c r="BO35" i="2"/>
  <c r="BO33" i="2"/>
  <c r="BO38" i="2"/>
  <c r="BO39" i="2"/>
  <c r="BO514" i="2"/>
  <c r="BO40" i="2"/>
  <c r="BO41" i="2"/>
  <c r="BO517" i="2"/>
  <c r="BO518" i="2"/>
  <c r="BO42" i="2"/>
  <c r="BO516" i="2"/>
  <c r="BO43" i="2"/>
  <c r="BO519" i="2"/>
  <c r="BO520" i="2"/>
  <c r="BO44" i="2"/>
  <c r="BO45" i="2"/>
  <c r="BO521" i="2"/>
  <c r="BO46" i="2"/>
  <c r="BO522" i="2"/>
  <c r="BO523" i="2"/>
  <c r="BO47" i="2"/>
  <c r="BO524" i="2"/>
  <c r="BO48" i="2"/>
  <c r="BO525" i="2"/>
  <c r="BO96" i="2"/>
  <c r="BO49" i="2"/>
  <c r="BO50" i="2"/>
  <c r="BO526" i="2"/>
  <c r="BO527" i="2"/>
  <c r="BO51" i="2"/>
  <c r="BO528" i="2"/>
  <c r="BO52" i="2"/>
  <c r="BO53" i="2"/>
  <c r="BO529" i="2"/>
  <c r="BO530" i="2"/>
  <c r="BO54" i="2"/>
  <c r="BO107" i="2"/>
  <c r="BO104" i="2"/>
  <c r="BO106" i="2"/>
  <c r="BO105" i="2"/>
  <c r="BO55" i="2"/>
  <c r="BO108" i="2"/>
  <c r="BO56" i="2"/>
  <c r="BO109" i="2"/>
  <c r="BO57" i="2"/>
  <c r="BO110" i="2"/>
  <c r="BO58" i="2"/>
  <c r="BO111" i="2"/>
  <c r="BO59" i="2"/>
  <c r="BO60" i="2"/>
  <c r="BO112" i="2"/>
  <c r="BO61" i="2"/>
  <c r="BO113" i="2"/>
  <c r="BO62" i="2"/>
  <c r="BO114" i="2"/>
  <c r="BO498" i="2"/>
  <c r="AF17" i="3"/>
  <c r="AF35" i="3" s="1"/>
  <c r="BO360" i="2"/>
  <c r="BO142" i="2"/>
  <c r="BO148" i="2"/>
  <c r="BO218" i="2"/>
  <c r="BO210" i="2"/>
  <c r="BO466" i="2"/>
  <c r="BO411" i="2"/>
  <c r="BO204" i="2"/>
  <c r="BO468" i="2"/>
  <c r="BO372" i="2"/>
  <c r="BO456" i="2"/>
  <c r="BO94" i="2"/>
  <c r="BO501" i="2"/>
  <c r="BO371" i="2"/>
  <c r="BO320" i="2"/>
  <c r="BO262" i="2"/>
  <c r="BO354" i="2"/>
  <c r="BO312" i="2"/>
  <c r="BO408" i="2"/>
  <c r="BO255" i="2"/>
  <c r="BO297" i="2"/>
  <c r="BO86" i="2"/>
  <c r="BO303" i="2"/>
  <c r="BO243" i="2"/>
  <c r="BO145" i="2"/>
  <c r="BO422" i="2"/>
  <c r="BO353" i="2"/>
  <c r="BO192" i="2"/>
  <c r="BO475" i="2"/>
  <c r="BO509" i="2"/>
  <c r="BO315" i="2"/>
  <c r="BO208" i="2"/>
  <c r="BO361" i="2"/>
  <c r="BO474" i="2"/>
  <c r="BO426" i="2"/>
  <c r="BO370" i="2"/>
  <c r="BO93" i="2"/>
  <c r="BO299" i="2"/>
  <c r="BO458" i="2"/>
  <c r="BO156" i="2"/>
  <c r="BO316" i="2"/>
  <c r="BO414" i="2"/>
  <c r="BO478" i="2"/>
  <c r="BO247" i="2"/>
  <c r="BO198" i="2"/>
  <c r="BO206" i="2"/>
  <c r="BO164" i="2"/>
  <c r="BO409" i="2"/>
  <c r="BO207" i="2"/>
  <c r="BO293" i="2"/>
  <c r="BO144" i="2"/>
  <c r="BO425" i="2"/>
  <c r="BO190" i="2"/>
  <c r="BO301" i="2"/>
  <c r="BO149" i="2"/>
  <c r="BO143" i="2"/>
  <c r="BO97" i="2"/>
  <c r="BO511" i="2"/>
  <c r="BO510" i="2"/>
  <c r="BO513" i="2"/>
  <c r="BO102" i="2"/>
  <c r="BO504" i="2"/>
  <c r="BO457" i="2"/>
  <c r="BO352" i="2"/>
  <c r="BO203" i="2"/>
  <c r="BO461" i="2"/>
  <c r="BO363" i="2"/>
  <c r="BO415" i="2"/>
  <c r="BO313" i="2"/>
  <c r="BO310" i="2"/>
  <c r="BO263" i="2"/>
  <c r="BO459" i="2"/>
  <c r="BO317" i="2"/>
  <c r="BO464" i="2"/>
  <c r="BO258" i="2"/>
  <c r="BO417" i="2"/>
  <c r="BO420" i="2"/>
  <c r="BO359" i="2"/>
  <c r="BO309" i="2"/>
  <c r="BO397" i="2"/>
  <c r="BO209" i="2"/>
  <c r="BO146" i="2"/>
  <c r="BO294" i="2"/>
  <c r="BO476" i="2"/>
  <c r="BO200" i="2"/>
  <c r="BO350" i="2"/>
  <c r="BO101" i="2"/>
  <c r="BO202" i="2"/>
  <c r="BO264" i="2"/>
  <c r="BO100" i="2"/>
  <c r="BO407" i="2"/>
  <c r="BO454" i="2"/>
  <c r="BO244" i="2"/>
  <c r="BO305" i="2"/>
  <c r="BO477" i="2"/>
  <c r="BO355" i="2"/>
  <c r="BO189" i="2"/>
  <c r="BO505" i="2"/>
  <c r="BO451" i="2"/>
  <c r="BO88" i="2"/>
  <c r="BO214" i="2"/>
  <c r="BO402" i="2"/>
  <c r="BO307" i="2"/>
  <c r="BO321" i="2"/>
  <c r="BO455" i="2"/>
  <c r="BO418" i="2"/>
  <c r="BO403" i="2"/>
  <c r="BO424" i="2"/>
  <c r="BO246" i="2"/>
  <c r="BO157" i="2"/>
  <c r="BO256" i="2"/>
  <c r="BO502" i="2"/>
  <c r="BO450" i="2"/>
  <c r="BO154" i="2"/>
  <c r="BO261" i="2"/>
  <c r="BO412" i="2"/>
  <c r="BO152" i="2"/>
  <c r="BO319" i="2"/>
  <c r="BO95" i="2"/>
  <c r="AL23" i="2"/>
  <c r="AL24" i="2" s="1"/>
  <c r="AI131" i="2"/>
  <c r="AJ126" i="2" s="1"/>
  <c r="AF534" i="2"/>
  <c r="AG490" i="2"/>
  <c r="AG491" i="2"/>
  <c r="BW6" i="2"/>
  <c r="BN10" i="2"/>
  <c r="BK533" i="2"/>
  <c r="AI439" i="2"/>
  <c r="AI438" i="2"/>
  <c r="BO389" i="2"/>
  <c r="BO23" i="3"/>
  <c r="BO337" i="2"/>
  <c r="BO129" i="2"/>
  <c r="BO233" i="2"/>
  <c r="BO181" i="2"/>
  <c r="BO441" i="2"/>
  <c r="BO77" i="2"/>
  <c r="BO285" i="2"/>
  <c r="BO25" i="2"/>
  <c r="BO338" i="2"/>
  <c r="BO286" i="2"/>
  <c r="BO130" i="2"/>
  <c r="BO78" i="2"/>
  <c r="BO442" i="2"/>
  <c r="BO390" i="2"/>
  <c r="BO234" i="2"/>
  <c r="BO182" i="2"/>
  <c r="BO26" i="2"/>
  <c r="BO238" i="2"/>
  <c r="BO290" i="2"/>
  <c r="BO134" i="2"/>
  <c r="BO394" i="2"/>
  <c r="BO446" i="2"/>
  <c r="BO82" i="2"/>
  <c r="BO186" i="2"/>
  <c r="BO30" i="2"/>
  <c r="BO342" i="2"/>
  <c r="AG388" i="2"/>
  <c r="AH235" i="2"/>
  <c r="AG79" i="2"/>
  <c r="AJ178" i="2"/>
  <c r="AJ179" i="2"/>
  <c r="AI334" i="2"/>
  <c r="AI335" i="2"/>
  <c r="AH378" i="2"/>
  <c r="BP5" i="2"/>
  <c r="BO396" i="2"/>
  <c r="BO448" i="2"/>
  <c r="BO292" i="2"/>
  <c r="BO344" i="2"/>
  <c r="BO188" i="2"/>
  <c r="BO32" i="2"/>
  <c r="BO136" i="2"/>
  <c r="BO84" i="2"/>
  <c r="BO240" i="2"/>
  <c r="AK377" i="2"/>
  <c r="AK325" i="2"/>
  <c r="F51" i="5" l="1"/>
  <c r="E51" i="5" s="1"/>
  <c r="BM53" i="5"/>
  <c r="BE132" i="5"/>
  <c r="BG73" i="5"/>
  <c r="BF78" i="5"/>
  <c r="BF128" i="5" s="1"/>
  <c r="BG111" i="5"/>
  <c r="BG131" i="5" s="1"/>
  <c r="BH105" i="5"/>
  <c r="BJ56" i="5"/>
  <c r="BJ125" i="5" s="1"/>
  <c r="BK50" i="5"/>
  <c r="BJ100" i="5"/>
  <c r="BJ130" i="5" s="1"/>
  <c r="BK94" i="5"/>
  <c r="BH85" i="5"/>
  <c r="BG89" i="5"/>
  <c r="BG129" i="5" s="1"/>
  <c r="BJ63" i="5"/>
  <c r="BI67" i="5"/>
  <c r="BM61" i="5"/>
  <c r="BJ72" i="5"/>
  <c r="BM83" i="5"/>
  <c r="BP412" i="2"/>
  <c r="BP154" i="2"/>
  <c r="BP502" i="2"/>
  <c r="BP157" i="2"/>
  <c r="BP424" i="2"/>
  <c r="BP403" i="2"/>
  <c r="BP455" i="2"/>
  <c r="BP307" i="2"/>
  <c r="BP214" i="2"/>
  <c r="BP451" i="2"/>
  <c r="BP189" i="2"/>
  <c r="BP477" i="2"/>
  <c r="BP244" i="2"/>
  <c r="BP407" i="2"/>
  <c r="BP264" i="2"/>
  <c r="BP101" i="2"/>
  <c r="BP200" i="2"/>
  <c r="BP294" i="2"/>
  <c r="BP209" i="2"/>
  <c r="BP309" i="2"/>
  <c r="BP420" i="2"/>
  <c r="BP258" i="2"/>
  <c r="BP317" i="2"/>
  <c r="BP263" i="2"/>
  <c r="BP313" i="2"/>
  <c r="BP363" i="2"/>
  <c r="BP203" i="2"/>
  <c r="BP457" i="2"/>
  <c r="BP102" i="2"/>
  <c r="BP510" i="2"/>
  <c r="BP97" i="2"/>
  <c r="BP149" i="2"/>
  <c r="BP190" i="2"/>
  <c r="BP144" i="2"/>
  <c r="BP207" i="2"/>
  <c r="BP409" i="2"/>
  <c r="BP206" i="2"/>
  <c r="BP247" i="2"/>
  <c r="BP478" i="2"/>
  <c r="BP316" i="2"/>
  <c r="BP458" i="2"/>
  <c r="BP93" i="2"/>
  <c r="BP426" i="2"/>
  <c r="BP361" i="2"/>
  <c r="BP315" i="2"/>
  <c r="BP475" i="2"/>
  <c r="BP353" i="2"/>
  <c r="BP145" i="2"/>
  <c r="BP303" i="2"/>
  <c r="BP297" i="2"/>
  <c r="BP408" i="2"/>
  <c r="BP354" i="2"/>
  <c r="BP320" i="2"/>
  <c r="BP501" i="2"/>
  <c r="BP456" i="2"/>
  <c r="BP468" i="2"/>
  <c r="BP411" i="2"/>
  <c r="BP210" i="2"/>
  <c r="BP148" i="2"/>
  <c r="BP360" i="2"/>
  <c r="BP106" i="2"/>
  <c r="BP96" i="2"/>
  <c r="BP514" i="2"/>
  <c r="BP217" i="2"/>
  <c r="BP508" i="2"/>
  <c r="BP349" i="2"/>
  <c r="BP92" i="2"/>
  <c r="BP165" i="2"/>
  <c r="BP357" i="2"/>
  <c r="BP212" i="2"/>
  <c r="BP158" i="2"/>
  <c r="BP314" i="2"/>
  <c r="BP147" i="2"/>
  <c r="BP471" i="2"/>
  <c r="BP254" i="2"/>
  <c r="BP199" i="2"/>
  <c r="BP201" i="2"/>
  <c r="BP159" i="2"/>
  <c r="BP400" i="2"/>
  <c r="BP348" i="2"/>
  <c r="BP405" i="2"/>
  <c r="BP345" i="2"/>
  <c r="BP358" i="2"/>
  <c r="BP195" i="2"/>
  <c r="BP462" i="2"/>
  <c r="BP306" i="2"/>
  <c r="BP215" i="2"/>
  <c r="BP421" i="2"/>
  <c r="BP470" i="2"/>
  <c r="BP151" i="2"/>
  <c r="BP413" i="2"/>
  <c r="BP322" i="2"/>
  <c r="BP507" i="2"/>
  <c r="BP99" i="2"/>
  <c r="BP416" i="2"/>
  <c r="BP300" i="2"/>
  <c r="BP259" i="2"/>
  <c r="BP140" i="2"/>
  <c r="BP139" i="2"/>
  <c r="BP467" i="2"/>
  <c r="BP369" i="2"/>
  <c r="BP295" i="2"/>
  <c r="BP211" i="2"/>
  <c r="BP373" i="2"/>
  <c r="BP356" i="2"/>
  <c r="BP91" i="2"/>
  <c r="BP191" i="2"/>
  <c r="BP155" i="2"/>
  <c r="BP500" i="2"/>
  <c r="BP166" i="2"/>
  <c r="BP250" i="2"/>
  <c r="BP506" i="2"/>
  <c r="BP374" i="2"/>
  <c r="BP90" i="2"/>
  <c r="BP298" i="2"/>
  <c r="BP153" i="2"/>
  <c r="BP137" i="2"/>
  <c r="BP365" i="2"/>
  <c r="BP351" i="2"/>
  <c r="BP296" i="2"/>
  <c r="BP472" i="2"/>
  <c r="BP85" i="2"/>
  <c r="BP5" i="3"/>
  <c r="BP493" i="2"/>
  <c r="BP494" i="2"/>
  <c r="BP36" i="2"/>
  <c r="BP33" i="2"/>
  <c r="BP35" i="2"/>
  <c r="BP34" i="2"/>
  <c r="BP38" i="2"/>
  <c r="BP39" i="2"/>
  <c r="BP511" i="2"/>
  <c r="BP512" i="2"/>
  <c r="BP40" i="2"/>
  <c r="BP515" i="2"/>
  <c r="BP41" i="2"/>
  <c r="BP513" i="2"/>
  <c r="BP42" i="2"/>
  <c r="BP519" i="2"/>
  <c r="BP43" i="2"/>
  <c r="BP516" i="2"/>
  <c r="BP518" i="2"/>
  <c r="BP520" i="2"/>
  <c r="BP44" i="2"/>
  <c r="BP45" i="2"/>
  <c r="BP521" i="2"/>
  <c r="BP46" i="2"/>
  <c r="BP522" i="2"/>
  <c r="BP47" i="2"/>
  <c r="BP523" i="2"/>
  <c r="BP524" i="2"/>
  <c r="BP48" i="2"/>
  <c r="BP525" i="2"/>
  <c r="BP49" i="2"/>
  <c r="BP50" i="2"/>
  <c r="BP526" i="2"/>
  <c r="BP51" i="2"/>
  <c r="BP527" i="2"/>
  <c r="BP100" i="2"/>
  <c r="BP528" i="2"/>
  <c r="BP52" i="2"/>
  <c r="BP103" i="2"/>
  <c r="BP529" i="2"/>
  <c r="BP53" i="2"/>
  <c r="BP530" i="2"/>
  <c r="BP54" i="2"/>
  <c r="BP55" i="2"/>
  <c r="BP108" i="2"/>
  <c r="BP105" i="2"/>
  <c r="BP107" i="2"/>
  <c r="BP56" i="2"/>
  <c r="BP109" i="2"/>
  <c r="BP57" i="2"/>
  <c r="BP58" i="2"/>
  <c r="BP110" i="2"/>
  <c r="BP111" i="2"/>
  <c r="BP59" i="2"/>
  <c r="BP60" i="2"/>
  <c r="BP112" i="2"/>
  <c r="BP113" i="2"/>
  <c r="BP61" i="2"/>
  <c r="BP62" i="2"/>
  <c r="BP114" i="2"/>
  <c r="BP498" i="2"/>
  <c r="BP319" i="2"/>
  <c r="BP95" i="2"/>
  <c r="BP152" i="2"/>
  <c r="BP261" i="2"/>
  <c r="BP450" i="2"/>
  <c r="BP256" i="2"/>
  <c r="BP246" i="2"/>
  <c r="BP418" i="2"/>
  <c r="BP321" i="2"/>
  <c r="BP402" i="2"/>
  <c r="BP88" i="2"/>
  <c r="BP505" i="2"/>
  <c r="BP355" i="2"/>
  <c r="BP305" i="2"/>
  <c r="BP454" i="2"/>
  <c r="BP202" i="2"/>
  <c r="BP350" i="2"/>
  <c r="BP476" i="2"/>
  <c r="BP146" i="2"/>
  <c r="BP397" i="2"/>
  <c r="BP359" i="2"/>
  <c r="BP417" i="2"/>
  <c r="BP464" i="2"/>
  <c r="BP459" i="2"/>
  <c r="BP310" i="2"/>
  <c r="BP415" i="2"/>
  <c r="BP461" i="2"/>
  <c r="BP352" i="2"/>
  <c r="BP504" i="2"/>
  <c r="BP143" i="2"/>
  <c r="BP301" i="2"/>
  <c r="BP425" i="2"/>
  <c r="BP293" i="2"/>
  <c r="BP164" i="2"/>
  <c r="BP198" i="2"/>
  <c r="BP414" i="2"/>
  <c r="BP156" i="2"/>
  <c r="BP299" i="2"/>
  <c r="BP370" i="2"/>
  <c r="BP474" i="2"/>
  <c r="BP208" i="2"/>
  <c r="BP509" i="2"/>
  <c r="BP192" i="2"/>
  <c r="BP422" i="2"/>
  <c r="BP243" i="2"/>
  <c r="BP86" i="2"/>
  <c r="BP255" i="2"/>
  <c r="BP312" i="2"/>
  <c r="BP262" i="2"/>
  <c r="BP371" i="2"/>
  <c r="BP94" i="2"/>
  <c r="BP372" i="2"/>
  <c r="BP204" i="2"/>
  <c r="BP466" i="2"/>
  <c r="BP218" i="2"/>
  <c r="BP142" i="2"/>
  <c r="BP104" i="2"/>
  <c r="BP517" i="2"/>
  <c r="BP465" i="2"/>
  <c r="BP423" i="2"/>
  <c r="BP399" i="2"/>
  <c r="BP213" i="2"/>
  <c r="BP269" i="2"/>
  <c r="BP366" i="2"/>
  <c r="BP249" i="2"/>
  <c r="BP304" i="2"/>
  <c r="BP367" i="2"/>
  <c r="BP205" i="2"/>
  <c r="BP87" i="2"/>
  <c r="BP362" i="2"/>
  <c r="BP449" i="2"/>
  <c r="BP150" i="2"/>
  <c r="BP463" i="2"/>
  <c r="BP253" i="2"/>
  <c r="BP248" i="2"/>
  <c r="BP460" i="2"/>
  <c r="BP473" i="2"/>
  <c r="BP252" i="2"/>
  <c r="BP251" i="2"/>
  <c r="BP347" i="2"/>
  <c r="BP368" i="2"/>
  <c r="BP419" i="2"/>
  <c r="BP270" i="2"/>
  <c r="BP404" i="2"/>
  <c r="BP98" i="2"/>
  <c r="BP452" i="2"/>
  <c r="BP410" i="2"/>
  <c r="BP346" i="2"/>
  <c r="BP161" i="2"/>
  <c r="BP265" i="2"/>
  <c r="BP216" i="2"/>
  <c r="BP160" i="2"/>
  <c r="BP406" i="2"/>
  <c r="BP257" i="2"/>
  <c r="BP318" i="2"/>
  <c r="BP398" i="2"/>
  <c r="BP260" i="2"/>
  <c r="BP194" i="2"/>
  <c r="BP302" i="2"/>
  <c r="BP196" i="2"/>
  <c r="BP197" i="2"/>
  <c r="BP162" i="2"/>
  <c r="BP469" i="2"/>
  <c r="BP308" i="2"/>
  <c r="BP267" i="2"/>
  <c r="BP268" i="2"/>
  <c r="BP241" i="2"/>
  <c r="BP266" i="2"/>
  <c r="BP311" i="2"/>
  <c r="BP163" i="2"/>
  <c r="BP138" i="2"/>
  <c r="BP364" i="2"/>
  <c r="BP242" i="2"/>
  <c r="BP503" i="2"/>
  <c r="AJ127" i="2"/>
  <c r="AJ128" i="2" s="1"/>
  <c r="AG492" i="2"/>
  <c r="AG391" i="2"/>
  <c r="AI440" i="2"/>
  <c r="BL533" i="2"/>
  <c r="BO10" i="2"/>
  <c r="BP23" i="3"/>
  <c r="BP337" i="2"/>
  <c r="BP285" i="2"/>
  <c r="BP441" i="2"/>
  <c r="BP233" i="2"/>
  <c r="BP181" i="2"/>
  <c r="BP129" i="2"/>
  <c r="BP77" i="2"/>
  <c r="BP389" i="2"/>
  <c r="BP25" i="2"/>
  <c r="BP338" i="2"/>
  <c r="BP286" i="2"/>
  <c r="BP182" i="2"/>
  <c r="BP442" i="2"/>
  <c r="BP390" i="2"/>
  <c r="BP234" i="2"/>
  <c r="BP26" i="2"/>
  <c r="BP130" i="2"/>
  <c r="BP78" i="2"/>
  <c r="BP82" i="2"/>
  <c r="BP30" i="2"/>
  <c r="BP238" i="2"/>
  <c r="BP290" i="2"/>
  <c r="BP342" i="2"/>
  <c r="BP186" i="2"/>
  <c r="BP446" i="2"/>
  <c r="BP134" i="2"/>
  <c r="BP394" i="2"/>
  <c r="AJ180" i="2"/>
  <c r="AI230" i="2"/>
  <c r="AI231" i="2"/>
  <c r="AH75" i="2"/>
  <c r="AH74" i="2"/>
  <c r="AG324" i="2"/>
  <c r="AG13" i="3" s="1"/>
  <c r="AG31" i="3" s="1"/>
  <c r="AG287" i="2"/>
  <c r="AL27" i="2"/>
  <c r="AI336" i="2"/>
  <c r="AL325" i="2"/>
  <c r="AL377" i="2"/>
  <c r="BQ5" i="2"/>
  <c r="BP396" i="2"/>
  <c r="BP448" i="2"/>
  <c r="BP292" i="2"/>
  <c r="BP344" i="2"/>
  <c r="BP188" i="2"/>
  <c r="BP32" i="2"/>
  <c r="BP136" i="2"/>
  <c r="BP84" i="2"/>
  <c r="BP240" i="2"/>
  <c r="BN53" i="5" l="1"/>
  <c r="BF132" i="5"/>
  <c r="BH73" i="5"/>
  <c r="BG78" i="5"/>
  <c r="BG128" i="5" s="1"/>
  <c r="BL94" i="5"/>
  <c r="BK100" i="5"/>
  <c r="BK130" i="5" s="1"/>
  <c r="BL50" i="5"/>
  <c r="BK56" i="5"/>
  <c r="BK125" i="5" s="1"/>
  <c r="BI105" i="5"/>
  <c r="BH111" i="5"/>
  <c r="BH131" i="5" s="1"/>
  <c r="BI85" i="5"/>
  <c r="BH89" i="5"/>
  <c r="BH129" i="5" s="1"/>
  <c r="BK63" i="5"/>
  <c r="BJ67" i="5"/>
  <c r="BN61" i="5"/>
  <c r="BN83" i="5"/>
  <c r="BK72" i="5"/>
  <c r="AH386" i="2"/>
  <c r="BQ5" i="3"/>
  <c r="BQ493" i="2"/>
  <c r="BQ494" i="2"/>
  <c r="BQ36" i="2"/>
  <c r="BQ35" i="2"/>
  <c r="BQ34" i="2"/>
  <c r="BQ33" i="2"/>
  <c r="BQ38" i="2"/>
  <c r="BQ39" i="2"/>
  <c r="BQ40" i="2"/>
  <c r="BQ512" i="2"/>
  <c r="BQ514" i="2"/>
  <c r="BQ41" i="2"/>
  <c r="BQ42" i="2"/>
  <c r="BQ517" i="2"/>
  <c r="BQ43" i="2"/>
  <c r="BQ516" i="2"/>
  <c r="BQ519" i="2"/>
  <c r="BQ520" i="2"/>
  <c r="BQ44" i="2"/>
  <c r="BQ45" i="2"/>
  <c r="BQ521" i="2"/>
  <c r="BQ46" i="2"/>
  <c r="BQ522" i="2"/>
  <c r="BQ47" i="2"/>
  <c r="BQ523" i="2"/>
  <c r="BQ524" i="2"/>
  <c r="BQ48" i="2"/>
  <c r="BQ49" i="2"/>
  <c r="BQ525" i="2"/>
  <c r="BQ526" i="2"/>
  <c r="BQ50" i="2"/>
  <c r="BQ101" i="2"/>
  <c r="BQ527" i="2"/>
  <c r="BQ51" i="2"/>
  <c r="BQ528" i="2"/>
  <c r="BQ52" i="2"/>
  <c r="BQ102" i="2"/>
  <c r="BQ53" i="2"/>
  <c r="BQ529" i="2"/>
  <c r="BQ530" i="2"/>
  <c r="BQ54" i="2"/>
  <c r="BQ55" i="2"/>
  <c r="BQ106" i="2"/>
  <c r="BQ56" i="2"/>
  <c r="BQ107" i="2"/>
  <c r="BQ104" i="2"/>
  <c r="BQ108" i="2"/>
  <c r="BQ109" i="2"/>
  <c r="BQ57" i="2"/>
  <c r="BQ110" i="2"/>
  <c r="BQ58" i="2"/>
  <c r="BQ59" i="2"/>
  <c r="BQ111" i="2"/>
  <c r="BQ60" i="2"/>
  <c r="BQ112" i="2"/>
  <c r="BQ61" i="2"/>
  <c r="BQ113" i="2"/>
  <c r="BQ114" i="2"/>
  <c r="BQ62" i="2"/>
  <c r="BQ498" i="2"/>
  <c r="BQ242" i="2"/>
  <c r="BQ138" i="2"/>
  <c r="BQ311" i="2"/>
  <c r="BQ241" i="2"/>
  <c r="BQ267" i="2"/>
  <c r="BQ469" i="2"/>
  <c r="BQ197" i="2"/>
  <c r="BQ302" i="2"/>
  <c r="BQ260" i="2"/>
  <c r="BQ318" i="2"/>
  <c r="BQ406" i="2"/>
  <c r="BQ216" i="2"/>
  <c r="BQ161" i="2"/>
  <c r="BQ410" i="2"/>
  <c r="BQ98" i="2"/>
  <c r="BQ270" i="2"/>
  <c r="BQ368" i="2"/>
  <c r="BQ251" i="2"/>
  <c r="BQ473" i="2"/>
  <c r="BQ248" i="2"/>
  <c r="BQ463" i="2"/>
  <c r="BQ449" i="2"/>
  <c r="BQ87" i="2"/>
  <c r="BQ367" i="2"/>
  <c r="BQ249" i="2"/>
  <c r="BQ269" i="2"/>
  <c r="BQ213" i="2"/>
  <c r="BQ423" i="2"/>
  <c r="BQ218" i="2"/>
  <c r="BQ204" i="2"/>
  <c r="BQ94" i="2"/>
  <c r="BQ262" i="2"/>
  <c r="BQ255" i="2"/>
  <c r="BQ243" i="2"/>
  <c r="BQ192" i="2"/>
  <c r="BQ208" i="2"/>
  <c r="BQ370" i="2"/>
  <c r="BQ156" i="2"/>
  <c r="BQ164" i="2"/>
  <c r="BQ293" i="2"/>
  <c r="BQ301" i="2"/>
  <c r="BQ504" i="2"/>
  <c r="BQ461" i="2"/>
  <c r="BQ310" i="2"/>
  <c r="BQ464" i="2"/>
  <c r="BQ359" i="2"/>
  <c r="BQ146" i="2"/>
  <c r="BQ350" i="2"/>
  <c r="BQ454" i="2"/>
  <c r="BQ355" i="2"/>
  <c r="BQ88" i="2"/>
  <c r="BQ321" i="2"/>
  <c r="BQ256" i="2"/>
  <c r="BQ261" i="2"/>
  <c r="BQ95" i="2"/>
  <c r="BQ103" i="2"/>
  <c r="BQ518" i="2"/>
  <c r="BQ511" i="2"/>
  <c r="BQ472" i="2"/>
  <c r="BQ351" i="2"/>
  <c r="BQ137" i="2"/>
  <c r="BQ298" i="2"/>
  <c r="BQ374" i="2"/>
  <c r="BQ250" i="2"/>
  <c r="BQ500" i="2"/>
  <c r="BQ191" i="2"/>
  <c r="BQ356" i="2"/>
  <c r="BQ211" i="2"/>
  <c r="BQ369" i="2"/>
  <c r="BQ139" i="2"/>
  <c r="BQ259" i="2"/>
  <c r="BQ99" i="2"/>
  <c r="BQ322" i="2"/>
  <c r="BQ151" i="2"/>
  <c r="BQ421" i="2"/>
  <c r="BQ306" i="2"/>
  <c r="BQ195" i="2"/>
  <c r="BQ345" i="2"/>
  <c r="BQ348" i="2"/>
  <c r="BQ159" i="2"/>
  <c r="BQ199" i="2"/>
  <c r="BQ471" i="2"/>
  <c r="BQ314" i="2"/>
  <c r="BQ212" i="2"/>
  <c r="BQ165" i="2"/>
  <c r="BQ349" i="2"/>
  <c r="BQ217" i="2"/>
  <c r="BQ96" i="2"/>
  <c r="BQ360" i="2"/>
  <c r="BQ210" i="2"/>
  <c r="BQ468" i="2"/>
  <c r="BQ501" i="2"/>
  <c r="BQ354" i="2"/>
  <c r="BQ297" i="2"/>
  <c r="BQ145" i="2"/>
  <c r="BQ475" i="2"/>
  <c r="BQ361" i="2"/>
  <c r="BQ93" i="2"/>
  <c r="BQ316" i="2"/>
  <c r="BQ247" i="2"/>
  <c r="BQ409" i="2"/>
  <c r="BQ144" i="2"/>
  <c r="BQ149" i="2"/>
  <c r="BQ510" i="2"/>
  <c r="BQ457" i="2"/>
  <c r="BQ363" i="2"/>
  <c r="BQ263" i="2"/>
  <c r="BQ258" i="2"/>
  <c r="BQ309" i="2"/>
  <c r="BQ294" i="2"/>
  <c r="BQ407" i="2"/>
  <c r="BQ477" i="2"/>
  <c r="BQ451" i="2"/>
  <c r="BQ307" i="2"/>
  <c r="BQ403" i="2"/>
  <c r="BQ157" i="2"/>
  <c r="BQ154" i="2"/>
  <c r="BQ503" i="2"/>
  <c r="BQ364" i="2"/>
  <c r="BQ163" i="2"/>
  <c r="BQ266" i="2"/>
  <c r="BQ268" i="2"/>
  <c r="BQ308" i="2"/>
  <c r="BQ162" i="2"/>
  <c r="BQ196" i="2"/>
  <c r="BQ194" i="2"/>
  <c r="BQ398" i="2"/>
  <c r="BQ257" i="2"/>
  <c r="BQ160" i="2"/>
  <c r="BQ265" i="2"/>
  <c r="BQ346" i="2"/>
  <c r="BQ452" i="2"/>
  <c r="BQ404" i="2"/>
  <c r="BQ419" i="2"/>
  <c r="BQ347" i="2"/>
  <c r="BQ252" i="2"/>
  <c r="BQ460" i="2"/>
  <c r="BQ253" i="2"/>
  <c r="BQ150" i="2"/>
  <c r="BQ362" i="2"/>
  <c r="BQ205" i="2"/>
  <c r="BQ304" i="2"/>
  <c r="BQ366" i="2"/>
  <c r="BQ399" i="2"/>
  <c r="BQ465" i="2"/>
  <c r="BQ142" i="2"/>
  <c r="BQ466" i="2"/>
  <c r="BQ372" i="2"/>
  <c r="BQ371" i="2"/>
  <c r="BQ312" i="2"/>
  <c r="BQ86" i="2"/>
  <c r="BQ422" i="2"/>
  <c r="BQ509" i="2"/>
  <c r="BQ474" i="2"/>
  <c r="BQ299" i="2"/>
  <c r="BQ414" i="2"/>
  <c r="BQ198" i="2"/>
  <c r="BQ425" i="2"/>
  <c r="BQ143" i="2"/>
  <c r="BQ352" i="2"/>
  <c r="BQ415" i="2"/>
  <c r="BQ459" i="2"/>
  <c r="BQ417" i="2"/>
  <c r="BQ397" i="2"/>
  <c r="BQ476" i="2"/>
  <c r="BQ202" i="2"/>
  <c r="BQ305" i="2"/>
  <c r="BQ505" i="2"/>
  <c r="BQ402" i="2"/>
  <c r="BQ418" i="2"/>
  <c r="BQ246" i="2"/>
  <c r="BQ450" i="2"/>
  <c r="BQ152" i="2"/>
  <c r="BQ319" i="2"/>
  <c r="BQ105" i="2"/>
  <c r="BQ100" i="2"/>
  <c r="BQ513" i="2"/>
  <c r="BQ515" i="2"/>
  <c r="BQ85" i="2"/>
  <c r="BQ296" i="2"/>
  <c r="BQ365" i="2"/>
  <c r="BQ153" i="2"/>
  <c r="BQ90" i="2"/>
  <c r="BQ506" i="2"/>
  <c r="BQ166" i="2"/>
  <c r="BQ155" i="2"/>
  <c r="BQ91" i="2"/>
  <c r="BQ373" i="2"/>
  <c r="BQ295" i="2"/>
  <c r="BQ467" i="2"/>
  <c r="BQ140" i="2"/>
  <c r="BQ300" i="2"/>
  <c r="BQ416" i="2"/>
  <c r="BQ507" i="2"/>
  <c r="BQ413" i="2"/>
  <c r="BQ470" i="2"/>
  <c r="BQ215" i="2"/>
  <c r="BQ462" i="2"/>
  <c r="BQ358" i="2"/>
  <c r="BQ405" i="2"/>
  <c r="BQ400" i="2"/>
  <c r="BQ201" i="2"/>
  <c r="BQ254" i="2"/>
  <c r="BQ147" i="2"/>
  <c r="BQ158" i="2"/>
  <c r="BQ357" i="2"/>
  <c r="BQ92" i="2"/>
  <c r="BQ508" i="2"/>
  <c r="BQ148" i="2"/>
  <c r="BQ411" i="2"/>
  <c r="BQ456" i="2"/>
  <c r="BQ320" i="2"/>
  <c r="BQ408" i="2"/>
  <c r="BQ303" i="2"/>
  <c r="BQ353" i="2"/>
  <c r="BQ315" i="2"/>
  <c r="BQ426" i="2"/>
  <c r="BQ458" i="2"/>
  <c r="BQ478" i="2"/>
  <c r="BQ206" i="2"/>
  <c r="BQ207" i="2"/>
  <c r="BQ190" i="2"/>
  <c r="BQ97" i="2"/>
  <c r="BQ203" i="2"/>
  <c r="BQ313" i="2"/>
  <c r="BQ317" i="2"/>
  <c r="BQ420" i="2"/>
  <c r="BQ209" i="2"/>
  <c r="BQ200" i="2"/>
  <c r="BQ264" i="2"/>
  <c r="BQ244" i="2"/>
  <c r="BQ189" i="2"/>
  <c r="BQ214" i="2"/>
  <c r="BQ455" i="2"/>
  <c r="BQ424" i="2"/>
  <c r="BQ502" i="2"/>
  <c r="BQ412" i="2"/>
  <c r="AH387" i="2"/>
  <c r="AI443" i="2"/>
  <c r="AG495" i="2"/>
  <c r="AG12" i="2" s="1"/>
  <c r="AG532" i="2"/>
  <c r="AG17" i="3" s="1"/>
  <c r="AG35" i="3" s="1"/>
  <c r="BP10" i="2"/>
  <c r="BM533" i="2"/>
  <c r="AJ183" i="2"/>
  <c r="AK179" i="2" s="1"/>
  <c r="BQ23" i="3"/>
  <c r="BQ285" i="2"/>
  <c r="BQ441" i="2"/>
  <c r="BQ233" i="2"/>
  <c r="BQ389" i="2"/>
  <c r="BQ181" i="2"/>
  <c r="BQ129" i="2"/>
  <c r="BQ77" i="2"/>
  <c r="BQ25" i="2"/>
  <c r="BQ337" i="2"/>
  <c r="BQ442" i="2"/>
  <c r="BQ390" i="2"/>
  <c r="BQ234" i="2"/>
  <c r="BQ26" i="2"/>
  <c r="BQ338" i="2"/>
  <c r="BQ286" i="2"/>
  <c r="BQ182" i="2"/>
  <c r="BQ130" i="2"/>
  <c r="BQ78" i="2"/>
  <c r="BQ134" i="2"/>
  <c r="BQ342" i="2"/>
  <c r="BQ30" i="2"/>
  <c r="BQ82" i="2"/>
  <c r="BQ238" i="2"/>
  <c r="BQ446" i="2"/>
  <c r="BQ186" i="2"/>
  <c r="BQ290" i="2"/>
  <c r="BQ394" i="2"/>
  <c r="AH76" i="2"/>
  <c r="AI232" i="2"/>
  <c r="AM377" i="2"/>
  <c r="AM22" i="2"/>
  <c r="AM23" i="2"/>
  <c r="AJ131" i="2"/>
  <c r="AH282" i="2"/>
  <c r="AH283" i="2"/>
  <c r="AG326" i="2"/>
  <c r="BR5" i="2"/>
  <c r="BQ448" i="2"/>
  <c r="BQ396" i="2"/>
  <c r="BQ136" i="2"/>
  <c r="BQ84" i="2"/>
  <c r="BQ344" i="2"/>
  <c r="BQ240" i="2"/>
  <c r="BQ292" i="2"/>
  <c r="BQ188" i="2"/>
  <c r="BQ32" i="2"/>
  <c r="AM325" i="2"/>
  <c r="AI376" i="2"/>
  <c r="AI14" i="3" s="1"/>
  <c r="AI32" i="3" s="1"/>
  <c r="AI339" i="2"/>
  <c r="BO53" i="5" l="1"/>
  <c r="BG132" i="5"/>
  <c r="BI73" i="5"/>
  <c r="BH78" i="5"/>
  <c r="BH128" i="5" s="1"/>
  <c r="BI111" i="5"/>
  <c r="BI131" i="5" s="1"/>
  <c r="BJ105" i="5"/>
  <c r="BL56" i="5"/>
  <c r="BL125" i="5" s="1"/>
  <c r="BM50" i="5"/>
  <c r="BL100" i="5"/>
  <c r="BL130" i="5" s="1"/>
  <c r="BM94" i="5"/>
  <c r="BJ85" i="5"/>
  <c r="BI89" i="5"/>
  <c r="BI129" i="5" s="1"/>
  <c r="BL63" i="5"/>
  <c r="BK67" i="5"/>
  <c r="BO61" i="5"/>
  <c r="BL72" i="5"/>
  <c r="BO83" i="5"/>
  <c r="AH388" i="2"/>
  <c r="AJ439" i="2"/>
  <c r="BR5" i="3"/>
  <c r="BR493" i="2"/>
  <c r="BR494" i="2"/>
  <c r="BR36" i="2"/>
  <c r="BR35" i="2"/>
  <c r="BR34" i="2"/>
  <c r="BR33" i="2"/>
  <c r="BR38" i="2"/>
  <c r="BR39" i="2"/>
  <c r="BR40" i="2"/>
  <c r="BR511" i="2"/>
  <c r="BR41" i="2"/>
  <c r="BR513" i="2"/>
  <c r="BR515" i="2"/>
  <c r="BR42" i="2"/>
  <c r="BR517" i="2"/>
  <c r="BR43" i="2"/>
  <c r="BR44" i="2"/>
  <c r="BR520" i="2"/>
  <c r="BR45" i="2"/>
  <c r="BR521" i="2"/>
  <c r="BR46" i="2"/>
  <c r="BR522" i="2"/>
  <c r="BR47" i="2"/>
  <c r="BR523" i="2"/>
  <c r="BR524" i="2"/>
  <c r="BR48" i="2"/>
  <c r="BR49" i="2"/>
  <c r="BR525" i="2"/>
  <c r="BR50" i="2"/>
  <c r="BR526" i="2"/>
  <c r="BR527" i="2"/>
  <c r="BR51" i="2"/>
  <c r="BR528" i="2"/>
  <c r="BR52" i="2"/>
  <c r="BR100" i="2"/>
  <c r="BR529" i="2"/>
  <c r="BR53" i="2"/>
  <c r="BR530" i="2"/>
  <c r="BR54" i="2"/>
  <c r="BR55" i="2"/>
  <c r="BR56" i="2"/>
  <c r="BR108" i="2"/>
  <c r="BR57" i="2"/>
  <c r="BR109" i="2"/>
  <c r="BR110" i="2"/>
  <c r="BR58" i="2"/>
  <c r="BR111" i="2"/>
  <c r="BR59" i="2"/>
  <c r="BR60" i="2"/>
  <c r="BR112" i="2"/>
  <c r="BR113" i="2"/>
  <c r="BR61" i="2"/>
  <c r="BR62" i="2"/>
  <c r="BR114" i="2"/>
  <c r="BR498" i="2"/>
  <c r="BR502" i="2"/>
  <c r="BR455" i="2"/>
  <c r="BR189" i="2"/>
  <c r="BR264" i="2"/>
  <c r="BR209" i="2"/>
  <c r="BR317" i="2"/>
  <c r="BR203" i="2"/>
  <c r="BR190" i="2"/>
  <c r="BR206" i="2"/>
  <c r="BR458" i="2"/>
  <c r="BR315" i="2"/>
  <c r="BR303" i="2"/>
  <c r="BR320" i="2"/>
  <c r="BR411" i="2"/>
  <c r="BR508" i="2"/>
  <c r="BR357" i="2"/>
  <c r="BR147" i="2"/>
  <c r="BR201" i="2"/>
  <c r="BR405" i="2"/>
  <c r="BR462" i="2"/>
  <c r="BR470" i="2"/>
  <c r="BR507" i="2"/>
  <c r="BR300" i="2"/>
  <c r="BR467" i="2"/>
  <c r="BR373" i="2"/>
  <c r="BR155" i="2"/>
  <c r="BR506" i="2"/>
  <c r="BR153" i="2"/>
  <c r="BR296" i="2"/>
  <c r="BR319" i="2"/>
  <c r="BR450" i="2"/>
  <c r="BR418" i="2"/>
  <c r="BR505" i="2"/>
  <c r="BR202" i="2"/>
  <c r="BR397" i="2"/>
  <c r="BR459" i="2"/>
  <c r="BR352" i="2"/>
  <c r="BR425" i="2"/>
  <c r="BR198" i="2"/>
  <c r="BR299" i="2"/>
  <c r="BR509" i="2"/>
  <c r="BR86" i="2"/>
  <c r="BR371" i="2"/>
  <c r="BR466" i="2"/>
  <c r="BR465" i="2"/>
  <c r="BR304" i="2"/>
  <c r="BR362" i="2"/>
  <c r="BR253" i="2"/>
  <c r="BR252" i="2"/>
  <c r="BR419" i="2"/>
  <c r="BR452" i="2"/>
  <c r="BR265" i="2"/>
  <c r="BR257" i="2"/>
  <c r="BR194" i="2"/>
  <c r="BR162" i="2"/>
  <c r="BR268" i="2"/>
  <c r="BR163" i="2"/>
  <c r="BR503" i="2"/>
  <c r="BR157" i="2"/>
  <c r="BR307" i="2"/>
  <c r="BR477" i="2"/>
  <c r="BR294" i="2"/>
  <c r="BR258" i="2"/>
  <c r="BR363" i="2"/>
  <c r="BR510" i="2"/>
  <c r="BR144" i="2"/>
  <c r="BR247" i="2"/>
  <c r="BR93" i="2"/>
  <c r="BR475" i="2"/>
  <c r="BR297" i="2"/>
  <c r="BR501" i="2"/>
  <c r="BR210" i="2"/>
  <c r="BR96" i="2"/>
  <c r="BR349" i="2"/>
  <c r="BR212" i="2"/>
  <c r="BR471" i="2"/>
  <c r="BR159" i="2"/>
  <c r="BR345" i="2"/>
  <c r="BR306" i="2"/>
  <c r="BR151" i="2"/>
  <c r="BR99" i="2"/>
  <c r="BR259" i="2"/>
  <c r="BR369" i="2"/>
  <c r="BR356" i="2"/>
  <c r="BR500" i="2"/>
  <c r="BR374" i="2"/>
  <c r="BR137" i="2"/>
  <c r="BR472" i="2"/>
  <c r="BR518" i="2"/>
  <c r="BR95" i="2"/>
  <c r="BR256" i="2"/>
  <c r="BR321" i="2"/>
  <c r="BR355" i="2"/>
  <c r="BR350" i="2"/>
  <c r="BR359" i="2"/>
  <c r="BR310" i="2"/>
  <c r="BR504" i="2"/>
  <c r="BR293" i="2"/>
  <c r="BR370" i="2"/>
  <c r="BR192" i="2"/>
  <c r="BR255" i="2"/>
  <c r="BR94" i="2"/>
  <c r="BR218" i="2"/>
  <c r="BR423" i="2"/>
  <c r="BR269" i="2"/>
  <c r="BR367" i="2"/>
  <c r="BR449" i="2"/>
  <c r="BR248" i="2"/>
  <c r="BR251" i="2"/>
  <c r="BR270" i="2"/>
  <c r="BR410" i="2"/>
  <c r="BR216" i="2"/>
  <c r="BR318" i="2"/>
  <c r="BR302" i="2"/>
  <c r="BR469" i="2"/>
  <c r="BR241" i="2"/>
  <c r="BR138" i="2"/>
  <c r="BR104" i="2"/>
  <c r="BR101" i="2"/>
  <c r="BR516" i="2"/>
  <c r="BR512" i="2"/>
  <c r="BR412" i="2"/>
  <c r="BR424" i="2"/>
  <c r="BR214" i="2"/>
  <c r="BR244" i="2"/>
  <c r="BR200" i="2"/>
  <c r="BR420" i="2"/>
  <c r="BR313" i="2"/>
  <c r="BR97" i="2"/>
  <c r="BR207" i="2"/>
  <c r="BR478" i="2"/>
  <c r="BR426" i="2"/>
  <c r="BR353" i="2"/>
  <c r="BR408" i="2"/>
  <c r="BR456" i="2"/>
  <c r="BR148" i="2"/>
  <c r="BR92" i="2"/>
  <c r="BR158" i="2"/>
  <c r="BR254" i="2"/>
  <c r="BR400" i="2"/>
  <c r="BR358" i="2"/>
  <c r="BR215" i="2"/>
  <c r="BR413" i="2"/>
  <c r="BR416" i="2"/>
  <c r="BR140" i="2"/>
  <c r="BR295" i="2"/>
  <c r="BR91" i="2"/>
  <c r="BR166" i="2"/>
  <c r="BR90" i="2"/>
  <c r="BR365" i="2"/>
  <c r="BR85" i="2"/>
  <c r="BR105" i="2"/>
  <c r="BR152" i="2"/>
  <c r="BR246" i="2"/>
  <c r="BR402" i="2"/>
  <c r="BR305" i="2"/>
  <c r="BR476" i="2"/>
  <c r="BR417" i="2"/>
  <c r="BR415" i="2"/>
  <c r="BR143" i="2"/>
  <c r="BR414" i="2"/>
  <c r="BR474" i="2"/>
  <c r="BR422" i="2"/>
  <c r="BR312" i="2"/>
  <c r="BR372" i="2"/>
  <c r="BR142" i="2"/>
  <c r="BR399" i="2"/>
  <c r="BR366" i="2"/>
  <c r="BR205" i="2"/>
  <c r="BR150" i="2"/>
  <c r="BR460" i="2"/>
  <c r="BR347" i="2"/>
  <c r="BR404" i="2"/>
  <c r="BR346" i="2"/>
  <c r="BR160" i="2"/>
  <c r="BR398" i="2"/>
  <c r="BR196" i="2"/>
  <c r="BR308" i="2"/>
  <c r="BR266" i="2"/>
  <c r="BR364" i="2"/>
  <c r="BR154" i="2"/>
  <c r="BR403" i="2"/>
  <c r="BR451" i="2"/>
  <c r="BR407" i="2"/>
  <c r="BR309" i="2"/>
  <c r="BR263" i="2"/>
  <c r="BR457" i="2"/>
  <c r="BR149" i="2"/>
  <c r="BR409" i="2"/>
  <c r="BR316" i="2"/>
  <c r="BR361" i="2"/>
  <c r="BR145" i="2"/>
  <c r="BR354" i="2"/>
  <c r="BR468" i="2"/>
  <c r="BR360" i="2"/>
  <c r="BR217" i="2"/>
  <c r="BR165" i="2"/>
  <c r="BR314" i="2"/>
  <c r="BR199" i="2"/>
  <c r="BR348" i="2"/>
  <c r="BR195" i="2"/>
  <c r="BR421" i="2"/>
  <c r="BR322" i="2"/>
  <c r="BR139" i="2"/>
  <c r="BR211" i="2"/>
  <c r="BR191" i="2"/>
  <c r="BR250" i="2"/>
  <c r="BR298" i="2"/>
  <c r="BR351" i="2"/>
  <c r="BR103" i="2"/>
  <c r="BR261" i="2"/>
  <c r="BR88" i="2"/>
  <c r="BR454" i="2"/>
  <c r="BR146" i="2"/>
  <c r="BR464" i="2"/>
  <c r="BR461" i="2"/>
  <c r="BR301" i="2"/>
  <c r="BR164" i="2"/>
  <c r="BR156" i="2"/>
  <c r="BR208" i="2"/>
  <c r="BR243" i="2"/>
  <c r="BR262" i="2"/>
  <c r="BR204" i="2"/>
  <c r="BR213" i="2"/>
  <c r="BR249" i="2"/>
  <c r="BR87" i="2"/>
  <c r="BR463" i="2"/>
  <c r="BR473" i="2"/>
  <c r="BR368" i="2"/>
  <c r="BR98" i="2"/>
  <c r="BR161" i="2"/>
  <c r="BR406" i="2"/>
  <c r="BR260" i="2"/>
  <c r="BR197" i="2"/>
  <c r="BR267" i="2"/>
  <c r="BR311" i="2"/>
  <c r="BR242" i="2"/>
  <c r="BR107" i="2"/>
  <c r="BR106" i="2"/>
  <c r="BR102" i="2"/>
  <c r="BR519" i="2"/>
  <c r="BR514" i="2"/>
  <c r="AJ438" i="2"/>
  <c r="AG534" i="2"/>
  <c r="AH490" i="2"/>
  <c r="AH491" i="2"/>
  <c r="AK178" i="2"/>
  <c r="AK180" i="2" s="1"/>
  <c r="BQ10" i="2"/>
  <c r="BN533" i="2"/>
  <c r="BR23" i="3"/>
  <c r="BR441" i="2"/>
  <c r="BR389" i="2"/>
  <c r="BR181" i="2"/>
  <c r="BR337" i="2"/>
  <c r="BR129" i="2"/>
  <c r="BR25" i="2"/>
  <c r="BR285" i="2"/>
  <c r="BR233" i="2"/>
  <c r="BR77" i="2"/>
  <c r="BR442" i="2"/>
  <c r="BR390" i="2"/>
  <c r="BR234" i="2"/>
  <c r="BR338" i="2"/>
  <c r="BR286" i="2"/>
  <c r="BR130" i="2"/>
  <c r="BR78" i="2"/>
  <c r="BR26" i="2"/>
  <c r="BR182" i="2"/>
  <c r="BR186" i="2"/>
  <c r="BR446" i="2"/>
  <c r="BR82" i="2"/>
  <c r="BR394" i="2"/>
  <c r="BR30" i="2"/>
  <c r="BR342" i="2"/>
  <c r="BR238" i="2"/>
  <c r="BR134" i="2"/>
  <c r="BR290" i="2"/>
  <c r="AI235" i="2"/>
  <c r="AH284" i="2"/>
  <c r="AH324" i="2" s="1"/>
  <c r="AH13" i="3" s="1"/>
  <c r="AH31" i="3" s="1"/>
  <c r="AH79" i="2"/>
  <c r="AJ335" i="2"/>
  <c r="AJ334" i="2"/>
  <c r="AI378" i="2"/>
  <c r="BS5" i="2"/>
  <c r="BR448" i="2"/>
  <c r="BR396" i="2"/>
  <c r="BR32" i="2"/>
  <c r="BR136" i="2"/>
  <c r="BR188" i="2"/>
  <c r="BR84" i="2"/>
  <c r="BR240" i="2"/>
  <c r="BR292" i="2"/>
  <c r="BR344" i="2"/>
  <c r="AN325" i="2"/>
  <c r="AK126" i="2"/>
  <c r="AK127" i="2"/>
  <c r="AM24" i="2"/>
  <c r="AN377" i="2"/>
  <c r="F53" i="5" l="1"/>
  <c r="E53" i="5" s="1"/>
  <c r="BH132" i="5"/>
  <c r="BJ73" i="5"/>
  <c r="BI78" i="5"/>
  <c r="BI128" i="5" s="1"/>
  <c r="BN94" i="5"/>
  <c r="BM100" i="5"/>
  <c r="BM130" i="5" s="1"/>
  <c r="BN50" i="5"/>
  <c r="BM56" i="5"/>
  <c r="BM125" i="5" s="1"/>
  <c r="BK105" i="5"/>
  <c r="BJ111" i="5"/>
  <c r="BJ131" i="5" s="1"/>
  <c r="BK85" i="5"/>
  <c r="BJ89" i="5"/>
  <c r="BJ129" i="5" s="1"/>
  <c r="BM63" i="5"/>
  <c r="BL67" i="5"/>
  <c r="F61" i="5"/>
  <c r="F83" i="5"/>
  <c r="BM72" i="5"/>
  <c r="AJ440" i="2"/>
  <c r="AH391" i="2"/>
  <c r="AI387" i="2" s="1"/>
  <c r="BS514" i="2"/>
  <c r="BS107" i="2"/>
  <c r="BS311" i="2"/>
  <c r="BS197" i="2"/>
  <c r="BS406" i="2"/>
  <c r="BS98" i="2"/>
  <c r="BS473" i="2"/>
  <c r="BS87" i="2"/>
  <c r="BS213" i="2"/>
  <c r="BS204" i="2"/>
  <c r="BS243" i="2"/>
  <c r="BS156" i="2"/>
  <c r="BS301" i="2"/>
  <c r="BS464" i="2"/>
  <c r="BS454" i="2"/>
  <c r="BS103" i="2"/>
  <c r="BS298" i="2"/>
  <c r="BS191" i="2"/>
  <c r="BS139" i="2"/>
  <c r="BS322" i="2"/>
  <c r="BS195" i="2"/>
  <c r="BS199" i="2"/>
  <c r="BS165" i="2"/>
  <c r="BS360" i="2"/>
  <c r="BS354" i="2"/>
  <c r="BS361" i="2"/>
  <c r="BS409" i="2"/>
  <c r="BS457" i="2"/>
  <c r="BS309" i="2"/>
  <c r="BS451" i="2"/>
  <c r="BS154" i="2"/>
  <c r="BS266" i="2"/>
  <c r="BS196" i="2"/>
  <c r="BS160" i="2"/>
  <c r="BS404" i="2"/>
  <c r="BS460" i="2"/>
  <c r="BS205" i="2"/>
  <c r="BS399" i="2"/>
  <c r="BS372" i="2"/>
  <c r="BS422" i="2"/>
  <c r="BS414" i="2"/>
  <c r="BS143" i="2"/>
  <c r="BS417" i="2"/>
  <c r="BS305" i="2"/>
  <c r="BS246" i="2"/>
  <c r="BS365" i="2"/>
  <c r="BS166" i="2"/>
  <c r="BS295" i="2"/>
  <c r="BS416" i="2"/>
  <c r="BS215" i="2"/>
  <c r="BS400" i="2"/>
  <c r="BS158" i="2"/>
  <c r="BS148" i="2"/>
  <c r="BS408" i="2"/>
  <c r="BS426" i="2"/>
  <c r="BS207" i="2"/>
  <c r="BS313" i="2"/>
  <c r="BS200" i="2"/>
  <c r="BS214" i="2"/>
  <c r="BS412" i="2"/>
  <c r="BS516" i="2"/>
  <c r="BS104" i="2"/>
  <c r="BS241" i="2"/>
  <c r="BS302" i="2"/>
  <c r="BS216" i="2"/>
  <c r="BS270" i="2"/>
  <c r="BS248" i="2"/>
  <c r="BS367" i="2"/>
  <c r="BS423" i="2"/>
  <c r="BS94" i="2"/>
  <c r="BS192" i="2"/>
  <c r="BS504" i="2"/>
  <c r="BS359" i="2"/>
  <c r="BS355" i="2"/>
  <c r="BS256" i="2"/>
  <c r="BS137" i="2"/>
  <c r="BS500" i="2"/>
  <c r="BS369" i="2"/>
  <c r="BS99" i="2"/>
  <c r="BS306" i="2"/>
  <c r="BS159" i="2"/>
  <c r="BS212" i="2"/>
  <c r="BS96" i="2"/>
  <c r="BS501" i="2"/>
  <c r="BS475" i="2"/>
  <c r="BS247" i="2"/>
  <c r="BS510" i="2"/>
  <c r="BS258" i="2"/>
  <c r="BS477" i="2"/>
  <c r="BS157" i="2"/>
  <c r="BS163" i="2"/>
  <c r="BS162" i="2"/>
  <c r="BS257" i="2"/>
  <c r="BS452" i="2"/>
  <c r="BS252" i="2"/>
  <c r="BS362" i="2"/>
  <c r="BS466" i="2"/>
  <c r="BS86" i="2"/>
  <c r="BS299" i="2"/>
  <c r="BS425" i="2"/>
  <c r="BS459" i="2"/>
  <c r="BS202" i="2"/>
  <c r="BS418" i="2"/>
  <c r="BS319" i="2"/>
  <c r="BS153" i="2"/>
  <c r="BS155" i="2"/>
  <c r="BS467" i="2"/>
  <c r="BS507" i="2"/>
  <c r="BS462" i="2"/>
  <c r="BS201" i="2"/>
  <c r="BS357" i="2"/>
  <c r="BS411" i="2"/>
  <c r="BS303" i="2"/>
  <c r="BS458" i="2"/>
  <c r="BS190" i="2"/>
  <c r="BS317" i="2"/>
  <c r="BS264" i="2"/>
  <c r="BS455" i="2"/>
  <c r="BS100" i="2"/>
  <c r="BS515" i="2"/>
  <c r="AH287" i="2"/>
  <c r="AI283" i="2" s="1"/>
  <c r="BS5" i="3"/>
  <c r="BS493" i="2"/>
  <c r="BS494" i="2"/>
  <c r="BS36" i="2"/>
  <c r="BS35" i="2"/>
  <c r="BS34" i="2"/>
  <c r="BS38" i="2"/>
  <c r="BS33" i="2"/>
  <c r="BS39" i="2"/>
  <c r="BS40" i="2"/>
  <c r="BS41" i="2"/>
  <c r="BS42" i="2"/>
  <c r="BS43" i="2"/>
  <c r="BS518" i="2"/>
  <c r="BS517" i="2"/>
  <c r="BS44" i="2"/>
  <c r="BS45" i="2"/>
  <c r="BS521" i="2"/>
  <c r="BS522" i="2"/>
  <c r="BS46" i="2"/>
  <c r="BS523" i="2"/>
  <c r="BS47" i="2"/>
  <c r="BS524" i="2"/>
  <c r="BS48" i="2"/>
  <c r="BS49" i="2"/>
  <c r="BS525" i="2"/>
  <c r="BS526" i="2"/>
  <c r="BS50" i="2"/>
  <c r="BS527" i="2"/>
  <c r="BS51" i="2"/>
  <c r="BS52" i="2"/>
  <c r="BS528" i="2"/>
  <c r="BS53" i="2"/>
  <c r="BS529" i="2"/>
  <c r="BS530" i="2"/>
  <c r="BS54" i="2"/>
  <c r="BS102" i="2"/>
  <c r="BS55" i="2"/>
  <c r="BS56" i="2"/>
  <c r="BS57" i="2"/>
  <c r="BS105" i="2"/>
  <c r="BS108" i="2"/>
  <c r="BS58" i="2"/>
  <c r="BS110" i="2"/>
  <c r="BS111" i="2"/>
  <c r="BS59" i="2"/>
  <c r="BS112" i="2"/>
  <c r="BS60" i="2"/>
  <c r="BS61" i="2"/>
  <c r="BS113" i="2"/>
  <c r="BS62" i="2"/>
  <c r="BS114" i="2"/>
  <c r="BS498" i="2"/>
  <c r="BS519" i="2"/>
  <c r="BS106" i="2"/>
  <c r="BS242" i="2"/>
  <c r="BS267" i="2"/>
  <c r="BS260" i="2"/>
  <c r="BS161" i="2"/>
  <c r="BS368" i="2"/>
  <c r="BS463" i="2"/>
  <c r="BS249" i="2"/>
  <c r="BS262" i="2"/>
  <c r="BS208" i="2"/>
  <c r="BS164" i="2"/>
  <c r="BS461" i="2"/>
  <c r="BS146" i="2"/>
  <c r="BS88" i="2"/>
  <c r="BS261" i="2"/>
  <c r="BS351" i="2"/>
  <c r="BS250" i="2"/>
  <c r="BS211" i="2"/>
  <c r="BS421" i="2"/>
  <c r="BS348" i="2"/>
  <c r="BS314" i="2"/>
  <c r="BS217" i="2"/>
  <c r="BS468" i="2"/>
  <c r="BS145" i="2"/>
  <c r="BS316" i="2"/>
  <c r="BS149" i="2"/>
  <c r="BS263" i="2"/>
  <c r="BS407" i="2"/>
  <c r="BS403" i="2"/>
  <c r="BS364" i="2"/>
  <c r="BS308" i="2"/>
  <c r="BS398" i="2"/>
  <c r="BS346" i="2"/>
  <c r="BS347" i="2"/>
  <c r="BS150" i="2"/>
  <c r="BS366" i="2"/>
  <c r="BS142" i="2"/>
  <c r="BS312" i="2"/>
  <c r="BS474" i="2"/>
  <c r="BS415" i="2"/>
  <c r="BS476" i="2"/>
  <c r="BS402" i="2"/>
  <c r="BS152" i="2"/>
  <c r="BS85" i="2"/>
  <c r="BS90" i="2"/>
  <c r="BS91" i="2"/>
  <c r="BS140" i="2"/>
  <c r="BS413" i="2"/>
  <c r="BS358" i="2"/>
  <c r="BS254" i="2"/>
  <c r="BS92" i="2"/>
  <c r="BS456" i="2"/>
  <c r="BS353" i="2"/>
  <c r="BS478" i="2"/>
  <c r="BS97" i="2"/>
  <c r="BS420" i="2"/>
  <c r="BS244" i="2"/>
  <c r="BS424" i="2"/>
  <c r="BS512" i="2"/>
  <c r="BS101" i="2"/>
  <c r="BS138" i="2"/>
  <c r="BS469" i="2"/>
  <c r="BS318" i="2"/>
  <c r="BS410" i="2"/>
  <c r="BS251" i="2"/>
  <c r="BS449" i="2"/>
  <c r="BS269" i="2"/>
  <c r="BS218" i="2"/>
  <c r="BS255" i="2"/>
  <c r="BS370" i="2"/>
  <c r="BS293" i="2"/>
  <c r="BS310" i="2"/>
  <c r="BS350" i="2"/>
  <c r="BS321" i="2"/>
  <c r="BS95" i="2"/>
  <c r="BS472" i="2"/>
  <c r="BS374" i="2"/>
  <c r="BS356" i="2"/>
  <c r="BS259" i="2"/>
  <c r="BS151" i="2"/>
  <c r="BS345" i="2"/>
  <c r="BS471" i="2"/>
  <c r="BS349" i="2"/>
  <c r="BS210" i="2"/>
  <c r="BS297" i="2"/>
  <c r="BS93" i="2"/>
  <c r="BS144" i="2"/>
  <c r="BS363" i="2"/>
  <c r="BS294" i="2"/>
  <c r="BS307" i="2"/>
  <c r="BS503" i="2"/>
  <c r="BS268" i="2"/>
  <c r="BS194" i="2"/>
  <c r="BS265" i="2"/>
  <c r="BS419" i="2"/>
  <c r="BS253" i="2"/>
  <c r="BS304" i="2"/>
  <c r="BS465" i="2"/>
  <c r="BS371" i="2"/>
  <c r="BS509" i="2"/>
  <c r="BS198" i="2"/>
  <c r="BS352" i="2"/>
  <c r="BS397" i="2"/>
  <c r="BS505" i="2"/>
  <c r="BS450" i="2"/>
  <c r="BS296" i="2"/>
  <c r="BS506" i="2"/>
  <c r="BS373" i="2"/>
  <c r="BS300" i="2"/>
  <c r="BS470" i="2"/>
  <c r="BS405" i="2"/>
  <c r="BS147" i="2"/>
  <c r="BS508" i="2"/>
  <c r="BS320" i="2"/>
  <c r="BS315" i="2"/>
  <c r="BS206" i="2"/>
  <c r="BS203" i="2"/>
  <c r="BS209" i="2"/>
  <c r="BS189" i="2"/>
  <c r="BS502" i="2"/>
  <c r="BS109" i="2"/>
  <c r="BS520" i="2"/>
  <c r="BS513" i="2"/>
  <c r="BS511" i="2"/>
  <c r="AH492" i="2"/>
  <c r="AH532" i="2" s="1"/>
  <c r="AH17" i="3" s="1"/>
  <c r="AH35" i="3" s="1"/>
  <c r="AJ443" i="2"/>
  <c r="AK183" i="2"/>
  <c r="AL178" i="2" s="1"/>
  <c r="BR10" i="2"/>
  <c r="BO533" i="2"/>
  <c r="BS389" i="2"/>
  <c r="BS23" i="3"/>
  <c r="BS337" i="2"/>
  <c r="BS441" i="2"/>
  <c r="BS129" i="2"/>
  <c r="BS285" i="2"/>
  <c r="BS233" i="2"/>
  <c r="BS77" i="2"/>
  <c r="BS181" i="2"/>
  <c r="BS25" i="2"/>
  <c r="BS338" i="2"/>
  <c r="BS286" i="2"/>
  <c r="BS130" i="2"/>
  <c r="BS78" i="2"/>
  <c r="BS442" i="2"/>
  <c r="BS390" i="2"/>
  <c r="BS234" i="2"/>
  <c r="BS182" i="2"/>
  <c r="BS26" i="2"/>
  <c r="BS238" i="2"/>
  <c r="BS394" i="2"/>
  <c r="BS82" i="2"/>
  <c r="BS186" i="2"/>
  <c r="BS30" i="2"/>
  <c r="BS342" i="2"/>
  <c r="BS134" i="2"/>
  <c r="BS446" i="2"/>
  <c r="BS290" i="2"/>
  <c r="AK128" i="2"/>
  <c r="AI74" i="2"/>
  <c r="AI75" i="2"/>
  <c r="AJ231" i="2"/>
  <c r="AJ230" i="2"/>
  <c r="AO377" i="2"/>
  <c r="AM27" i="2"/>
  <c r="BT5" i="2"/>
  <c r="BS448" i="2"/>
  <c r="BS396" i="2"/>
  <c r="BS32" i="2"/>
  <c r="BS344" i="2"/>
  <c r="BS188" i="2"/>
  <c r="BS136" i="2"/>
  <c r="BS84" i="2"/>
  <c r="BS240" i="2"/>
  <c r="BS292" i="2"/>
  <c r="AJ336" i="2"/>
  <c r="AO325" i="2"/>
  <c r="BI132" i="5" l="1"/>
  <c r="BK73" i="5"/>
  <c r="BJ78" i="5"/>
  <c r="BJ128" i="5" s="1"/>
  <c r="BJ132" i="5" s="1"/>
  <c r="BK111" i="5"/>
  <c r="BK131" i="5" s="1"/>
  <c r="BL105" i="5"/>
  <c r="BN56" i="5"/>
  <c r="BN125" i="5" s="1"/>
  <c r="BO50" i="5"/>
  <c r="BN100" i="5"/>
  <c r="BN130" i="5" s="1"/>
  <c r="BO94" i="5"/>
  <c r="BL85" i="5"/>
  <c r="BK89" i="5"/>
  <c r="BK129" i="5" s="1"/>
  <c r="BN63" i="5"/>
  <c r="BM67" i="5"/>
  <c r="E61" i="5"/>
  <c r="BN72" i="5"/>
  <c r="E83" i="5"/>
  <c r="AI386" i="2"/>
  <c r="AL179" i="2"/>
  <c r="AL180" i="2" s="1"/>
  <c r="AI282" i="2"/>
  <c r="AI284" i="2" s="1"/>
  <c r="AI324" i="2" s="1"/>
  <c r="AI13" i="3" s="1"/>
  <c r="AI31" i="3" s="1"/>
  <c r="AH326" i="2"/>
  <c r="BT5" i="3"/>
  <c r="BT493" i="2"/>
  <c r="BT494" i="2"/>
  <c r="BT36" i="2"/>
  <c r="BT35" i="2"/>
  <c r="BT38" i="2"/>
  <c r="BT39" i="2"/>
  <c r="BT40" i="2"/>
  <c r="BT504" i="2"/>
  <c r="BT41" i="2"/>
  <c r="BT42" i="2"/>
  <c r="BT43" i="2"/>
  <c r="BT44" i="2"/>
  <c r="BT519" i="2"/>
  <c r="BT45" i="2"/>
  <c r="BT520" i="2"/>
  <c r="BT46" i="2"/>
  <c r="BT523" i="2"/>
  <c r="BT47" i="2"/>
  <c r="BT521" i="2"/>
  <c r="BT522" i="2"/>
  <c r="BT524" i="2"/>
  <c r="BT48" i="2"/>
  <c r="BT49" i="2"/>
  <c r="BT525" i="2"/>
  <c r="BT526" i="2"/>
  <c r="BT50" i="2"/>
  <c r="BT527" i="2"/>
  <c r="BT51" i="2"/>
  <c r="BT528" i="2"/>
  <c r="BT52" i="2"/>
  <c r="BT53" i="2"/>
  <c r="BT529" i="2"/>
  <c r="BT530" i="2"/>
  <c r="BT54" i="2"/>
  <c r="BT100" i="2"/>
  <c r="BT55" i="2"/>
  <c r="BT56" i="2"/>
  <c r="BT104" i="2"/>
  <c r="BT57" i="2"/>
  <c r="BT107" i="2"/>
  <c r="BT105" i="2"/>
  <c r="BT108" i="2"/>
  <c r="BT58" i="2"/>
  <c r="BT59" i="2"/>
  <c r="BT60" i="2"/>
  <c r="BT112" i="2"/>
  <c r="BT111" i="2"/>
  <c r="BT61" i="2"/>
  <c r="BT113" i="2"/>
  <c r="BT114" i="2"/>
  <c r="BT62" i="2"/>
  <c r="BT498" i="2"/>
  <c r="BT513" i="2"/>
  <c r="BT109" i="2"/>
  <c r="BT189" i="2"/>
  <c r="BT203" i="2"/>
  <c r="BT315" i="2"/>
  <c r="BT508" i="2"/>
  <c r="BT405" i="2"/>
  <c r="BT300" i="2"/>
  <c r="BT506" i="2"/>
  <c r="BT450" i="2"/>
  <c r="BT397" i="2"/>
  <c r="BT198" i="2"/>
  <c r="BT371" i="2"/>
  <c r="BT304" i="2"/>
  <c r="BT419" i="2"/>
  <c r="BT194" i="2"/>
  <c r="BT503" i="2"/>
  <c r="BT294" i="2"/>
  <c r="BT144" i="2"/>
  <c r="BT297" i="2"/>
  <c r="BT349" i="2"/>
  <c r="BT345" i="2"/>
  <c r="BT259" i="2"/>
  <c r="BT374" i="2"/>
  <c r="BT95" i="2"/>
  <c r="BT350" i="2"/>
  <c r="BT293" i="2"/>
  <c r="BT255" i="2"/>
  <c r="BT269" i="2"/>
  <c r="BT251" i="2"/>
  <c r="BT318" i="2"/>
  <c r="BT138" i="2"/>
  <c r="BT512" i="2"/>
  <c r="BT244" i="2"/>
  <c r="BT97" i="2"/>
  <c r="BT353" i="2"/>
  <c r="BT92" i="2"/>
  <c r="BT358" i="2"/>
  <c r="BT140" i="2"/>
  <c r="BT90" i="2"/>
  <c r="BT152" i="2"/>
  <c r="BT476" i="2"/>
  <c r="BT312" i="2"/>
  <c r="BT366" i="2"/>
  <c r="BT347" i="2"/>
  <c r="BT398" i="2"/>
  <c r="BT364" i="2"/>
  <c r="BT407" i="2"/>
  <c r="BT149" i="2"/>
  <c r="BT145" i="2"/>
  <c r="BT217" i="2"/>
  <c r="BT348" i="2"/>
  <c r="BT250" i="2"/>
  <c r="BT261" i="2"/>
  <c r="BT146" i="2"/>
  <c r="BT164" i="2"/>
  <c r="BT262" i="2"/>
  <c r="BT249" i="2"/>
  <c r="BT368" i="2"/>
  <c r="BT260" i="2"/>
  <c r="BT242" i="2"/>
  <c r="BT110" i="2"/>
  <c r="BT518" i="2"/>
  <c r="BT33" i="2"/>
  <c r="BT34" i="2"/>
  <c r="BT264" i="2"/>
  <c r="BT190" i="2"/>
  <c r="BT303" i="2"/>
  <c r="BT357" i="2"/>
  <c r="BT462" i="2"/>
  <c r="BT467" i="2"/>
  <c r="BT153" i="2"/>
  <c r="BT418" i="2"/>
  <c r="BT459" i="2"/>
  <c r="BT299" i="2"/>
  <c r="BT466" i="2"/>
  <c r="BT362" i="2"/>
  <c r="BT452" i="2"/>
  <c r="BT162" i="2"/>
  <c r="BT157" i="2"/>
  <c r="BT258" i="2"/>
  <c r="BT247" i="2"/>
  <c r="BT501" i="2"/>
  <c r="BT212" i="2"/>
  <c r="BT306" i="2"/>
  <c r="BT369" i="2"/>
  <c r="BT137" i="2"/>
  <c r="BT355" i="2"/>
  <c r="BT192" i="2"/>
  <c r="BT423" i="2"/>
  <c r="BT248" i="2"/>
  <c r="BT216" i="2"/>
  <c r="BT241" i="2"/>
  <c r="BT516" i="2"/>
  <c r="BT214" i="2"/>
  <c r="BT313" i="2"/>
  <c r="BT426" i="2"/>
  <c r="BT148" i="2"/>
  <c r="BT400" i="2"/>
  <c r="BT416" i="2"/>
  <c r="BT166" i="2"/>
  <c r="BT246" i="2"/>
  <c r="BT417" i="2"/>
  <c r="BT414" i="2"/>
  <c r="BT372" i="2"/>
  <c r="BT205" i="2"/>
  <c r="BT404" i="2"/>
  <c r="BT196" i="2"/>
  <c r="BT154" i="2"/>
  <c r="BT309" i="2"/>
  <c r="BT409" i="2"/>
  <c r="BT354" i="2"/>
  <c r="BT165" i="2"/>
  <c r="BT195" i="2"/>
  <c r="BT139" i="2"/>
  <c r="BT298" i="2"/>
  <c r="BT464" i="2"/>
  <c r="BT156" i="2"/>
  <c r="BT204" i="2"/>
  <c r="BT87" i="2"/>
  <c r="BT98" i="2"/>
  <c r="BT197" i="2"/>
  <c r="BT511" i="2"/>
  <c r="BT502" i="2"/>
  <c r="BT209" i="2"/>
  <c r="BT206" i="2"/>
  <c r="BT320" i="2"/>
  <c r="BT147" i="2"/>
  <c r="BT470" i="2"/>
  <c r="BT373" i="2"/>
  <c r="BT296" i="2"/>
  <c r="BT505" i="2"/>
  <c r="BT352" i="2"/>
  <c r="BT509" i="2"/>
  <c r="BT465" i="2"/>
  <c r="BT253" i="2"/>
  <c r="BT265" i="2"/>
  <c r="BT268" i="2"/>
  <c r="BT307" i="2"/>
  <c r="BT363" i="2"/>
  <c r="BT93" i="2"/>
  <c r="BT210" i="2"/>
  <c r="BT471" i="2"/>
  <c r="BT151" i="2"/>
  <c r="BT356" i="2"/>
  <c r="BT472" i="2"/>
  <c r="BT321" i="2"/>
  <c r="BT310" i="2"/>
  <c r="BT370" i="2"/>
  <c r="BT218" i="2"/>
  <c r="BT449" i="2"/>
  <c r="BT410" i="2"/>
  <c r="BT469" i="2"/>
  <c r="BT101" i="2"/>
  <c r="BT424" i="2"/>
  <c r="BT420" i="2"/>
  <c r="BT478" i="2"/>
  <c r="BT456" i="2"/>
  <c r="BT254" i="2"/>
  <c r="BT413" i="2"/>
  <c r="BT91" i="2"/>
  <c r="BT85" i="2"/>
  <c r="BT402" i="2"/>
  <c r="BT415" i="2"/>
  <c r="BT474" i="2"/>
  <c r="BT142" i="2"/>
  <c r="BT150" i="2"/>
  <c r="BT346" i="2"/>
  <c r="BT308" i="2"/>
  <c r="BT403" i="2"/>
  <c r="BT263" i="2"/>
  <c r="BT316" i="2"/>
  <c r="BT468" i="2"/>
  <c r="BT314" i="2"/>
  <c r="BT421" i="2"/>
  <c r="BT211" i="2"/>
  <c r="BT351" i="2"/>
  <c r="BT88" i="2"/>
  <c r="BT461" i="2"/>
  <c r="BT208" i="2"/>
  <c r="BT463" i="2"/>
  <c r="BT161" i="2"/>
  <c r="BT267" i="2"/>
  <c r="BT106" i="2"/>
  <c r="BT102" i="2"/>
  <c r="BT517" i="2"/>
  <c r="BT515" i="2"/>
  <c r="BT455" i="2"/>
  <c r="BT317" i="2"/>
  <c r="BT458" i="2"/>
  <c r="BT411" i="2"/>
  <c r="BT201" i="2"/>
  <c r="BT507" i="2"/>
  <c r="BT155" i="2"/>
  <c r="BT319" i="2"/>
  <c r="BT202" i="2"/>
  <c r="BT425" i="2"/>
  <c r="BT86" i="2"/>
  <c r="BT252" i="2"/>
  <c r="BT257" i="2"/>
  <c r="BT163" i="2"/>
  <c r="BT477" i="2"/>
  <c r="BT510" i="2"/>
  <c r="BT475" i="2"/>
  <c r="BT96" i="2"/>
  <c r="BT159" i="2"/>
  <c r="BT99" i="2"/>
  <c r="BT500" i="2"/>
  <c r="BT256" i="2"/>
  <c r="BT359" i="2"/>
  <c r="BT94" i="2"/>
  <c r="BT367" i="2"/>
  <c r="BT270" i="2"/>
  <c r="BT302" i="2"/>
  <c r="BT412" i="2"/>
  <c r="BT200" i="2"/>
  <c r="BT207" i="2"/>
  <c r="BT408" i="2"/>
  <c r="BT158" i="2"/>
  <c r="BT215" i="2"/>
  <c r="BT295" i="2"/>
  <c r="BT365" i="2"/>
  <c r="BT305" i="2"/>
  <c r="BT143" i="2"/>
  <c r="BT422" i="2"/>
  <c r="BT399" i="2"/>
  <c r="BT460" i="2"/>
  <c r="BT160" i="2"/>
  <c r="BT266" i="2"/>
  <c r="BT451" i="2"/>
  <c r="BT457" i="2"/>
  <c r="BT361" i="2"/>
  <c r="BT360" i="2"/>
  <c r="BT199" i="2"/>
  <c r="BT322" i="2"/>
  <c r="BT191" i="2"/>
  <c r="BT103" i="2"/>
  <c r="BT454" i="2"/>
  <c r="BT301" i="2"/>
  <c r="BT243" i="2"/>
  <c r="BT213" i="2"/>
  <c r="BT473" i="2"/>
  <c r="BT406" i="2"/>
  <c r="BT311" i="2"/>
  <c r="BT514" i="2"/>
  <c r="AH495" i="2"/>
  <c r="AI490" i="2" s="1"/>
  <c r="AK438" i="2"/>
  <c r="AK439" i="2"/>
  <c r="AI76" i="2"/>
  <c r="AK131" i="2"/>
  <c r="AL127" i="2" s="1"/>
  <c r="AJ232" i="2"/>
  <c r="BS10" i="2"/>
  <c r="BP533" i="2"/>
  <c r="BT23" i="3"/>
  <c r="BT337" i="2"/>
  <c r="BT285" i="2"/>
  <c r="BT389" i="2"/>
  <c r="BT233" i="2"/>
  <c r="BT441" i="2"/>
  <c r="BT77" i="2"/>
  <c r="BT181" i="2"/>
  <c r="BT25" i="2"/>
  <c r="BT129" i="2"/>
  <c r="BT338" i="2"/>
  <c r="BT286" i="2"/>
  <c r="BT182" i="2"/>
  <c r="BT442" i="2"/>
  <c r="BT390" i="2"/>
  <c r="BT234" i="2"/>
  <c r="BT26" i="2"/>
  <c r="BT130" i="2"/>
  <c r="BT78" i="2"/>
  <c r="BT186" i="2"/>
  <c r="BT290" i="2"/>
  <c r="BT238" i="2"/>
  <c r="BT446" i="2"/>
  <c r="BT134" i="2"/>
  <c r="BT342" i="2"/>
  <c r="BT394" i="2"/>
  <c r="BT82" i="2"/>
  <c r="BT30" i="2"/>
  <c r="AI388" i="2"/>
  <c r="BU5" i="2"/>
  <c r="BT396" i="2"/>
  <c r="BT448" i="2"/>
  <c r="BT344" i="2"/>
  <c r="BT188" i="2"/>
  <c r="BT32" i="2"/>
  <c r="BT136" i="2"/>
  <c r="BT84" i="2"/>
  <c r="BT240" i="2"/>
  <c r="BT292" i="2"/>
  <c r="AP325" i="2"/>
  <c r="AJ376" i="2"/>
  <c r="AJ14" i="3" s="1"/>
  <c r="AJ32" i="3" s="1"/>
  <c r="AJ339" i="2"/>
  <c r="AP377" i="2"/>
  <c r="AN22" i="2"/>
  <c r="AN23" i="2"/>
  <c r="BL73" i="5" l="1"/>
  <c r="BK78" i="5"/>
  <c r="BK128" i="5" s="1"/>
  <c r="BK132" i="5" s="1"/>
  <c r="F94" i="5"/>
  <c r="BO100" i="5"/>
  <c r="BO130" i="5" s="1"/>
  <c r="F130" i="5" s="1"/>
  <c r="F50" i="5"/>
  <c r="BO56" i="5"/>
  <c r="BO125" i="5" s="1"/>
  <c r="BM105" i="5"/>
  <c r="BL111" i="5"/>
  <c r="BL131" i="5" s="1"/>
  <c r="BM85" i="5"/>
  <c r="BL89" i="5"/>
  <c r="BL129" i="5" s="1"/>
  <c r="BO63" i="5"/>
  <c r="BN67" i="5"/>
  <c r="BO72" i="5"/>
  <c r="AH534" i="2"/>
  <c r="AL126" i="2"/>
  <c r="AL128" i="2" s="1"/>
  <c r="BU5" i="3"/>
  <c r="BU493" i="2"/>
  <c r="BU494" i="2"/>
  <c r="BU36" i="2"/>
  <c r="BU38" i="2"/>
  <c r="BU39" i="2"/>
  <c r="BU35" i="2"/>
  <c r="BU34" i="2"/>
  <c r="BU40" i="2"/>
  <c r="BU41" i="2"/>
  <c r="BU42" i="2"/>
  <c r="BU43" i="2"/>
  <c r="BU44" i="2"/>
  <c r="BU519" i="2"/>
  <c r="BU45" i="2"/>
  <c r="BU46" i="2"/>
  <c r="BU47" i="2"/>
  <c r="BU523" i="2"/>
  <c r="BU524" i="2"/>
  <c r="BU521" i="2"/>
  <c r="BU48" i="2"/>
  <c r="BU49" i="2"/>
  <c r="BU525" i="2"/>
  <c r="BU526" i="2"/>
  <c r="BU50" i="2"/>
  <c r="BU51" i="2"/>
  <c r="BU527" i="2"/>
  <c r="BU52" i="2"/>
  <c r="BU528" i="2"/>
  <c r="BU53" i="2"/>
  <c r="BU529" i="2"/>
  <c r="BU530" i="2"/>
  <c r="BU54" i="2"/>
  <c r="BU103" i="2"/>
  <c r="BU55" i="2"/>
  <c r="BU56" i="2"/>
  <c r="BU57" i="2"/>
  <c r="BU58" i="2"/>
  <c r="BU59" i="2"/>
  <c r="BU109" i="2"/>
  <c r="BU60" i="2"/>
  <c r="BU110" i="2"/>
  <c r="BU112" i="2"/>
  <c r="BU61" i="2"/>
  <c r="BU113" i="2"/>
  <c r="BU62" i="2"/>
  <c r="BU114" i="2"/>
  <c r="BU498" i="2"/>
  <c r="AJ235" i="2"/>
  <c r="BU514" i="2"/>
  <c r="BU406" i="2"/>
  <c r="BU213" i="2"/>
  <c r="BU301" i="2"/>
  <c r="BU322" i="2"/>
  <c r="BU360" i="2"/>
  <c r="BU457" i="2"/>
  <c r="BU266" i="2"/>
  <c r="BU460" i="2"/>
  <c r="BU422" i="2"/>
  <c r="BU305" i="2"/>
  <c r="BU295" i="2"/>
  <c r="BU158" i="2"/>
  <c r="BU207" i="2"/>
  <c r="BU412" i="2"/>
  <c r="BU270" i="2"/>
  <c r="BU94" i="2"/>
  <c r="BU359" i="2"/>
  <c r="BU500" i="2"/>
  <c r="BU159" i="2"/>
  <c r="BU475" i="2"/>
  <c r="BU477" i="2"/>
  <c r="BU257" i="2"/>
  <c r="BU425" i="2"/>
  <c r="BU319" i="2"/>
  <c r="BU507" i="2"/>
  <c r="BU411" i="2"/>
  <c r="BU317" i="2"/>
  <c r="BU515" i="2"/>
  <c r="BU102" i="2"/>
  <c r="BU267" i="2"/>
  <c r="BU463" i="2"/>
  <c r="BU208" i="2"/>
  <c r="BU88" i="2"/>
  <c r="BU211" i="2"/>
  <c r="BU314" i="2"/>
  <c r="BU316" i="2"/>
  <c r="BU403" i="2"/>
  <c r="BU346" i="2"/>
  <c r="BU142" i="2"/>
  <c r="BU415" i="2"/>
  <c r="BU85" i="2"/>
  <c r="BU413" i="2"/>
  <c r="BU456" i="2"/>
  <c r="BU420" i="2"/>
  <c r="BU101" i="2"/>
  <c r="BU410" i="2"/>
  <c r="BU218" i="2"/>
  <c r="BU310" i="2"/>
  <c r="BU472" i="2"/>
  <c r="BU151" i="2"/>
  <c r="BU210" i="2"/>
  <c r="BU363" i="2"/>
  <c r="BU268" i="2"/>
  <c r="BU253" i="2"/>
  <c r="BU509" i="2"/>
  <c r="BU505" i="2"/>
  <c r="BU373" i="2"/>
  <c r="BU147" i="2"/>
  <c r="BU206" i="2"/>
  <c r="BU502" i="2"/>
  <c r="BU197" i="2"/>
  <c r="BU87" i="2"/>
  <c r="BU156" i="2"/>
  <c r="BU139" i="2"/>
  <c r="BU165" i="2"/>
  <c r="BU409" i="2"/>
  <c r="BU154" i="2"/>
  <c r="BU404" i="2"/>
  <c r="BU372" i="2"/>
  <c r="BU417" i="2"/>
  <c r="BU166" i="2"/>
  <c r="BU400" i="2"/>
  <c r="BU426" i="2"/>
  <c r="BU214" i="2"/>
  <c r="BU241" i="2"/>
  <c r="BU248" i="2"/>
  <c r="BU192" i="2"/>
  <c r="BU137" i="2"/>
  <c r="BU306" i="2"/>
  <c r="BU501" i="2"/>
  <c r="BU258" i="2"/>
  <c r="BU162" i="2"/>
  <c r="BU362" i="2"/>
  <c r="BU299" i="2"/>
  <c r="BU418" i="2"/>
  <c r="BU467" i="2"/>
  <c r="BU357" i="2"/>
  <c r="BU190" i="2"/>
  <c r="BU518" i="2"/>
  <c r="BU242" i="2"/>
  <c r="BU368" i="2"/>
  <c r="BU262" i="2"/>
  <c r="BU146" i="2"/>
  <c r="BU250" i="2"/>
  <c r="BU348" i="2"/>
  <c r="BU145" i="2"/>
  <c r="BU407" i="2"/>
  <c r="BU398" i="2"/>
  <c r="BU366" i="2"/>
  <c r="BU152" i="2"/>
  <c r="BU140" i="2"/>
  <c r="BU92" i="2"/>
  <c r="BU97" i="2"/>
  <c r="BU512" i="2"/>
  <c r="BU318" i="2"/>
  <c r="BU269" i="2"/>
  <c r="BU293" i="2"/>
  <c r="BU95" i="2"/>
  <c r="BU259" i="2"/>
  <c r="BU349" i="2"/>
  <c r="BU144" i="2"/>
  <c r="BU503" i="2"/>
  <c r="BU419" i="2"/>
  <c r="BU371" i="2"/>
  <c r="BU397" i="2"/>
  <c r="BU506" i="2"/>
  <c r="BU405" i="2"/>
  <c r="BU315" i="2"/>
  <c r="BU189" i="2"/>
  <c r="BU513" i="2"/>
  <c r="BU111" i="2"/>
  <c r="BU105" i="2"/>
  <c r="BU100" i="2"/>
  <c r="BU520" i="2"/>
  <c r="BU311" i="2"/>
  <c r="BU473" i="2"/>
  <c r="BU243" i="2"/>
  <c r="BU454" i="2"/>
  <c r="BU191" i="2"/>
  <c r="BU199" i="2"/>
  <c r="BU361" i="2"/>
  <c r="BU451" i="2"/>
  <c r="BU160" i="2"/>
  <c r="BU399" i="2"/>
  <c r="BU143" i="2"/>
  <c r="BU365" i="2"/>
  <c r="BU215" i="2"/>
  <c r="BU408" i="2"/>
  <c r="BU200" i="2"/>
  <c r="BU302" i="2"/>
  <c r="BU367" i="2"/>
  <c r="BU256" i="2"/>
  <c r="BU99" i="2"/>
  <c r="BU96" i="2"/>
  <c r="BU510" i="2"/>
  <c r="BU163" i="2"/>
  <c r="BU252" i="2"/>
  <c r="BU86" i="2"/>
  <c r="BU202" i="2"/>
  <c r="BU155" i="2"/>
  <c r="BU201" i="2"/>
  <c r="BU458" i="2"/>
  <c r="BU455" i="2"/>
  <c r="BU517" i="2"/>
  <c r="BU106" i="2"/>
  <c r="BU161" i="2"/>
  <c r="BU461" i="2"/>
  <c r="BU351" i="2"/>
  <c r="BU421" i="2"/>
  <c r="BU468" i="2"/>
  <c r="BU263" i="2"/>
  <c r="BU308" i="2"/>
  <c r="BU150" i="2"/>
  <c r="BU474" i="2"/>
  <c r="BU402" i="2"/>
  <c r="BU91" i="2"/>
  <c r="BU254" i="2"/>
  <c r="BU478" i="2"/>
  <c r="BU424" i="2"/>
  <c r="BU469" i="2"/>
  <c r="BU449" i="2"/>
  <c r="BU370" i="2"/>
  <c r="BU321" i="2"/>
  <c r="BU356" i="2"/>
  <c r="BU471" i="2"/>
  <c r="BU93" i="2"/>
  <c r="BU307" i="2"/>
  <c r="BU265" i="2"/>
  <c r="BU465" i="2"/>
  <c r="BU352" i="2"/>
  <c r="BU296" i="2"/>
  <c r="BU470" i="2"/>
  <c r="BU320" i="2"/>
  <c r="BU209" i="2"/>
  <c r="BU511" i="2"/>
  <c r="BU98" i="2"/>
  <c r="BU204" i="2"/>
  <c r="BU464" i="2"/>
  <c r="BU298" i="2"/>
  <c r="BU195" i="2"/>
  <c r="BU354" i="2"/>
  <c r="BU309" i="2"/>
  <c r="BU196" i="2"/>
  <c r="BU205" i="2"/>
  <c r="BU414" i="2"/>
  <c r="BU246" i="2"/>
  <c r="BU416" i="2"/>
  <c r="BU148" i="2"/>
  <c r="BU313" i="2"/>
  <c r="BU516" i="2"/>
  <c r="BU216" i="2"/>
  <c r="BU423" i="2"/>
  <c r="BU355" i="2"/>
  <c r="BU369" i="2"/>
  <c r="BU212" i="2"/>
  <c r="BU247" i="2"/>
  <c r="BU157" i="2"/>
  <c r="BU452" i="2"/>
  <c r="BU466" i="2"/>
  <c r="BU459" i="2"/>
  <c r="BU153" i="2"/>
  <c r="BU462" i="2"/>
  <c r="BU303" i="2"/>
  <c r="BU264" i="2"/>
  <c r="BU33" i="2"/>
  <c r="BU260" i="2"/>
  <c r="BU249" i="2"/>
  <c r="BU164" i="2"/>
  <c r="BU261" i="2"/>
  <c r="BU217" i="2"/>
  <c r="BU149" i="2"/>
  <c r="BU364" i="2"/>
  <c r="BU347" i="2"/>
  <c r="BU312" i="2"/>
  <c r="BU476" i="2"/>
  <c r="BU90" i="2"/>
  <c r="BU358" i="2"/>
  <c r="BU353" i="2"/>
  <c r="BU244" i="2"/>
  <c r="BU138" i="2"/>
  <c r="BU251" i="2"/>
  <c r="BU255" i="2"/>
  <c r="BU350" i="2"/>
  <c r="BU374" i="2"/>
  <c r="BU345" i="2"/>
  <c r="BU297" i="2"/>
  <c r="BU294" i="2"/>
  <c r="BU194" i="2"/>
  <c r="BU304" i="2"/>
  <c r="BU198" i="2"/>
  <c r="BU450" i="2"/>
  <c r="BU300" i="2"/>
  <c r="BU508" i="2"/>
  <c r="BU203" i="2"/>
  <c r="BU108" i="2"/>
  <c r="BU107" i="2"/>
  <c r="BU104" i="2"/>
  <c r="BU522" i="2"/>
  <c r="BU504" i="2"/>
  <c r="AK440" i="2"/>
  <c r="AI491" i="2"/>
  <c r="AI492" i="2" s="1"/>
  <c r="AI532" i="2" s="1"/>
  <c r="AI17" i="3" s="1"/>
  <c r="AI35" i="3" s="1"/>
  <c r="AH12" i="2"/>
  <c r="AI79" i="2"/>
  <c r="AI287" i="2"/>
  <c r="AJ283" i="2" s="1"/>
  <c r="BT10" i="2"/>
  <c r="BQ533" i="2"/>
  <c r="AL183" i="2"/>
  <c r="BU23" i="3"/>
  <c r="BU285" i="2"/>
  <c r="BU441" i="2"/>
  <c r="BU337" i="2"/>
  <c r="BU233" i="2"/>
  <c r="BU181" i="2"/>
  <c r="BU77" i="2"/>
  <c r="BU389" i="2"/>
  <c r="BU25" i="2"/>
  <c r="BU129" i="2"/>
  <c r="BU442" i="2"/>
  <c r="BU390" i="2"/>
  <c r="BU234" i="2"/>
  <c r="BU338" i="2"/>
  <c r="BU286" i="2"/>
  <c r="BU182" i="2"/>
  <c r="BU26" i="2"/>
  <c r="BU130" i="2"/>
  <c r="BU78" i="2"/>
  <c r="BU134" i="2"/>
  <c r="BU290" i="2"/>
  <c r="BU30" i="2"/>
  <c r="BU342" i="2"/>
  <c r="BU238" i="2"/>
  <c r="BU446" i="2"/>
  <c r="BU82" i="2"/>
  <c r="BU186" i="2"/>
  <c r="BU394" i="2"/>
  <c r="AI391" i="2"/>
  <c r="AN24" i="2"/>
  <c r="AQ325" i="2"/>
  <c r="BV5" i="2"/>
  <c r="BU448" i="2"/>
  <c r="BU396" i="2"/>
  <c r="BU344" i="2"/>
  <c r="BU240" i="2"/>
  <c r="BU292" i="2"/>
  <c r="BU188" i="2"/>
  <c r="BU32" i="2"/>
  <c r="BU136" i="2"/>
  <c r="BU84" i="2"/>
  <c r="AK334" i="2"/>
  <c r="AK335" i="2"/>
  <c r="AJ378" i="2"/>
  <c r="AQ377" i="2"/>
  <c r="F125" i="5" l="1"/>
  <c r="BM73" i="5"/>
  <c r="BL78" i="5"/>
  <c r="BL128" i="5" s="1"/>
  <c r="BL132" i="5" s="1"/>
  <c r="BN105" i="5"/>
  <c r="BM111" i="5"/>
  <c r="BM131" i="5" s="1"/>
  <c r="E50" i="5"/>
  <c r="F56" i="5"/>
  <c r="E56" i="5" s="1"/>
  <c r="E94" i="5"/>
  <c r="F100" i="5"/>
  <c r="E100" i="5" s="1"/>
  <c r="BN85" i="5"/>
  <c r="BM89" i="5"/>
  <c r="BM129" i="5" s="1"/>
  <c r="F63" i="5"/>
  <c r="BO67" i="5"/>
  <c r="F72" i="5"/>
  <c r="AK231" i="2"/>
  <c r="AK230" i="2"/>
  <c r="AI326" i="2"/>
  <c r="BV522" i="2"/>
  <c r="BV107" i="2"/>
  <c r="BV203" i="2"/>
  <c r="BV300" i="2"/>
  <c r="BV198" i="2"/>
  <c r="BV194" i="2"/>
  <c r="BV297" i="2"/>
  <c r="BV374" i="2"/>
  <c r="BV255" i="2"/>
  <c r="BV138" i="2"/>
  <c r="BV353" i="2"/>
  <c r="BV90" i="2"/>
  <c r="BV312" i="2"/>
  <c r="BV364" i="2"/>
  <c r="BV217" i="2"/>
  <c r="BV261" i="2"/>
  <c r="BV249" i="2"/>
  <c r="BV303" i="2"/>
  <c r="BV153" i="2"/>
  <c r="BV466" i="2"/>
  <c r="BV157" i="2"/>
  <c r="BV212" i="2"/>
  <c r="BV355" i="2"/>
  <c r="BV216" i="2"/>
  <c r="BV313" i="2"/>
  <c r="BV416" i="2"/>
  <c r="BV414" i="2"/>
  <c r="BV196" i="2"/>
  <c r="BV354" i="2"/>
  <c r="BV298" i="2"/>
  <c r="BV204" i="2"/>
  <c r="BV511" i="2"/>
  <c r="BV320" i="2"/>
  <c r="BV296" i="2"/>
  <c r="BV465" i="2"/>
  <c r="BV307" i="2"/>
  <c r="BV471" i="2"/>
  <c r="BV321" i="2"/>
  <c r="BV449" i="2"/>
  <c r="BV424" i="2"/>
  <c r="BV254" i="2"/>
  <c r="BV402" i="2"/>
  <c r="BV150" i="2"/>
  <c r="BV263" i="2"/>
  <c r="BV421" i="2"/>
  <c r="BV461" i="2"/>
  <c r="BV161" i="2"/>
  <c r="BV458" i="2"/>
  <c r="BV155" i="2"/>
  <c r="BV86" i="2"/>
  <c r="BV163" i="2"/>
  <c r="BV96" i="2"/>
  <c r="BV256" i="2"/>
  <c r="BV367" i="2"/>
  <c r="BV200" i="2"/>
  <c r="BV215" i="2"/>
  <c r="BV143" i="2"/>
  <c r="BV160" i="2"/>
  <c r="BV361" i="2"/>
  <c r="BV191" i="2"/>
  <c r="BV243" i="2"/>
  <c r="BV311" i="2"/>
  <c r="BV100" i="2"/>
  <c r="BV111" i="2"/>
  <c r="BV189" i="2"/>
  <c r="BV405" i="2"/>
  <c r="BV397" i="2"/>
  <c r="BV419" i="2"/>
  <c r="BV144" i="2"/>
  <c r="BV259" i="2"/>
  <c r="BV293" i="2"/>
  <c r="BV318" i="2"/>
  <c r="BV97" i="2"/>
  <c r="BV140" i="2"/>
  <c r="BV398" i="2"/>
  <c r="BV145" i="2"/>
  <c r="BV250" i="2"/>
  <c r="BV262" i="2"/>
  <c r="BV242" i="2"/>
  <c r="BV190" i="2"/>
  <c r="BV467" i="2"/>
  <c r="BV299" i="2"/>
  <c r="BV162" i="2"/>
  <c r="BV501" i="2"/>
  <c r="BV137" i="2"/>
  <c r="BV248" i="2"/>
  <c r="BV214" i="2"/>
  <c r="BV400" i="2"/>
  <c r="BV417" i="2"/>
  <c r="BV404" i="2"/>
  <c r="BV409" i="2"/>
  <c r="BV139" i="2"/>
  <c r="BV156" i="2"/>
  <c r="BV197" i="2"/>
  <c r="BV206" i="2"/>
  <c r="BV373" i="2"/>
  <c r="BV509" i="2"/>
  <c r="BV268" i="2"/>
  <c r="BV210" i="2"/>
  <c r="BV472" i="2"/>
  <c r="BV218" i="2"/>
  <c r="BV101" i="2"/>
  <c r="BV456" i="2"/>
  <c r="BV85" i="2"/>
  <c r="BV142" i="2"/>
  <c r="BV403" i="2"/>
  <c r="BV314" i="2"/>
  <c r="BV88" i="2"/>
  <c r="BV463" i="2"/>
  <c r="BV102" i="2"/>
  <c r="BV317" i="2"/>
  <c r="BV507" i="2"/>
  <c r="BV425" i="2"/>
  <c r="BV257" i="2"/>
  <c r="BV475" i="2"/>
  <c r="BV500" i="2"/>
  <c r="BV94" i="2"/>
  <c r="BV412" i="2"/>
  <c r="BV158" i="2"/>
  <c r="BV305" i="2"/>
  <c r="BV460" i="2"/>
  <c r="BV457" i="2"/>
  <c r="BV322" i="2"/>
  <c r="BV213" i="2"/>
  <c r="BV514" i="2"/>
  <c r="BV110" i="2"/>
  <c r="BV109" i="2"/>
  <c r="BV103" i="2"/>
  <c r="BV521" i="2"/>
  <c r="BV523" i="2"/>
  <c r="BV519" i="2"/>
  <c r="BV34" i="2"/>
  <c r="BV5" i="3"/>
  <c r="BW5" i="2"/>
  <c r="BV493" i="2"/>
  <c r="BV494" i="2"/>
  <c r="BV36" i="2"/>
  <c r="BW36" i="2" s="1"/>
  <c r="BV38" i="2"/>
  <c r="BV33" i="2"/>
  <c r="BV39" i="2"/>
  <c r="BV40" i="2"/>
  <c r="BV41" i="2"/>
  <c r="BV42" i="2"/>
  <c r="BV43" i="2"/>
  <c r="BV44" i="2"/>
  <c r="BV45" i="2"/>
  <c r="BV517" i="2"/>
  <c r="BV46" i="2"/>
  <c r="BV47" i="2"/>
  <c r="BV48" i="2"/>
  <c r="BV524" i="2"/>
  <c r="BV49" i="2"/>
  <c r="BV525" i="2"/>
  <c r="BV526" i="2"/>
  <c r="BV50" i="2"/>
  <c r="BV527" i="2"/>
  <c r="BV51" i="2"/>
  <c r="BV528" i="2"/>
  <c r="BV52" i="2"/>
  <c r="BV529" i="2"/>
  <c r="BV53" i="2"/>
  <c r="BV530" i="2"/>
  <c r="BV54" i="2"/>
  <c r="BV55" i="2"/>
  <c r="BV56" i="2"/>
  <c r="BV57" i="2"/>
  <c r="BV58" i="2"/>
  <c r="BV59" i="2"/>
  <c r="BV60" i="2"/>
  <c r="BV112" i="2"/>
  <c r="BV61" i="2"/>
  <c r="BV113" i="2"/>
  <c r="BW113" i="2" s="1"/>
  <c r="BV62" i="2"/>
  <c r="BV114" i="2"/>
  <c r="BV498" i="2"/>
  <c r="BV504" i="2"/>
  <c r="BW504" i="2" s="1"/>
  <c r="BV104" i="2"/>
  <c r="BW104" i="2" s="1"/>
  <c r="BV108" i="2"/>
  <c r="BW108" i="2" s="1"/>
  <c r="BV508" i="2"/>
  <c r="BV450" i="2"/>
  <c r="BW450" i="2" s="1"/>
  <c r="BV304" i="2"/>
  <c r="BW304" i="2" s="1"/>
  <c r="BV294" i="2"/>
  <c r="BW294" i="2" s="1"/>
  <c r="BV345" i="2"/>
  <c r="BV350" i="2"/>
  <c r="BW350" i="2" s="1"/>
  <c r="BV251" i="2"/>
  <c r="BW251" i="2" s="1"/>
  <c r="BV244" i="2"/>
  <c r="BW244" i="2" s="1"/>
  <c r="BV358" i="2"/>
  <c r="BV476" i="2"/>
  <c r="BW476" i="2" s="1"/>
  <c r="BV347" i="2"/>
  <c r="BW347" i="2" s="1"/>
  <c r="BV149" i="2"/>
  <c r="BW149" i="2" s="1"/>
  <c r="BV164" i="2"/>
  <c r="BW164" i="2" s="1"/>
  <c r="BV260" i="2"/>
  <c r="BW260" i="2" s="1"/>
  <c r="BV264" i="2"/>
  <c r="BW264" i="2" s="1"/>
  <c r="BV462" i="2"/>
  <c r="BV459" i="2"/>
  <c r="BW459" i="2" s="1"/>
  <c r="BV452" i="2"/>
  <c r="BW452" i="2" s="1"/>
  <c r="BV247" i="2"/>
  <c r="BW247" i="2" s="1"/>
  <c r="BV369" i="2"/>
  <c r="BV423" i="2"/>
  <c r="BW423" i="2" s="1"/>
  <c r="BV516" i="2"/>
  <c r="BW516" i="2" s="1"/>
  <c r="BV148" i="2"/>
  <c r="BW148" i="2" s="1"/>
  <c r="BV246" i="2"/>
  <c r="BV205" i="2"/>
  <c r="BW205" i="2" s="1"/>
  <c r="BV309" i="2"/>
  <c r="BW309" i="2" s="1"/>
  <c r="BV195" i="2"/>
  <c r="BW195" i="2" s="1"/>
  <c r="BV464" i="2"/>
  <c r="BV98" i="2"/>
  <c r="BW98" i="2" s="1"/>
  <c r="BV209" i="2"/>
  <c r="BW209" i="2" s="1"/>
  <c r="BV470" i="2"/>
  <c r="BW470" i="2" s="1"/>
  <c r="BV352" i="2"/>
  <c r="BV265" i="2"/>
  <c r="BW265" i="2" s="1"/>
  <c r="BV93" i="2"/>
  <c r="BW93" i="2" s="1"/>
  <c r="BV356" i="2"/>
  <c r="BW356" i="2" s="1"/>
  <c r="BV370" i="2"/>
  <c r="BV469" i="2"/>
  <c r="BW469" i="2" s="1"/>
  <c r="BV478" i="2"/>
  <c r="BW478" i="2" s="1"/>
  <c r="BV91" i="2"/>
  <c r="BW91" i="2" s="1"/>
  <c r="BV474" i="2"/>
  <c r="BV308" i="2"/>
  <c r="BW308" i="2" s="1"/>
  <c r="BV468" i="2"/>
  <c r="BW468" i="2" s="1"/>
  <c r="BV351" i="2"/>
  <c r="BW351" i="2" s="1"/>
  <c r="BV106" i="2"/>
  <c r="BW106" i="2" s="1"/>
  <c r="BV455" i="2"/>
  <c r="BW455" i="2" s="1"/>
  <c r="BV201" i="2"/>
  <c r="BW201" i="2" s="1"/>
  <c r="BV202" i="2"/>
  <c r="BV252" i="2"/>
  <c r="BW252" i="2" s="1"/>
  <c r="BV510" i="2"/>
  <c r="BW510" i="2" s="1"/>
  <c r="BV99" i="2"/>
  <c r="BW99" i="2" s="1"/>
  <c r="BV302" i="2"/>
  <c r="BW302" i="2" s="1"/>
  <c r="BV408" i="2"/>
  <c r="BW408" i="2" s="1"/>
  <c r="BV365" i="2"/>
  <c r="BW365" i="2" s="1"/>
  <c r="BV399" i="2"/>
  <c r="BW399" i="2" s="1"/>
  <c r="BV451" i="2"/>
  <c r="BW451" i="2" s="1"/>
  <c r="BV199" i="2"/>
  <c r="BW199" i="2" s="1"/>
  <c r="BV454" i="2"/>
  <c r="BW454" i="2" s="1"/>
  <c r="BV473" i="2"/>
  <c r="BW473" i="2" s="1"/>
  <c r="BV520" i="2"/>
  <c r="BV105" i="2"/>
  <c r="BW105" i="2" s="1"/>
  <c r="BV513" i="2"/>
  <c r="BW513" i="2" s="1"/>
  <c r="BV315" i="2"/>
  <c r="BW315" i="2" s="1"/>
  <c r="BV506" i="2"/>
  <c r="BW506" i="2" s="1"/>
  <c r="BV371" i="2"/>
  <c r="BW371" i="2" s="1"/>
  <c r="BV503" i="2"/>
  <c r="BW503" i="2" s="1"/>
  <c r="BV349" i="2"/>
  <c r="BW349" i="2" s="1"/>
  <c r="BV95" i="2"/>
  <c r="BW95" i="2" s="1"/>
  <c r="BV269" i="2"/>
  <c r="BW269" i="2" s="1"/>
  <c r="BV512" i="2"/>
  <c r="BW512" i="2" s="1"/>
  <c r="BV92" i="2"/>
  <c r="BW92" i="2" s="1"/>
  <c r="BV152" i="2"/>
  <c r="BW152" i="2" s="1"/>
  <c r="BV366" i="2"/>
  <c r="BW366" i="2" s="1"/>
  <c r="BV407" i="2"/>
  <c r="BW407" i="2" s="1"/>
  <c r="BV348" i="2"/>
  <c r="BW348" i="2" s="1"/>
  <c r="BV146" i="2"/>
  <c r="BW146" i="2" s="1"/>
  <c r="BV368" i="2"/>
  <c r="BW368" i="2" s="1"/>
  <c r="BV518" i="2"/>
  <c r="BW518" i="2" s="1"/>
  <c r="BV357" i="2"/>
  <c r="BW357" i="2" s="1"/>
  <c r="BV418" i="2"/>
  <c r="BW418" i="2" s="1"/>
  <c r="BV362" i="2"/>
  <c r="BW362" i="2" s="1"/>
  <c r="BV258" i="2"/>
  <c r="BW258" i="2" s="1"/>
  <c r="BV306" i="2"/>
  <c r="BW306" i="2" s="1"/>
  <c r="BV192" i="2"/>
  <c r="BW192" i="2" s="1"/>
  <c r="BV241" i="2"/>
  <c r="BW241" i="2" s="1"/>
  <c r="BV426" i="2"/>
  <c r="BW426" i="2" s="1"/>
  <c r="BV166" i="2"/>
  <c r="BW166" i="2" s="1"/>
  <c r="BV372" i="2"/>
  <c r="BW372" i="2" s="1"/>
  <c r="BV154" i="2"/>
  <c r="BW154" i="2" s="1"/>
  <c r="BV165" i="2"/>
  <c r="BW165" i="2" s="1"/>
  <c r="BV87" i="2"/>
  <c r="BW87" i="2" s="1"/>
  <c r="BV502" i="2"/>
  <c r="BW502" i="2" s="1"/>
  <c r="BV147" i="2"/>
  <c r="BW147" i="2" s="1"/>
  <c r="BV505" i="2"/>
  <c r="BW505" i="2" s="1"/>
  <c r="BV253" i="2"/>
  <c r="BW253" i="2" s="1"/>
  <c r="BV363" i="2"/>
  <c r="BW363" i="2" s="1"/>
  <c r="BV151" i="2"/>
  <c r="BW151" i="2" s="1"/>
  <c r="BV310" i="2"/>
  <c r="BW310" i="2" s="1"/>
  <c r="BV410" i="2"/>
  <c r="BW410" i="2" s="1"/>
  <c r="BV420" i="2"/>
  <c r="BW420" i="2" s="1"/>
  <c r="BV413" i="2"/>
  <c r="BW413" i="2" s="1"/>
  <c r="BV415" i="2"/>
  <c r="BW415" i="2" s="1"/>
  <c r="BV346" i="2"/>
  <c r="BW346" i="2" s="1"/>
  <c r="BV316" i="2"/>
  <c r="BW316" i="2" s="1"/>
  <c r="BV211" i="2"/>
  <c r="BW211" i="2" s="1"/>
  <c r="BV208" i="2"/>
  <c r="BW208" i="2" s="1"/>
  <c r="BV267" i="2"/>
  <c r="BW267" i="2" s="1"/>
  <c r="BV515" i="2"/>
  <c r="BW515" i="2" s="1"/>
  <c r="BV411" i="2"/>
  <c r="BW411" i="2" s="1"/>
  <c r="BV319" i="2"/>
  <c r="BW319" i="2" s="1"/>
  <c r="BV477" i="2"/>
  <c r="BW477" i="2" s="1"/>
  <c r="BV159" i="2"/>
  <c r="BW159" i="2" s="1"/>
  <c r="BV359" i="2"/>
  <c r="BW359" i="2" s="1"/>
  <c r="BV270" i="2"/>
  <c r="BW270" i="2" s="1"/>
  <c r="BV207" i="2"/>
  <c r="BW207" i="2" s="1"/>
  <c r="BV295" i="2"/>
  <c r="BW295" i="2" s="1"/>
  <c r="BV422" i="2"/>
  <c r="BW422" i="2" s="1"/>
  <c r="BV266" i="2"/>
  <c r="BW266" i="2" s="1"/>
  <c r="BV360" i="2"/>
  <c r="BW360" i="2" s="1"/>
  <c r="BV301" i="2"/>
  <c r="BW301" i="2" s="1"/>
  <c r="BV406" i="2"/>
  <c r="BW406" i="2" s="1"/>
  <c r="BV35" i="2"/>
  <c r="BW35" i="2" s="1"/>
  <c r="AK443" i="2"/>
  <c r="AI495" i="2"/>
  <c r="AI534" i="2" s="1"/>
  <c r="AJ282" i="2"/>
  <c r="AJ284" i="2" s="1"/>
  <c r="AM179" i="2"/>
  <c r="AM178" i="2"/>
  <c r="AJ74" i="2"/>
  <c r="AJ75" i="2"/>
  <c r="BU10" i="2"/>
  <c r="AL131" i="2"/>
  <c r="AM126" i="2" s="1"/>
  <c r="BR533" i="2"/>
  <c r="BV23" i="3"/>
  <c r="BV441" i="2"/>
  <c r="BV389" i="2"/>
  <c r="BV285" i="2"/>
  <c r="BV181" i="2"/>
  <c r="BV129" i="2"/>
  <c r="BV25" i="2"/>
  <c r="BV337" i="2"/>
  <c r="BV233" i="2"/>
  <c r="BV77" i="2"/>
  <c r="BV442" i="2"/>
  <c r="BV390" i="2"/>
  <c r="BV234" i="2"/>
  <c r="BV338" i="2"/>
  <c r="BV286" i="2"/>
  <c r="BV130" i="2"/>
  <c r="BV78" i="2"/>
  <c r="BV26" i="2"/>
  <c r="BV182" i="2"/>
  <c r="BV186" i="2"/>
  <c r="BV290" i="2"/>
  <c r="BV342" i="2"/>
  <c r="BV82" i="2"/>
  <c r="BV134" i="2"/>
  <c r="BV238" i="2"/>
  <c r="BV446" i="2"/>
  <c r="BV30" i="2"/>
  <c r="BV394" i="2"/>
  <c r="AJ386" i="2"/>
  <c r="AJ387" i="2"/>
  <c r="AN27" i="2"/>
  <c r="AR377" i="2"/>
  <c r="BV448" i="2"/>
  <c r="BW448" i="2" s="1"/>
  <c r="BV396" i="2"/>
  <c r="BW396" i="2" s="1"/>
  <c r="BV136" i="2"/>
  <c r="BW136" i="2" s="1"/>
  <c r="BV188" i="2"/>
  <c r="BW188" i="2" s="1"/>
  <c r="BV84" i="2"/>
  <c r="BW84" i="2" s="1"/>
  <c r="BV240" i="2"/>
  <c r="BW240" i="2" s="1"/>
  <c r="BV292" i="2"/>
  <c r="BW292" i="2" s="1"/>
  <c r="BV344" i="2"/>
  <c r="BW344" i="2" s="1"/>
  <c r="BV32" i="2"/>
  <c r="BW32" i="2" s="1"/>
  <c r="AR325" i="2"/>
  <c r="AK336" i="2"/>
  <c r="BN73" i="5" l="1"/>
  <c r="BM78" i="5"/>
  <c r="BM128" i="5" s="1"/>
  <c r="BM132" i="5" s="1"/>
  <c r="BN111" i="5"/>
  <c r="BN131" i="5" s="1"/>
  <c r="BO105" i="5"/>
  <c r="BO85" i="5"/>
  <c r="BN89" i="5"/>
  <c r="BN129" i="5" s="1"/>
  <c r="E63" i="5"/>
  <c r="F67" i="5"/>
  <c r="E67" i="5" s="1"/>
  <c r="E72" i="5"/>
  <c r="AI12" i="2"/>
  <c r="AK232" i="2"/>
  <c r="AK235" i="2" s="1"/>
  <c r="BW202" i="2"/>
  <c r="BW474" i="2"/>
  <c r="BW370" i="2"/>
  <c r="BW352" i="2"/>
  <c r="BW464" i="2"/>
  <c r="BW246" i="2"/>
  <c r="BW369" i="2"/>
  <c r="BW462" i="2"/>
  <c r="BW358" i="2"/>
  <c r="BW345" i="2"/>
  <c r="BW508" i="2"/>
  <c r="BW524" i="2"/>
  <c r="AJ490" i="2"/>
  <c r="AM127" i="2"/>
  <c r="AM180" i="2"/>
  <c r="BW517" i="2"/>
  <c r="BW33" i="2"/>
  <c r="BW5" i="3"/>
  <c r="BW23" i="3"/>
  <c r="BW181" i="2"/>
  <c r="BW25" i="2"/>
  <c r="BW441" i="2"/>
  <c r="BW285" i="2"/>
  <c r="BW129" i="2"/>
  <c r="BW389" i="2"/>
  <c r="BW233" i="2"/>
  <c r="BW77" i="2"/>
  <c r="BW493" i="2"/>
  <c r="BW337" i="2"/>
  <c r="BW494" i="2"/>
  <c r="BW390" i="2"/>
  <c r="BW234" i="2"/>
  <c r="BW130" i="2"/>
  <c r="BW78" i="2"/>
  <c r="BW182" i="2"/>
  <c r="BW26" i="2"/>
  <c r="BW442" i="2"/>
  <c r="BW338" i="2"/>
  <c r="BW286" i="2"/>
  <c r="BW38" i="2"/>
  <c r="BW39" i="2"/>
  <c r="BW40" i="2"/>
  <c r="BW41" i="2"/>
  <c r="BW42" i="2"/>
  <c r="BW43" i="2"/>
  <c r="BW44" i="2"/>
  <c r="BW45" i="2"/>
  <c r="BW46" i="2"/>
  <c r="BW520" i="2"/>
  <c r="BW47" i="2"/>
  <c r="BW522" i="2"/>
  <c r="BW48" i="2"/>
  <c r="BW49" i="2"/>
  <c r="BW525" i="2"/>
  <c r="BW526" i="2"/>
  <c r="BW50" i="2"/>
  <c r="BW527" i="2"/>
  <c r="BW51" i="2"/>
  <c r="BW52" i="2"/>
  <c r="BW528" i="2"/>
  <c r="BW529" i="2"/>
  <c r="BW53" i="2"/>
  <c r="BW530" i="2"/>
  <c r="BW54" i="2"/>
  <c r="BW55" i="2"/>
  <c r="BW56" i="2"/>
  <c r="BW57" i="2"/>
  <c r="BW58" i="2"/>
  <c r="BW59" i="2"/>
  <c r="BW60" i="2"/>
  <c r="BW112" i="2"/>
  <c r="BW61" i="2"/>
  <c r="BW62" i="2"/>
  <c r="BW114" i="2"/>
  <c r="BW82" i="2"/>
  <c r="BW30" i="2"/>
  <c r="BW342" i="2"/>
  <c r="BW186" i="2"/>
  <c r="BW498" i="2"/>
  <c r="BW394" i="2"/>
  <c r="BW290" i="2"/>
  <c r="BW446" i="2"/>
  <c r="BW238" i="2"/>
  <c r="BW134" i="2"/>
  <c r="BW471" i="2"/>
  <c r="BW320" i="2"/>
  <c r="BW354" i="2"/>
  <c r="BW416" i="2"/>
  <c r="BW212" i="2"/>
  <c r="BW153" i="2"/>
  <c r="BW217" i="2"/>
  <c r="BW90" i="2"/>
  <c r="BW374" i="2"/>
  <c r="BW198" i="2"/>
  <c r="BW34" i="2"/>
  <c r="BW523" i="2"/>
  <c r="BW103" i="2"/>
  <c r="BW110" i="2"/>
  <c r="BW213" i="2"/>
  <c r="BW457" i="2"/>
  <c r="BW305" i="2"/>
  <c r="BW412" i="2"/>
  <c r="BW500" i="2"/>
  <c r="BW257" i="2"/>
  <c r="BW507" i="2"/>
  <c r="BW102" i="2"/>
  <c r="BW88" i="2"/>
  <c r="BW403" i="2"/>
  <c r="BW85" i="2"/>
  <c r="BW101" i="2"/>
  <c r="BW472" i="2"/>
  <c r="BW268" i="2"/>
  <c r="BW373" i="2"/>
  <c r="BW197" i="2"/>
  <c r="BW139" i="2"/>
  <c r="BW404" i="2"/>
  <c r="BW400" i="2"/>
  <c r="BW248" i="2"/>
  <c r="BW501" i="2"/>
  <c r="BW299" i="2"/>
  <c r="BW190" i="2"/>
  <c r="BW262" i="2"/>
  <c r="BW145" i="2"/>
  <c r="BW97" i="2"/>
  <c r="BW293" i="2"/>
  <c r="BW144" i="2"/>
  <c r="BW397" i="2"/>
  <c r="BW189" i="2"/>
  <c r="BW100" i="2"/>
  <c r="BW243" i="2"/>
  <c r="BW361" i="2"/>
  <c r="BW143" i="2"/>
  <c r="BW200" i="2"/>
  <c r="BW256" i="2"/>
  <c r="BW163" i="2"/>
  <c r="BW155" i="2"/>
  <c r="BW161" i="2"/>
  <c r="BW421" i="2"/>
  <c r="BW150" i="2"/>
  <c r="BW254" i="2"/>
  <c r="BW449" i="2"/>
  <c r="BW307" i="2"/>
  <c r="BW511" i="2"/>
  <c r="BW196" i="2"/>
  <c r="BW355" i="2"/>
  <c r="BW303" i="2"/>
  <c r="BW364" i="2"/>
  <c r="BW255" i="2"/>
  <c r="BW300" i="2"/>
  <c r="BW296" i="2"/>
  <c r="BW204" i="2"/>
  <c r="BW414" i="2"/>
  <c r="BW216" i="2"/>
  <c r="BW466" i="2"/>
  <c r="BW249" i="2"/>
  <c r="BW312" i="2"/>
  <c r="BW138" i="2"/>
  <c r="BW194" i="2"/>
  <c r="BW203" i="2"/>
  <c r="BW519" i="2"/>
  <c r="BW521" i="2"/>
  <c r="BW109" i="2"/>
  <c r="BW514" i="2"/>
  <c r="BW322" i="2"/>
  <c r="BW460" i="2"/>
  <c r="BW158" i="2"/>
  <c r="BW94" i="2"/>
  <c r="BW475" i="2"/>
  <c r="BW425" i="2"/>
  <c r="BW317" i="2"/>
  <c r="BW463" i="2"/>
  <c r="BW314" i="2"/>
  <c r="BW142" i="2"/>
  <c r="BW456" i="2"/>
  <c r="BW218" i="2"/>
  <c r="BW210" i="2"/>
  <c r="BW509" i="2"/>
  <c r="BW206" i="2"/>
  <c r="BW156" i="2"/>
  <c r="BW409" i="2"/>
  <c r="BW417" i="2"/>
  <c r="BW214" i="2"/>
  <c r="BW137" i="2"/>
  <c r="BW162" i="2"/>
  <c r="BW467" i="2"/>
  <c r="BW242" i="2"/>
  <c r="BW250" i="2"/>
  <c r="BW398" i="2"/>
  <c r="BW140" i="2"/>
  <c r="BW318" i="2"/>
  <c r="BW259" i="2"/>
  <c r="BW419" i="2"/>
  <c r="BW405" i="2"/>
  <c r="BW111" i="2"/>
  <c r="BW311" i="2"/>
  <c r="BW191" i="2"/>
  <c r="BW160" i="2"/>
  <c r="BW215" i="2"/>
  <c r="BW367" i="2"/>
  <c r="BW96" i="2"/>
  <c r="BW86" i="2"/>
  <c r="BW458" i="2"/>
  <c r="BW461" i="2"/>
  <c r="BW263" i="2"/>
  <c r="BW402" i="2"/>
  <c r="BW424" i="2"/>
  <c r="BW321" i="2"/>
  <c r="BW465" i="2"/>
  <c r="BW298" i="2"/>
  <c r="BW313" i="2"/>
  <c r="BW157" i="2"/>
  <c r="BW261" i="2"/>
  <c r="BW353" i="2"/>
  <c r="BW297" i="2"/>
  <c r="BW107" i="2"/>
  <c r="AJ324" i="2"/>
  <c r="AJ13" i="3" s="1"/>
  <c r="AJ31" i="3" s="1"/>
  <c r="AJ287" i="2"/>
  <c r="AJ326" i="2" s="1"/>
  <c r="AL439" i="2"/>
  <c r="AL438" i="2"/>
  <c r="AJ491" i="2"/>
  <c r="AJ76" i="2"/>
  <c r="AO23" i="2"/>
  <c r="AO22" i="2"/>
  <c r="BV10" i="2"/>
  <c r="BS533" i="2"/>
  <c r="AJ388" i="2"/>
  <c r="AK376" i="2"/>
  <c r="AK14" i="3" s="1"/>
  <c r="AK32" i="3" s="1"/>
  <c r="AK339" i="2"/>
  <c r="AS377" i="2"/>
  <c r="AM128" i="2"/>
  <c r="AS325" i="2"/>
  <c r="BO73" i="5" l="1"/>
  <c r="BN78" i="5"/>
  <c r="BN128" i="5" s="1"/>
  <c r="BN132" i="5" s="1"/>
  <c r="F105" i="5"/>
  <c r="BO111" i="5"/>
  <c r="BO131" i="5" s="1"/>
  <c r="F85" i="5"/>
  <c r="BO89" i="5"/>
  <c r="BO129" i="5" s="1"/>
  <c r="AL230" i="2"/>
  <c r="AL231" i="2"/>
  <c r="AJ492" i="2"/>
  <c r="AJ495" i="2" s="1"/>
  <c r="AK490" i="2" s="1"/>
  <c r="AM183" i="2"/>
  <c r="AK282" i="2"/>
  <c r="AK283" i="2"/>
  <c r="BW10" i="2"/>
  <c r="AL440" i="2"/>
  <c r="AO24" i="2"/>
  <c r="AJ79" i="2"/>
  <c r="BT533" i="2"/>
  <c r="AJ391" i="2"/>
  <c r="AT325" i="2"/>
  <c r="AL334" i="2"/>
  <c r="AL335" i="2"/>
  <c r="AK378" i="2"/>
  <c r="AM131" i="2"/>
  <c r="AT377" i="2"/>
  <c r="F73" i="5" l="1"/>
  <c r="BO78" i="5"/>
  <c r="BO128" i="5" s="1"/>
  <c r="E128" i="5" s="1"/>
  <c r="F131" i="5"/>
  <c r="E131" i="5"/>
  <c r="E105" i="5"/>
  <c r="F111" i="5"/>
  <c r="E111" i="5" s="1"/>
  <c r="F129" i="5"/>
  <c r="BO132" i="5"/>
  <c r="F132" i="5" s="1"/>
  <c r="E85" i="5"/>
  <c r="F89" i="5"/>
  <c r="E89" i="5" s="1"/>
  <c r="AL232" i="2"/>
  <c r="AJ532" i="2"/>
  <c r="AJ17" i="3" s="1"/>
  <c r="AJ35" i="3" s="1"/>
  <c r="AN179" i="2"/>
  <c r="AJ534" i="2"/>
  <c r="AN178" i="2"/>
  <c r="AN180" i="2" s="1"/>
  <c r="AK284" i="2"/>
  <c r="AK287" i="2" s="1"/>
  <c r="AL283" i="2" s="1"/>
  <c r="AK491" i="2"/>
  <c r="AO27" i="2"/>
  <c r="AP23" i="2" s="1"/>
  <c r="AL443" i="2"/>
  <c r="AJ12" i="2"/>
  <c r="AK74" i="2"/>
  <c r="AK75" i="2"/>
  <c r="AK492" i="2"/>
  <c r="BU533" i="2"/>
  <c r="AL235" i="2"/>
  <c r="AK386" i="2"/>
  <c r="AK387" i="2"/>
  <c r="AN126" i="2"/>
  <c r="AN127" i="2"/>
  <c r="AU377" i="2"/>
  <c r="AL336" i="2"/>
  <c r="AU325" i="2"/>
  <c r="F128" i="5" l="1"/>
  <c r="E73" i="5"/>
  <c r="F78" i="5"/>
  <c r="E78" i="5" s="1"/>
  <c r="AK324" i="2"/>
  <c r="AK13" i="3" s="1"/>
  <c r="AK31" i="3" s="1"/>
  <c r="AK326" i="2"/>
  <c r="AP22" i="2"/>
  <c r="AP24" i="2" s="1"/>
  <c r="AL282" i="2"/>
  <c r="AL284" i="2" s="1"/>
  <c r="AL324" i="2" s="1"/>
  <c r="AL13" i="3" s="1"/>
  <c r="AL31" i="3" s="1"/>
  <c r="AM438" i="2"/>
  <c r="AM439" i="2"/>
  <c r="AK76" i="2"/>
  <c r="AK495" i="2"/>
  <c r="AK532" i="2"/>
  <c r="AK17" i="3" s="1"/>
  <c r="AK35" i="3" s="1"/>
  <c r="BV533" i="2"/>
  <c r="BW533" i="2" s="1"/>
  <c r="AN183" i="2"/>
  <c r="AK388" i="2"/>
  <c r="AK391" i="2" s="1"/>
  <c r="AM230" i="2"/>
  <c r="AM231" i="2"/>
  <c r="AN128" i="2"/>
  <c r="AV377" i="2"/>
  <c r="AL376" i="2"/>
  <c r="AL14" i="3" s="1"/>
  <c r="AL32" i="3" s="1"/>
  <c r="AL339" i="2"/>
  <c r="AV325" i="2"/>
  <c r="AM440" i="2" l="1"/>
  <c r="AK79" i="2"/>
  <c r="AK12" i="2" s="1"/>
  <c r="AK534" i="2"/>
  <c r="AL491" i="2"/>
  <c r="AL490" i="2"/>
  <c r="AL287" i="2"/>
  <c r="AM282" i="2" s="1"/>
  <c r="AM232" i="2"/>
  <c r="AO179" i="2"/>
  <c r="AO178" i="2"/>
  <c r="AL387" i="2"/>
  <c r="AL386" i="2"/>
  <c r="AN131" i="2"/>
  <c r="AW377" i="2"/>
  <c r="AW325" i="2"/>
  <c r="AM335" i="2"/>
  <c r="AM334" i="2"/>
  <c r="AL378" i="2"/>
  <c r="AP27" i="2"/>
  <c r="AM283" i="2" l="1"/>
  <c r="AM284" i="2" s="1"/>
  <c r="AM443" i="2"/>
  <c r="AL74" i="2"/>
  <c r="AL75" i="2"/>
  <c r="AL326" i="2"/>
  <c r="AL492" i="2"/>
  <c r="AL388" i="2"/>
  <c r="AO180" i="2"/>
  <c r="AM235" i="2"/>
  <c r="AM336" i="2"/>
  <c r="AM376" i="2" s="1"/>
  <c r="AM14" i="3" s="1"/>
  <c r="AM32" i="3" s="1"/>
  <c r="AO127" i="2"/>
  <c r="AO126" i="2"/>
  <c r="AX377" i="2"/>
  <c r="AX325" i="2"/>
  <c r="AQ23" i="2"/>
  <c r="AQ22" i="2"/>
  <c r="AN438" i="2" l="1"/>
  <c r="AN439" i="2"/>
  <c r="AL76" i="2"/>
  <c r="AL532" i="2"/>
  <c r="AL17" i="3" s="1"/>
  <c r="AL35" i="3" s="1"/>
  <c r="AL495" i="2"/>
  <c r="AL391" i="2"/>
  <c r="AN231" i="2"/>
  <c r="AN230" i="2"/>
  <c r="AO183" i="2"/>
  <c r="AM339" i="2"/>
  <c r="AN335" i="2" s="1"/>
  <c r="AO128" i="2"/>
  <c r="AQ24" i="2"/>
  <c r="AM324" i="2"/>
  <c r="AM13" i="3" s="1"/>
  <c r="AM31" i="3" s="1"/>
  <c r="AM287" i="2"/>
  <c r="AY377" i="2"/>
  <c r="AY325" i="2"/>
  <c r="AN440" i="2" l="1"/>
  <c r="AM378" i="2"/>
  <c r="AL79" i="2"/>
  <c r="AL12" i="2" s="1"/>
  <c r="AN334" i="2"/>
  <c r="AN336" i="2" s="1"/>
  <c r="AN376" i="2" s="1"/>
  <c r="AN14" i="3" s="1"/>
  <c r="AN32" i="3" s="1"/>
  <c r="AM491" i="2"/>
  <c r="AM490" i="2"/>
  <c r="AL534" i="2"/>
  <c r="AN232" i="2"/>
  <c r="AM386" i="2"/>
  <c r="AM387" i="2"/>
  <c r="AP178" i="2"/>
  <c r="AP179" i="2"/>
  <c r="AN282" i="2"/>
  <c r="AN283" i="2"/>
  <c r="AM326" i="2"/>
  <c r="AQ27" i="2"/>
  <c r="AO131" i="2"/>
  <c r="AZ377" i="2"/>
  <c r="AZ325" i="2"/>
  <c r="AN443" i="2" l="1"/>
  <c r="AP180" i="2"/>
  <c r="AN235" i="2"/>
  <c r="AO230" i="2" s="1"/>
  <c r="AM74" i="2"/>
  <c r="AM75" i="2"/>
  <c r="AM492" i="2"/>
  <c r="AM388" i="2"/>
  <c r="AN284" i="2"/>
  <c r="AN287" i="2" s="1"/>
  <c r="AN339" i="2"/>
  <c r="AO335" i="2" s="1"/>
  <c r="AR23" i="2"/>
  <c r="AR22" i="2"/>
  <c r="AP127" i="2"/>
  <c r="AP126" i="2"/>
  <c r="BA377" i="2"/>
  <c r="BA325" i="2"/>
  <c r="AO231" i="2" l="1"/>
  <c r="AO232" i="2" s="1"/>
  <c r="AN378" i="2"/>
  <c r="AP183" i="2"/>
  <c r="AO438" i="2"/>
  <c r="AO439" i="2"/>
  <c r="AM76" i="2"/>
  <c r="AO334" i="2"/>
  <c r="AO336" i="2" s="1"/>
  <c r="AO376" i="2" s="1"/>
  <c r="AO14" i="3" s="1"/>
  <c r="AO32" i="3" s="1"/>
  <c r="AM532" i="2"/>
  <c r="AM17" i="3" s="1"/>
  <c r="AM35" i="3" s="1"/>
  <c r="AM495" i="2"/>
  <c r="AM391" i="2"/>
  <c r="AN324" i="2"/>
  <c r="AN13" i="3" s="1"/>
  <c r="AN31" i="3" s="1"/>
  <c r="AR24" i="2"/>
  <c r="AP128" i="2"/>
  <c r="AO283" i="2"/>
  <c r="AO282" i="2"/>
  <c r="AN326" i="2"/>
  <c r="BB325" i="2"/>
  <c r="BB377" i="2"/>
  <c r="AP131" i="2" l="1"/>
  <c r="AQ126" i="2" s="1"/>
  <c r="AQ178" i="2"/>
  <c r="AQ179" i="2"/>
  <c r="AO440" i="2"/>
  <c r="AM79" i="2"/>
  <c r="AN74" i="2" s="1"/>
  <c r="AN490" i="2"/>
  <c r="AN491" i="2"/>
  <c r="AM534" i="2"/>
  <c r="AO235" i="2"/>
  <c r="AN387" i="2"/>
  <c r="AN386" i="2"/>
  <c r="AR27" i="2"/>
  <c r="AO339" i="2"/>
  <c r="AO378" i="2" s="1"/>
  <c r="AO284" i="2"/>
  <c r="BC325" i="2"/>
  <c r="BC377" i="2"/>
  <c r="AQ127" i="2" l="1"/>
  <c r="AQ128" i="2" s="1"/>
  <c r="AQ180" i="2"/>
  <c r="AM12" i="2"/>
  <c r="AO443" i="2"/>
  <c r="AN75" i="2"/>
  <c r="AN76" i="2" s="1"/>
  <c r="AN492" i="2"/>
  <c r="AS23" i="2"/>
  <c r="AS22" i="2"/>
  <c r="AN388" i="2"/>
  <c r="AP231" i="2"/>
  <c r="AP230" i="2"/>
  <c r="AP335" i="2"/>
  <c r="AP334" i="2"/>
  <c r="AO324" i="2"/>
  <c r="AO13" i="3" s="1"/>
  <c r="AO31" i="3" s="1"/>
  <c r="AO287" i="2"/>
  <c r="BD325" i="2"/>
  <c r="BD377" i="2"/>
  <c r="AP232" i="2" l="1"/>
  <c r="AQ183" i="2"/>
  <c r="AP438" i="2"/>
  <c r="AP439" i="2"/>
  <c r="AS24" i="2"/>
  <c r="AN79" i="2"/>
  <c r="AN532" i="2"/>
  <c r="AN17" i="3" s="1"/>
  <c r="AN35" i="3" s="1"/>
  <c r="AN495" i="2"/>
  <c r="AP336" i="2"/>
  <c r="AP376" i="2" s="1"/>
  <c r="AP14" i="3" s="1"/>
  <c r="AP32" i="3" s="1"/>
  <c r="AN391" i="2"/>
  <c r="AQ131" i="2"/>
  <c r="AP283" i="2"/>
  <c r="AO326" i="2"/>
  <c r="AP282" i="2"/>
  <c r="BE377" i="2"/>
  <c r="BE325" i="2"/>
  <c r="AP235" i="2" l="1"/>
  <c r="AR178" i="2"/>
  <c r="AR179" i="2"/>
  <c r="AP339" i="2"/>
  <c r="AP378" i="2" s="1"/>
  <c r="AS27" i="2"/>
  <c r="AT22" i="2" s="1"/>
  <c r="AP440" i="2"/>
  <c r="AO74" i="2"/>
  <c r="AO75" i="2"/>
  <c r="AO490" i="2"/>
  <c r="AO491" i="2"/>
  <c r="AN534" i="2"/>
  <c r="AN12" i="2"/>
  <c r="AO386" i="2"/>
  <c r="AO387" i="2"/>
  <c r="AP284" i="2"/>
  <c r="AP324" i="2" s="1"/>
  <c r="AP13" i="3" s="1"/>
  <c r="AP31" i="3" s="1"/>
  <c r="AR127" i="2"/>
  <c r="AR126" i="2"/>
  <c r="BF377" i="2"/>
  <c r="BF325" i="2"/>
  <c r="AQ231" i="2" l="1"/>
  <c r="AQ230" i="2"/>
  <c r="AQ335" i="2"/>
  <c r="AQ334" i="2"/>
  <c r="AR180" i="2"/>
  <c r="AT23" i="2"/>
  <c r="AT24" i="2" s="1"/>
  <c r="AP443" i="2"/>
  <c r="AO76" i="2"/>
  <c r="AO492" i="2"/>
  <c r="AO532" i="2" s="1"/>
  <c r="AO17" i="3" s="1"/>
  <c r="AO35" i="3" s="1"/>
  <c r="AO388" i="2"/>
  <c r="AP287" i="2"/>
  <c r="AQ282" i="2" s="1"/>
  <c r="AR128" i="2"/>
  <c r="AR131" i="2" s="1"/>
  <c r="BG325" i="2"/>
  <c r="BG377" i="2"/>
  <c r="AQ232" i="2" l="1"/>
  <c r="AQ336" i="2"/>
  <c r="AQ339" i="2" s="1"/>
  <c r="AR183" i="2"/>
  <c r="AQ438" i="2"/>
  <c r="AQ439" i="2"/>
  <c r="AO495" i="2"/>
  <c r="AO534" i="2" s="1"/>
  <c r="AO79" i="2"/>
  <c r="AO391" i="2"/>
  <c r="AP326" i="2"/>
  <c r="AQ283" i="2"/>
  <c r="AQ284" i="2" s="1"/>
  <c r="AS126" i="2"/>
  <c r="AS127" i="2"/>
  <c r="AT27" i="2"/>
  <c r="BH325" i="2"/>
  <c r="BH377" i="2"/>
  <c r="AQ235" i="2" l="1"/>
  <c r="AQ376" i="2"/>
  <c r="AQ14" i="3" s="1"/>
  <c r="AQ32" i="3" s="1"/>
  <c r="AR334" i="2"/>
  <c r="AQ378" i="2"/>
  <c r="AR335" i="2"/>
  <c r="AS179" i="2"/>
  <c r="AS178" i="2"/>
  <c r="AQ440" i="2"/>
  <c r="AP491" i="2"/>
  <c r="AP490" i="2"/>
  <c r="AP74" i="2"/>
  <c r="AP75" i="2"/>
  <c r="AP387" i="2"/>
  <c r="AO12" i="2"/>
  <c r="AP386" i="2"/>
  <c r="AQ324" i="2"/>
  <c r="AQ13" i="3" s="1"/>
  <c r="AQ31" i="3" s="1"/>
  <c r="AQ287" i="2"/>
  <c r="AQ326" i="2" s="1"/>
  <c r="AS128" i="2"/>
  <c r="AU22" i="2"/>
  <c r="AU23" i="2"/>
  <c r="BI377" i="2"/>
  <c r="BI325" i="2"/>
  <c r="AR336" i="2" l="1"/>
  <c r="AR230" i="2"/>
  <c r="AS180" i="2"/>
  <c r="AR231" i="2"/>
  <c r="AP492" i="2"/>
  <c r="AP495" i="2" s="1"/>
  <c r="AQ443" i="2"/>
  <c r="AP76" i="2"/>
  <c r="AP388" i="2"/>
  <c r="AR282" i="2"/>
  <c r="AR283" i="2"/>
  <c r="AU24" i="2"/>
  <c r="AS131" i="2"/>
  <c r="BJ377" i="2"/>
  <c r="BJ325" i="2"/>
  <c r="AS183" i="2" l="1"/>
  <c r="AT179" i="2" s="1"/>
  <c r="AR232" i="2"/>
  <c r="AR235" i="2" s="1"/>
  <c r="AR339" i="2"/>
  <c r="AR376" i="2"/>
  <c r="AR14" i="3" s="1"/>
  <c r="AR32" i="3" s="1"/>
  <c r="AP391" i="2"/>
  <c r="AQ386" i="2" s="1"/>
  <c r="AR284" i="2"/>
  <c r="AR287" i="2" s="1"/>
  <c r="AS283" i="2" s="1"/>
  <c r="AP532" i="2"/>
  <c r="AP17" i="3" s="1"/>
  <c r="AP35" i="3" s="1"/>
  <c r="AP79" i="2"/>
  <c r="AR438" i="2"/>
  <c r="AR439" i="2"/>
  <c r="AU27" i="2"/>
  <c r="AV22" i="2" s="1"/>
  <c r="AQ491" i="2"/>
  <c r="AP534" i="2"/>
  <c r="AQ490" i="2"/>
  <c r="AT126" i="2"/>
  <c r="AT127" i="2"/>
  <c r="BK377" i="2"/>
  <c r="BK325" i="2"/>
  <c r="AT178" i="2" l="1"/>
  <c r="AT180" i="2" s="1"/>
  <c r="AP12" i="2"/>
  <c r="AQ387" i="2"/>
  <c r="AQ388" i="2" s="1"/>
  <c r="AS334" i="2"/>
  <c r="AR378" i="2"/>
  <c r="AS335" i="2"/>
  <c r="AR324" i="2"/>
  <c r="AR13" i="3" s="1"/>
  <c r="AR31" i="3" s="1"/>
  <c r="AS231" i="2"/>
  <c r="AS230" i="2"/>
  <c r="AS282" i="2"/>
  <c r="AS284" i="2" s="1"/>
  <c r="AQ75" i="2"/>
  <c r="AV23" i="2"/>
  <c r="AV24" i="2" s="1"/>
  <c r="AR326" i="2"/>
  <c r="AQ492" i="2"/>
  <c r="AQ532" i="2" s="1"/>
  <c r="AQ17" i="3" s="1"/>
  <c r="AQ35" i="3" s="1"/>
  <c r="AQ74" i="2"/>
  <c r="AR440" i="2"/>
  <c r="AT128" i="2"/>
  <c r="BL325" i="2"/>
  <c r="BL377" i="2"/>
  <c r="AQ76" i="2" l="1"/>
  <c r="AS336" i="2"/>
  <c r="AS232" i="2"/>
  <c r="AT183" i="2"/>
  <c r="AU178" i="2" s="1"/>
  <c r="AQ495" i="2"/>
  <c r="AQ534" i="2" s="1"/>
  <c r="AR443" i="2"/>
  <c r="AV27" i="2"/>
  <c r="AQ391" i="2"/>
  <c r="AT131" i="2"/>
  <c r="AS324" i="2"/>
  <c r="AS13" i="3" s="1"/>
  <c r="AS31" i="3" s="1"/>
  <c r="AS287" i="2"/>
  <c r="BM377" i="2"/>
  <c r="BM325" i="2"/>
  <c r="AQ79" i="2" l="1"/>
  <c r="AR74" i="2" s="1"/>
  <c r="AS376" i="2"/>
  <c r="AS14" i="3" s="1"/>
  <c r="AS32" i="3" s="1"/>
  <c r="AS339" i="2"/>
  <c r="AU179" i="2"/>
  <c r="AU180" i="2" s="1"/>
  <c r="AS235" i="2"/>
  <c r="AR490" i="2"/>
  <c r="AR491" i="2"/>
  <c r="AW23" i="2"/>
  <c r="AS439" i="2"/>
  <c r="AS438" i="2"/>
  <c r="AW22" i="2"/>
  <c r="AR75" i="2"/>
  <c r="AR386" i="2"/>
  <c r="AR387" i="2"/>
  <c r="AT283" i="2"/>
  <c r="AS326" i="2"/>
  <c r="AT282" i="2"/>
  <c r="AU126" i="2"/>
  <c r="AU127" i="2"/>
  <c r="BN325" i="2"/>
  <c r="BN377" i="2"/>
  <c r="AQ12" i="2" l="1"/>
  <c r="AR492" i="2"/>
  <c r="AR532" i="2" s="1"/>
  <c r="AR17" i="3" s="1"/>
  <c r="AR35" i="3" s="1"/>
  <c r="AS378" i="2"/>
  <c r="AT334" i="2"/>
  <c r="AT335" i="2"/>
  <c r="AT231" i="2"/>
  <c r="AT230" i="2"/>
  <c r="AU183" i="2"/>
  <c r="AV179" i="2" s="1"/>
  <c r="AW24" i="2"/>
  <c r="AW27" i="2" s="1"/>
  <c r="AS440" i="2"/>
  <c r="AR76" i="2"/>
  <c r="AR388" i="2"/>
  <c r="AT284" i="2"/>
  <c r="AT324" i="2" s="1"/>
  <c r="AT13" i="3" s="1"/>
  <c r="AT31" i="3" s="1"/>
  <c r="AU128" i="2"/>
  <c r="BO377" i="2"/>
  <c r="BO325" i="2"/>
  <c r="AR495" i="2" l="1"/>
  <c r="AR534" i="2" s="1"/>
  <c r="AT336" i="2"/>
  <c r="AT232" i="2"/>
  <c r="AT235" i="2" s="1"/>
  <c r="AV178" i="2"/>
  <c r="AV180" i="2" s="1"/>
  <c r="AS443" i="2"/>
  <c r="AR79" i="2"/>
  <c r="AR391" i="2"/>
  <c r="AT287" i="2"/>
  <c r="AT326" i="2" s="1"/>
  <c r="AU131" i="2"/>
  <c r="AX23" i="2"/>
  <c r="AX22" i="2"/>
  <c r="BP377" i="2"/>
  <c r="BP325" i="2"/>
  <c r="AS491" i="2" l="1"/>
  <c r="AS490" i="2"/>
  <c r="AT376" i="2"/>
  <c r="AT14" i="3" s="1"/>
  <c r="AT32" i="3" s="1"/>
  <c r="AT339" i="2"/>
  <c r="AU230" i="2"/>
  <c r="AU231" i="2"/>
  <c r="AV183" i="2"/>
  <c r="AU283" i="2"/>
  <c r="AT439" i="2"/>
  <c r="AT438" i="2"/>
  <c r="AU282" i="2"/>
  <c r="AS75" i="2"/>
  <c r="AS74" i="2"/>
  <c r="AR12" i="2"/>
  <c r="AS386" i="2"/>
  <c r="AS387" i="2"/>
  <c r="AV127" i="2"/>
  <c r="AV126" i="2"/>
  <c r="AX24" i="2"/>
  <c r="BQ377" i="2"/>
  <c r="BQ325" i="2"/>
  <c r="AS492" i="2" l="1"/>
  <c r="AS495" i="2" s="1"/>
  <c r="AT490" i="2" s="1"/>
  <c r="AU334" i="2"/>
  <c r="AT378" i="2"/>
  <c r="AU335" i="2"/>
  <c r="AU232" i="2"/>
  <c r="AU284" i="2"/>
  <c r="AU324" i="2" s="1"/>
  <c r="AU13" i="3" s="1"/>
  <c r="AU31" i="3" s="1"/>
  <c r="AW178" i="2"/>
  <c r="AW179" i="2"/>
  <c r="AT440" i="2"/>
  <c r="AT443" i="2" s="1"/>
  <c r="AS76" i="2"/>
  <c r="AT491" i="2"/>
  <c r="AS388" i="2"/>
  <c r="AV128" i="2"/>
  <c r="AX27" i="2"/>
  <c r="BR377" i="2"/>
  <c r="BR325" i="2"/>
  <c r="AS534" i="2" l="1"/>
  <c r="AS532" i="2"/>
  <c r="AS17" i="3" s="1"/>
  <c r="AS35" i="3" s="1"/>
  <c r="AU287" i="2"/>
  <c r="AU326" i="2" s="1"/>
  <c r="AU336" i="2"/>
  <c r="AU376" i="2" s="1"/>
  <c r="AU14" i="3" s="1"/>
  <c r="AU32" i="3" s="1"/>
  <c r="AU235" i="2"/>
  <c r="AW180" i="2"/>
  <c r="AU438" i="2"/>
  <c r="AU439" i="2"/>
  <c r="AV131" i="2"/>
  <c r="AW127" i="2" s="1"/>
  <c r="AS79" i="2"/>
  <c r="AT492" i="2"/>
  <c r="AT532" i="2" s="1"/>
  <c r="AT17" i="3" s="1"/>
  <c r="AT35" i="3" s="1"/>
  <c r="AS391" i="2"/>
  <c r="AV282" i="2"/>
  <c r="AY22" i="2"/>
  <c r="AY23" i="2"/>
  <c r="BS325" i="2"/>
  <c r="BS377" i="2"/>
  <c r="AV283" i="2" l="1"/>
  <c r="AV284" i="2" s="1"/>
  <c r="AU339" i="2"/>
  <c r="AV335" i="2" s="1"/>
  <c r="AW183" i="2"/>
  <c r="AX179" i="2" s="1"/>
  <c r="AV231" i="2"/>
  <c r="AV230" i="2"/>
  <c r="AW126" i="2"/>
  <c r="AW128" i="2" s="1"/>
  <c r="AU440" i="2"/>
  <c r="AT74" i="2"/>
  <c r="AT75" i="2"/>
  <c r="AT495" i="2"/>
  <c r="AU491" i="2" s="1"/>
  <c r="AS12" i="2"/>
  <c r="AT387" i="2"/>
  <c r="AT386" i="2"/>
  <c r="AY24" i="2"/>
  <c r="BT377" i="2"/>
  <c r="BT325" i="2"/>
  <c r="AX178" i="2" l="1"/>
  <c r="AX180" i="2" s="1"/>
  <c r="AU378" i="2"/>
  <c r="AV334" i="2"/>
  <c r="AV336" i="2" s="1"/>
  <c r="AV232" i="2"/>
  <c r="AU490" i="2"/>
  <c r="AU492" i="2" s="1"/>
  <c r="AU443" i="2"/>
  <c r="AT534" i="2"/>
  <c r="AT76" i="2"/>
  <c r="AT388" i="2"/>
  <c r="AW131" i="2"/>
  <c r="AY27" i="2"/>
  <c r="AZ23" i="2" s="1"/>
  <c r="AV324" i="2"/>
  <c r="AV13" i="3" s="1"/>
  <c r="AV31" i="3" s="1"/>
  <c r="AV287" i="2"/>
  <c r="BU325" i="2"/>
  <c r="BU377" i="2"/>
  <c r="AX183" i="2" l="1"/>
  <c r="AY179" i="2" s="1"/>
  <c r="AV235" i="2"/>
  <c r="AV376" i="2"/>
  <c r="AV14" i="3" s="1"/>
  <c r="AV32" i="3" s="1"/>
  <c r="AV339" i="2"/>
  <c r="AY178" i="2"/>
  <c r="AX126" i="2"/>
  <c r="AV438" i="2"/>
  <c r="AV439" i="2"/>
  <c r="AT79" i="2"/>
  <c r="AX127" i="2"/>
  <c r="AU532" i="2"/>
  <c r="AU17" i="3" s="1"/>
  <c r="AU35" i="3" s="1"/>
  <c r="AU495" i="2"/>
  <c r="AT391" i="2"/>
  <c r="AZ22" i="2"/>
  <c r="AZ24" i="2" s="1"/>
  <c r="AW282" i="2"/>
  <c r="AW283" i="2"/>
  <c r="AV326" i="2"/>
  <c r="BV377" i="2"/>
  <c r="BW377" i="2" s="1"/>
  <c r="BV325" i="2"/>
  <c r="BW325" i="2" s="1"/>
  <c r="AW230" i="2" l="1"/>
  <c r="AW231" i="2"/>
  <c r="AV378" i="2"/>
  <c r="AW335" i="2"/>
  <c r="AW334" i="2"/>
  <c r="AX128" i="2"/>
  <c r="AY180" i="2"/>
  <c r="AV440" i="2"/>
  <c r="AU75" i="2"/>
  <c r="AU74" i="2"/>
  <c r="AV490" i="2"/>
  <c r="AU534" i="2"/>
  <c r="AV491" i="2"/>
  <c r="AT12" i="2"/>
  <c r="AU387" i="2"/>
  <c r="AU386" i="2"/>
  <c r="AZ27" i="2"/>
  <c r="AW284" i="2"/>
  <c r="AW324" i="2" s="1"/>
  <c r="AW13" i="3" s="1"/>
  <c r="AW31" i="3" s="1"/>
  <c r="AW232" i="2" l="1"/>
  <c r="AW336" i="2"/>
  <c r="AW376" i="2" s="1"/>
  <c r="AW14" i="3" s="1"/>
  <c r="AW32" i="3" s="1"/>
  <c r="AW235" i="2"/>
  <c r="AX230" i="2" s="1"/>
  <c r="AW339" i="2"/>
  <c r="AX335" i="2" s="1"/>
  <c r="AX131" i="2"/>
  <c r="AY127" i="2" s="1"/>
  <c r="AY183" i="2"/>
  <c r="AV443" i="2"/>
  <c r="AU76" i="2"/>
  <c r="AU388" i="2"/>
  <c r="AV492" i="2"/>
  <c r="BA23" i="2"/>
  <c r="BA22" i="2"/>
  <c r="AW287" i="2"/>
  <c r="AW326" i="2" s="1"/>
  <c r="AX334" i="2" l="1"/>
  <c r="AX336" i="2" s="1"/>
  <c r="AX376" i="2" s="1"/>
  <c r="AX14" i="3" s="1"/>
  <c r="AX32" i="3" s="1"/>
  <c r="AX231" i="2"/>
  <c r="AX232" i="2" s="1"/>
  <c r="AW378" i="2"/>
  <c r="AY126" i="2"/>
  <c r="AY128" i="2" s="1"/>
  <c r="AZ179" i="2"/>
  <c r="AZ178" i="2"/>
  <c r="AW439" i="2"/>
  <c r="AW438" i="2"/>
  <c r="AU79" i="2"/>
  <c r="AV74" i="2" s="1"/>
  <c r="BA24" i="2"/>
  <c r="AX283" i="2"/>
  <c r="AV495" i="2"/>
  <c r="AV532" i="2"/>
  <c r="AV17" i="3" s="1"/>
  <c r="AV35" i="3" s="1"/>
  <c r="AU391" i="2"/>
  <c r="AX282" i="2"/>
  <c r="AX235" i="2" l="1"/>
  <c r="AY230" i="2" s="1"/>
  <c r="AY131" i="2"/>
  <c r="AZ127" i="2" s="1"/>
  <c r="AW440" i="2"/>
  <c r="AZ180" i="2"/>
  <c r="AX284" i="2"/>
  <c r="AX324" i="2" s="1"/>
  <c r="AX13" i="3" s="1"/>
  <c r="AX31" i="3" s="1"/>
  <c r="BA27" i="2"/>
  <c r="BB22" i="2" s="1"/>
  <c r="AV75" i="2"/>
  <c r="AV76" i="2" s="1"/>
  <c r="AU12" i="2"/>
  <c r="AV386" i="2"/>
  <c r="AV387" i="2"/>
  <c r="AX339" i="2"/>
  <c r="AY335" i="2" s="1"/>
  <c r="AW490" i="2"/>
  <c r="AW491" i="2"/>
  <c r="AV534" i="2"/>
  <c r="AY231" i="2" l="1"/>
  <c r="AY232" i="2" s="1"/>
  <c r="AX287" i="2"/>
  <c r="AY283" i="2" s="1"/>
  <c r="AZ126" i="2"/>
  <c r="AZ128" i="2" s="1"/>
  <c r="AW443" i="2"/>
  <c r="AX438" i="2" s="1"/>
  <c r="AZ183" i="2"/>
  <c r="BA178" i="2" s="1"/>
  <c r="BB23" i="2"/>
  <c r="BB24" i="2" s="1"/>
  <c r="BB27" i="2" s="1"/>
  <c r="AX378" i="2"/>
  <c r="AY334" i="2"/>
  <c r="AY336" i="2" s="1"/>
  <c r="AV79" i="2"/>
  <c r="AW492" i="2"/>
  <c r="AV388" i="2"/>
  <c r="AX326" i="2" l="1"/>
  <c r="AY282" i="2"/>
  <c r="AY284" i="2" s="1"/>
  <c r="AY287" i="2" s="1"/>
  <c r="AZ131" i="2"/>
  <c r="BA126" i="2" s="1"/>
  <c r="AX439" i="2"/>
  <c r="AX440" i="2" s="1"/>
  <c r="AY235" i="2"/>
  <c r="BA179" i="2"/>
  <c r="BA180" i="2" s="1"/>
  <c r="AW74" i="2"/>
  <c r="AW75" i="2"/>
  <c r="AV391" i="2"/>
  <c r="AW532" i="2"/>
  <c r="AW17" i="3" s="1"/>
  <c r="AW35" i="3" s="1"/>
  <c r="AW495" i="2"/>
  <c r="AY376" i="2"/>
  <c r="AY14" i="3" s="1"/>
  <c r="AY32" i="3" s="1"/>
  <c r="AY339" i="2"/>
  <c r="BC23" i="2"/>
  <c r="BC22" i="2"/>
  <c r="BA127" i="2" l="1"/>
  <c r="AY324" i="2"/>
  <c r="AY13" i="3" s="1"/>
  <c r="AY31" i="3" s="1"/>
  <c r="AZ230" i="2"/>
  <c r="AZ231" i="2"/>
  <c r="BA183" i="2"/>
  <c r="BB179" i="2" s="1"/>
  <c r="AX443" i="2"/>
  <c r="BA128" i="2"/>
  <c r="BA131" i="2" s="1"/>
  <c r="AW76" i="2"/>
  <c r="AX490" i="2"/>
  <c r="AW534" i="2"/>
  <c r="AX491" i="2"/>
  <c r="AV12" i="2"/>
  <c r="AW386" i="2"/>
  <c r="AW387" i="2"/>
  <c r="BC24" i="2"/>
  <c r="AY326" i="2"/>
  <c r="AZ283" i="2"/>
  <c r="AZ282" i="2"/>
  <c r="AY378" i="2"/>
  <c r="AZ335" i="2"/>
  <c r="AZ334" i="2"/>
  <c r="BB178" i="2" l="1"/>
  <c r="BB180" i="2" s="1"/>
  <c r="AZ232" i="2"/>
  <c r="AY438" i="2"/>
  <c r="AY439" i="2"/>
  <c r="AW79" i="2"/>
  <c r="AW388" i="2"/>
  <c r="AX492" i="2"/>
  <c r="AX495" i="2" s="1"/>
  <c r="AZ284" i="2"/>
  <c r="AZ324" i="2" s="1"/>
  <c r="AZ13" i="3" s="1"/>
  <c r="AZ31" i="3" s="1"/>
  <c r="BC27" i="2"/>
  <c r="BB126" i="2"/>
  <c r="BB127" i="2"/>
  <c r="AZ336" i="2"/>
  <c r="AZ235" i="2" l="1"/>
  <c r="BB183" i="2"/>
  <c r="AZ287" i="2"/>
  <c r="AZ326" i="2" s="1"/>
  <c r="AY440" i="2"/>
  <c r="AW391" i="2"/>
  <c r="AW12" i="2" s="1"/>
  <c r="AX532" i="2"/>
  <c r="AX17" i="3" s="1"/>
  <c r="AX35" i="3" s="1"/>
  <c r="AX75" i="2"/>
  <c r="AX74" i="2"/>
  <c r="AY491" i="2"/>
  <c r="AX534" i="2"/>
  <c r="AY490" i="2"/>
  <c r="BB128" i="2"/>
  <c r="BD23" i="2"/>
  <c r="BD22" i="2"/>
  <c r="BA283" i="2"/>
  <c r="AZ376" i="2"/>
  <c r="AZ14" i="3" s="1"/>
  <c r="AZ32" i="3" s="1"/>
  <c r="AZ339" i="2"/>
  <c r="BC178" i="2" l="1"/>
  <c r="BA230" i="2"/>
  <c r="BA231" i="2"/>
  <c r="BC179" i="2"/>
  <c r="BB131" i="2"/>
  <c r="BA282" i="2"/>
  <c r="BA284" i="2" s="1"/>
  <c r="AY443" i="2"/>
  <c r="AX386" i="2"/>
  <c r="AX387" i="2"/>
  <c r="AX76" i="2"/>
  <c r="AY492" i="2"/>
  <c r="AY532" i="2" s="1"/>
  <c r="AY17" i="3" s="1"/>
  <c r="AY35" i="3" s="1"/>
  <c r="BD24" i="2"/>
  <c r="BA335" i="2"/>
  <c r="AZ378" i="2"/>
  <c r="BA334" i="2"/>
  <c r="BA232" i="2" l="1"/>
  <c r="BC180" i="2"/>
  <c r="BC126" i="2"/>
  <c r="BC127" i="2"/>
  <c r="AZ438" i="2"/>
  <c r="AZ439" i="2"/>
  <c r="AY495" i="2"/>
  <c r="AZ490" i="2" s="1"/>
  <c r="AX388" i="2"/>
  <c r="AX79" i="2"/>
  <c r="BD27" i="2"/>
  <c r="BA336" i="2"/>
  <c r="BA376" i="2" s="1"/>
  <c r="BA14" i="3" s="1"/>
  <c r="BA32" i="3" s="1"/>
  <c r="BA324" i="2"/>
  <c r="BA13" i="3" s="1"/>
  <c r="BA31" i="3" s="1"/>
  <c r="BA287" i="2"/>
  <c r="BC128" i="2" l="1"/>
  <c r="BC131" i="2" s="1"/>
  <c r="BA235" i="2"/>
  <c r="BC183" i="2"/>
  <c r="BD178" i="2" s="1"/>
  <c r="AZ491" i="2"/>
  <c r="AZ492" i="2" s="1"/>
  <c r="AY75" i="2"/>
  <c r="BE22" i="2"/>
  <c r="AX391" i="2"/>
  <c r="AZ440" i="2"/>
  <c r="AY534" i="2"/>
  <c r="AY74" i="2"/>
  <c r="AX12" i="2"/>
  <c r="BE23" i="2"/>
  <c r="BA339" i="2"/>
  <c r="BB334" i="2" s="1"/>
  <c r="BB283" i="2"/>
  <c r="BA326" i="2"/>
  <c r="BB282" i="2"/>
  <c r="BB231" i="2" l="1"/>
  <c r="BB230" i="2"/>
  <c r="BD179" i="2"/>
  <c r="BD180" i="2" s="1"/>
  <c r="BB284" i="2"/>
  <c r="BB324" i="2" s="1"/>
  <c r="BB13" i="3" s="1"/>
  <c r="BB31" i="3" s="1"/>
  <c r="AZ495" i="2"/>
  <c r="BA491" i="2" s="1"/>
  <c r="AZ532" i="2"/>
  <c r="AZ17" i="3" s="1"/>
  <c r="AZ35" i="3" s="1"/>
  <c r="BE24" i="2"/>
  <c r="AY76" i="2"/>
  <c r="AY387" i="2"/>
  <c r="AY386" i="2"/>
  <c r="AZ443" i="2"/>
  <c r="BA378" i="2"/>
  <c r="BB335" i="2"/>
  <c r="BB336" i="2" s="1"/>
  <c r="BD127" i="2"/>
  <c r="BD126" i="2"/>
  <c r="BB287" i="2" l="1"/>
  <c r="BC282" i="2" s="1"/>
  <c r="BB232" i="2"/>
  <c r="BA490" i="2"/>
  <c r="BA492" i="2" s="1"/>
  <c r="BD183" i="2"/>
  <c r="BE27" i="2"/>
  <c r="BF23" i="2" s="1"/>
  <c r="AZ534" i="2"/>
  <c r="AY79" i="2"/>
  <c r="AY388" i="2"/>
  <c r="BA439" i="2"/>
  <c r="BA438" i="2"/>
  <c r="BC283" i="2"/>
  <c r="BC284" i="2" s="1"/>
  <c r="BC324" i="2" s="1"/>
  <c r="BC13" i="3" s="1"/>
  <c r="BC31" i="3" s="1"/>
  <c r="BD128" i="2"/>
  <c r="BB376" i="2"/>
  <c r="BB14" i="3" s="1"/>
  <c r="BB32" i="3" s="1"/>
  <c r="BB339" i="2"/>
  <c r="BB326" i="2" l="1"/>
  <c r="BB235" i="2"/>
  <c r="BE178" i="2"/>
  <c r="BE179" i="2"/>
  <c r="BF22" i="2"/>
  <c r="BF24" i="2" s="1"/>
  <c r="AZ74" i="2"/>
  <c r="AZ75" i="2"/>
  <c r="BA440" i="2"/>
  <c r="AY391" i="2"/>
  <c r="BA532" i="2"/>
  <c r="BA17" i="3" s="1"/>
  <c r="BA35" i="3" s="1"/>
  <c r="BA495" i="2"/>
  <c r="BC287" i="2"/>
  <c r="BD282" i="2" s="1"/>
  <c r="BD131" i="2"/>
  <c r="BB378" i="2"/>
  <c r="BC335" i="2"/>
  <c r="BC334" i="2"/>
  <c r="BC230" i="2" l="1"/>
  <c r="BC231" i="2"/>
  <c r="BE180" i="2"/>
  <c r="AZ76" i="2"/>
  <c r="BA443" i="2"/>
  <c r="BB438" i="2" s="1"/>
  <c r="AZ386" i="2"/>
  <c r="AY12" i="2"/>
  <c r="AZ387" i="2"/>
  <c r="BC326" i="2"/>
  <c r="BD283" i="2"/>
  <c r="BD284" i="2" s="1"/>
  <c r="BD324" i="2" s="1"/>
  <c r="BD13" i="3" s="1"/>
  <c r="BD31" i="3" s="1"/>
  <c r="BA534" i="2"/>
  <c r="BB490" i="2"/>
  <c r="BB491" i="2"/>
  <c r="BF27" i="2"/>
  <c r="BC336" i="2"/>
  <c r="BC376" i="2" s="1"/>
  <c r="BC14" i="3" s="1"/>
  <c r="BC32" i="3" s="1"/>
  <c r="BE126" i="2"/>
  <c r="BE127" i="2"/>
  <c r="BC232" i="2" l="1"/>
  <c r="BC235" i="2" s="1"/>
  <c r="BD231" i="2" s="1"/>
  <c r="BE183" i="2"/>
  <c r="AZ79" i="2"/>
  <c r="BB439" i="2"/>
  <c r="BB440" i="2" s="1"/>
  <c r="AZ388" i="2"/>
  <c r="BC339" i="2"/>
  <c r="BD334" i="2" s="1"/>
  <c r="BB492" i="2"/>
  <c r="BD287" i="2"/>
  <c r="BE282" i="2" s="1"/>
  <c r="BG23" i="2"/>
  <c r="BG22" i="2"/>
  <c r="BE128" i="2"/>
  <c r="BD230" i="2" l="1"/>
  <c r="BD232" i="2" s="1"/>
  <c r="BF178" i="2"/>
  <c r="BF179" i="2"/>
  <c r="BD335" i="2"/>
  <c r="BD336" i="2" s="1"/>
  <c r="BD376" i="2" s="1"/>
  <c r="BD14" i="3" s="1"/>
  <c r="BD32" i="3" s="1"/>
  <c r="BA75" i="2"/>
  <c r="BA74" i="2"/>
  <c r="AZ391" i="2"/>
  <c r="BC378" i="2"/>
  <c r="BB443" i="2"/>
  <c r="BE283" i="2"/>
  <c r="BE284" i="2" s="1"/>
  <c r="BE324" i="2" s="1"/>
  <c r="BE13" i="3" s="1"/>
  <c r="BE31" i="3" s="1"/>
  <c r="BB532" i="2"/>
  <c r="BB17" i="3" s="1"/>
  <c r="BB35" i="3" s="1"/>
  <c r="BB495" i="2"/>
  <c r="BD326" i="2"/>
  <c r="BE131" i="2"/>
  <c r="BF127" i="2" s="1"/>
  <c r="BG24" i="2"/>
  <c r="BD235" i="2" l="1"/>
  <c r="BF180" i="2"/>
  <c r="BA76" i="2"/>
  <c r="BA386" i="2"/>
  <c r="AZ12" i="2"/>
  <c r="BA387" i="2"/>
  <c r="BC439" i="2"/>
  <c r="BC438" i="2"/>
  <c r="BC491" i="2"/>
  <c r="BC490" i="2"/>
  <c r="BB534" i="2"/>
  <c r="BF126" i="2"/>
  <c r="BF128" i="2" s="1"/>
  <c r="BE287" i="2"/>
  <c r="BF283" i="2" s="1"/>
  <c r="BD339" i="2"/>
  <c r="BE334" i="2" s="1"/>
  <c r="BG27" i="2"/>
  <c r="BE230" i="2" l="1"/>
  <c r="BE231" i="2"/>
  <c r="BF183" i="2"/>
  <c r="BA79" i="2"/>
  <c r="BC440" i="2"/>
  <c r="BA388" i="2"/>
  <c r="BD378" i="2"/>
  <c r="BC492" i="2"/>
  <c r="BE326" i="2"/>
  <c r="BF282" i="2"/>
  <c r="BF284" i="2" s="1"/>
  <c r="BE335" i="2"/>
  <c r="BE336" i="2" s="1"/>
  <c r="BE376" i="2" s="1"/>
  <c r="BE14" i="3" s="1"/>
  <c r="BE32" i="3" s="1"/>
  <c r="BH23" i="2"/>
  <c r="BH22" i="2"/>
  <c r="BF131" i="2"/>
  <c r="BC443" i="2" l="1"/>
  <c r="BD439" i="2" s="1"/>
  <c r="BE232" i="2"/>
  <c r="BG179" i="2"/>
  <c r="BG178" i="2"/>
  <c r="BB75" i="2"/>
  <c r="BB74" i="2"/>
  <c r="BA391" i="2"/>
  <c r="BC532" i="2"/>
  <c r="BC17" i="3" s="1"/>
  <c r="BC35" i="3" s="1"/>
  <c r="BC495" i="2"/>
  <c r="BH24" i="2"/>
  <c r="BG126" i="2"/>
  <c r="BG127" i="2"/>
  <c r="BE339" i="2"/>
  <c r="BE378" i="2" s="1"/>
  <c r="BF324" i="2"/>
  <c r="BF13" i="3" s="1"/>
  <c r="BF31" i="3" s="1"/>
  <c r="BF287" i="2"/>
  <c r="BD438" i="2" l="1"/>
  <c r="BD440" i="2" s="1"/>
  <c r="BE235" i="2"/>
  <c r="BG180" i="2"/>
  <c r="BB76" i="2"/>
  <c r="BB387" i="2"/>
  <c r="BB386" i="2"/>
  <c r="BA12" i="2"/>
  <c r="BD490" i="2"/>
  <c r="BC534" i="2"/>
  <c r="BD491" i="2"/>
  <c r="BF334" i="2"/>
  <c r="BH27" i="2"/>
  <c r="BF335" i="2"/>
  <c r="BG128" i="2"/>
  <c r="BG282" i="2"/>
  <c r="BG283" i="2"/>
  <c r="BF326" i="2"/>
  <c r="BD443" i="2" l="1"/>
  <c r="BE439" i="2" s="1"/>
  <c r="BF231" i="2"/>
  <c r="BF230" i="2"/>
  <c r="BG183" i="2"/>
  <c r="BB79" i="2"/>
  <c r="BC74" i="2" s="1"/>
  <c r="BB388" i="2"/>
  <c r="BD492" i="2"/>
  <c r="BF336" i="2"/>
  <c r="BF376" i="2" s="1"/>
  <c r="BF14" i="3" s="1"/>
  <c r="BF32" i="3" s="1"/>
  <c r="BI23" i="2"/>
  <c r="BI22" i="2"/>
  <c r="BG284" i="2"/>
  <c r="BG324" i="2" s="1"/>
  <c r="BG13" i="3" s="1"/>
  <c r="BG31" i="3" s="1"/>
  <c r="BG131" i="2"/>
  <c r="BE438" i="2" l="1"/>
  <c r="BE440" i="2" s="1"/>
  <c r="BC75" i="2"/>
  <c r="BC76" i="2" s="1"/>
  <c r="BH178" i="2"/>
  <c r="BH179" i="2"/>
  <c r="BF232" i="2"/>
  <c r="BF339" i="2"/>
  <c r="BF378" i="2" s="1"/>
  <c r="BB391" i="2"/>
  <c r="BD532" i="2"/>
  <c r="BD17" i="3" s="1"/>
  <c r="BD35" i="3" s="1"/>
  <c r="BD495" i="2"/>
  <c r="BG287" i="2"/>
  <c r="BH283" i="2" s="1"/>
  <c r="BI24" i="2"/>
  <c r="BH127" i="2"/>
  <c r="BH126" i="2"/>
  <c r="BH180" i="2" l="1"/>
  <c r="BH183" i="2" s="1"/>
  <c r="BF235" i="2"/>
  <c r="BG334" i="2"/>
  <c r="BG335" i="2"/>
  <c r="BC79" i="2"/>
  <c r="BC386" i="2"/>
  <c r="BC387" i="2"/>
  <c r="BB12" i="2"/>
  <c r="BE443" i="2"/>
  <c r="BG326" i="2"/>
  <c r="BH282" i="2"/>
  <c r="BH284" i="2" s="1"/>
  <c r="BH324" i="2" s="1"/>
  <c r="BH13" i="3" s="1"/>
  <c r="BH31" i="3" s="1"/>
  <c r="BE490" i="2"/>
  <c r="BE491" i="2"/>
  <c r="BD534" i="2"/>
  <c r="BI27" i="2"/>
  <c r="BH128" i="2"/>
  <c r="BG336" i="2" l="1"/>
  <c r="BG339" i="2" s="1"/>
  <c r="BG378" i="2" s="1"/>
  <c r="BH131" i="2"/>
  <c r="BI127" i="2" s="1"/>
  <c r="BG230" i="2"/>
  <c r="BG231" i="2"/>
  <c r="BI178" i="2"/>
  <c r="BI179" i="2"/>
  <c r="BC388" i="2"/>
  <c r="BD74" i="2"/>
  <c r="BD75" i="2"/>
  <c r="BF438" i="2"/>
  <c r="BF439" i="2"/>
  <c r="BE492" i="2"/>
  <c r="BE532" i="2" s="1"/>
  <c r="BE17" i="3" s="1"/>
  <c r="BE35" i="3" s="1"/>
  <c r="BJ23" i="2"/>
  <c r="BJ22" i="2"/>
  <c r="BH287" i="2"/>
  <c r="BI282" i="2" s="1"/>
  <c r="BH334" i="2" l="1"/>
  <c r="BG376" i="2"/>
  <c r="BG14" i="3" s="1"/>
  <c r="BG32" i="3" s="1"/>
  <c r="BH335" i="2"/>
  <c r="BI126" i="2"/>
  <c r="BI128" i="2" s="1"/>
  <c r="BG232" i="2"/>
  <c r="BI180" i="2"/>
  <c r="BC391" i="2"/>
  <c r="BD76" i="2"/>
  <c r="BE495" i="2"/>
  <c r="BE534" i="2" s="1"/>
  <c r="BF440" i="2"/>
  <c r="BJ24" i="2"/>
  <c r="BH326" i="2"/>
  <c r="BI283" i="2"/>
  <c r="BI284" i="2" s="1"/>
  <c r="BH336" i="2" l="1"/>
  <c r="BH376" i="2" s="1"/>
  <c r="BH14" i="3" s="1"/>
  <c r="BH32" i="3" s="1"/>
  <c r="BG235" i="2"/>
  <c r="BC12" i="2"/>
  <c r="BD387" i="2"/>
  <c r="BI183" i="2"/>
  <c r="BD386" i="2"/>
  <c r="BF490" i="2"/>
  <c r="BD79" i="2"/>
  <c r="BF491" i="2"/>
  <c r="BF443" i="2"/>
  <c r="BH339" i="2"/>
  <c r="BI335" i="2" s="1"/>
  <c r="BJ27" i="2"/>
  <c r="BK23" i="2" s="1"/>
  <c r="BI131" i="2"/>
  <c r="BI324" i="2"/>
  <c r="BI13" i="3" s="1"/>
  <c r="BI31" i="3" s="1"/>
  <c r="BI287" i="2"/>
  <c r="BD388" i="2" l="1"/>
  <c r="BD391" i="2" s="1"/>
  <c r="BH231" i="2"/>
  <c r="BH230" i="2"/>
  <c r="BJ178" i="2"/>
  <c r="BJ179" i="2"/>
  <c r="BH378" i="2"/>
  <c r="BE74" i="2"/>
  <c r="BE75" i="2"/>
  <c r="BF492" i="2"/>
  <c r="BF532" i="2" s="1"/>
  <c r="BF17" i="3" s="1"/>
  <c r="BF35" i="3" s="1"/>
  <c r="BI334" i="2"/>
  <c r="BI336" i="2" s="1"/>
  <c r="BG439" i="2"/>
  <c r="BG438" i="2"/>
  <c r="BK22" i="2"/>
  <c r="BK24" i="2" s="1"/>
  <c r="BJ126" i="2"/>
  <c r="BJ127" i="2"/>
  <c r="BJ282" i="2"/>
  <c r="BJ283" i="2"/>
  <c r="BI326" i="2"/>
  <c r="BH232" i="2" l="1"/>
  <c r="BF495" i="2"/>
  <c r="BG490" i="2" s="1"/>
  <c r="BG440" i="2"/>
  <c r="BJ180" i="2"/>
  <c r="BE76" i="2"/>
  <c r="BE386" i="2"/>
  <c r="BE387" i="2"/>
  <c r="BD12" i="2"/>
  <c r="BK27" i="2"/>
  <c r="BL22" i="2" s="1"/>
  <c r="BJ128" i="2"/>
  <c r="BI376" i="2"/>
  <c r="BI14" i="3" s="1"/>
  <c r="BI32" i="3" s="1"/>
  <c r="BI339" i="2"/>
  <c r="BJ284" i="2"/>
  <c r="BF534" i="2" l="1"/>
  <c r="BG491" i="2"/>
  <c r="BG492" i="2" s="1"/>
  <c r="BH235" i="2"/>
  <c r="BG443" i="2"/>
  <c r="BH439" i="2" s="1"/>
  <c r="BJ183" i="2"/>
  <c r="BE79" i="2"/>
  <c r="BE388" i="2"/>
  <c r="BL23" i="2"/>
  <c r="BL24" i="2" s="1"/>
  <c r="BJ131" i="2"/>
  <c r="BJ335" i="2"/>
  <c r="BI378" i="2"/>
  <c r="BJ334" i="2"/>
  <c r="BJ324" i="2"/>
  <c r="BJ13" i="3" s="1"/>
  <c r="BJ31" i="3" s="1"/>
  <c r="BJ287" i="2"/>
  <c r="BH438" i="2" l="1"/>
  <c r="BH440" i="2" s="1"/>
  <c r="BI231" i="2"/>
  <c r="BI230" i="2"/>
  <c r="BK178" i="2"/>
  <c r="BK179" i="2"/>
  <c r="BF74" i="2"/>
  <c r="BF75" i="2"/>
  <c r="BE391" i="2"/>
  <c r="BG495" i="2"/>
  <c r="BG532" i="2"/>
  <c r="BG17" i="3" s="1"/>
  <c r="BG35" i="3" s="1"/>
  <c r="BL27" i="2"/>
  <c r="BJ336" i="2"/>
  <c r="BJ376" i="2" s="1"/>
  <c r="BJ14" i="3" s="1"/>
  <c r="BJ32" i="3" s="1"/>
  <c r="BK126" i="2"/>
  <c r="BK127" i="2"/>
  <c r="BK282" i="2"/>
  <c r="BK283" i="2"/>
  <c r="BJ326" i="2"/>
  <c r="BI232" i="2" l="1"/>
  <c r="BH443" i="2"/>
  <c r="BI438" i="2" s="1"/>
  <c r="BK180" i="2"/>
  <c r="BF76" i="2"/>
  <c r="BF387" i="2"/>
  <c r="BF386" i="2"/>
  <c r="BE12" i="2"/>
  <c r="BH491" i="2"/>
  <c r="BG534" i="2"/>
  <c r="BH490" i="2"/>
  <c r="BM22" i="2"/>
  <c r="BM23" i="2"/>
  <c r="BJ339" i="2"/>
  <c r="BJ378" i="2" s="1"/>
  <c r="BK128" i="2"/>
  <c r="BK284" i="2"/>
  <c r="BI439" i="2" l="1"/>
  <c r="BI440" i="2" s="1"/>
  <c r="BI235" i="2"/>
  <c r="BK183" i="2"/>
  <c r="BH492" i="2"/>
  <c r="BH532" i="2" s="1"/>
  <c r="BH17" i="3" s="1"/>
  <c r="BH35" i="3" s="1"/>
  <c r="BF79" i="2"/>
  <c r="BF388" i="2"/>
  <c r="BK335" i="2"/>
  <c r="BK334" i="2"/>
  <c r="BM24" i="2"/>
  <c r="BK131" i="2"/>
  <c r="BK324" i="2"/>
  <c r="BK13" i="3" s="1"/>
  <c r="BK31" i="3" s="1"/>
  <c r="BK287" i="2"/>
  <c r="BH495" i="2" l="1"/>
  <c r="BI491" i="2" s="1"/>
  <c r="BJ231" i="2"/>
  <c r="BJ230" i="2"/>
  <c r="BL179" i="2"/>
  <c r="BL178" i="2"/>
  <c r="BG75" i="2"/>
  <c r="BG74" i="2"/>
  <c r="BI443" i="2"/>
  <c r="BF391" i="2"/>
  <c r="BK336" i="2"/>
  <c r="BK339" i="2" s="1"/>
  <c r="BM27" i="2"/>
  <c r="BL126" i="2"/>
  <c r="BL127" i="2"/>
  <c r="BL282" i="2"/>
  <c r="BL283" i="2"/>
  <c r="BK326" i="2"/>
  <c r="BI490" i="2" l="1"/>
  <c r="BI492" i="2" s="1"/>
  <c r="BH534" i="2"/>
  <c r="BJ232" i="2"/>
  <c r="BL180" i="2"/>
  <c r="BK376" i="2"/>
  <c r="BK14" i="3" s="1"/>
  <c r="BK32" i="3" s="1"/>
  <c r="BG76" i="2"/>
  <c r="BJ439" i="2"/>
  <c r="BJ438" i="2"/>
  <c r="BG386" i="2"/>
  <c r="BG387" i="2"/>
  <c r="BF12" i="2"/>
  <c r="BN22" i="2"/>
  <c r="BN23" i="2"/>
  <c r="BL128" i="2"/>
  <c r="BL335" i="2"/>
  <c r="BL334" i="2"/>
  <c r="BK378" i="2"/>
  <c r="BL284" i="2"/>
  <c r="BJ235" i="2" l="1"/>
  <c r="BK230" i="2" s="1"/>
  <c r="BL183" i="2"/>
  <c r="BG79" i="2"/>
  <c r="BJ440" i="2"/>
  <c r="BJ443" i="2" s="1"/>
  <c r="BG388" i="2"/>
  <c r="BN24" i="2"/>
  <c r="BI532" i="2"/>
  <c r="BI17" i="3" s="1"/>
  <c r="BI35" i="3" s="1"/>
  <c r="BI495" i="2"/>
  <c r="BL131" i="2"/>
  <c r="BL336" i="2"/>
  <c r="BL324" i="2"/>
  <c r="BL13" i="3" s="1"/>
  <c r="BL31" i="3" s="1"/>
  <c r="BL287" i="2"/>
  <c r="BK231" i="2" l="1"/>
  <c r="BK232" i="2" s="1"/>
  <c r="BM179" i="2"/>
  <c r="BM178" i="2"/>
  <c r="BN27" i="2"/>
  <c r="BO23" i="2" s="1"/>
  <c r="BH74" i="2"/>
  <c r="BH75" i="2"/>
  <c r="BK438" i="2"/>
  <c r="BK439" i="2"/>
  <c r="BG391" i="2"/>
  <c r="BJ491" i="2"/>
  <c r="BI534" i="2"/>
  <c r="BJ490" i="2"/>
  <c r="BM127" i="2"/>
  <c r="BM126" i="2"/>
  <c r="BL376" i="2"/>
  <c r="BL14" i="3" s="1"/>
  <c r="BL32" i="3" s="1"/>
  <c r="BL339" i="2"/>
  <c r="BM282" i="2"/>
  <c r="BM283" i="2"/>
  <c r="BL326" i="2"/>
  <c r="BK235" i="2" l="1"/>
  <c r="BL231" i="2" s="1"/>
  <c r="BM180" i="2"/>
  <c r="BL230" i="2"/>
  <c r="BO22" i="2"/>
  <c r="BO24" i="2" s="1"/>
  <c r="BJ492" i="2"/>
  <c r="BJ532" i="2" s="1"/>
  <c r="BJ17" i="3" s="1"/>
  <c r="BJ35" i="3" s="1"/>
  <c r="BH76" i="2"/>
  <c r="BK440" i="2"/>
  <c r="BH386" i="2"/>
  <c r="BH387" i="2"/>
  <c r="BG12" i="2"/>
  <c r="BM128" i="2"/>
  <c r="BM334" i="2"/>
  <c r="BM335" i="2"/>
  <c r="BL378" i="2"/>
  <c r="BM284" i="2"/>
  <c r="BM183" i="2" l="1"/>
  <c r="BN179" i="2" s="1"/>
  <c r="BL232" i="2"/>
  <c r="BJ495" i="2"/>
  <c r="BJ534" i="2" s="1"/>
  <c r="BK443" i="2"/>
  <c r="BL439" i="2" s="1"/>
  <c r="BH79" i="2"/>
  <c r="BH388" i="2"/>
  <c r="BO27" i="2"/>
  <c r="BM131" i="2"/>
  <c r="BM336" i="2"/>
  <c r="BM324" i="2"/>
  <c r="BM13" i="3" s="1"/>
  <c r="BM31" i="3" s="1"/>
  <c r="BM287" i="2"/>
  <c r="BN178" i="2" l="1"/>
  <c r="BN180" i="2" s="1"/>
  <c r="BN183" i="2" s="1"/>
  <c r="BK491" i="2"/>
  <c r="BL235" i="2"/>
  <c r="BM231" i="2" s="1"/>
  <c r="BK490" i="2"/>
  <c r="BL438" i="2"/>
  <c r="BL440" i="2" s="1"/>
  <c r="BL443" i="2" s="1"/>
  <c r="BI75" i="2"/>
  <c r="BI74" i="2"/>
  <c r="BH391" i="2"/>
  <c r="BP22" i="2"/>
  <c r="BP23" i="2"/>
  <c r="BN127" i="2"/>
  <c r="BN126" i="2"/>
  <c r="BM376" i="2"/>
  <c r="BM14" i="3" s="1"/>
  <c r="BM32" i="3" s="1"/>
  <c r="BM339" i="2"/>
  <c r="BN282" i="2"/>
  <c r="BN283" i="2"/>
  <c r="BM326" i="2"/>
  <c r="BK492" i="2" l="1"/>
  <c r="BK532" i="2" s="1"/>
  <c r="BK17" i="3" s="1"/>
  <c r="BK35" i="3" s="1"/>
  <c r="BM230" i="2"/>
  <c r="BM232" i="2" s="1"/>
  <c r="BO178" i="2"/>
  <c r="BO179" i="2"/>
  <c r="BI76" i="2"/>
  <c r="BI79" i="2" s="1"/>
  <c r="BI386" i="2"/>
  <c r="BI387" i="2"/>
  <c r="BH12" i="2"/>
  <c r="BM439" i="2"/>
  <c r="BM438" i="2"/>
  <c r="BP24" i="2"/>
  <c r="BN128" i="2"/>
  <c r="BN334" i="2"/>
  <c r="BN335" i="2"/>
  <c r="BM378" i="2"/>
  <c r="BN284" i="2"/>
  <c r="BK495" i="2" l="1"/>
  <c r="BL491" i="2" s="1"/>
  <c r="BO180" i="2"/>
  <c r="BO183" i="2" s="1"/>
  <c r="BM235" i="2"/>
  <c r="BJ75" i="2"/>
  <c r="BJ74" i="2"/>
  <c r="BI388" i="2"/>
  <c r="BM440" i="2"/>
  <c r="BP27" i="2"/>
  <c r="BN131" i="2"/>
  <c r="BN336" i="2"/>
  <c r="BN324" i="2"/>
  <c r="BN13" i="3" s="1"/>
  <c r="BN31" i="3" s="1"/>
  <c r="BN287" i="2"/>
  <c r="BK534" i="2" l="1"/>
  <c r="BL490" i="2"/>
  <c r="BL492" i="2" s="1"/>
  <c r="BL495" i="2" s="1"/>
  <c r="BN230" i="2"/>
  <c r="BN231" i="2"/>
  <c r="BP178" i="2"/>
  <c r="BP179" i="2"/>
  <c r="BJ76" i="2"/>
  <c r="BI391" i="2"/>
  <c r="BM443" i="2"/>
  <c r="BN438" i="2" s="1"/>
  <c r="BL532" i="2"/>
  <c r="BL17" i="3" s="1"/>
  <c r="BL35" i="3" s="1"/>
  <c r="BQ22" i="2"/>
  <c r="BQ23" i="2"/>
  <c r="BO126" i="2"/>
  <c r="BO127" i="2"/>
  <c r="BN376" i="2"/>
  <c r="BN14" i="3" s="1"/>
  <c r="BN32" i="3" s="1"/>
  <c r="BN339" i="2"/>
  <c r="BO282" i="2"/>
  <c r="BO283" i="2"/>
  <c r="BN326" i="2"/>
  <c r="BP180" i="2" l="1"/>
  <c r="BP183" i="2" s="1"/>
  <c r="BN232" i="2"/>
  <c r="BJ79" i="2"/>
  <c r="BK74" i="2" s="1"/>
  <c r="BJ387" i="2"/>
  <c r="BJ386" i="2"/>
  <c r="BI12" i="2"/>
  <c r="BN439" i="2"/>
  <c r="BN440" i="2" s="1"/>
  <c r="BM491" i="2"/>
  <c r="BL534" i="2"/>
  <c r="BM490" i="2"/>
  <c r="BQ24" i="2"/>
  <c r="BO128" i="2"/>
  <c r="BO335" i="2"/>
  <c r="BO334" i="2"/>
  <c r="BN378" i="2"/>
  <c r="BO284" i="2"/>
  <c r="BK75" i="2" l="1"/>
  <c r="BK76" i="2" s="1"/>
  <c r="BN235" i="2"/>
  <c r="BQ179" i="2"/>
  <c r="BQ178" i="2"/>
  <c r="BM492" i="2"/>
  <c r="BM532" i="2" s="1"/>
  <c r="BM17" i="3" s="1"/>
  <c r="BM35" i="3" s="1"/>
  <c r="BJ388" i="2"/>
  <c r="BN443" i="2"/>
  <c r="BQ27" i="2"/>
  <c r="BR22" i="2" s="1"/>
  <c r="BO131" i="2"/>
  <c r="BP127" i="2" s="1"/>
  <c r="BO336" i="2"/>
  <c r="BO376" i="2" s="1"/>
  <c r="BO14" i="3" s="1"/>
  <c r="BO32" i="3" s="1"/>
  <c r="BO324" i="2"/>
  <c r="BO13" i="3" s="1"/>
  <c r="BO31" i="3" s="1"/>
  <c r="BO287" i="2"/>
  <c r="BO231" i="2" l="1"/>
  <c r="BO230" i="2"/>
  <c r="BQ180" i="2"/>
  <c r="BM495" i="2"/>
  <c r="BN490" i="2" s="1"/>
  <c r="BK79" i="2"/>
  <c r="BJ391" i="2"/>
  <c r="BR23" i="2"/>
  <c r="BR24" i="2" s="1"/>
  <c r="BR27" i="2" s="1"/>
  <c r="BO438" i="2"/>
  <c r="BO439" i="2"/>
  <c r="BP126" i="2"/>
  <c r="BP128" i="2" s="1"/>
  <c r="BO339" i="2"/>
  <c r="BO378" i="2" s="1"/>
  <c r="BP283" i="2"/>
  <c r="BO326" i="2"/>
  <c r="BP282" i="2"/>
  <c r="BO232" i="2" l="1"/>
  <c r="BM534" i="2"/>
  <c r="BN491" i="2"/>
  <c r="BN492" i="2" s="1"/>
  <c r="BL75" i="2"/>
  <c r="BL74" i="2"/>
  <c r="BQ183" i="2"/>
  <c r="BK387" i="2"/>
  <c r="BK386" i="2"/>
  <c r="BJ12" i="2"/>
  <c r="BO440" i="2"/>
  <c r="BS22" i="2"/>
  <c r="BS23" i="2"/>
  <c r="BP131" i="2"/>
  <c r="BP334" i="2"/>
  <c r="BP335" i="2"/>
  <c r="BP284" i="2"/>
  <c r="BO235" i="2" l="1"/>
  <c r="BL76" i="2"/>
  <c r="BL79" i="2" s="1"/>
  <c r="BM75" i="2" s="1"/>
  <c r="BR179" i="2"/>
  <c r="BR178" i="2"/>
  <c r="BK388" i="2"/>
  <c r="BO443" i="2"/>
  <c r="BN532" i="2"/>
  <c r="BN17" i="3" s="1"/>
  <c r="BN35" i="3" s="1"/>
  <c r="BN495" i="2"/>
  <c r="BS24" i="2"/>
  <c r="BQ126" i="2"/>
  <c r="BQ127" i="2"/>
  <c r="BP336" i="2"/>
  <c r="BP376" i="2" s="1"/>
  <c r="BP14" i="3" s="1"/>
  <c r="BP32" i="3" s="1"/>
  <c r="BP324" i="2"/>
  <c r="BP13" i="3" s="1"/>
  <c r="BP31" i="3" s="1"/>
  <c r="BP287" i="2"/>
  <c r="BM74" i="2" l="1"/>
  <c r="BM76" i="2" s="1"/>
  <c r="BP230" i="2"/>
  <c r="BP231" i="2"/>
  <c r="BK391" i="2"/>
  <c r="BR180" i="2"/>
  <c r="BK12" i="2"/>
  <c r="BP438" i="2"/>
  <c r="BP439" i="2"/>
  <c r="BP339" i="2"/>
  <c r="BQ334" i="2" s="1"/>
  <c r="BN534" i="2"/>
  <c r="BO490" i="2"/>
  <c r="BO491" i="2"/>
  <c r="BS27" i="2"/>
  <c r="BQ128" i="2"/>
  <c r="BP326" i="2"/>
  <c r="BQ283" i="2"/>
  <c r="BQ282" i="2"/>
  <c r="BL386" i="2" l="1"/>
  <c r="BL387" i="2"/>
  <c r="BP232" i="2"/>
  <c r="BR183" i="2"/>
  <c r="BM79" i="2"/>
  <c r="BN74" i="2" s="1"/>
  <c r="BP440" i="2"/>
  <c r="BQ335" i="2"/>
  <c r="BQ336" i="2" s="1"/>
  <c r="BP378" i="2"/>
  <c r="BO492" i="2"/>
  <c r="BT22" i="2"/>
  <c r="BT23" i="2"/>
  <c r="BQ284" i="2"/>
  <c r="BQ324" i="2" s="1"/>
  <c r="BQ13" i="3" s="1"/>
  <c r="BQ31" i="3" s="1"/>
  <c r="BQ131" i="2"/>
  <c r="BL388" i="2" l="1"/>
  <c r="BP235" i="2"/>
  <c r="BS179" i="2"/>
  <c r="BS178" i="2"/>
  <c r="BN75" i="2"/>
  <c r="BN76" i="2" s="1"/>
  <c r="BN79" i="2" s="1"/>
  <c r="BP443" i="2"/>
  <c r="BO532" i="2"/>
  <c r="BO17" i="3" s="1"/>
  <c r="BO35" i="3" s="1"/>
  <c r="BO495" i="2"/>
  <c r="BT24" i="2"/>
  <c r="BQ287" i="2"/>
  <c r="BQ326" i="2" s="1"/>
  <c r="BR126" i="2"/>
  <c r="BR127" i="2"/>
  <c r="BQ376" i="2"/>
  <c r="BQ14" i="3" s="1"/>
  <c r="BQ32" i="3" s="1"/>
  <c r="BQ339" i="2"/>
  <c r="BL391" i="2" l="1"/>
  <c r="BM387" i="2" s="1"/>
  <c r="BQ230" i="2"/>
  <c r="BQ231" i="2"/>
  <c r="BS180" i="2"/>
  <c r="BS183" i="2" s="1"/>
  <c r="BR283" i="2"/>
  <c r="BQ439" i="2"/>
  <c r="BQ438" i="2"/>
  <c r="BR282" i="2"/>
  <c r="BP491" i="2"/>
  <c r="BO534" i="2"/>
  <c r="BP490" i="2"/>
  <c r="BT27" i="2"/>
  <c r="BO74" i="2"/>
  <c r="BO75" i="2"/>
  <c r="BR128" i="2"/>
  <c r="BR334" i="2"/>
  <c r="BR335" i="2"/>
  <c r="BQ378" i="2"/>
  <c r="BM386" i="2" l="1"/>
  <c r="BM388" i="2" s="1"/>
  <c r="BM391" i="2" s="1"/>
  <c r="BN386" i="2" s="1"/>
  <c r="BL12" i="2"/>
  <c r="BQ232" i="2"/>
  <c r="BT178" i="2"/>
  <c r="BT179" i="2"/>
  <c r="BR284" i="2"/>
  <c r="BR287" i="2" s="1"/>
  <c r="BS283" i="2" s="1"/>
  <c r="BP492" i="2"/>
  <c r="BP532" i="2" s="1"/>
  <c r="BP17" i="3" s="1"/>
  <c r="BP35" i="3" s="1"/>
  <c r="BQ440" i="2"/>
  <c r="BQ443" i="2" s="1"/>
  <c r="BU22" i="2"/>
  <c r="BU23" i="2"/>
  <c r="BO76" i="2"/>
  <c r="BR131" i="2"/>
  <c r="BS127" i="2" s="1"/>
  <c r="BR336" i="2"/>
  <c r="BR376" i="2" s="1"/>
  <c r="BR14" i="3" s="1"/>
  <c r="BR32" i="3" s="1"/>
  <c r="BM12" i="2" l="1"/>
  <c r="BN387" i="2"/>
  <c r="BN388" i="2" s="1"/>
  <c r="BQ235" i="2"/>
  <c r="BT180" i="2"/>
  <c r="BP495" i="2"/>
  <c r="BP534" i="2" s="1"/>
  <c r="BS282" i="2"/>
  <c r="BS284" i="2" s="1"/>
  <c r="BR324" i="2"/>
  <c r="BR13" i="3" s="1"/>
  <c r="BR31" i="3" s="1"/>
  <c r="BR326" i="2"/>
  <c r="BR439" i="2"/>
  <c r="BR438" i="2"/>
  <c r="BU24" i="2"/>
  <c r="BS126" i="2"/>
  <c r="BS128" i="2" s="1"/>
  <c r="BO79" i="2"/>
  <c r="BR339" i="2"/>
  <c r="BS335" i="2" s="1"/>
  <c r="BT183" i="2" l="1"/>
  <c r="BQ490" i="2"/>
  <c r="BQ491" i="2"/>
  <c r="BR231" i="2"/>
  <c r="BR230" i="2"/>
  <c r="BR440" i="2"/>
  <c r="BS334" i="2"/>
  <c r="BS336" i="2" s="1"/>
  <c r="BN391" i="2"/>
  <c r="BR378" i="2"/>
  <c r="BU27" i="2"/>
  <c r="BS131" i="2"/>
  <c r="BP75" i="2"/>
  <c r="BP74" i="2"/>
  <c r="BS324" i="2"/>
  <c r="BS13" i="3" s="1"/>
  <c r="BS31" i="3" s="1"/>
  <c r="BS287" i="2"/>
  <c r="BU178" i="2" l="1"/>
  <c r="BR443" i="2"/>
  <c r="BS438" i="2" s="1"/>
  <c r="BR232" i="2"/>
  <c r="BQ492" i="2"/>
  <c r="BQ532" i="2" s="1"/>
  <c r="BQ17" i="3" s="1"/>
  <c r="BQ35" i="3" s="1"/>
  <c r="BU179" i="2"/>
  <c r="BU180" i="2" s="1"/>
  <c r="BT126" i="2"/>
  <c r="BO387" i="2"/>
  <c r="BO386" i="2"/>
  <c r="BN12" i="2"/>
  <c r="BT127" i="2"/>
  <c r="BV23" i="2"/>
  <c r="BV22" i="2"/>
  <c r="BP76" i="2"/>
  <c r="BT282" i="2"/>
  <c r="BT283" i="2"/>
  <c r="BS326" i="2"/>
  <c r="BS376" i="2"/>
  <c r="BS14" i="3" s="1"/>
  <c r="BS32" i="3" s="1"/>
  <c r="BS339" i="2"/>
  <c r="BT128" i="2" l="1"/>
  <c r="BT131" i="2" s="1"/>
  <c r="BR235" i="2"/>
  <c r="BS439" i="2"/>
  <c r="BS440" i="2" s="1"/>
  <c r="BQ495" i="2"/>
  <c r="BR490" i="2" s="1"/>
  <c r="BU183" i="2"/>
  <c r="BV178" i="2" s="1"/>
  <c r="BS230" i="2"/>
  <c r="BO388" i="2"/>
  <c r="BV24" i="2"/>
  <c r="BP79" i="2"/>
  <c r="BT335" i="2"/>
  <c r="BT334" i="2"/>
  <c r="BS378" i="2"/>
  <c r="BT284" i="2"/>
  <c r="BS231" i="2" l="1"/>
  <c r="BR491" i="2"/>
  <c r="BR492" i="2" s="1"/>
  <c r="BQ534" i="2"/>
  <c r="BV179" i="2"/>
  <c r="BV180" i="2" s="1"/>
  <c r="BV183" i="2" s="1"/>
  <c r="BS232" i="2"/>
  <c r="BS235" i="2" s="1"/>
  <c r="BS443" i="2"/>
  <c r="BT439" i="2" s="1"/>
  <c r="BO391" i="2"/>
  <c r="BV27" i="2"/>
  <c r="BQ75" i="2"/>
  <c r="BQ74" i="2"/>
  <c r="BU126" i="2"/>
  <c r="BU127" i="2"/>
  <c r="BT336" i="2"/>
  <c r="BT376" i="2" s="1"/>
  <c r="BT14" i="3" s="1"/>
  <c r="BT32" i="3" s="1"/>
  <c r="BT324" i="2"/>
  <c r="BT13" i="3" s="1"/>
  <c r="BT31" i="3" s="1"/>
  <c r="BT287" i="2"/>
  <c r="BT438" i="2" l="1"/>
  <c r="BT440" i="2" s="1"/>
  <c r="BR532" i="2"/>
  <c r="BR17" i="3" s="1"/>
  <c r="BR35" i="3" s="1"/>
  <c r="BR495" i="2"/>
  <c r="BT230" i="2"/>
  <c r="BT231" i="2"/>
  <c r="BP386" i="2"/>
  <c r="BO12" i="2"/>
  <c r="BP387" i="2"/>
  <c r="BW23" i="2"/>
  <c r="BW22" i="2"/>
  <c r="BT339" i="2"/>
  <c r="BU334" i="2" s="1"/>
  <c r="BQ76" i="2"/>
  <c r="BW179" i="2"/>
  <c r="BW178" i="2"/>
  <c r="BU128" i="2"/>
  <c r="BU283" i="2"/>
  <c r="BT326" i="2"/>
  <c r="BU282" i="2"/>
  <c r="BT232" i="2" l="1"/>
  <c r="BT443" i="2"/>
  <c r="BS490" i="2"/>
  <c r="BR534" i="2"/>
  <c r="BS491" i="2"/>
  <c r="BU335" i="2"/>
  <c r="BU336" i="2" s="1"/>
  <c r="BU376" i="2" s="1"/>
  <c r="BU14" i="3" s="1"/>
  <c r="BU32" i="3" s="1"/>
  <c r="BW24" i="2"/>
  <c r="BP388" i="2"/>
  <c r="BT378" i="2"/>
  <c r="BU439" i="2"/>
  <c r="BW180" i="2"/>
  <c r="BQ79" i="2"/>
  <c r="BU131" i="2"/>
  <c r="BU284" i="2"/>
  <c r="BU438" i="2" l="1"/>
  <c r="BU440" i="2" s="1"/>
  <c r="BS492" i="2"/>
  <c r="BS532" i="2" s="1"/>
  <c r="BS17" i="3" s="1"/>
  <c r="BS35" i="3" s="1"/>
  <c r="BT235" i="2"/>
  <c r="BU231" i="2" s="1"/>
  <c r="BW27" i="2"/>
  <c r="BP391" i="2"/>
  <c r="BW183" i="2"/>
  <c r="BU339" i="2"/>
  <c r="BV334" i="2" s="1"/>
  <c r="BR75" i="2"/>
  <c r="BR74" i="2"/>
  <c r="BV127" i="2"/>
  <c r="BV126" i="2"/>
  <c r="BU324" i="2"/>
  <c r="BU13" i="3" s="1"/>
  <c r="BU31" i="3" s="1"/>
  <c r="BU287" i="2"/>
  <c r="BS495" i="2" l="1"/>
  <c r="BS534" i="2" s="1"/>
  <c r="BU230" i="2"/>
  <c r="BU232" i="2" s="1"/>
  <c r="BV335" i="2"/>
  <c r="BV336" i="2" s="1"/>
  <c r="BQ386" i="2"/>
  <c r="BP12" i="2"/>
  <c r="BQ387" i="2"/>
  <c r="BU443" i="2"/>
  <c r="BU378" i="2"/>
  <c r="BR76" i="2"/>
  <c r="BV128" i="2"/>
  <c r="BU326" i="2"/>
  <c r="BV282" i="2"/>
  <c r="BV283" i="2"/>
  <c r="BT491" i="2" l="1"/>
  <c r="BT490" i="2"/>
  <c r="BU235" i="2"/>
  <c r="BQ388" i="2"/>
  <c r="BV131" i="2"/>
  <c r="BW127" i="2" s="1"/>
  <c r="BV439" i="2"/>
  <c r="BV438" i="2"/>
  <c r="BR79" i="2"/>
  <c r="BV284" i="2"/>
  <c r="BV324" i="2" s="1"/>
  <c r="BV13" i="3" s="1"/>
  <c r="BV31" i="3" s="1"/>
  <c r="BV376" i="2"/>
  <c r="BV14" i="3" s="1"/>
  <c r="BV32" i="3" s="1"/>
  <c r="BV339" i="2"/>
  <c r="BT492" i="2" l="1"/>
  <c r="BV230" i="2"/>
  <c r="BV231" i="2"/>
  <c r="BW126" i="2"/>
  <c r="BW128" i="2" s="1"/>
  <c r="BQ391" i="2"/>
  <c r="BV440" i="2"/>
  <c r="BS74" i="2"/>
  <c r="BS75" i="2"/>
  <c r="BW335" i="2"/>
  <c r="BW334" i="2"/>
  <c r="BV287" i="2"/>
  <c r="BV326" i="2" s="1"/>
  <c r="BV378" i="2"/>
  <c r="BT495" i="2" l="1"/>
  <c r="BT532" i="2"/>
  <c r="BT17" i="3" s="1"/>
  <c r="BT35" i="3" s="1"/>
  <c r="BV232" i="2"/>
  <c r="BV443" i="2"/>
  <c r="BW438" i="2" s="1"/>
  <c r="BR387" i="2"/>
  <c r="BQ12" i="2"/>
  <c r="BR386" i="2"/>
  <c r="BW131" i="2"/>
  <c r="BS76" i="2"/>
  <c r="BW283" i="2"/>
  <c r="BW282" i="2"/>
  <c r="BW336" i="2"/>
  <c r="BU491" i="2" l="1"/>
  <c r="BU490" i="2"/>
  <c r="BT534" i="2"/>
  <c r="BW439" i="2"/>
  <c r="BW440" i="2" s="1"/>
  <c r="BV235" i="2"/>
  <c r="BW231" i="2" s="1"/>
  <c r="BR388" i="2"/>
  <c r="BS79" i="2"/>
  <c r="BW284" i="2"/>
  <c r="BW376" i="2"/>
  <c r="BW339" i="2"/>
  <c r="BW378" i="2" s="1"/>
  <c r="BU492" i="2" l="1"/>
  <c r="BW230" i="2"/>
  <c r="BW232" i="2" s="1"/>
  <c r="BR391" i="2"/>
  <c r="BW14" i="3"/>
  <c r="BW32" i="3" s="1"/>
  <c r="BW443" i="2"/>
  <c r="BT75" i="2"/>
  <c r="BT74" i="2"/>
  <c r="BW324" i="2"/>
  <c r="BW287" i="2"/>
  <c r="BW326" i="2" s="1"/>
  <c r="BU532" i="2" l="1"/>
  <c r="BU17" i="3" s="1"/>
  <c r="BU35" i="3" s="1"/>
  <c r="BU495" i="2"/>
  <c r="BW235" i="2"/>
  <c r="BS387" i="2"/>
  <c r="BR12" i="2"/>
  <c r="BS386" i="2"/>
  <c r="BW13" i="3"/>
  <c r="BW31" i="3" s="1"/>
  <c r="BT76" i="2"/>
  <c r="BV490" i="2" l="1"/>
  <c r="BU534" i="2"/>
  <c r="BV491" i="2"/>
  <c r="BS388" i="2"/>
  <c r="BS391" i="2" s="1"/>
  <c r="BT386" i="2" s="1"/>
  <c r="BT79" i="2"/>
  <c r="BS12" i="2" l="1"/>
  <c r="BV492" i="2"/>
  <c r="BV532" i="2" s="1"/>
  <c r="BV17" i="3" s="1"/>
  <c r="BV35" i="3" s="1"/>
  <c r="BT387" i="2"/>
  <c r="BT388" i="2" s="1"/>
  <c r="BU74" i="2"/>
  <c r="BU75" i="2"/>
  <c r="BY24" i="3"/>
  <c r="BV495" i="2" l="1"/>
  <c r="BW490" i="2" s="1"/>
  <c r="BT391" i="2"/>
  <c r="BU76" i="2"/>
  <c r="BW491" i="2" l="1"/>
  <c r="BW492" i="2" s="1"/>
  <c r="BV534" i="2"/>
  <c r="BU387" i="2"/>
  <c r="BT12" i="2"/>
  <c r="BU386" i="2"/>
  <c r="BU79" i="2"/>
  <c r="BV74" i="2" s="1"/>
  <c r="BW532" i="2" l="1"/>
  <c r="BW17" i="3" s="1"/>
  <c r="BW35" i="3" s="1"/>
  <c r="BW495" i="2"/>
  <c r="BW534" i="2" s="1"/>
  <c r="BU388" i="2"/>
  <c r="BV75" i="2"/>
  <c r="BV76" i="2" s="1"/>
  <c r="BU391" i="2" l="1"/>
  <c r="BU12" i="2" s="1"/>
  <c r="BV79" i="2"/>
  <c r="BV386" i="2" l="1"/>
  <c r="BV387" i="2"/>
  <c r="BW74" i="2"/>
  <c r="BW75" i="2"/>
  <c r="BV388" i="2" l="1"/>
  <c r="BV391" i="2" s="1"/>
  <c r="BW386" i="2" s="1"/>
  <c r="BW76" i="2"/>
  <c r="BW79" i="2" s="1"/>
  <c r="BW387" i="2" l="1"/>
  <c r="BW388" i="2" s="1"/>
  <c r="BV12" i="2"/>
  <c r="BW391" i="2" l="1"/>
  <c r="BW12" i="2" l="1"/>
  <c r="N82" i="2" l="1"/>
  <c r="C24" i="5"/>
  <c r="P89" i="2" l="1"/>
  <c r="AD89" i="2"/>
  <c r="AS89" i="2"/>
  <c r="BI89" i="2"/>
  <c r="BD89" i="2"/>
  <c r="AA89" i="2"/>
  <c r="AQ89" i="2"/>
  <c r="BF89" i="2"/>
  <c r="AV89" i="2"/>
  <c r="X89" i="2"/>
  <c r="AN89" i="2"/>
  <c r="BC89" i="2"/>
  <c r="AC89" i="2"/>
  <c r="Z89" i="2"/>
  <c r="BE89" i="2"/>
  <c r="BB89" i="2"/>
  <c r="AY89" i="2"/>
  <c r="AH89" i="2"/>
  <c r="AW89" i="2"/>
  <c r="U89" i="2"/>
  <c r="Q89" i="2"/>
  <c r="AE89" i="2"/>
  <c r="AT89" i="2"/>
  <c r="BJ89" i="2"/>
  <c r="BH89" i="2"/>
  <c r="AB89" i="2"/>
  <c r="N117" i="2"/>
  <c r="N118" i="2" s="1"/>
  <c r="BG89" i="2"/>
  <c r="AO89" i="2"/>
  <c r="AR89" i="2"/>
  <c r="AM89" i="2"/>
  <c r="AK89" i="2"/>
  <c r="AJ89" i="2"/>
  <c r="R89" i="2"/>
  <c r="V89" i="2"/>
  <c r="AL89" i="2"/>
  <c r="BA89" i="2"/>
  <c r="AG89" i="2"/>
  <c r="S89" i="2"/>
  <c r="AI89" i="2"/>
  <c r="AX89" i="2"/>
  <c r="Y89" i="2"/>
  <c r="O89" i="2"/>
  <c r="AF89" i="2"/>
  <c r="AU89" i="2"/>
  <c r="BK89" i="2"/>
  <c r="AZ89" i="2"/>
  <c r="AP89" i="2"/>
  <c r="W89" i="2"/>
  <c r="T89" i="2"/>
  <c r="T116" i="2" l="1"/>
  <c r="T9" i="3" s="1"/>
  <c r="T27" i="3" s="1"/>
  <c r="BK116" i="2"/>
  <c r="BK9" i="3" s="1"/>
  <c r="BK27" i="3" s="1"/>
  <c r="Y116" i="2"/>
  <c r="Y9" i="3" s="1"/>
  <c r="Y27" i="3" s="1"/>
  <c r="AG116" i="2"/>
  <c r="AG9" i="3" s="1"/>
  <c r="AG27" i="3" s="1"/>
  <c r="R116" i="2"/>
  <c r="R9" i="3" s="1"/>
  <c r="R27" i="3" s="1"/>
  <c r="AR116" i="2"/>
  <c r="AR9" i="3" s="1"/>
  <c r="AR27" i="3" s="1"/>
  <c r="AB116" i="2"/>
  <c r="AB9" i="3" s="1"/>
  <c r="AB27" i="3" s="1"/>
  <c r="AE116" i="2"/>
  <c r="AE9" i="3" s="1"/>
  <c r="AE27" i="3" s="1"/>
  <c r="AH116" i="2"/>
  <c r="AH9" i="3" s="1"/>
  <c r="AH27" i="3" s="1"/>
  <c r="BE116" i="2"/>
  <c r="BE9" i="3" s="1"/>
  <c r="BE27" i="3" s="1"/>
  <c r="AN116" i="2"/>
  <c r="AN9" i="3" s="1"/>
  <c r="AN27" i="3" s="1"/>
  <c r="AQ116" i="2"/>
  <c r="AQ9" i="3" s="1"/>
  <c r="AQ27" i="3" s="1"/>
  <c r="AS116" i="2"/>
  <c r="AS9" i="3" s="1"/>
  <c r="AS27" i="3" s="1"/>
  <c r="W116" i="2"/>
  <c r="W9" i="3" s="1"/>
  <c r="W27" i="3" s="1"/>
  <c r="AU116" i="2"/>
  <c r="AU9" i="3" s="1"/>
  <c r="AU27" i="3" s="1"/>
  <c r="AX116" i="2"/>
  <c r="AX9" i="3" s="1"/>
  <c r="AX27" i="3" s="1"/>
  <c r="BA116" i="2"/>
  <c r="BA9" i="3" s="1"/>
  <c r="BA27" i="3" s="1"/>
  <c r="AJ116" i="2"/>
  <c r="AJ9" i="3" s="1"/>
  <c r="AJ27" i="3" s="1"/>
  <c r="AO116" i="2"/>
  <c r="AO9" i="3" s="1"/>
  <c r="AO27" i="3" s="1"/>
  <c r="BH116" i="2"/>
  <c r="BH9" i="3" s="1"/>
  <c r="BH27" i="3" s="1"/>
  <c r="Q116" i="2"/>
  <c r="Q9" i="3" s="1"/>
  <c r="Q27" i="3" s="1"/>
  <c r="Z116" i="2"/>
  <c r="Z9" i="3" s="1"/>
  <c r="Z27" i="3" s="1"/>
  <c r="X116" i="2"/>
  <c r="X9" i="3" s="1"/>
  <c r="X27" i="3" s="1"/>
  <c r="AA116" i="2"/>
  <c r="AA9" i="3" s="1"/>
  <c r="AA27" i="3" s="1"/>
  <c r="AD116" i="2"/>
  <c r="AD9" i="3" s="1"/>
  <c r="AD27" i="3" s="1"/>
  <c r="N246" i="1"/>
  <c r="N394" i="2"/>
  <c r="AP116" i="2"/>
  <c r="AP9" i="3" s="1"/>
  <c r="AP27" i="3" s="1"/>
  <c r="AF116" i="2"/>
  <c r="AF9" i="3" s="1"/>
  <c r="AF27" i="3" s="1"/>
  <c r="AI116" i="2"/>
  <c r="AI9" i="3" s="1"/>
  <c r="AI27" i="3" s="1"/>
  <c r="AL116" i="2"/>
  <c r="AL9" i="3" s="1"/>
  <c r="AL27" i="3" s="1"/>
  <c r="AK116" i="2"/>
  <c r="AK9" i="3" s="1"/>
  <c r="AK27" i="3" s="1"/>
  <c r="BG116" i="2"/>
  <c r="BG9" i="3" s="1"/>
  <c r="BG27" i="3" s="1"/>
  <c r="BJ116" i="2"/>
  <c r="BJ9" i="3" s="1"/>
  <c r="BJ27" i="3" s="1"/>
  <c r="U116" i="2"/>
  <c r="U9" i="3" s="1"/>
  <c r="U27" i="3" s="1"/>
  <c r="AY116" i="2"/>
  <c r="AY9" i="3" s="1"/>
  <c r="AY27" i="3" s="1"/>
  <c r="AC116" i="2"/>
  <c r="AC9" i="3" s="1"/>
  <c r="AC27" i="3" s="1"/>
  <c r="AV116" i="2"/>
  <c r="AV9" i="3" s="1"/>
  <c r="AV27" i="3" s="1"/>
  <c r="BD116" i="2"/>
  <c r="BD9" i="3" s="1"/>
  <c r="BD27" i="3" s="1"/>
  <c r="P116" i="2"/>
  <c r="P9" i="3" s="1"/>
  <c r="P27" i="3" s="1"/>
  <c r="BL89" i="2"/>
  <c r="AZ116" i="2"/>
  <c r="AZ9" i="3" s="1"/>
  <c r="AZ27" i="3" s="1"/>
  <c r="O117" i="2"/>
  <c r="O118" i="2" s="1"/>
  <c r="O116" i="2"/>
  <c r="O9" i="3" s="1"/>
  <c r="O27" i="3" s="1"/>
  <c r="S116" i="2"/>
  <c r="S9" i="3" s="1"/>
  <c r="S27" i="3" s="1"/>
  <c r="V116" i="2"/>
  <c r="V9" i="3" s="1"/>
  <c r="V27" i="3" s="1"/>
  <c r="AM116" i="2"/>
  <c r="AM9" i="3" s="1"/>
  <c r="AM27" i="3" s="1"/>
  <c r="AT116" i="2"/>
  <c r="AT9" i="3" s="1"/>
  <c r="AT27" i="3" s="1"/>
  <c r="AW116" i="2"/>
  <c r="AW9" i="3" s="1"/>
  <c r="AW27" i="3" s="1"/>
  <c r="BB116" i="2"/>
  <c r="BB9" i="3" s="1"/>
  <c r="BB27" i="3" s="1"/>
  <c r="BC116" i="2"/>
  <c r="BC9" i="3" s="1"/>
  <c r="BC27" i="3" s="1"/>
  <c r="BF116" i="2"/>
  <c r="BF9" i="3" s="1"/>
  <c r="BF27" i="3" s="1"/>
  <c r="BI116" i="2"/>
  <c r="BI9" i="3" s="1"/>
  <c r="BI27" i="3" s="1"/>
  <c r="C90" i="5" l="1"/>
  <c r="C129" i="5"/>
  <c r="BL116" i="2"/>
  <c r="BL9" i="3" s="1"/>
  <c r="BL27" i="3" s="1"/>
  <c r="P117" i="2"/>
  <c r="N243" i="1"/>
  <c r="C57" i="5" s="1"/>
  <c r="N238" i="2"/>
  <c r="S401" i="2"/>
  <c r="T401" i="2"/>
  <c r="Z401" i="2"/>
  <c r="N429" i="2"/>
  <c r="N430" i="2" s="1"/>
  <c r="P401" i="2"/>
  <c r="R401" i="2"/>
  <c r="W401" i="2"/>
  <c r="X401" i="2"/>
  <c r="Q401" i="2"/>
  <c r="V401" i="2"/>
  <c r="AB401" i="2"/>
  <c r="O401" i="2"/>
  <c r="Y401" i="2"/>
  <c r="AA401" i="2"/>
  <c r="U401" i="2"/>
  <c r="BM89" i="2"/>
  <c r="E129" i="5" l="1"/>
  <c r="C125" i="5"/>
  <c r="AC401" i="2"/>
  <c r="AD401" i="2" s="1"/>
  <c r="AE401" i="2" s="1"/>
  <c r="AA428" i="2"/>
  <c r="AA15" i="3" s="1"/>
  <c r="AA33" i="3" s="1"/>
  <c r="V428" i="2"/>
  <c r="V15" i="3" s="1"/>
  <c r="V33" i="3" s="1"/>
  <c r="R428" i="2"/>
  <c r="R15" i="3" s="1"/>
  <c r="R33" i="3" s="1"/>
  <c r="T428" i="2"/>
  <c r="T15" i="3" s="1"/>
  <c r="T33" i="3" s="1"/>
  <c r="R245" i="2"/>
  <c r="S245" i="2"/>
  <c r="T245" i="2"/>
  <c r="AA245" i="2"/>
  <c r="P245" i="2"/>
  <c r="U245" i="2"/>
  <c r="O245" i="2"/>
  <c r="X245" i="2"/>
  <c r="W245" i="2"/>
  <c r="Y245" i="2"/>
  <c r="V245" i="2"/>
  <c r="AB245" i="2"/>
  <c r="N273" i="2"/>
  <c r="N274" i="2" s="1"/>
  <c r="Z245" i="2"/>
  <c r="Q245" i="2"/>
  <c r="BM116" i="2"/>
  <c r="BM9" i="3" s="1"/>
  <c r="BM27" i="3" s="1"/>
  <c r="Y428" i="2"/>
  <c r="Y15" i="3" s="1"/>
  <c r="Y33" i="3" s="1"/>
  <c r="Q428" i="2"/>
  <c r="Q15" i="3" s="1"/>
  <c r="Q33" i="3" s="1"/>
  <c r="P428" i="2"/>
  <c r="P15" i="3" s="1"/>
  <c r="P33" i="3" s="1"/>
  <c r="S428" i="2"/>
  <c r="S15" i="3" s="1"/>
  <c r="S33" i="3" s="1"/>
  <c r="P118" i="2"/>
  <c r="Q117" i="2"/>
  <c r="BN89" i="2"/>
  <c r="O428" i="2"/>
  <c r="O15" i="3" s="1"/>
  <c r="O33" i="3" s="1"/>
  <c r="O429" i="2"/>
  <c r="O430" i="2" s="1"/>
  <c r="X428" i="2"/>
  <c r="X15" i="3" s="1"/>
  <c r="X33" i="3" s="1"/>
  <c r="U428" i="2"/>
  <c r="U15" i="3" s="1"/>
  <c r="U33" i="3" s="1"/>
  <c r="AB428" i="2"/>
  <c r="AB15" i="3" s="1"/>
  <c r="AB33" i="3" s="1"/>
  <c r="W428" i="2"/>
  <c r="W15" i="3" s="1"/>
  <c r="W33" i="3" s="1"/>
  <c r="Z428" i="2"/>
  <c r="Z15" i="3" s="1"/>
  <c r="Z33" i="3" s="1"/>
  <c r="E125" i="5" l="1"/>
  <c r="AC245" i="2"/>
  <c r="AD245" i="2" s="1"/>
  <c r="AD272" i="2" s="1"/>
  <c r="AD12" i="3" s="1"/>
  <c r="AD30" i="3" s="1"/>
  <c r="AC428" i="2"/>
  <c r="AC15" i="3" s="1"/>
  <c r="AC33" i="3" s="1"/>
  <c r="AD428" i="2"/>
  <c r="AD15" i="3" s="1"/>
  <c r="AD33" i="3" s="1"/>
  <c r="P429" i="2"/>
  <c r="V272" i="2"/>
  <c r="V12" i="3" s="1"/>
  <c r="V30" i="3" s="1"/>
  <c r="X272" i="2"/>
  <c r="X12" i="3" s="1"/>
  <c r="X30" i="3" s="1"/>
  <c r="AA272" i="2"/>
  <c r="AA12" i="3" s="1"/>
  <c r="AA30" i="3" s="1"/>
  <c r="AE428" i="2"/>
  <c r="AE15" i="3" s="1"/>
  <c r="AE33" i="3" s="1"/>
  <c r="AB272" i="2"/>
  <c r="AB12" i="3" s="1"/>
  <c r="AB30" i="3" s="1"/>
  <c r="W272" i="2"/>
  <c r="W12" i="3" s="1"/>
  <c r="W30" i="3" s="1"/>
  <c r="U272" i="2"/>
  <c r="U12" i="3" s="1"/>
  <c r="U30" i="3" s="1"/>
  <c r="Q118" i="2"/>
  <c r="R117" i="2"/>
  <c r="Q272" i="2"/>
  <c r="Q12" i="3" s="1"/>
  <c r="Q30" i="3" s="1"/>
  <c r="Y272" i="2"/>
  <c r="Y12" i="3" s="1"/>
  <c r="Y30" i="3" s="1"/>
  <c r="P272" i="2"/>
  <c r="P12" i="3" s="1"/>
  <c r="P30" i="3" s="1"/>
  <c r="T272" i="2"/>
  <c r="T12" i="3" s="1"/>
  <c r="T30" i="3" s="1"/>
  <c r="BN116" i="2"/>
  <c r="BN9" i="3" s="1"/>
  <c r="BN27" i="3" s="1"/>
  <c r="BO89" i="2"/>
  <c r="BP89" i="2" s="1"/>
  <c r="Z272" i="2"/>
  <c r="Z12" i="3" s="1"/>
  <c r="Z30" i="3" s="1"/>
  <c r="O272" i="2"/>
  <c r="O12" i="3" s="1"/>
  <c r="O30" i="3" s="1"/>
  <c r="O273" i="2"/>
  <c r="O274" i="2" s="1"/>
  <c r="AC272" i="2"/>
  <c r="AC12" i="3" s="1"/>
  <c r="AC30" i="3" s="1"/>
  <c r="S272" i="2"/>
  <c r="S12" i="3" s="1"/>
  <c r="S30" i="3" s="1"/>
  <c r="R272" i="2"/>
  <c r="R12" i="3" s="1"/>
  <c r="R30" i="3" s="1"/>
  <c r="AF401" i="2"/>
  <c r="AE245" i="2" l="1"/>
  <c r="BO116" i="2"/>
  <c r="BO9" i="3" s="1"/>
  <c r="BO27" i="3" s="1"/>
  <c r="BQ89" i="2"/>
  <c r="AG401" i="2"/>
  <c r="AH401" i="2" s="1"/>
  <c r="AI401" i="2" s="1"/>
  <c r="P430" i="2"/>
  <c r="Q429" i="2"/>
  <c r="P273" i="2"/>
  <c r="R118" i="2"/>
  <c r="S117" i="2"/>
  <c r="AF428" i="2"/>
  <c r="AF15" i="3" s="1"/>
  <c r="AF33" i="3" s="1"/>
  <c r="BP116" i="2"/>
  <c r="BP9" i="3" s="1"/>
  <c r="BP27" i="3" s="1"/>
  <c r="AE272" i="2" l="1"/>
  <c r="AE12" i="3" s="1"/>
  <c r="AE30" i="3" s="1"/>
  <c r="AF245" i="2"/>
  <c r="AG245" i="2"/>
  <c r="AG272" i="2" s="1"/>
  <c r="AG12" i="3" s="1"/>
  <c r="AG30" i="3" s="1"/>
  <c r="S118" i="2"/>
  <c r="T117" i="2"/>
  <c r="AJ401" i="2"/>
  <c r="AK401" i="2" s="1"/>
  <c r="AL401" i="2" s="1"/>
  <c r="P274" i="2"/>
  <c r="Q273" i="2"/>
  <c r="Q430" i="2"/>
  <c r="R429" i="2"/>
  <c r="AG428" i="2"/>
  <c r="AG15" i="3" s="1"/>
  <c r="AG33" i="3" s="1"/>
  <c r="BQ116" i="2"/>
  <c r="BQ9" i="3" s="1"/>
  <c r="BQ27" i="3" s="1"/>
  <c r="BR89" i="2"/>
  <c r="AI428" i="2"/>
  <c r="AI15" i="3" s="1"/>
  <c r="AI33" i="3" s="1"/>
  <c r="AH428" i="2"/>
  <c r="AH15" i="3" s="1"/>
  <c r="AH33" i="3" s="1"/>
  <c r="AH245" i="2" l="1"/>
  <c r="AH272" i="2" s="1"/>
  <c r="AH12" i="3" s="1"/>
  <c r="AH30" i="3" s="1"/>
  <c r="AF272" i="2"/>
  <c r="AF12" i="3" s="1"/>
  <c r="AF30" i="3" s="1"/>
  <c r="AL428" i="2"/>
  <c r="AL15" i="3" s="1"/>
  <c r="AL33" i="3" s="1"/>
  <c r="T118" i="2"/>
  <c r="U117" i="2"/>
  <c r="BR116" i="2"/>
  <c r="BR9" i="3" s="1"/>
  <c r="BR27" i="3" s="1"/>
  <c r="BS89" i="2"/>
  <c r="R430" i="2"/>
  <c r="S429" i="2"/>
  <c r="AJ428" i="2"/>
  <c r="AJ15" i="3" s="1"/>
  <c r="AJ33" i="3" s="1"/>
  <c r="AM401" i="2"/>
  <c r="Q274" i="2"/>
  <c r="R273" i="2"/>
  <c r="AK428" i="2"/>
  <c r="AK15" i="3" s="1"/>
  <c r="AK33" i="3" s="1"/>
  <c r="AJ245" i="2" l="1"/>
  <c r="AJ272" i="2" s="1"/>
  <c r="AJ12" i="3" s="1"/>
  <c r="AJ30" i="3" s="1"/>
  <c r="AI245" i="2"/>
  <c r="AI272" i="2" s="1"/>
  <c r="AI12" i="3" s="1"/>
  <c r="AI30" i="3" s="1"/>
  <c r="R274" i="2"/>
  <c r="S273" i="2"/>
  <c r="AM428" i="2"/>
  <c r="AM15" i="3" s="1"/>
  <c r="AM33" i="3" s="1"/>
  <c r="AN401" i="2"/>
  <c r="BT89" i="2"/>
  <c r="BS116" i="2"/>
  <c r="BS9" i="3" s="1"/>
  <c r="BS27" i="3" s="1"/>
  <c r="U118" i="2"/>
  <c r="V117" i="2"/>
  <c r="S430" i="2"/>
  <c r="T429" i="2"/>
  <c r="AK245" i="2" l="1"/>
  <c r="AK272" i="2" s="1"/>
  <c r="AK12" i="3" s="1"/>
  <c r="AK30" i="3" s="1"/>
  <c r="AL245" i="2"/>
  <c r="N30" i="2"/>
  <c r="AF37" i="2" s="1"/>
  <c r="V118" i="2"/>
  <c r="W117" i="2"/>
  <c r="T430" i="2"/>
  <c r="U429" i="2"/>
  <c r="BT116" i="2"/>
  <c r="BT9" i="3" s="1"/>
  <c r="BT27" i="3" s="1"/>
  <c r="BU89" i="2"/>
  <c r="AN428" i="2"/>
  <c r="AN15" i="3" s="1"/>
  <c r="AN33" i="3" s="1"/>
  <c r="AO401" i="2"/>
  <c r="S274" i="2"/>
  <c r="T273" i="2"/>
  <c r="AL272" i="2" l="1"/>
  <c r="AL12" i="3" s="1"/>
  <c r="AL30" i="3" s="1"/>
  <c r="AM245" i="2"/>
  <c r="AO37" i="2"/>
  <c r="AS37" i="2"/>
  <c r="AS64" i="2" s="1"/>
  <c r="BK37" i="2"/>
  <c r="BK64" i="2" s="1"/>
  <c r="AA37" i="2"/>
  <c r="AA64" i="2" s="1"/>
  <c r="AM37" i="2"/>
  <c r="AM64" i="2" s="1"/>
  <c r="AK37" i="2"/>
  <c r="AK64" i="2" s="1"/>
  <c r="S37" i="2"/>
  <c r="S64" i="2" s="1"/>
  <c r="N65" i="2"/>
  <c r="N66" i="2" s="1"/>
  <c r="AV37" i="2"/>
  <c r="AV64" i="2" s="1"/>
  <c r="BA37" i="2"/>
  <c r="BA64" i="2" s="1"/>
  <c r="P37" i="2"/>
  <c r="P64" i="2" s="1"/>
  <c r="Y37" i="2"/>
  <c r="Y64" i="2" s="1"/>
  <c r="W37" i="2"/>
  <c r="W64" i="2" s="1"/>
  <c r="AD37" i="2"/>
  <c r="AD64" i="2" s="1"/>
  <c r="T37" i="2"/>
  <c r="T64" i="2" s="1"/>
  <c r="U37" i="2"/>
  <c r="U64" i="2" s="1"/>
  <c r="BE37" i="2"/>
  <c r="BE64" i="2" s="1"/>
  <c r="AQ37" i="2"/>
  <c r="AQ64" i="2" s="1"/>
  <c r="AG37" i="2"/>
  <c r="AG64" i="2" s="1"/>
  <c r="AL37" i="2"/>
  <c r="AL64" i="2" s="1"/>
  <c r="AB37" i="2"/>
  <c r="AB64" i="2" s="1"/>
  <c r="AR37" i="2"/>
  <c r="AR64" i="2" s="1"/>
  <c r="AY37" i="2"/>
  <c r="AY64" i="2" s="1"/>
  <c r="BH37" i="2"/>
  <c r="BH64" i="2" s="1"/>
  <c r="AH37" i="2"/>
  <c r="AH64" i="2" s="1"/>
  <c r="AX37" i="2"/>
  <c r="AX64" i="2" s="1"/>
  <c r="AP37" i="2"/>
  <c r="AP64" i="2" s="1"/>
  <c r="AW37" i="2"/>
  <c r="AW64" i="2" s="1"/>
  <c r="AT37" i="2"/>
  <c r="AT64" i="2" s="1"/>
  <c r="BC37" i="2"/>
  <c r="BC64" i="2" s="1"/>
  <c r="BD37" i="2"/>
  <c r="BD64" i="2" s="1"/>
  <c r="BB37" i="2"/>
  <c r="BB64" i="2" s="1"/>
  <c r="BI37" i="2"/>
  <c r="BI64" i="2" s="1"/>
  <c r="AC37" i="2"/>
  <c r="AC64" i="2" s="1"/>
  <c r="AZ37" i="2"/>
  <c r="AZ64" i="2" s="1"/>
  <c r="AI37" i="2"/>
  <c r="AI64" i="2" s="1"/>
  <c r="Z37" i="2"/>
  <c r="Z64" i="2" s="1"/>
  <c r="BJ37" i="2"/>
  <c r="BJ64" i="2" s="1"/>
  <c r="AE37" i="2"/>
  <c r="AE64" i="2" s="1"/>
  <c r="BF37" i="2"/>
  <c r="BF64" i="2" s="1"/>
  <c r="O37" i="2"/>
  <c r="AJ37" i="2"/>
  <c r="AJ64" i="2" s="1"/>
  <c r="AN37" i="2"/>
  <c r="AN64" i="2" s="1"/>
  <c r="AU37" i="2"/>
  <c r="AU64" i="2" s="1"/>
  <c r="BG37" i="2"/>
  <c r="BG64" i="2" s="1"/>
  <c r="R37" i="2"/>
  <c r="R64" i="2" s="1"/>
  <c r="Q37" i="2"/>
  <c r="Q64" i="2" s="1"/>
  <c r="V37" i="2"/>
  <c r="V64" i="2" s="1"/>
  <c r="X37" i="2"/>
  <c r="X64" i="2" s="1"/>
  <c r="T274" i="2"/>
  <c r="U273" i="2"/>
  <c r="AO428" i="2"/>
  <c r="AO15" i="3" s="1"/>
  <c r="AO33" i="3" s="1"/>
  <c r="AP401" i="2"/>
  <c r="U430" i="2"/>
  <c r="V429" i="2"/>
  <c r="AF64" i="2"/>
  <c r="W118" i="2"/>
  <c r="X117" i="2"/>
  <c r="AO64" i="2"/>
  <c r="BU116" i="2"/>
  <c r="BU9" i="3" s="1"/>
  <c r="BU27" i="3" s="1"/>
  <c r="BV89" i="2"/>
  <c r="AM272" i="2" l="1"/>
  <c r="AM12" i="3" s="1"/>
  <c r="AM30" i="3" s="1"/>
  <c r="AN245" i="2"/>
  <c r="O65" i="2"/>
  <c r="O66" i="2" s="1"/>
  <c r="BL37" i="2"/>
  <c r="BL64" i="2" s="1"/>
  <c r="O64" i="2"/>
  <c r="O8" i="3" s="1"/>
  <c r="O26" i="3" s="1"/>
  <c r="U274" i="2"/>
  <c r="V273" i="2"/>
  <c r="AJ8" i="3"/>
  <c r="AJ26" i="3" s="1"/>
  <c r="S8" i="3"/>
  <c r="S26" i="3" s="1"/>
  <c r="BI8" i="3"/>
  <c r="BI26" i="3" s="1"/>
  <c r="BD8" i="3"/>
  <c r="BD26" i="3" s="1"/>
  <c r="AF8" i="3"/>
  <c r="AF26" i="3" s="1"/>
  <c r="BJ8" i="3"/>
  <c r="BJ26" i="3" s="1"/>
  <c r="AZ8" i="3"/>
  <c r="AZ26" i="3" s="1"/>
  <c r="V430" i="2"/>
  <c r="W429" i="2"/>
  <c r="BK8" i="3"/>
  <c r="BK26" i="3" s="1"/>
  <c r="BA8" i="3"/>
  <c r="BA26" i="3" s="1"/>
  <c r="BH8" i="3"/>
  <c r="BH26" i="3" s="1"/>
  <c r="AU8" i="3"/>
  <c r="AU26" i="3" s="1"/>
  <c r="AO8" i="3"/>
  <c r="AO26" i="3" s="1"/>
  <c r="X118" i="2"/>
  <c r="Y117" i="2"/>
  <c r="P8" i="3"/>
  <c r="P26" i="3" s="1"/>
  <c r="AL8" i="3"/>
  <c r="AL26" i="3" s="1"/>
  <c r="AG8" i="3"/>
  <c r="AG26" i="3" s="1"/>
  <c r="Z8" i="3"/>
  <c r="Z26" i="3" s="1"/>
  <c r="U8" i="3"/>
  <c r="U26" i="3" s="1"/>
  <c r="AC8" i="3"/>
  <c r="AC26" i="3" s="1"/>
  <c r="BB8" i="3"/>
  <c r="BB26" i="3" s="1"/>
  <c r="BC8" i="3"/>
  <c r="BC26" i="3" s="1"/>
  <c r="AP428" i="2"/>
  <c r="AP15" i="3" s="1"/>
  <c r="AP33" i="3" s="1"/>
  <c r="AQ401" i="2"/>
  <c r="AT8" i="3"/>
  <c r="AT26" i="3" s="1"/>
  <c r="AQ8" i="3"/>
  <c r="AQ26" i="3" s="1"/>
  <c r="AI8" i="3"/>
  <c r="AI26" i="3" s="1"/>
  <c r="T8" i="3"/>
  <c r="T26" i="3" s="1"/>
  <c r="AY8" i="3"/>
  <c r="AY26" i="3" s="1"/>
  <c r="AB8" i="3"/>
  <c r="AB26" i="3" s="1"/>
  <c r="V8" i="3"/>
  <c r="V26" i="3" s="1"/>
  <c r="R8" i="3"/>
  <c r="R26" i="3" s="1"/>
  <c r="AS8" i="3"/>
  <c r="AS26" i="3" s="1"/>
  <c r="AE8" i="3"/>
  <c r="AE26" i="3" s="1"/>
  <c r="AW8" i="3"/>
  <c r="AW26" i="3" s="1"/>
  <c r="AH8" i="3"/>
  <c r="AH26" i="3" s="1"/>
  <c r="BE8" i="3"/>
  <c r="BE26" i="3" s="1"/>
  <c r="AD8" i="3"/>
  <c r="AD26" i="3" s="1"/>
  <c r="Y8" i="3"/>
  <c r="Y26" i="3" s="1"/>
  <c r="BG8" i="3"/>
  <c r="BG26" i="3" s="1"/>
  <c r="BF8" i="3"/>
  <c r="BF26" i="3" s="1"/>
  <c r="AV8" i="3"/>
  <c r="AV26" i="3" s="1"/>
  <c r="AP8" i="3"/>
  <c r="AP26" i="3" s="1"/>
  <c r="AK8" i="3"/>
  <c r="AK26" i="3" s="1"/>
  <c r="AR8" i="3"/>
  <c r="AR26" i="3" s="1"/>
  <c r="BV116" i="2"/>
  <c r="BV9" i="3" s="1"/>
  <c r="BV27" i="3" s="1"/>
  <c r="BW89" i="2"/>
  <c r="Q8" i="3"/>
  <c r="Q26" i="3" s="1"/>
  <c r="X8" i="3"/>
  <c r="X26" i="3" s="1"/>
  <c r="AX8" i="3"/>
  <c r="AX26" i="3" s="1"/>
  <c r="AA8" i="3"/>
  <c r="AA26" i="3" s="1"/>
  <c r="W8" i="3"/>
  <c r="W26" i="3" s="1"/>
  <c r="AN8" i="3"/>
  <c r="AN26" i="3" s="1"/>
  <c r="AM8" i="3"/>
  <c r="AM26" i="3" s="1"/>
  <c r="P65" i="2" l="1"/>
  <c r="AN272" i="2"/>
  <c r="AN12" i="3" s="1"/>
  <c r="AN30" i="3" s="1"/>
  <c r="AO245" i="2"/>
  <c r="BM37" i="2"/>
  <c r="BN37" i="2" s="1"/>
  <c r="BO37" i="2" s="1"/>
  <c r="BP37" i="2" s="1"/>
  <c r="BW116" i="2"/>
  <c r="BW9" i="3" s="1"/>
  <c r="BW27" i="3" s="1"/>
  <c r="BL8" i="3"/>
  <c r="BL26" i="3" s="1"/>
  <c r="P66" i="2"/>
  <c r="Q65" i="2"/>
  <c r="AQ428" i="2"/>
  <c r="AQ15" i="3" s="1"/>
  <c r="AQ33" i="3" s="1"/>
  <c r="AR401" i="2"/>
  <c r="Y118" i="2"/>
  <c r="Z117" i="2"/>
  <c r="V274" i="2"/>
  <c r="W273" i="2"/>
  <c r="W430" i="2"/>
  <c r="X429" i="2"/>
  <c r="AO272" i="2" l="1"/>
  <c r="AO12" i="3" s="1"/>
  <c r="AO30" i="3" s="1"/>
  <c r="AP245" i="2"/>
  <c r="BN64" i="2"/>
  <c r="BN8" i="3" s="1"/>
  <c r="BN26" i="3" s="1"/>
  <c r="BM64" i="2"/>
  <c r="BM8" i="3" s="1"/>
  <c r="BM26" i="3" s="1"/>
  <c r="Z118" i="2"/>
  <c r="AA117" i="2"/>
  <c r="Q66" i="2"/>
  <c r="R65" i="2"/>
  <c r="BQ37" i="2"/>
  <c r="BR37" i="2" s="1"/>
  <c r="BP64" i="2"/>
  <c r="AR428" i="2"/>
  <c r="AR15" i="3" s="1"/>
  <c r="AR33" i="3" s="1"/>
  <c r="AS401" i="2"/>
  <c r="X430" i="2"/>
  <c r="Y429" i="2"/>
  <c r="BO64" i="2"/>
  <c r="W274" i="2"/>
  <c r="X273" i="2"/>
  <c r="AP272" i="2" l="1"/>
  <c r="AP12" i="3" s="1"/>
  <c r="AP30" i="3" s="1"/>
  <c r="AQ245" i="2"/>
  <c r="Y430" i="2"/>
  <c r="Z429" i="2"/>
  <c r="R66" i="2"/>
  <c r="S65" i="2"/>
  <c r="BR64" i="2"/>
  <c r="BS37" i="2"/>
  <c r="X274" i="2"/>
  <c r="Y273" i="2"/>
  <c r="AS428" i="2"/>
  <c r="AS15" i="3" s="1"/>
  <c r="AS33" i="3" s="1"/>
  <c r="AT401" i="2"/>
  <c r="BP8" i="3"/>
  <c r="BP26" i="3" s="1"/>
  <c r="AA118" i="2"/>
  <c r="AB117" i="2"/>
  <c r="BO8" i="3"/>
  <c r="BO26" i="3" s="1"/>
  <c r="N242" i="1"/>
  <c r="N186" i="2"/>
  <c r="BQ64" i="2"/>
  <c r="C46" i="5" l="1"/>
  <c r="C124" i="5"/>
  <c r="AQ272" i="2"/>
  <c r="AQ12" i="3" s="1"/>
  <c r="AQ30" i="3" s="1"/>
  <c r="AR245" i="2"/>
  <c r="Y274" i="2"/>
  <c r="Z273" i="2"/>
  <c r="AB118" i="2"/>
  <c r="AC117" i="2"/>
  <c r="N247" i="1"/>
  <c r="N446" i="2"/>
  <c r="BT37" i="2"/>
  <c r="BS64" i="2"/>
  <c r="BQ8" i="3"/>
  <c r="BQ26" i="3" s="1"/>
  <c r="T193" i="2"/>
  <c r="AJ193" i="2"/>
  <c r="AY193" i="2"/>
  <c r="R193" i="2"/>
  <c r="P193" i="2"/>
  <c r="AG193" i="2"/>
  <c r="AV193" i="2"/>
  <c r="V193" i="2"/>
  <c r="Q193" i="2"/>
  <c r="AE193" i="2"/>
  <c r="AT193" i="2"/>
  <c r="BJ193" i="2"/>
  <c r="BE193" i="2"/>
  <c r="AR193" i="2"/>
  <c r="AS193" i="2"/>
  <c r="X193" i="2"/>
  <c r="AN193" i="2"/>
  <c r="BC193" i="2"/>
  <c r="AD193" i="2"/>
  <c r="U193" i="2"/>
  <c r="AK193" i="2"/>
  <c r="AZ193" i="2"/>
  <c r="AH193" i="2"/>
  <c r="S193" i="2"/>
  <c r="AI193" i="2"/>
  <c r="AX193" i="2"/>
  <c r="Z193" i="2"/>
  <c r="O193" i="2"/>
  <c r="AU193" i="2"/>
  <c r="BK193" i="2"/>
  <c r="AC193" i="2"/>
  <c r="BI193" i="2"/>
  <c r="AA193" i="2"/>
  <c r="BF193" i="2"/>
  <c r="AB193" i="2"/>
  <c r="N221" i="2"/>
  <c r="N222" i="2" s="1"/>
  <c r="BG193" i="2"/>
  <c r="AP193" i="2"/>
  <c r="Y193" i="2"/>
  <c r="AO193" i="2"/>
  <c r="BD193" i="2"/>
  <c r="AW193" i="2"/>
  <c r="W193" i="2"/>
  <c r="AM193" i="2"/>
  <c r="BB193" i="2"/>
  <c r="AL193" i="2"/>
  <c r="AF193" i="2"/>
  <c r="BA193" i="2"/>
  <c r="BH193" i="2"/>
  <c r="AQ193" i="2"/>
  <c r="AT428" i="2"/>
  <c r="AT15" i="3" s="1"/>
  <c r="AT33" i="3" s="1"/>
  <c r="AU401" i="2"/>
  <c r="BR8" i="3"/>
  <c r="BR26" i="3" s="1"/>
  <c r="S66" i="2"/>
  <c r="T65" i="2"/>
  <c r="Z430" i="2"/>
  <c r="AA429" i="2"/>
  <c r="E124" i="5" l="1"/>
  <c r="AS245" i="2"/>
  <c r="AR272" i="2"/>
  <c r="AR12" i="3" s="1"/>
  <c r="AR30" i="3" s="1"/>
  <c r="C101" i="5"/>
  <c r="C130" i="5"/>
  <c r="N134" i="2"/>
  <c r="BL193" i="2"/>
  <c r="BM193" i="2" s="1"/>
  <c r="BM220" i="2" s="1"/>
  <c r="BM11" i="3" s="1"/>
  <c r="BM29" i="3" s="1"/>
  <c r="AA430" i="2"/>
  <c r="AB429" i="2"/>
  <c r="BH220" i="2"/>
  <c r="BH11" i="3" s="1"/>
  <c r="BH29" i="3" s="1"/>
  <c r="BB220" i="2"/>
  <c r="BB11" i="3" s="1"/>
  <c r="BB29" i="3" s="1"/>
  <c r="BD220" i="2"/>
  <c r="BD11" i="3" s="1"/>
  <c r="BD29" i="3" s="1"/>
  <c r="BG220" i="2"/>
  <c r="BG11" i="3" s="1"/>
  <c r="BG29" i="3" s="1"/>
  <c r="AA220" i="2"/>
  <c r="AA11" i="3" s="1"/>
  <c r="AA29" i="3" s="1"/>
  <c r="AU220" i="2"/>
  <c r="AU11" i="3" s="1"/>
  <c r="AU29" i="3" s="1"/>
  <c r="AI220" i="2"/>
  <c r="AI11" i="3" s="1"/>
  <c r="AI29" i="3" s="1"/>
  <c r="AK220" i="2"/>
  <c r="AK11" i="3" s="1"/>
  <c r="AK29" i="3" s="1"/>
  <c r="AN220" i="2"/>
  <c r="AN11" i="3" s="1"/>
  <c r="AN29" i="3" s="1"/>
  <c r="BE220" i="2"/>
  <c r="BE11" i="3" s="1"/>
  <c r="BE29" i="3" s="1"/>
  <c r="Q220" i="2"/>
  <c r="Q11" i="3" s="1"/>
  <c r="Q29" i="3" s="1"/>
  <c r="P220" i="2"/>
  <c r="P11" i="3" s="1"/>
  <c r="P29" i="3" s="1"/>
  <c r="T220" i="2"/>
  <c r="T11" i="3" s="1"/>
  <c r="T29" i="3" s="1"/>
  <c r="BS8" i="3"/>
  <c r="BS26" i="3" s="1"/>
  <c r="AC118" i="2"/>
  <c r="AD117" i="2"/>
  <c r="BA220" i="2"/>
  <c r="BA11" i="3" s="1"/>
  <c r="BA29" i="3" s="1"/>
  <c r="AM220" i="2"/>
  <c r="AM11" i="3" s="1"/>
  <c r="AM29" i="3" s="1"/>
  <c r="AO220" i="2"/>
  <c r="AO11" i="3" s="1"/>
  <c r="AO29" i="3" s="1"/>
  <c r="BI220" i="2"/>
  <c r="BI11" i="3" s="1"/>
  <c r="BI29" i="3" s="1"/>
  <c r="O220" i="2"/>
  <c r="O11" i="3" s="1"/>
  <c r="O29" i="3" s="1"/>
  <c r="O221" i="2"/>
  <c r="O222" i="2" s="1"/>
  <c r="S220" i="2"/>
  <c r="S11" i="3" s="1"/>
  <c r="S29" i="3" s="1"/>
  <c r="U220" i="2"/>
  <c r="U11" i="3" s="1"/>
  <c r="U29" i="3" s="1"/>
  <c r="X220" i="2"/>
  <c r="X11" i="3" s="1"/>
  <c r="X29" i="3" s="1"/>
  <c r="BJ220" i="2"/>
  <c r="BJ11" i="3" s="1"/>
  <c r="BJ29" i="3" s="1"/>
  <c r="V220" i="2"/>
  <c r="V11" i="3" s="1"/>
  <c r="V29" i="3" s="1"/>
  <c r="R220" i="2"/>
  <c r="R11" i="3" s="1"/>
  <c r="R29" i="3" s="1"/>
  <c r="BT64" i="2"/>
  <c r="BU37" i="2"/>
  <c r="Z274" i="2"/>
  <c r="AA273" i="2"/>
  <c r="AF220" i="2"/>
  <c r="AF11" i="3" s="1"/>
  <c r="AF29" i="3" s="1"/>
  <c r="W220" i="2"/>
  <c r="W11" i="3" s="1"/>
  <c r="W29" i="3" s="1"/>
  <c r="Y220" i="2"/>
  <c r="Y11" i="3" s="1"/>
  <c r="Y29" i="3" s="1"/>
  <c r="AB220" i="2"/>
  <c r="AB11" i="3" s="1"/>
  <c r="AB29" i="3" s="1"/>
  <c r="AC220" i="2"/>
  <c r="AC11" i="3" s="1"/>
  <c r="AC29" i="3" s="1"/>
  <c r="Z220" i="2"/>
  <c r="Z11" i="3" s="1"/>
  <c r="Z29" i="3" s="1"/>
  <c r="AH220" i="2"/>
  <c r="AH11" i="3" s="1"/>
  <c r="AH29" i="3" s="1"/>
  <c r="AD220" i="2"/>
  <c r="AD11" i="3" s="1"/>
  <c r="AD29" i="3" s="1"/>
  <c r="AS220" i="2"/>
  <c r="AS11" i="3" s="1"/>
  <c r="AS29" i="3" s="1"/>
  <c r="AT220" i="2"/>
  <c r="AT11" i="3" s="1"/>
  <c r="AT29" i="3" s="1"/>
  <c r="AV220" i="2"/>
  <c r="AV11" i="3" s="1"/>
  <c r="AV29" i="3" s="1"/>
  <c r="AY220" i="2"/>
  <c r="AY11" i="3" s="1"/>
  <c r="AY29" i="3" s="1"/>
  <c r="S453" i="2"/>
  <c r="T453" i="2"/>
  <c r="V453" i="2"/>
  <c r="W453" i="2"/>
  <c r="N481" i="2"/>
  <c r="N482" i="2" s="1"/>
  <c r="Q453" i="2"/>
  <c r="P453" i="2"/>
  <c r="O453" i="2"/>
  <c r="R453" i="2"/>
  <c r="U453" i="2"/>
  <c r="T66" i="2"/>
  <c r="U65" i="2"/>
  <c r="AU428" i="2"/>
  <c r="AU15" i="3" s="1"/>
  <c r="AU33" i="3" s="1"/>
  <c r="AV401" i="2"/>
  <c r="AQ220" i="2"/>
  <c r="AQ11" i="3" s="1"/>
  <c r="AQ29" i="3" s="1"/>
  <c r="AL220" i="2"/>
  <c r="AL11" i="3" s="1"/>
  <c r="AL29" i="3" s="1"/>
  <c r="AW220" i="2"/>
  <c r="AW11" i="3" s="1"/>
  <c r="AW29" i="3" s="1"/>
  <c r="AP220" i="2"/>
  <c r="AP11" i="3" s="1"/>
  <c r="AP29" i="3" s="1"/>
  <c r="BF220" i="2"/>
  <c r="BF11" i="3" s="1"/>
  <c r="BF29" i="3" s="1"/>
  <c r="BK220" i="2"/>
  <c r="BK11" i="3" s="1"/>
  <c r="BK29" i="3" s="1"/>
  <c r="AX220" i="2"/>
  <c r="AX11" i="3" s="1"/>
  <c r="AX29" i="3" s="1"/>
  <c r="AZ220" i="2"/>
  <c r="AZ11" i="3" s="1"/>
  <c r="AZ29" i="3" s="1"/>
  <c r="BC220" i="2"/>
  <c r="BC11" i="3" s="1"/>
  <c r="BC29" i="3" s="1"/>
  <c r="AR220" i="2"/>
  <c r="AR11" i="3" s="1"/>
  <c r="AR29" i="3" s="1"/>
  <c r="AE220" i="2"/>
  <c r="AE11" i="3" s="1"/>
  <c r="AE29" i="3" s="1"/>
  <c r="AG220" i="2"/>
  <c r="AG11" i="3" s="1"/>
  <c r="AG29" i="3" s="1"/>
  <c r="AJ220" i="2"/>
  <c r="AJ11" i="3" s="1"/>
  <c r="AJ29" i="3" s="1"/>
  <c r="E130" i="5" l="1"/>
  <c r="AS272" i="2"/>
  <c r="AS12" i="3" s="1"/>
  <c r="AS30" i="3" s="1"/>
  <c r="AT245" i="2"/>
  <c r="N53" i="1"/>
  <c r="BL220" i="2"/>
  <c r="BL11" i="3" s="1"/>
  <c r="BL29" i="3" s="1"/>
  <c r="BN193" i="2"/>
  <c r="BO193" i="2" s="1"/>
  <c r="BO220" i="2" s="1"/>
  <c r="BO11" i="3" s="1"/>
  <c r="BO29" i="3" s="1"/>
  <c r="U480" i="2"/>
  <c r="U16" i="3" s="1"/>
  <c r="U34" i="3" s="1"/>
  <c r="Q480" i="2"/>
  <c r="Q16" i="3" s="1"/>
  <c r="Q34" i="3" s="1"/>
  <c r="T480" i="2"/>
  <c r="T16" i="3" s="1"/>
  <c r="T34" i="3" s="1"/>
  <c r="AA274" i="2"/>
  <c r="AB273" i="2"/>
  <c r="R480" i="2"/>
  <c r="R16" i="3" s="1"/>
  <c r="R34" i="3" s="1"/>
  <c r="S480" i="2"/>
  <c r="S16" i="3" s="1"/>
  <c r="S34" i="3" s="1"/>
  <c r="BU64" i="2"/>
  <c r="BV37" i="2"/>
  <c r="AB430" i="2"/>
  <c r="AC429" i="2"/>
  <c r="AV428" i="2"/>
  <c r="AV15" i="3" s="1"/>
  <c r="AV33" i="3" s="1"/>
  <c r="AW401" i="2"/>
  <c r="O481" i="2"/>
  <c r="O482" i="2" s="1"/>
  <c r="O480" i="2"/>
  <c r="O16" i="3" s="1"/>
  <c r="O34" i="3" s="1"/>
  <c r="W480" i="2"/>
  <c r="W16" i="3" s="1"/>
  <c r="W34" i="3" s="1"/>
  <c r="AA141" i="2"/>
  <c r="AQ141" i="2"/>
  <c r="BF141" i="2"/>
  <c r="AO141" i="2"/>
  <c r="X141" i="2"/>
  <c r="AN141" i="2"/>
  <c r="BC141" i="2"/>
  <c r="AK141" i="2"/>
  <c r="Z141" i="2"/>
  <c r="AP141" i="2"/>
  <c r="BE141" i="2"/>
  <c r="N169" i="2"/>
  <c r="AC141" i="2"/>
  <c r="Y141" i="2"/>
  <c r="AG141" i="2"/>
  <c r="O141" i="2"/>
  <c r="AE141" i="2"/>
  <c r="AT141" i="2"/>
  <c r="BJ141" i="2"/>
  <c r="BD141" i="2"/>
  <c r="AB141" i="2"/>
  <c r="AR141" i="2"/>
  <c r="BG141" i="2"/>
  <c r="AZ141" i="2"/>
  <c r="AD141" i="2"/>
  <c r="AS141" i="2"/>
  <c r="BI141" i="2"/>
  <c r="AV141" i="2"/>
  <c r="W141" i="2"/>
  <c r="BB141" i="2"/>
  <c r="T141" i="2"/>
  <c r="AY141" i="2"/>
  <c r="V141" i="2"/>
  <c r="BA141" i="2"/>
  <c r="S141" i="2"/>
  <c r="AI141" i="2"/>
  <c r="AX141" i="2"/>
  <c r="R141" i="2"/>
  <c r="Q141" i="2"/>
  <c r="AF141" i="2"/>
  <c r="AU141" i="2"/>
  <c r="BK141" i="2"/>
  <c r="P141" i="2"/>
  <c r="AH141" i="2"/>
  <c r="AW141" i="2"/>
  <c r="U141" i="2"/>
  <c r="BH141" i="2"/>
  <c r="AM141" i="2"/>
  <c r="AJ141" i="2"/>
  <c r="AL141" i="2"/>
  <c r="N10" i="2"/>
  <c r="AD118" i="2"/>
  <c r="AE117" i="2"/>
  <c r="P221" i="2"/>
  <c r="U66" i="2"/>
  <c r="V65" i="2"/>
  <c r="X453" i="2"/>
  <c r="P480" i="2"/>
  <c r="P16" i="3" s="1"/>
  <c r="P34" i="3" s="1"/>
  <c r="V480" i="2"/>
  <c r="V16" i="3" s="1"/>
  <c r="V34" i="3" s="1"/>
  <c r="N69" i="1"/>
  <c r="N255" i="1" s="1"/>
  <c r="N258" i="1" s="1"/>
  <c r="BT8" i="3"/>
  <c r="BT26" i="3" s="1"/>
  <c r="AU245" i="2" l="1"/>
  <c r="AT272" i="2"/>
  <c r="AT12" i="3" s="1"/>
  <c r="AT30" i="3" s="1"/>
  <c r="BP193" i="2"/>
  <c r="BQ193" i="2" s="1"/>
  <c r="BR193" i="2" s="1"/>
  <c r="BR220" i="2" s="1"/>
  <c r="BR11" i="3" s="1"/>
  <c r="BR29" i="3" s="1"/>
  <c r="P481" i="2"/>
  <c r="P482" i="2" s="1"/>
  <c r="BN220" i="2"/>
  <c r="BN11" i="3" s="1"/>
  <c r="BN29" i="3" s="1"/>
  <c r="N241" i="1"/>
  <c r="N169" i="1"/>
  <c r="AE118" i="2"/>
  <c r="AF117" i="2"/>
  <c r="BH168" i="2"/>
  <c r="P168" i="2"/>
  <c r="Q168" i="2"/>
  <c r="S168" i="2"/>
  <c r="T168" i="2"/>
  <c r="BI168" i="2"/>
  <c r="BG168" i="2"/>
  <c r="BJ168" i="2"/>
  <c r="AG168" i="2"/>
  <c r="BE168" i="2"/>
  <c r="BC168" i="2"/>
  <c r="BF168" i="2"/>
  <c r="AW428" i="2"/>
  <c r="AW15" i="3" s="1"/>
  <c r="AW33" i="3" s="1"/>
  <c r="AX401" i="2"/>
  <c r="X480" i="2"/>
  <c r="X16" i="3" s="1"/>
  <c r="X34" i="3" s="1"/>
  <c r="Y453" i="2"/>
  <c r="P222" i="2"/>
  <c r="Q221" i="2"/>
  <c r="AL168" i="2"/>
  <c r="U168" i="2"/>
  <c r="BK168" i="2"/>
  <c r="R168" i="2"/>
  <c r="BA168" i="2"/>
  <c r="BB168" i="2"/>
  <c r="AS168" i="2"/>
  <c r="AR168" i="2"/>
  <c r="AT168" i="2"/>
  <c r="Y168" i="2"/>
  <c r="AP168" i="2"/>
  <c r="AN168" i="2"/>
  <c r="AQ168" i="2"/>
  <c r="Z453" i="2"/>
  <c r="AA453" i="2" s="1"/>
  <c r="BU8" i="3"/>
  <c r="BU26" i="3" s="1"/>
  <c r="AB274" i="2"/>
  <c r="AC273" i="2"/>
  <c r="V66" i="2"/>
  <c r="W65" i="2"/>
  <c r="AJ168" i="2"/>
  <c r="AW168" i="2"/>
  <c r="AU168" i="2"/>
  <c r="AX168" i="2"/>
  <c r="V168" i="2"/>
  <c r="W168" i="2"/>
  <c r="AD168" i="2"/>
  <c r="AB168" i="2"/>
  <c r="AE168" i="2"/>
  <c r="AC168" i="2"/>
  <c r="Z168" i="2"/>
  <c r="X168" i="2"/>
  <c r="AA168" i="2"/>
  <c r="BL141" i="2"/>
  <c r="AM168" i="2"/>
  <c r="AH168" i="2"/>
  <c r="AF168" i="2"/>
  <c r="AI168" i="2"/>
  <c r="AY168" i="2"/>
  <c r="AV168" i="2"/>
  <c r="AZ168" i="2"/>
  <c r="BD168" i="2"/>
  <c r="O168" i="2"/>
  <c r="O169" i="2"/>
  <c r="N170" i="2"/>
  <c r="N13" i="2"/>
  <c r="N14" i="2" s="1"/>
  <c r="AK168" i="2"/>
  <c r="AO168" i="2"/>
  <c r="AC430" i="2"/>
  <c r="AD429" i="2"/>
  <c r="BV64" i="2"/>
  <c r="BW37" i="2"/>
  <c r="AU272" i="2" l="1"/>
  <c r="AU12" i="3" s="1"/>
  <c r="AU30" i="3" s="1"/>
  <c r="AV245" i="2"/>
  <c r="C35" i="5"/>
  <c r="C123" i="5"/>
  <c r="BQ220" i="2"/>
  <c r="BQ11" i="3" s="1"/>
  <c r="BQ29" i="3" s="1"/>
  <c r="BP220" i="2"/>
  <c r="BP11" i="3" s="1"/>
  <c r="BP29" i="3" s="1"/>
  <c r="BS193" i="2"/>
  <c r="BS220" i="2" s="1"/>
  <c r="BS11" i="3" s="1"/>
  <c r="BS29" i="3" s="1"/>
  <c r="Q481" i="2"/>
  <c r="Q482" i="2" s="1"/>
  <c r="BV8" i="3"/>
  <c r="BV26" i="3" s="1"/>
  <c r="O170" i="2"/>
  <c r="O13" i="2"/>
  <c r="O14" i="2" s="1"/>
  <c r="W66" i="2"/>
  <c r="X65" i="2"/>
  <c r="AB453" i="2"/>
  <c r="AA480" i="2"/>
  <c r="AA16" i="3" s="1"/>
  <c r="AA34" i="3" s="1"/>
  <c r="AQ10" i="3"/>
  <c r="AQ28" i="3" s="1"/>
  <c r="AP10" i="3"/>
  <c r="AP28" i="3" s="1"/>
  <c r="AT10" i="3"/>
  <c r="AT28" i="3" s="1"/>
  <c r="AS10" i="3"/>
  <c r="AS28" i="3" s="1"/>
  <c r="BA10" i="3"/>
  <c r="BA28" i="3" s="1"/>
  <c r="BK10" i="3"/>
  <c r="BK28" i="3" s="1"/>
  <c r="AL10" i="3"/>
  <c r="AL28" i="3" s="1"/>
  <c r="Q222" i="2"/>
  <c r="R221" i="2"/>
  <c r="BC10" i="3"/>
  <c r="BC28" i="3" s="1"/>
  <c r="AG10" i="3"/>
  <c r="AG28" i="3" s="1"/>
  <c r="BG10" i="3"/>
  <c r="BG28" i="3" s="1"/>
  <c r="T10" i="3"/>
  <c r="T28" i="3" s="1"/>
  <c r="T9" i="2"/>
  <c r="T18" i="3" s="1"/>
  <c r="Q10" i="3"/>
  <c r="Q28" i="3" s="1"/>
  <c r="Q9" i="2"/>
  <c r="Q18" i="3" s="1"/>
  <c r="BH10" i="3"/>
  <c r="BH28" i="3" s="1"/>
  <c r="AF118" i="2"/>
  <c r="AG117" i="2"/>
  <c r="BW64" i="2"/>
  <c r="AD430" i="2"/>
  <c r="AE429" i="2"/>
  <c r="AK10" i="3"/>
  <c r="AK28" i="3" s="1"/>
  <c r="O10" i="3"/>
  <c r="O28" i="3" s="1"/>
  <c r="O9" i="2"/>
  <c r="O18" i="3" s="1"/>
  <c r="AZ10" i="3"/>
  <c r="AZ28" i="3" s="1"/>
  <c r="AY10" i="3"/>
  <c r="AY28" i="3" s="1"/>
  <c r="AF10" i="3"/>
  <c r="AF28" i="3" s="1"/>
  <c r="AM10" i="3"/>
  <c r="AM28" i="3" s="1"/>
  <c r="AA10" i="3"/>
  <c r="AA28" i="3" s="1"/>
  <c r="Z10" i="3"/>
  <c r="Z28" i="3" s="1"/>
  <c r="AE10" i="3"/>
  <c r="AE28" i="3" s="1"/>
  <c r="AD10" i="3"/>
  <c r="AD28" i="3" s="1"/>
  <c r="V10" i="3"/>
  <c r="V28" i="3" s="1"/>
  <c r="V9" i="2"/>
  <c r="V18" i="3" s="1"/>
  <c r="AU10" i="3"/>
  <c r="AU28" i="3" s="1"/>
  <c r="AJ10" i="3"/>
  <c r="AJ28" i="3" s="1"/>
  <c r="P169" i="2"/>
  <c r="BM141" i="2"/>
  <c r="BN141" i="2" s="1"/>
  <c r="Z480" i="2"/>
  <c r="Z16" i="3" s="1"/>
  <c r="Z34" i="3" s="1"/>
  <c r="AN10" i="3"/>
  <c r="AN28" i="3" s="1"/>
  <c r="Y10" i="3"/>
  <c r="Y28" i="3" s="1"/>
  <c r="AR10" i="3"/>
  <c r="AR28" i="3" s="1"/>
  <c r="BB10" i="3"/>
  <c r="BB28" i="3" s="1"/>
  <c r="R10" i="3"/>
  <c r="R28" i="3" s="1"/>
  <c r="R9" i="2"/>
  <c r="R18" i="3" s="1"/>
  <c r="U10" i="3"/>
  <c r="U28" i="3" s="1"/>
  <c r="U9" i="2"/>
  <c r="U18" i="3" s="1"/>
  <c r="Y480" i="2"/>
  <c r="Y16" i="3" s="1"/>
  <c r="Y34" i="3" s="1"/>
  <c r="AX428" i="2"/>
  <c r="AX15" i="3" s="1"/>
  <c r="AX33" i="3" s="1"/>
  <c r="AY401" i="2"/>
  <c r="BF10" i="3"/>
  <c r="BF28" i="3" s="1"/>
  <c r="BE10" i="3"/>
  <c r="BE28" i="3" s="1"/>
  <c r="BJ10" i="3"/>
  <c r="BJ28" i="3" s="1"/>
  <c r="BI10" i="3"/>
  <c r="BI28" i="3" s="1"/>
  <c r="S10" i="3"/>
  <c r="S28" i="3" s="1"/>
  <c r="S9" i="2"/>
  <c r="S18" i="3" s="1"/>
  <c r="P10" i="3"/>
  <c r="P28" i="3" s="1"/>
  <c r="P9" i="2"/>
  <c r="P18" i="3" s="1"/>
  <c r="BL168" i="2"/>
  <c r="AO10" i="3"/>
  <c r="AO28" i="3" s="1"/>
  <c r="BD10" i="3"/>
  <c r="BD28" i="3" s="1"/>
  <c r="AV10" i="3"/>
  <c r="AV28" i="3" s="1"/>
  <c r="AI10" i="3"/>
  <c r="AI28" i="3" s="1"/>
  <c r="AH10" i="3"/>
  <c r="AH28" i="3" s="1"/>
  <c r="X10" i="3"/>
  <c r="X28" i="3" s="1"/>
  <c r="X9" i="2"/>
  <c r="X18" i="3" s="1"/>
  <c r="AC10" i="3"/>
  <c r="AC28" i="3" s="1"/>
  <c r="AB10" i="3"/>
  <c r="AB28" i="3" s="1"/>
  <c r="W10" i="3"/>
  <c r="W28" i="3" s="1"/>
  <c r="W9" i="2"/>
  <c r="W18" i="3" s="1"/>
  <c r="AX10" i="3"/>
  <c r="AX28" i="3" s="1"/>
  <c r="AW10" i="3"/>
  <c r="AW28" i="3" s="1"/>
  <c r="AC274" i="2"/>
  <c r="AD273" i="2"/>
  <c r="N249" i="1"/>
  <c r="N261" i="1" s="1"/>
  <c r="O261" i="1" s="1"/>
  <c r="AW245" i="2" l="1"/>
  <c r="AV272" i="2"/>
  <c r="AV12" i="3" s="1"/>
  <c r="AV30" i="3" s="1"/>
  <c r="C132" i="5"/>
  <c r="E123" i="5"/>
  <c r="R481" i="2"/>
  <c r="R482" i="2" s="1"/>
  <c r="BT193" i="2"/>
  <c r="BT220" i="2" s="1"/>
  <c r="BT11" i="3" s="1"/>
  <c r="BT29" i="3" s="1"/>
  <c r="U36" i="3"/>
  <c r="V36" i="3"/>
  <c r="W36" i="3"/>
  <c r="X36" i="3"/>
  <c r="T36" i="3"/>
  <c r="AA9" i="2"/>
  <c r="AA18" i="3" s="1"/>
  <c r="Z9" i="2"/>
  <c r="Z18" i="3" s="1"/>
  <c r="AA36" i="3"/>
  <c r="BN168" i="2"/>
  <c r="S36" i="3"/>
  <c r="P170" i="2"/>
  <c r="P13" i="2"/>
  <c r="P14" i="2" s="1"/>
  <c r="Q169" i="2"/>
  <c r="BY36" i="3"/>
  <c r="AE430" i="2"/>
  <c r="AF429" i="2"/>
  <c r="BW8" i="3"/>
  <c r="BW26" i="3" s="1"/>
  <c r="R36" i="3"/>
  <c r="O36" i="3"/>
  <c r="Q36" i="3"/>
  <c r="R222" i="2"/>
  <c r="S221" i="2"/>
  <c r="AD274" i="2"/>
  <c r="AE273" i="2"/>
  <c r="BL10" i="3"/>
  <c r="BL28" i="3" s="1"/>
  <c r="P36" i="3"/>
  <c r="Y9" i="2"/>
  <c r="Y18" i="3" s="1"/>
  <c r="AY428" i="2"/>
  <c r="AZ401" i="2"/>
  <c r="Y36" i="3"/>
  <c r="BM168" i="2"/>
  <c r="BO141" i="2"/>
  <c r="Z36" i="3"/>
  <c r="AG118" i="2"/>
  <c r="AH117" i="2"/>
  <c r="AB480" i="2"/>
  <c r="AC453" i="2"/>
  <c r="AD453" i="2" s="1"/>
  <c r="X66" i="2"/>
  <c r="Y65" i="2"/>
  <c r="E132" i="5" l="1"/>
  <c r="D132" i="5"/>
  <c r="O249" i="1" s="1"/>
  <c r="S481" i="2"/>
  <c r="S482" i="2" s="1"/>
  <c r="AW272" i="2"/>
  <c r="AW12" i="3" s="1"/>
  <c r="AW30" i="3" s="1"/>
  <c r="AX245" i="2"/>
  <c r="BU193" i="2"/>
  <c r="BU220" i="2" s="1"/>
  <c r="BU11" i="3" s="1"/>
  <c r="BU29" i="3" s="1"/>
  <c r="AD480" i="2"/>
  <c r="Y66" i="2"/>
  <c r="Z65" i="2"/>
  <c r="BM10" i="3"/>
  <c r="BM28" i="3" s="1"/>
  <c r="BN10" i="3"/>
  <c r="BN28" i="3" s="1"/>
  <c r="AB16" i="3"/>
  <c r="AB34" i="3" s="1"/>
  <c r="AB9" i="2"/>
  <c r="AB18" i="3" s="1"/>
  <c r="AZ428" i="2"/>
  <c r="BA401" i="2"/>
  <c r="AC480" i="2"/>
  <c r="AE453" i="2"/>
  <c r="AH118" i="2"/>
  <c r="AI117" i="2"/>
  <c r="BO168" i="2"/>
  <c r="AY15" i="3"/>
  <c r="AY33" i="3" s="1"/>
  <c r="AE274" i="2"/>
  <c r="AF273" i="2"/>
  <c r="S222" i="2"/>
  <c r="T221" i="2"/>
  <c r="BP141" i="2"/>
  <c r="BQ141" i="2" s="1"/>
  <c r="AF430" i="2"/>
  <c r="AG429" i="2"/>
  <c r="Q170" i="2"/>
  <c r="R169" i="2"/>
  <c r="Q13" i="2"/>
  <c r="Q14" i="2" s="1"/>
  <c r="T481" i="2" l="1"/>
  <c r="U481" i="2" s="1"/>
  <c r="BV193" i="2"/>
  <c r="BW193" i="2" s="1"/>
  <c r="AX272" i="2"/>
  <c r="AX12" i="3" s="1"/>
  <c r="AX30" i="3" s="1"/>
  <c r="AY245" i="2"/>
  <c r="AB36" i="3"/>
  <c r="BQ168" i="2"/>
  <c r="BR141" i="2"/>
  <c r="BA428" i="2"/>
  <c r="BB401" i="2"/>
  <c r="Z66" i="2"/>
  <c r="AA65" i="2"/>
  <c r="AD16" i="3"/>
  <c r="AD34" i="3" s="1"/>
  <c r="AD9" i="2"/>
  <c r="AD18" i="3" s="1"/>
  <c r="BW220" i="2"/>
  <c r="BW11" i="3" s="1"/>
  <c r="BW29" i="3" s="1"/>
  <c r="T222" i="2"/>
  <c r="U221" i="2"/>
  <c r="AF274" i="2"/>
  <c r="AG273" i="2"/>
  <c r="BO10" i="3"/>
  <c r="BO28" i="3" s="1"/>
  <c r="AF453" i="2"/>
  <c r="AE480" i="2"/>
  <c r="AC16" i="3"/>
  <c r="AC34" i="3" s="1"/>
  <c r="AC9" i="2"/>
  <c r="AC18" i="3" s="1"/>
  <c r="T482" i="2"/>
  <c r="R170" i="2"/>
  <c r="R13" i="2"/>
  <c r="R14" i="2" s="1"/>
  <c r="S169" i="2"/>
  <c r="BP168" i="2"/>
  <c r="AG430" i="2"/>
  <c r="AH429" i="2"/>
  <c r="AI118" i="2"/>
  <c r="AJ117" i="2"/>
  <c r="AZ15" i="3"/>
  <c r="AZ33" i="3" s="1"/>
  <c r="BV220" i="2" l="1"/>
  <c r="BV11" i="3" s="1"/>
  <c r="BV29" i="3" s="1"/>
  <c r="AY272" i="2"/>
  <c r="AY12" i="3" s="1"/>
  <c r="AY30" i="3" s="1"/>
  <c r="AZ245" i="2"/>
  <c r="AC36" i="3"/>
  <c r="AD36" i="3"/>
  <c r="AH430" i="2"/>
  <c r="AI429" i="2"/>
  <c r="S170" i="2"/>
  <c r="S13" i="2"/>
  <c r="S14" i="2" s="1"/>
  <c r="T169" i="2"/>
  <c r="AF480" i="2"/>
  <c r="AG453" i="2"/>
  <c r="U222" i="2"/>
  <c r="V221" i="2"/>
  <c r="BA15" i="3"/>
  <c r="BA33" i="3" s="1"/>
  <c r="AJ118" i="2"/>
  <c r="AK117" i="2"/>
  <c r="BR168" i="2"/>
  <c r="BS141" i="2"/>
  <c r="AG274" i="2"/>
  <c r="AH273" i="2"/>
  <c r="BB428" i="2"/>
  <c r="BC401" i="2"/>
  <c r="BP10" i="3"/>
  <c r="BP28" i="3" s="1"/>
  <c r="U482" i="2"/>
  <c r="V481" i="2"/>
  <c r="AE16" i="3"/>
  <c r="AE34" i="3" s="1"/>
  <c r="AE9" i="2"/>
  <c r="AE18" i="3" s="1"/>
  <c r="AA66" i="2"/>
  <c r="AB65" i="2"/>
  <c r="BQ10" i="3"/>
  <c r="BQ28" i="3" s="1"/>
  <c r="AZ272" i="2" l="1"/>
  <c r="AZ12" i="3" s="1"/>
  <c r="AZ30" i="3" s="1"/>
  <c r="BA245" i="2"/>
  <c r="AE36" i="3"/>
  <c r="BC428" i="2"/>
  <c r="BD401" i="2"/>
  <c r="V222" i="2"/>
  <c r="W221" i="2"/>
  <c r="AI430" i="2"/>
  <c r="AJ429" i="2"/>
  <c r="BS168" i="2"/>
  <c r="BT141" i="2"/>
  <c r="AF16" i="3"/>
  <c r="AF34" i="3" s="1"/>
  <c r="AF9" i="2"/>
  <c r="AF18" i="3" s="1"/>
  <c r="AB66" i="2"/>
  <c r="AC65" i="2"/>
  <c r="V482" i="2"/>
  <c r="V12" i="2" s="1"/>
  <c r="W481" i="2"/>
  <c r="BB15" i="3"/>
  <c r="BB33" i="3" s="1"/>
  <c r="AH274" i="2"/>
  <c r="AI273" i="2"/>
  <c r="BR10" i="3"/>
  <c r="BR28" i="3" s="1"/>
  <c r="AK118" i="2"/>
  <c r="AL117" i="2"/>
  <c r="AG480" i="2"/>
  <c r="AH453" i="2"/>
  <c r="T170" i="2"/>
  <c r="T13" i="2"/>
  <c r="T14" i="2" s="1"/>
  <c r="U169" i="2"/>
  <c r="BB245" i="2" l="1"/>
  <c r="BA272" i="2"/>
  <c r="BA12" i="3" s="1"/>
  <c r="BA30" i="3" s="1"/>
  <c r="AF36" i="3"/>
  <c r="AG16" i="3"/>
  <c r="AG34" i="3" s="1"/>
  <c r="AG9" i="2"/>
  <c r="AG18" i="3" s="1"/>
  <c r="AL118" i="2"/>
  <c r="AM117" i="2"/>
  <c r="W222" i="2"/>
  <c r="X221" i="2"/>
  <c r="AH480" i="2"/>
  <c r="AI453" i="2"/>
  <c r="AJ430" i="2"/>
  <c r="AK429" i="2"/>
  <c r="U170" i="2"/>
  <c r="U13" i="2"/>
  <c r="U14" i="2" s="1"/>
  <c r="V169" i="2"/>
  <c r="W482" i="2"/>
  <c r="X481" i="2"/>
  <c r="AC66" i="2"/>
  <c r="AD65" i="2"/>
  <c r="BS10" i="3"/>
  <c r="BS28" i="3" s="1"/>
  <c r="BC15" i="3"/>
  <c r="BC33" i="3" s="1"/>
  <c r="AI274" i="2"/>
  <c r="AJ273" i="2"/>
  <c r="BU141" i="2"/>
  <c r="BT168" i="2"/>
  <c r="BD428" i="2"/>
  <c r="BE401" i="2"/>
  <c r="BB272" i="2" l="1"/>
  <c r="BB12" i="3" s="1"/>
  <c r="BB30" i="3" s="1"/>
  <c r="BC245" i="2"/>
  <c r="AG36" i="3"/>
  <c r="BT10" i="3"/>
  <c r="BT28" i="3" s="1"/>
  <c r="X482" i="2"/>
  <c r="Y481" i="2"/>
  <c r="V170" i="2"/>
  <c r="W169" i="2"/>
  <c r="V13" i="2"/>
  <c r="V14" i="2" s="1"/>
  <c r="AI480" i="2"/>
  <c r="AJ453" i="2"/>
  <c r="BU168" i="2"/>
  <c r="BV141" i="2"/>
  <c r="AD66" i="2"/>
  <c r="AE65" i="2"/>
  <c r="AK430" i="2"/>
  <c r="AL429" i="2"/>
  <c r="X222" i="2"/>
  <c r="Y221" i="2"/>
  <c r="AM118" i="2"/>
  <c r="AN117" i="2"/>
  <c r="BD15" i="3"/>
  <c r="BD33" i="3" s="1"/>
  <c r="BE428" i="2"/>
  <c r="BF401" i="2"/>
  <c r="AJ274" i="2"/>
  <c r="AK273" i="2"/>
  <c r="AH16" i="3"/>
  <c r="AH34" i="3" s="1"/>
  <c r="AH9" i="2"/>
  <c r="AH18" i="3" s="1"/>
  <c r="BC272" i="2" l="1"/>
  <c r="BC12" i="3" s="1"/>
  <c r="BC30" i="3" s="1"/>
  <c r="BD245" i="2"/>
  <c r="AH36" i="3"/>
  <c r="BF428" i="2"/>
  <c r="BG401" i="2"/>
  <c r="AJ480" i="2"/>
  <c r="AK453" i="2"/>
  <c r="W13" i="2"/>
  <c r="W14" i="2" s="1"/>
  <c r="W170" i="2"/>
  <c r="X169" i="2"/>
  <c r="Y482" i="2"/>
  <c r="Z481" i="2"/>
  <c r="Y222" i="2"/>
  <c r="Z221" i="2"/>
  <c r="BU10" i="3"/>
  <c r="BU28" i="3" s="1"/>
  <c r="AN118" i="2"/>
  <c r="AO117" i="2"/>
  <c r="AK274" i="2"/>
  <c r="AL273" i="2"/>
  <c r="BE15" i="3"/>
  <c r="BE33" i="3" s="1"/>
  <c r="AL430" i="2"/>
  <c r="AM429" i="2"/>
  <c r="AI16" i="3"/>
  <c r="AI34" i="3" s="1"/>
  <c r="AI9" i="2"/>
  <c r="AI18" i="3" s="1"/>
  <c r="AE66" i="2"/>
  <c r="AF65" i="2"/>
  <c r="BV168" i="2"/>
  <c r="BW141" i="2"/>
  <c r="BD272" i="2" l="1"/>
  <c r="BD12" i="3" s="1"/>
  <c r="BD30" i="3" s="1"/>
  <c r="BE245" i="2"/>
  <c r="AI36" i="3"/>
  <c r="BW168" i="2"/>
  <c r="AM430" i="2"/>
  <c r="AN429" i="2"/>
  <c r="AL274" i="2"/>
  <c r="AM273" i="2"/>
  <c r="AK480" i="2"/>
  <c r="AL453" i="2"/>
  <c r="AF66" i="2"/>
  <c r="AG65" i="2"/>
  <c r="Z482" i="2"/>
  <c r="AA481" i="2"/>
  <c r="BG428" i="2"/>
  <c r="BH401" i="2"/>
  <c r="BV10" i="3"/>
  <c r="BV28" i="3" s="1"/>
  <c r="AJ16" i="3"/>
  <c r="AJ34" i="3" s="1"/>
  <c r="AJ9" i="2"/>
  <c r="AJ18" i="3" s="1"/>
  <c r="AO118" i="2"/>
  <c r="AP117" i="2"/>
  <c r="Z222" i="2"/>
  <c r="AA221" i="2"/>
  <c r="X170" i="2"/>
  <c r="Y169" i="2"/>
  <c r="X13" i="2"/>
  <c r="X14" i="2" s="1"/>
  <c r="BF15" i="3"/>
  <c r="BF33" i="3" s="1"/>
  <c r="BE272" i="2" l="1"/>
  <c r="BE12" i="3" s="1"/>
  <c r="BE30" i="3" s="1"/>
  <c r="BF245" i="2"/>
  <c r="AJ36" i="3"/>
  <c r="BG15" i="3"/>
  <c r="BG33" i="3" s="1"/>
  <c r="AA482" i="2"/>
  <c r="AB481" i="2"/>
  <c r="AK16" i="3"/>
  <c r="AK34" i="3" s="1"/>
  <c r="AK9" i="2"/>
  <c r="AK18" i="3" s="1"/>
  <c r="AM274" i="2"/>
  <c r="AN273" i="2"/>
  <c r="BH428" i="2"/>
  <c r="BI401" i="2"/>
  <c r="AG66" i="2"/>
  <c r="AH65" i="2"/>
  <c r="AL480" i="2"/>
  <c r="AM453" i="2"/>
  <c r="AN430" i="2"/>
  <c r="AO429" i="2"/>
  <c r="AA222" i="2"/>
  <c r="AB221" i="2"/>
  <c r="AP118" i="2"/>
  <c r="AQ117" i="2"/>
  <c r="Y170" i="2"/>
  <c r="Z169" i="2"/>
  <c r="Y13" i="2"/>
  <c r="Y14" i="2" s="1"/>
  <c r="BW10" i="3"/>
  <c r="BW28" i="3" s="1"/>
  <c r="BF272" i="2" l="1"/>
  <c r="BF12" i="3" s="1"/>
  <c r="BF30" i="3" s="1"/>
  <c r="BG245" i="2"/>
  <c r="AK36" i="3"/>
  <c r="AQ118" i="2"/>
  <c r="AR117" i="2"/>
  <c r="AB222" i="2"/>
  <c r="AC221" i="2"/>
  <c r="AM480" i="2"/>
  <c r="AN453" i="2"/>
  <c r="AN274" i="2"/>
  <c r="AO273" i="2"/>
  <c r="BH15" i="3"/>
  <c r="BH33" i="3" s="1"/>
  <c r="AL16" i="3"/>
  <c r="AL34" i="3" s="1"/>
  <c r="AL9" i="2"/>
  <c r="AL18" i="3" s="1"/>
  <c r="AH66" i="2"/>
  <c r="AI65" i="2"/>
  <c r="Z170" i="2"/>
  <c r="AA169" i="2"/>
  <c r="Z13" i="2"/>
  <c r="Z14" i="2" s="1"/>
  <c r="AO430" i="2"/>
  <c r="AP429" i="2"/>
  <c r="BI428" i="2"/>
  <c r="BJ401" i="2"/>
  <c r="AB482" i="2"/>
  <c r="AC481" i="2"/>
  <c r="BG272" i="2" l="1"/>
  <c r="BG12" i="3" s="1"/>
  <c r="BG30" i="3" s="1"/>
  <c r="BH245" i="2"/>
  <c r="AL36" i="3"/>
  <c r="AP430" i="2"/>
  <c r="AQ429" i="2"/>
  <c r="AA170" i="2"/>
  <c r="AB169" i="2"/>
  <c r="AA13" i="2"/>
  <c r="AA14" i="2" s="1"/>
  <c r="AN480" i="2"/>
  <c r="AO453" i="2"/>
  <c r="AC222" i="2"/>
  <c r="AD221" i="2"/>
  <c r="BI15" i="3"/>
  <c r="BI33" i="3" s="1"/>
  <c r="AC482" i="2"/>
  <c r="AD481" i="2"/>
  <c r="BJ428" i="2"/>
  <c r="BK401" i="2"/>
  <c r="AI66" i="2"/>
  <c r="AJ65" i="2"/>
  <c r="AO274" i="2"/>
  <c r="AP273" i="2"/>
  <c r="AM16" i="3"/>
  <c r="AM34" i="3" s="1"/>
  <c r="AM9" i="2"/>
  <c r="AM18" i="3" s="1"/>
  <c r="AR118" i="2"/>
  <c r="AS117" i="2"/>
  <c r="BH272" i="2" l="1"/>
  <c r="BH12" i="3" s="1"/>
  <c r="BH30" i="3" s="1"/>
  <c r="BI245" i="2"/>
  <c r="AM36" i="3"/>
  <c r="BJ15" i="3"/>
  <c r="BJ33" i="3" s="1"/>
  <c r="AD222" i="2"/>
  <c r="AE221" i="2"/>
  <c r="AN16" i="3"/>
  <c r="AN34" i="3" s="1"/>
  <c r="AN9" i="2"/>
  <c r="AN18" i="3" s="1"/>
  <c r="AQ430" i="2"/>
  <c r="AR429" i="2"/>
  <c r="AP274" i="2"/>
  <c r="AQ273" i="2"/>
  <c r="AS118" i="2"/>
  <c r="AT117" i="2"/>
  <c r="AJ66" i="2"/>
  <c r="AK65" i="2"/>
  <c r="BK428" i="2"/>
  <c r="BL401" i="2"/>
  <c r="AD482" i="2"/>
  <c r="AE481" i="2"/>
  <c r="AO480" i="2"/>
  <c r="AP453" i="2"/>
  <c r="AB170" i="2"/>
  <c r="AC169" i="2"/>
  <c r="AB13" i="2"/>
  <c r="AB14" i="2" s="1"/>
  <c r="BI272" i="2" l="1"/>
  <c r="BI12" i="3" s="1"/>
  <c r="BI30" i="3" s="1"/>
  <c r="BJ245" i="2"/>
  <c r="AN36" i="3"/>
  <c r="AQ274" i="2"/>
  <c r="AR273" i="2"/>
  <c r="AP480" i="2"/>
  <c r="AQ453" i="2"/>
  <c r="AE482" i="2"/>
  <c r="AF481" i="2"/>
  <c r="BK15" i="3"/>
  <c r="BK33" i="3" s="1"/>
  <c r="AT118" i="2"/>
  <c r="AU117" i="2"/>
  <c r="AE222" i="2"/>
  <c r="AF221" i="2"/>
  <c r="AK66" i="2"/>
  <c r="AL65" i="2"/>
  <c r="AC170" i="2"/>
  <c r="AD169" i="2"/>
  <c r="AC13" i="2"/>
  <c r="AC14" i="2" s="1"/>
  <c r="AO16" i="3"/>
  <c r="AO34" i="3" s="1"/>
  <c r="AO9" i="2"/>
  <c r="AO18" i="3" s="1"/>
  <c r="BL428" i="2"/>
  <c r="BM401" i="2"/>
  <c r="AR430" i="2"/>
  <c r="AS429" i="2"/>
  <c r="BJ272" i="2" l="1"/>
  <c r="BJ12" i="3" s="1"/>
  <c r="BJ30" i="3" s="1"/>
  <c r="BK245" i="2"/>
  <c r="AO36" i="3"/>
  <c r="AD170" i="2"/>
  <c r="AE169" i="2"/>
  <c r="AD13" i="2"/>
  <c r="AD14" i="2" s="1"/>
  <c r="AL66" i="2"/>
  <c r="AM65" i="2"/>
  <c r="AQ480" i="2"/>
  <c r="AR453" i="2"/>
  <c r="BL15" i="3"/>
  <c r="BL33" i="3" s="1"/>
  <c r="AS430" i="2"/>
  <c r="AT429" i="2"/>
  <c r="BM428" i="2"/>
  <c r="BN401" i="2"/>
  <c r="AF222" i="2"/>
  <c r="AG221" i="2"/>
  <c r="AR274" i="2"/>
  <c r="AS273" i="2"/>
  <c r="AU118" i="2"/>
  <c r="AV117" i="2"/>
  <c r="AF482" i="2"/>
  <c r="AG481" i="2"/>
  <c r="AP16" i="3"/>
  <c r="AP34" i="3" s="1"/>
  <c r="AP9" i="2"/>
  <c r="AP18" i="3" s="1"/>
  <c r="BK272" i="2" l="1"/>
  <c r="BK12" i="3" s="1"/>
  <c r="BK30" i="3" s="1"/>
  <c r="BL245" i="2"/>
  <c r="AP36" i="3"/>
  <c r="AG482" i="2"/>
  <c r="AH481" i="2"/>
  <c r="AQ16" i="3"/>
  <c r="AQ34" i="3" s="1"/>
  <c r="AQ9" i="2"/>
  <c r="AQ18" i="3" s="1"/>
  <c r="AS274" i="2"/>
  <c r="AT273" i="2"/>
  <c r="BN428" i="2"/>
  <c r="BO401" i="2"/>
  <c r="AE170" i="2"/>
  <c r="AF169" i="2"/>
  <c r="AE13" i="2"/>
  <c r="AE14" i="2" s="1"/>
  <c r="BM15" i="3"/>
  <c r="BM33" i="3" s="1"/>
  <c r="AV118" i="2"/>
  <c r="AW117" i="2"/>
  <c r="AG222" i="2"/>
  <c r="AH221" i="2"/>
  <c r="AT430" i="2"/>
  <c r="AU429" i="2"/>
  <c r="AR480" i="2"/>
  <c r="AS453" i="2"/>
  <c r="AM66" i="2"/>
  <c r="AN65" i="2"/>
  <c r="BL272" i="2" l="1"/>
  <c r="BL12" i="3" s="1"/>
  <c r="BL30" i="3" s="1"/>
  <c r="BM245" i="2"/>
  <c r="AQ36" i="3"/>
  <c r="AS480" i="2"/>
  <c r="AT453" i="2"/>
  <c r="AN66" i="2"/>
  <c r="AO65" i="2"/>
  <c r="AR16" i="3"/>
  <c r="AR34" i="3" s="1"/>
  <c r="AR9" i="2"/>
  <c r="AR18" i="3" s="1"/>
  <c r="AU430" i="2"/>
  <c r="AV429" i="2"/>
  <c r="AH222" i="2"/>
  <c r="AI221" i="2"/>
  <c r="AW118" i="2"/>
  <c r="AX117" i="2"/>
  <c r="BO428" i="2"/>
  <c r="BP401" i="2"/>
  <c r="AT274" i="2"/>
  <c r="AU273" i="2"/>
  <c r="AF170" i="2"/>
  <c r="AG169" i="2"/>
  <c r="AF13" i="2"/>
  <c r="AF14" i="2" s="1"/>
  <c r="BN15" i="3"/>
  <c r="BN33" i="3" s="1"/>
  <c r="AH482" i="2"/>
  <c r="AI481" i="2"/>
  <c r="BM272" i="2" l="1"/>
  <c r="BM12" i="3" s="1"/>
  <c r="BM30" i="3" s="1"/>
  <c r="BN245" i="2"/>
  <c r="AR36" i="3"/>
  <c r="AU274" i="2"/>
  <c r="AV273" i="2"/>
  <c r="BP428" i="2"/>
  <c r="BQ401" i="2"/>
  <c r="AX118" i="2"/>
  <c r="AY117" i="2"/>
  <c r="AT480" i="2"/>
  <c r="AU453" i="2"/>
  <c r="AI482" i="2"/>
  <c r="AJ481" i="2"/>
  <c r="AG170" i="2"/>
  <c r="AH169" i="2"/>
  <c r="AG13" i="2"/>
  <c r="AG14" i="2" s="1"/>
  <c r="AV430" i="2"/>
  <c r="AW429" i="2"/>
  <c r="BO15" i="3"/>
  <c r="BO33" i="3" s="1"/>
  <c r="AS16" i="3"/>
  <c r="AS34" i="3" s="1"/>
  <c r="AS9" i="2"/>
  <c r="AS18" i="3" s="1"/>
  <c r="AI222" i="2"/>
  <c r="AJ221" i="2"/>
  <c r="AO66" i="2"/>
  <c r="AP65" i="2"/>
  <c r="BN272" i="2" l="1"/>
  <c r="BN12" i="3" s="1"/>
  <c r="BN30" i="3" s="1"/>
  <c r="BO245" i="2"/>
  <c r="AS36" i="3"/>
  <c r="AJ222" i="2"/>
  <c r="AK221" i="2"/>
  <c r="AW430" i="2"/>
  <c r="AX429" i="2"/>
  <c r="AJ482" i="2"/>
  <c r="AK481" i="2"/>
  <c r="AT16" i="3"/>
  <c r="AT34" i="3" s="1"/>
  <c r="AT9" i="2"/>
  <c r="AT18" i="3" s="1"/>
  <c r="AP66" i="2"/>
  <c r="AQ65" i="2"/>
  <c r="AY118" i="2"/>
  <c r="AZ117" i="2"/>
  <c r="BP15" i="3"/>
  <c r="BP33" i="3" s="1"/>
  <c r="AU480" i="2"/>
  <c r="AV453" i="2"/>
  <c r="AV274" i="2"/>
  <c r="AW273" i="2"/>
  <c r="AH170" i="2"/>
  <c r="AI169" i="2"/>
  <c r="AH13" i="2"/>
  <c r="AH14" i="2" s="1"/>
  <c r="BQ428" i="2"/>
  <c r="BR401" i="2"/>
  <c r="BO272" i="2" l="1"/>
  <c r="BO12" i="3" s="1"/>
  <c r="BO30" i="3" s="1"/>
  <c r="BP245" i="2"/>
  <c r="AT36" i="3"/>
  <c r="BR428" i="2"/>
  <c r="BS401" i="2"/>
  <c r="AV480" i="2"/>
  <c r="AW453" i="2"/>
  <c r="AW274" i="2"/>
  <c r="AX273" i="2"/>
  <c r="BQ15" i="3"/>
  <c r="BQ33" i="3" s="1"/>
  <c r="AU16" i="3"/>
  <c r="AU34" i="3" s="1"/>
  <c r="AU9" i="2"/>
  <c r="AU18" i="3" s="1"/>
  <c r="AQ66" i="2"/>
  <c r="AR65" i="2"/>
  <c r="AK222" i="2"/>
  <c r="AL221" i="2"/>
  <c r="AI170" i="2"/>
  <c r="AJ169" i="2"/>
  <c r="AI13" i="2"/>
  <c r="AI14" i="2" s="1"/>
  <c r="AZ118" i="2"/>
  <c r="BA117" i="2"/>
  <c r="AK482" i="2"/>
  <c r="AL481" i="2"/>
  <c r="AX430" i="2"/>
  <c r="AY429" i="2"/>
  <c r="BP272" i="2" l="1"/>
  <c r="BP12" i="3" s="1"/>
  <c r="BP30" i="3" s="1"/>
  <c r="BQ245" i="2"/>
  <c r="AU36" i="3"/>
  <c r="AR66" i="2"/>
  <c r="AS65" i="2"/>
  <c r="BS428" i="2"/>
  <c r="BT401" i="2"/>
  <c r="AV16" i="3"/>
  <c r="AV34" i="3" s="1"/>
  <c r="AV9" i="2"/>
  <c r="AV18" i="3" s="1"/>
  <c r="AY430" i="2"/>
  <c r="AZ429" i="2"/>
  <c r="AW480" i="2"/>
  <c r="AX453" i="2"/>
  <c r="BA118" i="2"/>
  <c r="BB117" i="2"/>
  <c r="AJ170" i="2"/>
  <c r="AK169" i="2"/>
  <c r="AJ13" i="2"/>
  <c r="AJ14" i="2" s="1"/>
  <c r="AL222" i="2"/>
  <c r="AM221" i="2"/>
  <c r="AL482" i="2"/>
  <c r="AM481" i="2"/>
  <c r="AX274" i="2"/>
  <c r="AY273" i="2"/>
  <c r="BR15" i="3"/>
  <c r="BR33" i="3" s="1"/>
  <c r="BQ272" i="2" l="1"/>
  <c r="BQ12" i="3" s="1"/>
  <c r="BQ30" i="3" s="1"/>
  <c r="BR245" i="2"/>
  <c r="AV36" i="3"/>
  <c r="AX480" i="2"/>
  <c r="AY453" i="2"/>
  <c r="BS15" i="3"/>
  <c r="BS33" i="3" s="1"/>
  <c r="BB118" i="2"/>
  <c r="BC117" i="2"/>
  <c r="AZ430" i="2"/>
  <c r="BA429" i="2"/>
  <c r="AS66" i="2"/>
  <c r="AT65" i="2"/>
  <c r="AK170" i="2"/>
  <c r="AL169" i="2"/>
  <c r="AK13" i="2"/>
  <c r="AK14" i="2" s="1"/>
  <c r="AY274" i="2"/>
  <c r="AZ273" i="2"/>
  <c r="AM482" i="2"/>
  <c r="AN481" i="2"/>
  <c r="AM222" i="2"/>
  <c r="AN221" i="2"/>
  <c r="AW16" i="3"/>
  <c r="AW34" i="3" s="1"/>
  <c r="AW9" i="2"/>
  <c r="AW18" i="3" s="1"/>
  <c r="BT428" i="2"/>
  <c r="BU401" i="2"/>
  <c r="BR272" i="2" l="1"/>
  <c r="BR12" i="3" s="1"/>
  <c r="BR30" i="3" s="1"/>
  <c r="BS245" i="2"/>
  <c r="AW36" i="3"/>
  <c r="BT15" i="3"/>
  <c r="BT33" i="3" s="1"/>
  <c r="AN222" i="2"/>
  <c r="AO221" i="2"/>
  <c r="AX16" i="3"/>
  <c r="AX34" i="3" s="1"/>
  <c r="AX9" i="2"/>
  <c r="AX18" i="3" s="1"/>
  <c r="BU428" i="2"/>
  <c r="BV401" i="2"/>
  <c r="AN482" i="2"/>
  <c r="AO481" i="2"/>
  <c r="AL170" i="2"/>
  <c r="AM169" i="2"/>
  <c r="AL13" i="2"/>
  <c r="AL14" i="2" s="1"/>
  <c r="AT66" i="2"/>
  <c r="AU65" i="2"/>
  <c r="AY480" i="2"/>
  <c r="AZ453" i="2"/>
  <c r="AZ274" i="2"/>
  <c r="BA273" i="2"/>
  <c r="BA430" i="2"/>
  <c r="BB429" i="2"/>
  <c r="BC118" i="2"/>
  <c r="BD117" i="2"/>
  <c r="BS272" i="2" l="1"/>
  <c r="BS12" i="3" s="1"/>
  <c r="BS30" i="3" s="1"/>
  <c r="BT245" i="2"/>
  <c r="AX36" i="3"/>
  <c r="AU66" i="2"/>
  <c r="AV65" i="2"/>
  <c r="AM170" i="2"/>
  <c r="AN169" i="2"/>
  <c r="AM13" i="2"/>
  <c r="AM14" i="2" s="1"/>
  <c r="BU15" i="3"/>
  <c r="BU33" i="3" s="1"/>
  <c r="AO222" i="2"/>
  <c r="AP221" i="2"/>
  <c r="BB430" i="2"/>
  <c r="BC429" i="2"/>
  <c r="AY16" i="3"/>
  <c r="AY34" i="3" s="1"/>
  <c r="AY9" i="2"/>
  <c r="AY18" i="3" s="1"/>
  <c r="AO482" i="2"/>
  <c r="AP481" i="2"/>
  <c r="BD118" i="2"/>
  <c r="BE117" i="2"/>
  <c r="BA274" i="2"/>
  <c r="BB273" i="2"/>
  <c r="AZ480" i="2"/>
  <c r="BA453" i="2"/>
  <c r="BV428" i="2"/>
  <c r="BW401" i="2"/>
  <c r="BT272" i="2" l="1"/>
  <c r="BT12" i="3" s="1"/>
  <c r="BT30" i="3" s="1"/>
  <c r="BU245" i="2"/>
  <c r="AY36" i="3"/>
  <c r="BA480" i="2"/>
  <c r="BB453" i="2"/>
  <c r="AN170" i="2"/>
  <c r="AO169" i="2"/>
  <c r="AN13" i="2"/>
  <c r="AN14" i="2" s="1"/>
  <c r="BE118" i="2"/>
  <c r="BF117" i="2"/>
  <c r="BW428" i="2"/>
  <c r="BB274" i="2"/>
  <c r="BC273" i="2"/>
  <c r="BV15" i="3"/>
  <c r="BV33" i="3" s="1"/>
  <c r="AP222" i="2"/>
  <c r="AQ221" i="2"/>
  <c r="AZ16" i="3"/>
  <c r="AZ34" i="3" s="1"/>
  <c r="AZ9" i="2"/>
  <c r="AZ18" i="3" s="1"/>
  <c r="AP482" i="2"/>
  <c r="AQ481" i="2"/>
  <c r="BC430" i="2"/>
  <c r="BD429" i="2"/>
  <c r="AV66" i="2"/>
  <c r="AW65" i="2"/>
  <c r="BU272" i="2" l="1"/>
  <c r="BU12" i="3" s="1"/>
  <c r="BU30" i="3" s="1"/>
  <c r="BV245" i="2"/>
  <c r="AZ36" i="3"/>
  <c r="AW66" i="2"/>
  <c r="AX65" i="2"/>
  <c r="BD430" i="2"/>
  <c r="BE429" i="2"/>
  <c r="AQ482" i="2"/>
  <c r="AR481" i="2"/>
  <c r="BW15" i="3"/>
  <c r="BW33" i="3" s="1"/>
  <c r="BF118" i="2"/>
  <c r="BG117" i="2"/>
  <c r="AQ222" i="2"/>
  <c r="AR221" i="2"/>
  <c r="BC274" i="2"/>
  <c r="BD273" i="2"/>
  <c r="BB480" i="2"/>
  <c r="BC453" i="2"/>
  <c r="AO170" i="2"/>
  <c r="AP169" i="2"/>
  <c r="AO13" i="2"/>
  <c r="AO14" i="2" s="1"/>
  <c r="BA16" i="3"/>
  <c r="BA34" i="3" s="1"/>
  <c r="BA9" i="2"/>
  <c r="BA18" i="3" s="1"/>
  <c r="BV272" i="2" l="1"/>
  <c r="BV12" i="3" s="1"/>
  <c r="BV30" i="3" s="1"/>
  <c r="BW245" i="2"/>
  <c r="BW272" i="2" s="1"/>
  <c r="BW12" i="3" s="1"/>
  <c r="BW30" i="3" s="1"/>
  <c r="BA36" i="3"/>
  <c r="BC480" i="2"/>
  <c r="BD453" i="2"/>
  <c r="BE430" i="2"/>
  <c r="BF429" i="2"/>
  <c r="AX66" i="2"/>
  <c r="AY65" i="2"/>
  <c r="AP170" i="2"/>
  <c r="AQ169" i="2"/>
  <c r="AP13" i="2"/>
  <c r="AP14" i="2" s="1"/>
  <c r="AR222" i="2"/>
  <c r="AS221" i="2"/>
  <c r="BG118" i="2"/>
  <c r="BH117" i="2"/>
  <c r="BB16" i="3"/>
  <c r="BB34" i="3" s="1"/>
  <c r="BB9" i="2"/>
  <c r="BB18" i="3" s="1"/>
  <c r="BD274" i="2"/>
  <c r="BE273" i="2"/>
  <c r="AR482" i="2"/>
  <c r="AS481" i="2"/>
  <c r="BB36" i="3" l="1"/>
  <c r="AS482" i="2"/>
  <c r="AT481" i="2"/>
  <c r="BE274" i="2"/>
  <c r="BF273" i="2"/>
  <c r="AQ170" i="2"/>
  <c r="AR169" i="2"/>
  <c r="AQ13" i="2"/>
  <c r="AQ14" i="2" s="1"/>
  <c r="BD480" i="2"/>
  <c r="BE453" i="2"/>
  <c r="BH118" i="2"/>
  <c r="BI117" i="2"/>
  <c r="AS222" i="2"/>
  <c r="AT221" i="2"/>
  <c r="AY66" i="2"/>
  <c r="AZ65" i="2"/>
  <c r="BF430" i="2"/>
  <c r="BG429" i="2"/>
  <c r="BC16" i="3"/>
  <c r="BC34" i="3" s="1"/>
  <c r="BC9" i="2"/>
  <c r="BC18" i="3" s="1"/>
  <c r="BC36" i="3" l="1"/>
  <c r="BE480" i="2"/>
  <c r="BF453" i="2"/>
  <c r="AT482" i="2"/>
  <c r="AU481" i="2"/>
  <c r="BG430" i="2"/>
  <c r="BH429" i="2"/>
  <c r="BF274" i="2"/>
  <c r="BG273" i="2"/>
  <c r="BD16" i="3"/>
  <c r="BD34" i="3" s="1"/>
  <c r="BD9" i="2"/>
  <c r="BD18" i="3" s="1"/>
  <c r="AZ66" i="2"/>
  <c r="BA65" i="2"/>
  <c r="AT222" i="2"/>
  <c r="AU221" i="2"/>
  <c r="BI118" i="2"/>
  <c r="BJ117" i="2"/>
  <c r="AR170" i="2"/>
  <c r="AS169" i="2"/>
  <c r="AR13" i="2"/>
  <c r="AR14" i="2" s="1"/>
  <c r="BD36" i="3" l="1"/>
  <c r="BE16" i="3"/>
  <c r="BE34" i="3" s="1"/>
  <c r="BE9" i="2"/>
  <c r="BE18" i="3" s="1"/>
  <c r="AU222" i="2"/>
  <c r="AV221" i="2"/>
  <c r="BH430" i="2"/>
  <c r="BI429" i="2"/>
  <c r="AS170" i="2"/>
  <c r="AT169" i="2"/>
  <c r="AS13" i="2"/>
  <c r="AS14" i="2" s="1"/>
  <c r="BJ118" i="2"/>
  <c r="BK117" i="2"/>
  <c r="BG274" i="2"/>
  <c r="BH273" i="2"/>
  <c r="AU482" i="2"/>
  <c r="AV481" i="2"/>
  <c r="BA66" i="2"/>
  <c r="BB65" i="2"/>
  <c r="BF480" i="2"/>
  <c r="BG453" i="2"/>
  <c r="BE36" i="3" l="1"/>
  <c r="AV222" i="2"/>
  <c r="AW221" i="2"/>
  <c r="AT170" i="2"/>
  <c r="AU169" i="2"/>
  <c r="AT13" i="2"/>
  <c r="AT14" i="2" s="1"/>
  <c r="BF16" i="3"/>
  <c r="BF34" i="3" s="1"/>
  <c r="BF9" i="2"/>
  <c r="BF18" i="3" s="1"/>
  <c r="BB66" i="2"/>
  <c r="BC65" i="2"/>
  <c r="AV482" i="2"/>
  <c r="AW481" i="2"/>
  <c r="BH274" i="2"/>
  <c r="BI273" i="2"/>
  <c r="BG480" i="2"/>
  <c r="BH453" i="2"/>
  <c r="BI430" i="2"/>
  <c r="BJ429" i="2"/>
  <c r="BK118" i="2"/>
  <c r="BL117" i="2"/>
  <c r="BF36" i="3" l="1"/>
  <c r="AU170" i="2"/>
  <c r="AV169" i="2"/>
  <c r="AU13" i="2"/>
  <c r="AU14" i="2" s="1"/>
  <c r="BH480" i="2"/>
  <c r="BI453" i="2"/>
  <c r="AW482" i="2"/>
  <c r="AX481" i="2"/>
  <c r="BJ430" i="2"/>
  <c r="BK429" i="2"/>
  <c r="BG16" i="3"/>
  <c r="BG34" i="3" s="1"/>
  <c r="BG9" i="2"/>
  <c r="BG18" i="3" s="1"/>
  <c r="BI274" i="2"/>
  <c r="BJ273" i="2"/>
  <c r="BC66" i="2"/>
  <c r="BD65" i="2"/>
  <c r="AW222" i="2"/>
  <c r="AX221" i="2"/>
  <c r="BL118" i="2"/>
  <c r="BM117" i="2"/>
  <c r="BG36" i="3" l="1"/>
  <c r="BJ274" i="2"/>
  <c r="BK273" i="2"/>
  <c r="AV170" i="2"/>
  <c r="AW169" i="2"/>
  <c r="AV13" i="2"/>
  <c r="AV14" i="2" s="1"/>
  <c r="BM118" i="2"/>
  <c r="BN117" i="2"/>
  <c r="BK430" i="2"/>
  <c r="BL429" i="2"/>
  <c r="BH16" i="3"/>
  <c r="BH34" i="3" s="1"/>
  <c r="BH9" i="2"/>
  <c r="BH18" i="3" s="1"/>
  <c r="AX222" i="2"/>
  <c r="AY221" i="2"/>
  <c r="BD66" i="2"/>
  <c r="BE65" i="2"/>
  <c r="AX482" i="2"/>
  <c r="AY481" i="2"/>
  <c r="BI480" i="2"/>
  <c r="BJ453" i="2"/>
  <c r="BH36" i="3" l="1"/>
  <c r="BL430" i="2"/>
  <c r="BM429" i="2"/>
  <c r="BK274" i="2"/>
  <c r="BL273" i="2"/>
  <c r="AY482" i="2"/>
  <c r="AZ481" i="2"/>
  <c r="BN118" i="2"/>
  <c r="BO117" i="2"/>
  <c r="BE66" i="2"/>
  <c r="BF65" i="2"/>
  <c r="BI16" i="3"/>
  <c r="BI34" i="3" s="1"/>
  <c r="BI9" i="2"/>
  <c r="BI18" i="3" s="1"/>
  <c r="BJ480" i="2"/>
  <c r="BK453" i="2"/>
  <c r="AY222" i="2"/>
  <c r="AZ221" i="2"/>
  <c r="AW170" i="2"/>
  <c r="AX169" i="2"/>
  <c r="AW13" i="2"/>
  <c r="AW14" i="2" s="1"/>
  <c r="BI36" i="3" l="1"/>
  <c r="AX170" i="2"/>
  <c r="AY169" i="2"/>
  <c r="AX13" i="2"/>
  <c r="AX14" i="2" s="1"/>
  <c r="AZ222" i="2"/>
  <c r="BA221" i="2"/>
  <c r="BJ16" i="3"/>
  <c r="BJ34" i="3" s="1"/>
  <c r="BJ9" i="2"/>
  <c r="BJ18" i="3" s="1"/>
  <c r="BO118" i="2"/>
  <c r="BP117" i="2"/>
  <c r="BL274" i="2"/>
  <c r="BM273" i="2"/>
  <c r="BM430" i="2"/>
  <c r="BN429" i="2"/>
  <c r="BK480" i="2"/>
  <c r="BL453" i="2"/>
  <c r="BF66" i="2"/>
  <c r="BG65" i="2"/>
  <c r="AZ482" i="2"/>
  <c r="BA481" i="2"/>
  <c r="BJ36" i="3" l="1"/>
  <c r="BK16" i="3"/>
  <c r="BK34" i="3" s="1"/>
  <c r="BK9" i="2"/>
  <c r="BK18" i="3" s="1"/>
  <c r="BA482" i="2"/>
  <c r="BB481" i="2"/>
  <c r="BG66" i="2"/>
  <c r="BH65" i="2"/>
  <c r="BN430" i="2"/>
  <c r="BO429" i="2"/>
  <c r="BM274" i="2"/>
  <c r="BN273" i="2"/>
  <c r="BA222" i="2"/>
  <c r="BB221" i="2"/>
  <c r="AY170" i="2"/>
  <c r="AZ169" i="2"/>
  <c r="AY13" i="2"/>
  <c r="AY14" i="2" s="1"/>
  <c r="BL480" i="2"/>
  <c r="BM453" i="2"/>
  <c r="BP118" i="2"/>
  <c r="BQ117" i="2"/>
  <c r="BK36" i="3" l="1"/>
  <c r="BB222" i="2"/>
  <c r="BC221" i="2"/>
  <c r="BO430" i="2"/>
  <c r="BP429" i="2"/>
  <c r="BB482" i="2"/>
  <c r="BC481" i="2"/>
  <c r="BM480" i="2"/>
  <c r="BN453" i="2"/>
  <c r="AZ170" i="2"/>
  <c r="BA169" i="2"/>
  <c r="AZ13" i="2"/>
  <c r="AZ14" i="2" s="1"/>
  <c r="BH66" i="2"/>
  <c r="BI65" i="2"/>
  <c r="BQ118" i="2"/>
  <c r="BR117" i="2"/>
  <c r="BL16" i="3"/>
  <c r="BL34" i="3" s="1"/>
  <c r="BL9" i="2"/>
  <c r="BL18" i="3" s="1"/>
  <c r="BN274" i="2"/>
  <c r="BO273" i="2"/>
  <c r="BL36" i="3" l="1"/>
  <c r="BC222" i="2"/>
  <c r="BD221" i="2"/>
  <c r="BA170" i="2"/>
  <c r="BB169" i="2"/>
  <c r="BA13" i="2"/>
  <c r="BA14" i="2" s="1"/>
  <c r="BM16" i="3"/>
  <c r="BM34" i="3" s="1"/>
  <c r="BM9" i="2"/>
  <c r="BM18" i="3" s="1"/>
  <c r="BN480" i="2"/>
  <c r="BO453" i="2"/>
  <c r="BC482" i="2"/>
  <c r="BD481" i="2"/>
  <c r="BO274" i="2"/>
  <c r="BP273" i="2"/>
  <c r="BR118" i="2"/>
  <c r="BS117" i="2"/>
  <c r="BI66" i="2"/>
  <c r="BJ65" i="2"/>
  <c r="BP430" i="2"/>
  <c r="BQ429" i="2"/>
  <c r="BM36" i="3" l="1"/>
  <c r="BD222" i="2"/>
  <c r="BE221" i="2"/>
  <c r="BQ430" i="2"/>
  <c r="BR429" i="2"/>
  <c r="BN16" i="3"/>
  <c r="BN34" i="3" s="1"/>
  <c r="BN9" i="2"/>
  <c r="BN18" i="3" s="1"/>
  <c r="BJ66" i="2"/>
  <c r="BK65" i="2"/>
  <c r="BS118" i="2"/>
  <c r="BT117" i="2"/>
  <c r="BP274" i="2"/>
  <c r="BQ273" i="2"/>
  <c r="BD482" i="2"/>
  <c r="BE481" i="2"/>
  <c r="BO480" i="2"/>
  <c r="BP453" i="2"/>
  <c r="BB170" i="2"/>
  <c r="BC169" i="2"/>
  <c r="BB13" i="2"/>
  <c r="BB14" i="2" s="1"/>
  <c r="BN36" i="3" l="1"/>
  <c r="BP480" i="2"/>
  <c r="BQ453" i="2"/>
  <c r="BT118" i="2"/>
  <c r="BU117" i="2"/>
  <c r="BC170" i="2"/>
  <c r="BD169" i="2"/>
  <c r="BC13" i="2"/>
  <c r="BC14" i="2" s="1"/>
  <c r="BQ274" i="2"/>
  <c r="BR273" i="2"/>
  <c r="BK66" i="2"/>
  <c r="BL65" i="2"/>
  <c r="BO16" i="3"/>
  <c r="BO34" i="3" s="1"/>
  <c r="BO9" i="2"/>
  <c r="BO18" i="3" s="1"/>
  <c r="BE482" i="2"/>
  <c r="BF481" i="2"/>
  <c r="BR430" i="2"/>
  <c r="BS429" i="2"/>
  <c r="BE222" i="2"/>
  <c r="BF221" i="2"/>
  <c r="BO36" i="3" l="1"/>
  <c r="BR274" i="2"/>
  <c r="BS273" i="2"/>
  <c r="BF222" i="2"/>
  <c r="BG221" i="2"/>
  <c r="BF482" i="2"/>
  <c r="BG481" i="2"/>
  <c r="BL66" i="2"/>
  <c r="BM65" i="2"/>
  <c r="BQ480" i="2"/>
  <c r="BR453" i="2"/>
  <c r="BS430" i="2"/>
  <c r="BT429" i="2"/>
  <c r="BD170" i="2"/>
  <c r="BE169" i="2"/>
  <c r="BD13" i="2"/>
  <c r="BD14" i="2" s="1"/>
  <c r="BU118" i="2"/>
  <c r="BV117" i="2"/>
  <c r="BP16" i="3"/>
  <c r="BP34" i="3" s="1"/>
  <c r="BP9" i="2"/>
  <c r="BP18" i="3" s="1"/>
  <c r="BP36" i="3" l="1"/>
  <c r="BG222" i="2"/>
  <c r="BH221" i="2"/>
  <c r="BM66" i="2"/>
  <c r="BN65" i="2"/>
  <c r="BR480" i="2"/>
  <c r="BS453" i="2"/>
  <c r="BE170" i="2"/>
  <c r="BF169" i="2"/>
  <c r="BE13" i="2"/>
  <c r="BE14" i="2" s="1"/>
  <c r="BS274" i="2"/>
  <c r="BT273" i="2"/>
  <c r="BV118" i="2"/>
  <c r="BW117" i="2"/>
  <c r="BW118" i="2" s="1"/>
  <c r="BT430" i="2"/>
  <c r="BU429" i="2"/>
  <c r="BQ16" i="3"/>
  <c r="BQ34" i="3" s="1"/>
  <c r="BQ9" i="2"/>
  <c r="BQ18" i="3" s="1"/>
  <c r="BG482" i="2"/>
  <c r="BH481" i="2"/>
  <c r="BQ36" i="3" l="1"/>
  <c r="BR16" i="3"/>
  <c r="BR34" i="3" s="1"/>
  <c r="BR36" i="3" s="1"/>
  <c r="BR9" i="2"/>
  <c r="BR18" i="3" s="1"/>
  <c r="BN66" i="2"/>
  <c r="BO65" i="2"/>
  <c r="BF13" i="2"/>
  <c r="BF14" i="2" s="1"/>
  <c r="BF170" i="2"/>
  <c r="BG169" i="2"/>
  <c r="BH482" i="2"/>
  <c r="BI481" i="2"/>
  <c r="BU430" i="2"/>
  <c r="BV429" i="2"/>
  <c r="BS480" i="2"/>
  <c r="BT453" i="2"/>
  <c r="BH222" i="2"/>
  <c r="BI221" i="2"/>
  <c r="BT274" i="2"/>
  <c r="BU273" i="2"/>
  <c r="BS16" i="3" l="1"/>
  <c r="BS34" i="3" s="1"/>
  <c r="BS36" i="3" s="1"/>
  <c r="BS9" i="2"/>
  <c r="BS18" i="3" s="1"/>
  <c r="BV430" i="2"/>
  <c r="BW429" i="2"/>
  <c r="BW430" i="2" s="1"/>
  <c r="BT480" i="2"/>
  <c r="BU453" i="2"/>
  <c r="BG170" i="2"/>
  <c r="BH169" i="2"/>
  <c r="BG13" i="2"/>
  <c r="BG14" i="2" s="1"/>
  <c r="BO66" i="2"/>
  <c r="BP65" i="2"/>
  <c r="BI222" i="2"/>
  <c r="BJ221" i="2"/>
  <c r="BI482" i="2"/>
  <c r="BJ481" i="2"/>
  <c r="BU274" i="2"/>
  <c r="BV273" i="2"/>
  <c r="BV274" i="2" l="1"/>
  <c r="BW273" i="2"/>
  <c r="BW274" i="2" s="1"/>
  <c r="BJ482" i="2"/>
  <c r="BK481" i="2"/>
  <c r="BH170" i="2"/>
  <c r="BI169" i="2"/>
  <c r="BH13" i="2"/>
  <c r="BH14" i="2" s="1"/>
  <c r="BT16" i="3"/>
  <c r="BT34" i="3" s="1"/>
  <c r="BT36" i="3" s="1"/>
  <c r="BT9" i="2"/>
  <c r="BT18" i="3" s="1"/>
  <c r="BJ222" i="2"/>
  <c r="BK221" i="2"/>
  <c r="BU480" i="2"/>
  <c r="BV453" i="2"/>
  <c r="BP66" i="2"/>
  <c r="BQ65" i="2"/>
  <c r="BI170" i="2" l="1"/>
  <c r="BJ169" i="2"/>
  <c r="BI13" i="2"/>
  <c r="BI14" i="2" s="1"/>
  <c r="BV480" i="2"/>
  <c r="BW453" i="2"/>
  <c r="BU16" i="3"/>
  <c r="BU34" i="3" s="1"/>
  <c r="BU36" i="3" s="1"/>
  <c r="BU9" i="2"/>
  <c r="BU18" i="3" s="1"/>
  <c r="BQ66" i="2"/>
  <c r="BR65" i="2"/>
  <c r="BK222" i="2"/>
  <c r="BL221" i="2"/>
  <c r="BK482" i="2"/>
  <c r="BL481" i="2"/>
  <c r="BW480" i="2" l="1"/>
  <c r="BL222" i="2"/>
  <c r="BM221" i="2"/>
  <c r="BV16" i="3"/>
  <c r="BV34" i="3" s="1"/>
  <c r="BV36" i="3" s="1"/>
  <c r="BV9" i="2"/>
  <c r="BV18" i="3" s="1"/>
  <c r="BJ170" i="2"/>
  <c r="BK169" i="2"/>
  <c r="BJ13" i="2"/>
  <c r="BJ14" i="2" s="1"/>
  <c r="BR66" i="2"/>
  <c r="BS65" i="2"/>
  <c r="BL482" i="2"/>
  <c r="BM481" i="2"/>
  <c r="BS66" i="2" l="1"/>
  <c r="BT65" i="2"/>
  <c r="BK170" i="2"/>
  <c r="BL169" i="2"/>
  <c r="BK13" i="2"/>
  <c r="BK14" i="2" s="1"/>
  <c r="BM482" i="2"/>
  <c r="BN481" i="2"/>
  <c r="BM222" i="2"/>
  <c r="BN221" i="2"/>
  <c r="BW16" i="3"/>
  <c r="BW34" i="3" s="1"/>
  <c r="BW36" i="3" s="1"/>
  <c r="BW9" i="2"/>
  <c r="BW18" i="3" s="1"/>
  <c r="BN222" i="2" l="1"/>
  <c r="BO221" i="2"/>
  <c r="BN482" i="2"/>
  <c r="BO481" i="2"/>
  <c r="BL170" i="2"/>
  <c r="BM169" i="2"/>
  <c r="BL13" i="2"/>
  <c r="BL14" i="2" s="1"/>
  <c r="BT66" i="2"/>
  <c r="BU65" i="2"/>
  <c r="BU66" i="2" l="1"/>
  <c r="BV65" i="2"/>
  <c r="BM170" i="2"/>
  <c r="BN169" i="2"/>
  <c r="BM13" i="2"/>
  <c r="BM14" i="2" s="1"/>
  <c r="BO482" i="2"/>
  <c r="BP481" i="2"/>
  <c r="BO222" i="2"/>
  <c r="BP221" i="2"/>
  <c r="BP222" i="2" l="1"/>
  <c r="BQ221" i="2"/>
  <c r="BN170" i="2"/>
  <c r="BO169" i="2"/>
  <c r="BN13" i="2"/>
  <c r="BN14" i="2" s="1"/>
  <c r="BV66" i="2"/>
  <c r="BW65" i="2"/>
  <c r="BP482" i="2"/>
  <c r="BQ481" i="2"/>
  <c r="BQ482" i="2" l="1"/>
  <c r="BR481" i="2"/>
  <c r="BW66" i="2"/>
  <c r="BQ222" i="2"/>
  <c r="BR221" i="2"/>
  <c r="BO170" i="2"/>
  <c r="BP169" i="2"/>
  <c r="BO13" i="2"/>
  <c r="BO14" i="2" s="1"/>
  <c r="BP170" i="2" l="1"/>
  <c r="BQ169" i="2"/>
  <c r="BP13" i="2"/>
  <c r="BP14" i="2" s="1"/>
  <c r="BR222" i="2"/>
  <c r="BS221" i="2"/>
  <c r="BR482" i="2"/>
  <c r="BS481" i="2"/>
  <c r="BS222" i="2" l="1"/>
  <c r="BT221" i="2"/>
  <c r="BS482" i="2"/>
  <c r="BT481" i="2"/>
  <c r="BQ170" i="2"/>
  <c r="BR169" i="2"/>
  <c r="BQ13" i="2"/>
  <c r="BQ14" i="2" s="1"/>
  <c r="BR170" i="2" l="1"/>
  <c r="BS169" i="2"/>
  <c r="BR13" i="2"/>
  <c r="BR14" i="2" s="1"/>
  <c r="BT482" i="2"/>
  <c r="BU481" i="2"/>
  <c r="BT222" i="2"/>
  <c r="BU221" i="2"/>
  <c r="BU222" i="2" l="1"/>
  <c r="BV221" i="2"/>
  <c r="BS170" i="2"/>
  <c r="BT169" i="2"/>
  <c r="BS13" i="2"/>
  <c r="BS14" i="2" s="1"/>
  <c r="BU482" i="2"/>
  <c r="BV481" i="2"/>
  <c r="BT170" i="2" l="1"/>
  <c r="BU169" i="2"/>
  <c r="BT13" i="2"/>
  <c r="BT14" i="2" s="1"/>
  <c r="BV482" i="2"/>
  <c r="BW481" i="2"/>
  <c r="BW482" i="2" s="1"/>
  <c r="BV222" i="2"/>
  <c r="BW221" i="2"/>
  <c r="BW222" i="2" s="1"/>
  <c r="BU170" i="2" l="1"/>
  <c r="BV169" i="2"/>
  <c r="BU13" i="2"/>
  <c r="BU14" i="2" s="1"/>
  <c r="BV170" i="2" l="1"/>
  <c r="BW169" i="2"/>
  <c r="BV13" i="2"/>
  <c r="BV14" i="2" s="1"/>
  <c r="BW170" i="2" l="1"/>
  <c r="BW13" i="2"/>
  <c r="BW14" i="2" s="1"/>
</calcChain>
</file>

<file path=xl/comments1.xml><?xml version="1.0" encoding="utf-8"?>
<comments xmlns="http://schemas.openxmlformats.org/spreadsheetml/2006/main">
  <authors>
    <author>Author</author>
  </authors>
  <commentList>
    <comment ref="A16" author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Added inputs for movements in capitalised provisions.</t>
        </r>
      </text>
    </comment>
    <comment ref="B62" author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Amended formula to adjust for movements in capitalised provisions.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E11" author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Updated with value from Draft decision  PTRM.</t>
        </r>
      </text>
    </comment>
    <comment ref="B72" authorId="0">
      <text>
        <r>
          <rPr>
            <b/>
            <sz val="9"/>
            <color indexed="81"/>
            <rFont val="Tahoma"/>
            <family val="2"/>
          </rPr>
          <t xml:space="preserve">AER: </t>
        </r>
        <r>
          <rPr>
            <sz val="9"/>
            <color indexed="81"/>
            <rFont val="Tahoma"/>
            <family val="2"/>
          </rPr>
          <t>New section</t>
        </r>
      </text>
    </comment>
    <comment ref="B253" authorId="0">
      <text>
        <r>
          <rPr>
            <b/>
            <sz val="9"/>
            <color indexed="81"/>
            <rFont val="Tahoma"/>
            <family val="2"/>
          </rPr>
          <t xml:space="preserve">AER: </t>
        </r>
        <r>
          <rPr>
            <sz val="9"/>
            <color indexed="81"/>
            <rFont val="Tahoma"/>
            <family val="2"/>
          </rPr>
          <t>New section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K8" author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Updated with approved forecast depreciation values.</t>
        </r>
      </text>
    </comment>
    <comment ref="O26" author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Values to be hard coded over ORAB depreciation in AAR Model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D4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This is the remaining life at the end of 2017.</t>
        </r>
      </text>
    </comment>
    <comment ref="D116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Rem life doesn't effect RAB calcs but feeds into tax calc</t>
        </r>
      </text>
    </comment>
  </commentList>
</comments>
</file>

<file path=xl/sharedStrings.xml><?xml version="1.0" encoding="utf-8"?>
<sst xmlns="http://schemas.openxmlformats.org/spreadsheetml/2006/main" count="1018" uniqueCount="108">
  <si>
    <t>Linked to RFM</t>
  </si>
  <si>
    <t>Assumptions</t>
  </si>
  <si>
    <t>General Assumptions</t>
  </si>
  <si>
    <t>Second reg period - base year $</t>
  </si>
  <si>
    <t>Inputs</t>
  </si>
  <si>
    <t>Inflation</t>
  </si>
  <si>
    <t>Cumulative inflation (one year lagged)</t>
  </si>
  <si>
    <t>conv_2015</t>
  </si>
  <si>
    <t>Real Vanilla WACC</t>
  </si>
  <si>
    <t>Nominal WACC</t>
  </si>
  <si>
    <t>Capex</t>
  </si>
  <si>
    <t>Remaining Life</t>
  </si>
  <si>
    <t>Standard Life</t>
  </si>
  <si>
    <t>2010 Closing RAB</t>
  </si>
  <si>
    <t>$m Real (2010)</t>
  </si>
  <si>
    <t>Net Nominal Capex with half year WACC</t>
  </si>
  <si>
    <t>$m Nominal</t>
  </si>
  <si>
    <t xml:space="preserve">Nominal Closing Balance </t>
  </si>
  <si>
    <t>Difference Between Actual and Forecast Net Capex</t>
  </si>
  <si>
    <t>Total</t>
  </si>
  <si>
    <t>Return on Difference - Net Capex</t>
  </si>
  <si>
    <t>Total 2015 Adjustment for final 2010 capex</t>
  </si>
  <si>
    <t>Other RAB adjustments (CPI Uplift)</t>
  </si>
  <si>
    <t>Adjusted Closing Balance</t>
  </si>
  <si>
    <t>Check</t>
  </si>
  <si>
    <t>Depreciation Calculations</t>
  </si>
  <si>
    <t>Year</t>
  </si>
  <si>
    <t>Nominal Vanilla WACC</t>
  </si>
  <si>
    <t>Total Depreciation</t>
  </si>
  <si>
    <t>Existing Assets Closing RAB</t>
  </si>
  <si>
    <t>Capex Closing RAB</t>
  </si>
  <si>
    <t>Total Closing RAB</t>
  </si>
  <si>
    <t>Existing Assets</t>
  </si>
  <si>
    <t>Depreciation on Existing Opening RAB</t>
  </si>
  <si>
    <t>Depreciation on RAB adjustments</t>
  </si>
  <si>
    <t>Total Depreciation on Existing Assets</t>
  </si>
  <si>
    <t>2010 adj capex</t>
  </si>
  <si>
    <t>Capex Depreciation</t>
  </si>
  <si>
    <t>$ value</t>
  </si>
  <si>
    <t>Expand for depreciation calculations 2021 to 2076</t>
  </si>
  <si>
    <t>Land</t>
  </si>
  <si>
    <t>2012 Closing RAB</t>
  </si>
  <si>
    <t>Transmission and distribution</t>
  </si>
  <si>
    <t>Services</t>
  </si>
  <si>
    <t>Cathodic Protection</t>
  </si>
  <si>
    <t>Meters</t>
  </si>
  <si>
    <t>IT</t>
  </si>
  <si>
    <t>SCADA</t>
  </si>
  <si>
    <t>Other</t>
  </si>
  <si>
    <t>Buildings</t>
  </si>
  <si>
    <t>Nominal Net Capex</t>
  </si>
  <si>
    <t>Real Vanilla WACC 2013-17</t>
  </si>
  <si>
    <t>Real Vanilla WACC 2018-22</t>
  </si>
  <si>
    <t>$m Real 2012</t>
  </si>
  <si>
    <t>$m Real 2017</t>
  </si>
  <si>
    <t>$m Real (2012)</t>
  </si>
  <si>
    <t>RAB adjustments $m Real (2012)</t>
  </si>
  <si>
    <t>To be Linked to MG AAR Model</t>
  </si>
  <si>
    <t>Multinet Depreciation - AAR Inputs</t>
  </si>
  <si>
    <t>Year-by-year Depreciation calculation ($m Real 2017)</t>
  </si>
  <si>
    <t>Year-by-year Depreciation calculation ($m Real 2012)</t>
  </si>
  <si>
    <t>2016-20 Net Capex</t>
  </si>
  <si>
    <t>Gross Total</t>
  </si>
  <si>
    <t>Meters New</t>
  </si>
  <si>
    <t>Nominal Gross Capex</t>
  </si>
  <si>
    <t>Nominal Disposals</t>
  </si>
  <si>
    <t>Nominal Customer Contributions</t>
  </si>
  <si>
    <t>Mains replacement</t>
  </si>
  <si>
    <t>Residential connections</t>
  </si>
  <si>
    <t>Commerical and Industrial connections</t>
  </si>
  <si>
    <t>Augmentation</t>
  </si>
  <si>
    <t xml:space="preserve">IT </t>
  </si>
  <si>
    <t>Indirect overheads</t>
  </si>
  <si>
    <t>Internal Direct overheads</t>
  </si>
  <si>
    <t>Energy for the Regions NGEP</t>
  </si>
  <si>
    <t>Customer Contributions</t>
  </si>
  <si>
    <t>Government Contributions</t>
  </si>
  <si>
    <t>Net Total</t>
  </si>
  <si>
    <t>Real 2017 Net Capex</t>
  </si>
  <si>
    <t>Forecast depreciation</t>
  </si>
  <si>
    <t>n/a</t>
  </si>
  <si>
    <t>Initial Asset base</t>
  </si>
  <si>
    <t>CPI Index</t>
  </si>
  <si>
    <t>Year Counter</t>
  </si>
  <si>
    <t>($m Real 2012)</t>
  </si>
  <si>
    <t>Opening Regulatory Asset Base for 2018 ($m Nominal)</t>
  </si>
  <si>
    <t>Sum Depn</t>
  </si>
  <si>
    <t>2018 Opening RAB Depr ($2017) for PTRM</t>
  </si>
  <si>
    <t>Pipeworks Mains (New)</t>
  </si>
  <si>
    <t>LP Mains - Residual (New)</t>
  </si>
  <si>
    <t>Pipeworks Services (New)</t>
  </si>
  <si>
    <t>LP Services - Residual (New)</t>
  </si>
  <si>
    <t>New Standard life</t>
  </si>
  <si>
    <t>Supply Regs/Valve stations</t>
  </si>
  <si>
    <t>Meters to 2017</t>
  </si>
  <si>
    <t>Meters from 2018 (New)</t>
  </si>
  <si>
    <t>Nominal movement in capitalised provisions</t>
  </si>
  <si>
    <t>Revised remaining Life</t>
  </si>
  <si>
    <t>Summary</t>
  </si>
  <si>
    <t>Opening RAB</t>
  </si>
  <si>
    <t>Actual net capex</t>
  </si>
  <si>
    <t>Straight-line depreciation</t>
  </si>
  <si>
    <t>Inflation on opening RAB</t>
  </si>
  <si>
    <t>Difference between actual and forecast net capex</t>
  </si>
  <si>
    <t>Return on difference - net capex</t>
  </si>
  <si>
    <t>Interim closing RAB</t>
  </si>
  <si>
    <t>Closing RAB</t>
  </si>
  <si>
    <t>Actual Inflation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</si>
</sst>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5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0.000%"/>
    <numFmt numFmtId="166" formatCode="_-* #,##0.000_-;\-* #,##0.000_-;_-* &quot;-&quot;??_-;_-@_-"/>
    <numFmt numFmtId="167" formatCode="0.00000"/>
    <numFmt numFmtId="168" formatCode="#,##0.00_);[Red]\(#,##0.00\)"/>
    <numFmt numFmtId="169" formatCode="#,##0.0_ ;[Red]\-#,##0.0\ "/>
    <numFmt numFmtId="170" formatCode="#,##0.00_ ;[Red]\-#,##0.00\ "/>
    <numFmt numFmtId="171" formatCode="#,##0.00000_ ;[Red]\-#,##0.00000\ "/>
    <numFmt numFmtId="172" formatCode="#,##0_);[Red]\(#,##0\)"/>
    <numFmt numFmtId="173" formatCode="_-* #,##0.0_-;\-* #,##0.0_-;_-* &quot;-&quot;??_-;_-@_-"/>
    <numFmt numFmtId="174" formatCode="_-\ #,##0_-;[Red]\-\ #,##0_-;_-\ &quot;-&quot;??_-;_-@_-"/>
    <numFmt numFmtId="175" formatCode="0\ &quot;Capex&quot;"/>
    <numFmt numFmtId="176" formatCode="#\ &quot;Capex&quot;;\-#\ &quot;Capex&quot;"/>
    <numFmt numFmtId="177" formatCode="_-\ #,##0.0_-;[Red]\-\ #,##0.0_-;_-\ &quot;-&quot;??_-;_-@_-"/>
    <numFmt numFmtId="178" formatCode="#,##0.0000_ ;[Red]\-#,##0.0000\ "/>
    <numFmt numFmtId="179" formatCode="#,##0_ ;[Red]\-#,##0\ "/>
    <numFmt numFmtId="180" formatCode="#,##0_ ;\-#,##0\ "/>
    <numFmt numFmtId="181" formatCode="#,##0.000_ ;[Red]\-#,##0.000\ "/>
    <numFmt numFmtId="182" formatCode="_(* #,##0.00_);_(* \(#,##0.00\);_(* &quot;-&quot;??_);_(@_)"/>
    <numFmt numFmtId="183" formatCode="0.000"/>
    <numFmt numFmtId="184" formatCode="_-* #,##0.000000_-;\-* #,##0.000000_-;_-* &quot;-&quot;??_-;_-@_-"/>
    <numFmt numFmtId="185" formatCode="&quot;Capex yr&quot;\ 0"/>
    <numFmt numFmtId="186" formatCode="0.0"/>
    <numFmt numFmtId="187" formatCode="_([$€-2]* #,##0.00_);_([$€-2]* \(#,##0.00\);_([$€-2]* &quot;-&quot;??_)"/>
    <numFmt numFmtId="188" formatCode="_-* #,##0.00_-;[Red]\(#,##0.00\)_-;_-* &quot;-&quot;??_-;_-@_-"/>
    <numFmt numFmtId="189" formatCode="_(* #,##0_);_(* \(#,##0\);_(* &quot;-&quot;_);_(@_)"/>
    <numFmt numFmtId="190" formatCode="_(&quot;$&quot;* #,##0.00_);_(&quot;$&quot;* \(#,##0.00\);_(&quot;$&quot;* &quot;-&quot;??_);_(@_)"/>
    <numFmt numFmtId="191" formatCode="mm/dd/yy"/>
    <numFmt numFmtId="192" formatCode="0_);[Red]\(0\)"/>
    <numFmt numFmtId="193" formatCode="0.0%"/>
    <numFmt numFmtId="194" formatCode="_(* #,##0.0_);_(* \(#,##0.0\);_(* &quot;-&quot;?_);_(@_)"/>
    <numFmt numFmtId="195" formatCode="_(* #,##0_);_(* \(#,##0\);_(* &quot;-&quot;?_);_(@_)"/>
    <numFmt numFmtId="196" formatCode="#,##0.0_);\(#,##0.0\)"/>
    <numFmt numFmtId="197" formatCode="#,##0;[Red]\(#,##0.0\)"/>
    <numFmt numFmtId="198" formatCode="#,##0_ ;[Red]\(#,##0\)\ "/>
    <numFmt numFmtId="199" formatCode="#,##0.00;\(#,##0.00\)"/>
    <numFmt numFmtId="200" formatCode="_)d\-mmm\-yy_)"/>
    <numFmt numFmtId="201" formatCode="_(#,##0.0_);\(#,##0.0\);_(&quot;-&quot;_)"/>
    <numFmt numFmtId="202" formatCode="_(###0_);\(###0\);_(###0_)"/>
    <numFmt numFmtId="203" formatCode="#,##0.0000_);[Red]\(#,##0.0000\)"/>
    <numFmt numFmtId="204" formatCode="0.0000"/>
  </numFmts>
  <fonts count="98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0" tint="-0.34998626667073579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0" tint="-0.34998626667073579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b/>
      <sz val="9"/>
      <color theme="0" tint="-0.3499862666707357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u val="singleAccounting"/>
      <sz val="10"/>
      <name val="Arial"/>
      <family val="2"/>
    </font>
    <font>
      <b/>
      <sz val="10"/>
      <color rgb="FFFF0000"/>
      <name val="Arial"/>
      <family val="2"/>
    </font>
    <font>
      <b/>
      <sz val="10"/>
      <name val="Calibri"/>
      <family val="2"/>
      <scheme val="minor"/>
    </font>
    <font>
      <sz val="10"/>
      <name val="Helv"/>
      <charset val="204"/>
    </font>
    <font>
      <sz val="14"/>
      <name val="System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b/>
      <sz val="9"/>
      <color indexed="9"/>
      <name val="Arial"/>
      <family val="2"/>
    </font>
    <font>
      <sz val="11"/>
      <color indexed="52"/>
      <name val="Calibri"/>
      <family val="2"/>
    </font>
    <font>
      <sz val="9"/>
      <name val="Arial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sz val="11"/>
      <color theme="1"/>
      <name val="Arial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2"/>
      <color theme="0"/>
      <name val="Calibri"/>
      <family val="2"/>
      <scheme val="minor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</fonts>
  <fills count="60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E6B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indexed="55"/>
      </patternFill>
    </fill>
    <fill>
      <patternFill patternType="solid">
        <fgColor theme="4" tint="0.39997558519241921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gray0625">
        <bgColor indexed="4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62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/>
      <top style="thin">
        <color indexed="5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5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30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4" fillId="0" borderId="0"/>
    <xf numFmtId="182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187" fontId="34" fillId="0" borderId="0"/>
    <xf numFmtId="187" fontId="34" fillId="0" borderId="0"/>
    <xf numFmtId="0" fontId="40" fillId="0" borderId="0"/>
    <xf numFmtId="0" fontId="40" fillId="0" borderId="0"/>
    <xf numFmtId="0" fontId="3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4" fillId="0" borderId="0"/>
    <xf numFmtId="0" fontId="34" fillId="0" borderId="0"/>
    <xf numFmtId="0" fontId="34" fillId="0" borderId="0"/>
    <xf numFmtId="188" fontId="42" fillId="0" borderId="0"/>
    <xf numFmtId="188" fontId="42" fillId="0" borderId="0"/>
    <xf numFmtId="0" fontId="43" fillId="22" borderId="0" applyNumberFormat="0" applyBorder="0" applyAlignment="0" applyProtection="0"/>
    <xf numFmtId="0" fontId="1" fillId="20" borderId="0" applyNumberFormat="0" applyBorder="0" applyAlignment="0" applyProtection="0"/>
    <xf numFmtId="0" fontId="43" fillId="23" borderId="0" applyNumberFormat="0" applyBorder="0" applyAlignment="0" applyProtection="0"/>
    <xf numFmtId="0" fontId="43" fillId="24" borderId="0" applyNumberFormat="0" applyBorder="0" applyAlignment="0" applyProtection="0"/>
    <xf numFmtId="0" fontId="43" fillId="25" borderId="0" applyNumberFormat="0" applyBorder="0" applyAlignment="0" applyProtection="0"/>
    <xf numFmtId="0" fontId="43" fillId="22" borderId="0" applyNumberFormat="0" applyBorder="0" applyAlignment="0" applyProtection="0"/>
    <xf numFmtId="0" fontId="43" fillId="23" borderId="0" applyNumberFormat="0" applyBorder="0" applyAlignment="0" applyProtection="0"/>
    <xf numFmtId="0" fontId="43" fillId="22" borderId="0" applyNumberFormat="0" applyBorder="0" applyAlignment="0" applyProtection="0"/>
    <xf numFmtId="0" fontId="1" fillId="21" borderId="0" applyNumberFormat="0" applyBorder="0" applyAlignment="0" applyProtection="0"/>
    <xf numFmtId="0" fontId="43" fillId="23" borderId="0" applyNumberFormat="0" applyBorder="0" applyAlignment="0" applyProtection="0"/>
    <xf numFmtId="0" fontId="43" fillId="26" borderId="0" applyNumberFormat="0" applyBorder="0" applyAlignment="0" applyProtection="0"/>
    <xf numFmtId="0" fontId="43" fillId="27" borderId="0" applyNumberFormat="0" applyBorder="0" applyAlignment="0" applyProtection="0"/>
    <xf numFmtId="0" fontId="43" fillId="22" borderId="0" applyNumberFormat="0" applyBorder="0" applyAlignment="0" applyProtection="0"/>
    <xf numFmtId="0" fontId="43" fillId="23" borderId="0" applyNumberFormat="0" applyBorder="0" applyAlignment="0" applyProtection="0"/>
    <xf numFmtId="0" fontId="44" fillId="22" borderId="0" applyNumberFormat="0" applyBorder="0" applyAlignment="0" applyProtection="0"/>
    <xf numFmtId="0" fontId="44" fillId="23" borderId="0" applyNumberFormat="0" applyBorder="0" applyAlignment="0" applyProtection="0"/>
    <xf numFmtId="0" fontId="44" fillId="26" borderId="0" applyNumberFormat="0" applyBorder="0" applyAlignment="0" applyProtection="0"/>
    <xf numFmtId="0" fontId="44" fillId="27" borderId="0" applyNumberFormat="0" applyBorder="0" applyAlignment="0" applyProtection="0"/>
    <xf numFmtId="0" fontId="44" fillId="22" borderId="0" applyNumberFormat="0" applyBorder="0" applyAlignment="0" applyProtection="0"/>
    <xf numFmtId="0" fontId="44" fillId="23" borderId="0" applyNumberFormat="0" applyBorder="0" applyAlignment="0" applyProtection="0"/>
    <xf numFmtId="0" fontId="43" fillId="28" borderId="0" applyNumberFormat="0" applyBorder="0" applyAlignment="0" applyProtection="0"/>
    <xf numFmtId="0" fontId="43" fillId="28" borderId="0" applyNumberFormat="0" applyBorder="0" applyAlignment="0" applyProtection="0"/>
    <xf numFmtId="0" fontId="44" fillId="29" borderId="0" applyNumberFormat="0" applyBorder="0" applyAlignment="0" applyProtection="0"/>
    <xf numFmtId="0" fontId="44" fillId="30" borderId="0" applyNumberFormat="0" applyBorder="0" applyAlignment="0" applyProtection="0"/>
    <xf numFmtId="0" fontId="43" fillId="31" borderId="0" applyNumberFormat="0" applyBorder="0" applyAlignment="0" applyProtection="0"/>
    <xf numFmtId="0" fontId="43" fillId="32" borderId="0" applyNumberFormat="0" applyBorder="0" applyAlignment="0" applyProtection="0"/>
    <xf numFmtId="0" fontId="44" fillId="33" borderId="0" applyNumberFormat="0" applyBorder="0" applyAlignment="0" applyProtection="0"/>
    <xf numFmtId="0" fontId="44" fillId="34" borderId="0" applyNumberFormat="0" applyBorder="0" applyAlignment="0" applyProtection="0"/>
    <xf numFmtId="0" fontId="43" fillId="31" borderId="0" applyNumberFormat="0" applyBorder="0" applyAlignment="0" applyProtection="0"/>
    <xf numFmtId="0" fontId="43" fillId="35" borderId="0" applyNumberFormat="0" applyBorder="0" applyAlignment="0" applyProtection="0"/>
    <xf numFmtId="0" fontId="44" fillId="32" borderId="0" applyNumberFormat="0" applyBorder="0" applyAlignment="0" applyProtection="0"/>
    <xf numFmtId="0" fontId="44" fillId="36" borderId="0" applyNumberFormat="0" applyBorder="0" applyAlignment="0" applyProtection="0"/>
    <xf numFmtId="0" fontId="43" fillId="28" borderId="0" applyNumberFormat="0" applyBorder="0" applyAlignment="0" applyProtection="0"/>
    <xf numFmtId="0" fontId="43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7" borderId="0" applyNumberFormat="0" applyBorder="0" applyAlignment="0" applyProtection="0"/>
    <xf numFmtId="0" fontId="43" fillId="38" borderId="0" applyNumberFormat="0" applyBorder="0" applyAlignment="0" applyProtection="0"/>
    <xf numFmtId="0" fontId="43" fillId="28" borderId="0" applyNumberFormat="0" applyBorder="0" applyAlignment="0" applyProtection="0"/>
    <xf numFmtId="0" fontId="44" fillId="29" borderId="0" applyNumberFormat="0" applyBorder="0" applyAlignment="0" applyProtection="0"/>
    <xf numFmtId="0" fontId="44" fillId="30" borderId="0" applyNumberFormat="0" applyBorder="0" applyAlignment="0" applyProtection="0"/>
    <xf numFmtId="0" fontId="43" fillId="31" borderId="0" applyNumberFormat="0" applyBorder="0" applyAlignment="0" applyProtection="0"/>
    <xf numFmtId="0" fontId="43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40" borderId="0" applyNumberFormat="0" applyBorder="0" applyAlignment="0" applyProtection="0"/>
    <xf numFmtId="0" fontId="45" fillId="0" borderId="0"/>
    <xf numFmtId="42" fontId="46" fillId="0" borderId="0" applyFont="0" applyFill="0" applyBorder="0" applyAlignment="0" applyProtection="0"/>
    <xf numFmtId="0" fontId="47" fillId="41" borderId="0" applyNumberFormat="0" applyBorder="0" applyAlignment="0" applyProtection="0"/>
    <xf numFmtId="0" fontId="48" fillId="0" borderId="0" applyNumberFormat="0" applyFill="0" applyBorder="0" applyAlignment="0"/>
    <xf numFmtId="189" fontId="34" fillId="42" borderId="0" applyNumberFormat="0" applyFont="0" applyBorder="0" applyAlignment="0">
      <alignment horizontal="right"/>
    </xf>
    <xf numFmtId="189" fontId="34" fillId="42" borderId="0" applyNumberFormat="0" applyFont="0" applyBorder="0" applyAlignment="0">
      <alignment horizontal="right"/>
    </xf>
    <xf numFmtId="189" fontId="34" fillId="42" borderId="0" applyNumberFormat="0" applyFont="0" applyBorder="0" applyAlignment="0">
      <alignment horizontal="right"/>
    </xf>
    <xf numFmtId="0" fontId="49" fillId="0" borderId="0" applyNumberFormat="0" applyFill="0" applyBorder="0" applyAlignment="0">
      <protection locked="0"/>
    </xf>
    <xf numFmtId="0" fontId="50" fillId="25" borderId="24" applyNumberFormat="0" applyAlignment="0" applyProtection="0"/>
    <xf numFmtId="0" fontId="50" fillId="25" borderId="24" applyNumberFormat="0" applyAlignment="0" applyProtection="0"/>
    <xf numFmtId="0" fontId="50" fillId="25" borderId="24" applyNumberFormat="0" applyAlignment="0" applyProtection="0"/>
    <xf numFmtId="0" fontId="51" fillId="43" borderId="25" applyNumberFormat="0" applyAlignment="0" applyProtection="0"/>
    <xf numFmtId="0" fontId="51" fillId="43" borderId="25" applyNumberFormat="0" applyAlignment="0" applyProtection="0"/>
    <xf numFmtId="41" fontId="34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182" fontId="34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2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182" fontId="53" fillId="0" borderId="0" applyFont="0" applyFill="0" applyBorder="0" applyAlignment="0" applyProtection="0"/>
    <xf numFmtId="182" fontId="53" fillId="0" borderId="0" applyFont="0" applyFill="0" applyBorder="0" applyAlignment="0" applyProtection="0"/>
    <xf numFmtId="182" fontId="53" fillId="0" borderId="0" applyFont="0" applyFill="0" applyBorder="0" applyAlignment="0" applyProtection="0"/>
    <xf numFmtId="0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2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182" fontId="34" fillId="0" borderId="0" applyFont="0" applyFill="0" applyBorder="0" applyAlignment="0" applyProtection="0"/>
    <xf numFmtId="182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3" fontId="5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190" fontId="3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34" fillId="0" borderId="0" applyFont="0" applyFill="0" applyBorder="0" applyAlignment="0" applyProtection="0"/>
    <xf numFmtId="191" fontId="34" fillId="0" borderId="0" applyFont="0" applyFill="0" applyBorder="0" applyAlignment="0" applyProtection="0"/>
    <xf numFmtId="191" fontId="34" fillId="0" borderId="0" applyFont="0" applyFill="0" applyBorder="0" applyAlignment="0" applyProtection="0"/>
    <xf numFmtId="49" fontId="55" fillId="44" borderId="26">
      <alignment horizontal="center" vertical="center" wrapText="1"/>
    </xf>
    <xf numFmtId="0" fontId="56" fillId="45" borderId="0" applyNumberFormat="0" applyBorder="0" applyAlignment="0" applyProtection="0"/>
    <xf numFmtId="0" fontId="56" fillId="46" borderId="0" applyNumberFormat="0" applyBorder="0" applyAlignment="0" applyProtection="0"/>
    <xf numFmtId="0" fontId="56" fillId="47" borderId="0" applyNumberFormat="0" applyBorder="0" applyAlignment="0" applyProtection="0"/>
    <xf numFmtId="187" fontId="43" fillId="0" borderId="0" applyFont="0" applyFill="0" applyBorder="0" applyAlignment="0" applyProtection="0"/>
    <xf numFmtId="0" fontId="57" fillId="0" borderId="0" applyNumberFormat="0" applyFill="0" applyBorder="0" applyAlignment="0" applyProtection="0"/>
    <xf numFmtId="192" fontId="34" fillId="0" borderId="0" applyFont="0" applyFill="0" applyBorder="0" applyAlignment="0" applyProtection="0"/>
    <xf numFmtId="192" fontId="34" fillId="0" borderId="0" applyFont="0" applyFill="0" applyBorder="0" applyAlignment="0" applyProtection="0"/>
    <xf numFmtId="0" fontId="58" fillId="0" borderId="0"/>
    <xf numFmtId="0" fontId="59" fillId="0" borderId="0"/>
    <xf numFmtId="0" fontId="60" fillId="48" borderId="0" applyNumberFormat="0" applyBorder="0" applyAlignment="0" applyProtection="0"/>
    <xf numFmtId="0" fontId="35" fillId="0" borderId="0" applyFill="0" applyBorder="0">
      <alignment vertical="center"/>
    </xf>
    <xf numFmtId="0" fontId="61" fillId="0" borderId="27" applyNumberFormat="0" applyFill="0" applyAlignment="0" applyProtection="0"/>
    <xf numFmtId="0" fontId="35" fillId="0" borderId="0" applyFill="0" applyBorder="0">
      <alignment vertical="center"/>
    </xf>
    <xf numFmtId="0" fontId="62" fillId="0" borderId="0" applyFill="0" applyBorder="0">
      <alignment vertical="center"/>
    </xf>
    <xf numFmtId="0" fontId="63" fillId="0" borderId="28" applyNumberFormat="0" applyFill="0" applyAlignment="0" applyProtection="0"/>
    <xf numFmtId="0" fontId="62" fillId="0" borderId="0" applyFill="0" applyBorder="0">
      <alignment vertical="center"/>
    </xf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5" fillId="0" borderId="0" applyFill="0" applyBorder="0">
      <alignment vertical="center"/>
    </xf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4" fillId="0" borderId="29" applyNumberFormat="0" applyFill="0" applyAlignment="0" applyProtection="0"/>
    <xf numFmtId="0" fontId="65" fillId="0" borderId="0" applyFill="0" applyBorder="0">
      <alignment vertical="center"/>
    </xf>
    <xf numFmtId="0" fontId="42" fillId="0" borderId="0" applyFill="0" applyBorder="0">
      <alignment vertical="center"/>
    </xf>
    <xf numFmtId="0" fontId="64" fillId="0" borderId="0" applyNumberFormat="0" applyFill="0" applyBorder="0" applyAlignment="0" applyProtection="0"/>
    <xf numFmtId="0" fontId="42" fillId="0" borderId="0" applyFill="0" applyBorder="0">
      <alignment vertical="center"/>
    </xf>
    <xf numFmtId="193" fontId="66" fillId="0" borderId="0"/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70" fillId="0" borderId="0" applyFill="0" applyBorder="0">
      <alignment horizontal="center" vertical="center"/>
      <protection locked="0"/>
    </xf>
    <xf numFmtId="0" fontId="71" fillId="0" borderId="0" applyFill="0" applyBorder="0">
      <alignment horizontal="left" vertical="center"/>
      <protection locked="0"/>
    </xf>
    <xf numFmtId="194" fontId="34" fillId="19" borderId="0" applyFont="0" applyBorder="0">
      <alignment horizontal="right"/>
    </xf>
    <xf numFmtId="193" fontId="34" fillId="19" borderId="0" applyFont="0" applyBorder="0" applyAlignment="0"/>
    <xf numFmtId="194" fontId="34" fillId="19" borderId="0" applyFont="0" applyBorder="0">
      <alignment horizontal="right"/>
    </xf>
    <xf numFmtId="0" fontId="72" fillId="23" borderId="24" applyNumberFormat="0" applyAlignment="0" applyProtection="0"/>
    <xf numFmtId="0" fontId="72" fillId="23" borderId="24" applyNumberFormat="0" applyAlignment="0" applyProtection="0"/>
    <xf numFmtId="0" fontId="72" fillId="23" borderId="24" applyNumberFormat="0" applyAlignment="0" applyProtection="0"/>
    <xf numFmtId="189" fontId="34" fillId="49" borderId="0" applyFont="0" applyBorder="0" applyAlignment="0">
      <alignment horizontal="right"/>
      <protection locked="0"/>
    </xf>
    <xf numFmtId="189" fontId="34" fillId="50" borderId="0" applyFont="0" applyBorder="0" applyAlignment="0">
      <alignment horizontal="right"/>
      <protection locked="0"/>
    </xf>
    <xf numFmtId="189" fontId="34" fillId="50" borderId="0" applyFont="0" applyBorder="0" applyAlignment="0">
      <alignment horizontal="right"/>
      <protection locked="0"/>
    </xf>
    <xf numFmtId="189" fontId="34" fillId="50" borderId="0" applyFont="0" applyBorder="0" applyAlignment="0">
      <alignment horizontal="right"/>
      <protection locked="0"/>
    </xf>
    <xf numFmtId="189" fontId="34" fillId="50" borderId="0" applyFont="0" applyBorder="0" applyAlignment="0">
      <alignment horizontal="right"/>
      <protection locked="0"/>
    </xf>
    <xf numFmtId="189" fontId="34" fillId="50" borderId="0" applyFont="0" applyBorder="0" applyAlignment="0">
      <alignment horizontal="right"/>
      <protection locked="0"/>
    </xf>
    <xf numFmtId="189" fontId="34" fillId="49" borderId="0" applyFont="0" applyBorder="0" applyAlignment="0">
      <alignment horizontal="right"/>
      <protection locked="0"/>
    </xf>
    <xf numFmtId="10" fontId="34" fillId="49" borderId="0" applyFont="0" applyBorder="0">
      <alignment horizontal="right"/>
      <protection locked="0"/>
    </xf>
    <xf numFmtId="189" fontId="34" fillId="49" borderId="0" applyFont="0" applyBorder="0" applyAlignment="0">
      <alignment horizontal="right"/>
      <protection locked="0"/>
    </xf>
    <xf numFmtId="3" fontId="34" fillId="51" borderId="0" applyFont="0" applyBorder="0">
      <protection locked="0"/>
    </xf>
    <xf numFmtId="193" fontId="62" fillId="51" borderId="0" applyBorder="0" applyAlignment="0">
      <protection locked="0"/>
    </xf>
    <xf numFmtId="195" fontId="34" fillId="52" borderId="0" applyFont="0" applyBorder="0">
      <alignment horizontal="right"/>
      <protection locked="0"/>
    </xf>
    <xf numFmtId="195" fontId="34" fillId="52" borderId="0" applyFont="0" applyBorder="0">
      <alignment horizontal="right"/>
      <protection locked="0"/>
    </xf>
    <xf numFmtId="195" fontId="34" fillId="52" borderId="0" applyFont="0" applyBorder="0">
      <alignment horizontal="right"/>
      <protection locked="0"/>
    </xf>
    <xf numFmtId="189" fontId="34" fillId="19" borderId="0" applyFont="0" applyBorder="0">
      <alignment horizontal="right"/>
      <protection locked="0"/>
    </xf>
    <xf numFmtId="189" fontId="34" fillId="19" borderId="0" applyFont="0" applyBorder="0">
      <alignment horizontal="right"/>
      <protection locked="0"/>
    </xf>
    <xf numFmtId="189" fontId="34" fillId="19" borderId="0" applyFont="0" applyBorder="0">
      <alignment horizontal="right"/>
      <protection locked="0"/>
    </xf>
    <xf numFmtId="181" fontId="1" fillId="53" borderId="30">
      <protection locked="0"/>
    </xf>
    <xf numFmtId="181" fontId="1" fillId="53" borderId="30">
      <protection locked="0"/>
    </xf>
    <xf numFmtId="181" fontId="1" fillId="53" borderId="30">
      <protection locked="0"/>
    </xf>
    <xf numFmtId="49" fontId="1" fillId="53" borderId="30" applyFont="0" applyAlignment="0">
      <alignment horizontal="left" vertical="center" wrapText="1"/>
      <protection locked="0"/>
    </xf>
    <xf numFmtId="49" fontId="1" fillId="53" borderId="30" applyFont="0" applyAlignment="0">
      <alignment horizontal="left" vertical="center" wrapText="1"/>
      <protection locked="0"/>
    </xf>
    <xf numFmtId="49" fontId="1" fillId="53" borderId="30" applyFont="0" applyAlignment="0">
      <alignment horizontal="left" vertical="center" wrapText="1"/>
      <protection locked="0"/>
    </xf>
    <xf numFmtId="193" fontId="73" fillId="54" borderId="0" applyBorder="0" applyAlignment="0"/>
    <xf numFmtId="0" fontId="42" fillId="42" borderId="0"/>
    <xf numFmtId="0" fontId="74" fillId="0" borderId="31" applyNumberFormat="0" applyFill="0" applyAlignment="0" applyProtection="0"/>
    <xf numFmtId="194" fontId="75" fillId="42" borderId="21" applyFont="0" applyBorder="0" applyAlignment="0"/>
    <xf numFmtId="193" fontId="62" fillId="42" borderId="0" applyFont="0" applyBorder="0" applyAlignment="0"/>
    <xf numFmtId="196" fontId="76" fillId="0" borderId="0"/>
    <xf numFmtId="0" fontId="77" fillId="0" borderId="0" applyFill="0" applyBorder="0">
      <alignment horizontal="left" vertical="center"/>
    </xf>
    <xf numFmtId="0" fontId="78" fillId="26" borderId="0" applyNumberFormat="0" applyBorder="0" applyAlignment="0" applyProtection="0"/>
    <xf numFmtId="181" fontId="1" fillId="6" borderId="30"/>
    <xf numFmtId="181" fontId="1" fillId="6" borderId="30"/>
    <xf numFmtId="181" fontId="1" fillId="6" borderId="30"/>
    <xf numFmtId="180" fontId="79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18" borderId="0"/>
    <xf numFmtId="0" fontId="1" fillId="0" borderId="0"/>
    <xf numFmtId="0" fontId="34" fillId="0" borderId="0" applyFill="0"/>
    <xf numFmtId="0" fontId="34" fillId="0" borderId="0" applyFill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18" borderId="0"/>
    <xf numFmtId="0" fontId="34" fillId="18" borderId="0"/>
    <xf numFmtId="0" fontId="34" fillId="0" borderId="0"/>
    <xf numFmtId="0" fontId="34" fillId="0" borderId="0"/>
    <xf numFmtId="0" fontId="53" fillId="0" borderId="0"/>
    <xf numFmtId="0" fontId="43" fillId="0" borderId="0"/>
    <xf numFmtId="0" fontId="4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 applyFill="0"/>
    <xf numFmtId="0" fontId="34" fillId="18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18" borderId="0"/>
    <xf numFmtId="0" fontId="34" fillId="18" borderId="0"/>
    <xf numFmtId="0" fontId="34" fillId="0" borderId="0"/>
    <xf numFmtId="0" fontId="34" fillId="18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>
      <protection locked="0"/>
    </xf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 applyFill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43" fillId="0" borderId="0"/>
    <xf numFmtId="0" fontId="46" fillId="0" borderId="0"/>
    <xf numFmtId="0" fontId="34" fillId="18" borderId="0"/>
    <xf numFmtId="0" fontId="34" fillId="18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34" fillId="24" borderId="32" applyNumberFormat="0" applyFont="0" applyAlignment="0" applyProtection="0"/>
    <xf numFmtId="0" fontId="80" fillId="25" borderId="33" applyNumberFormat="0" applyAlignment="0" applyProtection="0"/>
    <xf numFmtId="0" fontId="80" fillId="25" borderId="33" applyNumberFormat="0" applyAlignment="0" applyProtection="0"/>
    <xf numFmtId="0" fontId="80" fillId="25" borderId="33" applyNumberFormat="0" applyAlignment="0" applyProtection="0"/>
    <xf numFmtId="197" fontId="34" fillId="0" borderId="0" applyFill="0" applyBorder="0"/>
    <xf numFmtId="197" fontId="34" fillId="0" borderId="0" applyFill="0" applyBorder="0"/>
    <xf numFmtId="197" fontId="34" fillId="0" borderId="0" applyFill="0" applyBorder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193" fontId="81" fillId="0" borderId="0"/>
    <xf numFmtId="0" fontId="65" fillId="0" borderId="0" applyFill="0" applyBorder="0">
      <alignment vertical="center"/>
    </xf>
    <xf numFmtId="0" fontId="52" fillId="0" borderId="0" applyNumberFormat="0" applyFont="0" applyFill="0" applyBorder="0" applyAlignment="0" applyProtection="0">
      <alignment horizontal="left"/>
    </xf>
    <xf numFmtId="15" fontId="52" fillId="0" borderId="0" applyFont="0" applyFill="0" applyBorder="0" applyAlignment="0" applyProtection="0"/>
    <xf numFmtId="4" fontId="52" fillId="0" borderId="0" applyFont="0" applyFill="0" applyBorder="0" applyAlignment="0" applyProtection="0"/>
    <xf numFmtId="198" fontId="82" fillId="0" borderId="22"/>
    <xf numFmtId="0" fontId="83" fillId="0" borderId="34">
      <alignment horizontal="center"/>
    </xf>
    <xf numFmtId="0" fontId="83" fillId="0" borderId="34">
      <alignment horizontal="center"/>
    </xf>
    <xf numFmtId="0" fontId="83" fillId="0" borderId="34">
      <alignment horizontal="center"/>
    </xf>
    <xf numFmtId="0" fontId="83" fillId="0" borderId="34">
      <alignment horizontal="center"/>
    </xf>
    <xf numFmtId="0" fontId="83" fillId="0" borderId="34">
      <alignment horizontal="center"/>
    </xf>
    <xf numFmtId="0" fontId="83" fillId="0" borderId="34">
      <alignment horizontal="center"/>
    </xf>
    <xf numFmtId="0" fontId="83" fillId="0" borderId="34">
      <alignment horizontal="center"/>
    </xf>
    <xf numFmtId="3" fontId="52" fillId="0" borderId="0" applyFont="0" applyFill="0" applyBorder="0" applyAlignment="0" applyProtection="0"/>
    <xf numFmtId="0" fontId="52" fillId="55" borderId="0" applyNumberFormat="0" applyFont="0" applyBorder="0" applyAlignment="0" applyProtection="0"/>
    <xf numFmtId="199" fontId="34" fillId="0" borderId="0"/>
    <xf numFmtId="199" fontId="34" fillId="0" borderId="0"/>
    <xf numFmtId="199" fontId="34" fillId="0" borderId="0"/>
    <xf numFmtId="200" fontId="42" fillId="0" borderId="0" applyFill="0" applyBorder="0">
      <alignment horizontal="right" vertical="center"/>
    </xf>
    <xf numFmtId="201" fontId="42" fillId="0" borderId="0" applyFill="0" applyBorder="0">
      <alignment horizontal="right" vertical="center"/>
    </xf>
    <xf numFmtId="202" fontId="42" fillId="0" borderId="0" applyFill="0" applyBorder="0">
      <alignment horizontal="right" vertical="center"/>
    </xf>
    <xf numFmtId="181" fontId="84" fillId="53" borderId="35">
      <alignment horizontal="right" indent="2"/>
      <protection locked="0"/>
    </xf>
    <xf numFmtId="0" fontId="34" fillId="24" borderId="0" applyNumberFormat="0" applyFont="0" applyBorder="0" applyAlignment="0" applyProtection="0"/>
    <xf numFmtId="0" fontId="34" fillId="24" borderId="0" applyNumberFormat="0" applyFont="0" applyBorder="0" applyAlignment="0" applyProtection="0"/>
    <xf numFmtId="0" fontId="34" fillId="25" borderId="0" applyNumberFormat="0" applyFont="0" applyBorder="0" applyAlignment="0" applyProtection="0"/>
    <xf numFmtId="0" fontId="34" fillId="25" borderId="0" applyNumberFormat="0" applyFont="0" applyBorder="0" applyAlignment="0" applyProtection="0"/>
    <xf numFmtId="0" fontId="34" fillId="27" borderId="0" applyNumberFormat="0" applyFont="0" applyBorder="0" applyAlignment="0" applyProtection="0"/>
    <xf numFmtId="0" fontId="34" fillId="27" borderId="0" applyNumberFormat="0" applyFont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27" borderId="0" applyNumberFormat="0" applyFont="0" applyBorder="0" applyAlignment="0" applyProtection="0"/>
    <xf numFmtId="0" fontId="34" fillId="27" borderId="0" applyNumberFormat="0" applyFont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Border="0" applyAlignment="0" applyProtection="0"/>
    <xf numFmtId="0" fontId="34" fillId="0" borderId="0" applyNumberFormat="0" applyFont="0" applyBorder="0" applyAlignment="0" applyProtection="0"/>
    <xf numFmtId="0" fontId="85" fillId="0" borderId="0" applyNumberFormat="0" applyFill="0" applyBorder="0" applyAlignment="0" applyProtection="0"/>
    <xf numFmtId="0" fontId="86" fillId="56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77" fillId="0" borderId="0"/>
    <xf numFmtId="0" fontId="87" fillId="0" borderId="0"/>
    <xf numFmtId="15" fontId="34" fillId="0" borderId="0"/>
    <xf numFmtId="15" fontId="34" fillId="0" borderId="0"/>
    <xf numFmtId="15" fontId="34" fillId="0" borderId="0"/>
    <xf numFmtId="10" fontId="34" fillId="0" borderId="0"/>
    <xf numFmtId="10" fontId="34" fillId="0" borderId="0"/>
    <xf numFmtId="10" fontId="34" fillId="0" borderId="0"/>
    <xf numFmtId="0" fontId="88" fillId="57" borderId="1" applyBorder="0" applyProtection="0">
      <alignment horizontal="centerContinuous" vertical="center"/>
    </xf>
    <xf numFmtId="0" fontId="89" fillId="0" borderId="0" applyBorder="0" applyProtection="0">
      <alignment vertical="center"/>
    </xf>
    <xf numFmtId="0" fontId="90" fillId="0" borderId="0">
      <alignment horizontal="left"/>
    </xf>
    <xf numFmtId="0" fontId="90" fillId="0" borderId="20" applyFill="0" applyBorder="0" applyProtection="0">
      <alignment horizontal="left" vertical="top"/>
    </xf>
    <xf numFmtId="0" fontId="86" fillId="58" borderId="0">
      <alignment horizontal="left" vertical="center"/>
      <protection locked="0"/>
    </xf>
    <xf numFmtId="0" fontId="91" fillId="59" borderId="0">
      <alignment vertical="center"/>
      <protection locked="0"/>
    </xf>
    <xf numFmtId="49" fontId="34" fillId="0" borderId="0" applyFont="0" applyFill="0" applyBorder="0" applyAlignment="0" applyProtection="0"/>
    <xf numFmtId="0" fontId="92" fillId="0" borderId="0"/>
    <xf numFmtId="49" fontId="34" fillId="0" borderId="0" applyFont="0" applyFill="0" applyBorder="0" applyAlignment="0" applyProtection="0"/>
    <xf numFmtId="0" fontId="93" fillId="0" borderId="0"/>
    <xf numFmtId="0" fontId="93" fillId="0" borderId="0"/>
    <xf numFmtId="0" fontId="92" fillId="0" borderId="0"/>
    <xf numFmtId="196" fontId="94" fillId="0" borderId="0"/>
    <xf numFmtId="0" fontId="85" fillId="0" borderId="0" applyNumberFormat="0" applyFill="0" applyBorder="0" applyAlignment="0" applyProtection="0"/>
    <xf numFmtId="0" fontId="95" fillId="0" borderId="0" applyFill="0" applyBorder="0">
      <alignment horizontal="left" vertical="center"/>
      <protection locked="0"/>
    </xf>
    <xf numFmtId="0" fontId="92" fillId="0" borderId="0"/>
    <xf numFmtId="0" fontId="96" fillId="0" borderId="0" applyFill="0" applyBorder="0">
      <alignment horizontal="left" vertical="center"/>
      <protection locked="0"/>
    </xf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56" fillId="0" borderId="36" applyNumberFormat="0" applyFill="0" applyAlignment="0" applyProtection="0"/>
    <xf numFmtId="0" fontId="97" fillId="0" borderId="0" applyNumberFormat="0" applyFill="0" applyBorder="0" applyAlignment="0" applyProtection="0"/>
    <xf numFmtId="203" fontId="34" fillId="0" borderId="1" applyBorder="0" applyProtection="0">
      <alignment horizontal="right"/>
    </xf>
    <xf numFmtId="203" fontId="34" fillId="0" borderId="1" applyBorder="0" applyProtection="0">
      <alignment horizontal="right"/>
    </xf>
    <xf numFmtId="203" fontId="34" fillId="0" borderId="1" applyBorder="0" applyProtection="0">
      <alignment horizontal="right"/>
    </xf>
  </cellStyleXfs>
  <cellXfs count="325">
    <xf numFmtId="0" fontId="0" fillId="0" borderId="0" xfId="0"/>
    <xf numFmtId="164" fontId="6" fillId="0" borderId="0" xfId="1" applyNumberFormat="1" applyFont="1"/>
    <xf numFmtId="164" fontId="6" fillId="0" borderId="0" xfId="1" applyNumberFormat="1" applyFont="1" applyAlignment="1">
      <alignment horizontal="left"/>
    </xf>
    <xf numFmtId="164" fontId="6" fillId="0" borderId="0" xfId="1" applyNumberFormat="1" applyFont="1" applyFill="1"/>
    <xf numFmtId="0" fontId="8" fillId="0" borderId="0" xfId="0" applyFont="1"/>
    <xf numFmtId="0" fontId="8" fillId="0" borderId="0" xfId="0" applyFont="1" applyFill="1"/>
    <xf numFmtId="0" fontId="7" fillId="4" borderId="0" xfId="0" applyFont="1" applyFill="1" applyBorder="1"/>
    <xf numFmtId="0" fontId="8" fillId="4" borderId="0" xfId="0" applyFont="1" applyFill="1" applyBorder="1"/>
    <xf numFmtId="164" fontId="8" fillId="0" borderId="0" xfId="1" applyNumberFormat="1" applyFont="1"/>
    <xf numFmtId="164" fontId="8" fillId="0" borderId="0" xfId="1" applyNumberFormat="1" applyFont="1" applyFill="1"/>
    <xf numFmtId="164" fontId="9" fillId="0" borderId="0" xfId="1" applyNumberFormat="1" applyFont="1"/>
    <xf numFmtId="0" fontId="10" fillId="0" borderId="0" xfId="0" applyFont="1"/>
    <xf numFmtId="0" fontId="8" fillId="5" borderId="0" xfId="1" applyNumberFormat="1" applyFont="1" applyFill="1"/>
    <xf numFmtId="10" fontId="10" fillId="2" borderId="0" xfId="2" applyNumberFormat="1" applyFont="1" applyFill="1"/>
    <xf numFmtId="165" fontId="8" fillId="0" borderId="0" xfId="2" applyNumberFormat="1" applyFont="1"/>
    <xf numFmtId="164" fontId="11" fillId="0" borderId="0" xfId="1" applyNumberFormat="1" applyFont="1" applyAlignment="1">
      <alignment horizontal="center" vertical="top" wrapText="1"/>
    </xf>
    <xf numFmtId="164" fontId="11" fillId="0" borderId="1" xfId="1" applyNumberFormat="1" applyFont="1" applyFill="1" applyBorder="1" applyAlignment="1">
      <alignment horizontal="left" vertical="top"/>
    </xf>
    <xf numFmtId="164" fontId="11" fillId="0" borderId="1" xfId="1" applyNumberFormat="1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164" fontId="12" fillId="0" borderId="0" xfId="1" applyNumberFormat="1" applyFont="1" applyFill="1" applyBorder="1" applyAlignment="1">
      <alignment horizontal="center" vertical="top" wrapText="1"/>
    </xf>
    <xf numFmtId="0" fontId="8" fillId="0" borderId="0" xfId="0" applyFont="1" applyAlignment="1">
      <alignment horizontal="left"/>
    </xf>
    <xf numFmtId="10" fontId="8" fillId="2" borderId="0" xfId="2" applyNumberFormat="1" applyFont="1" applyFill="1"/>
    <xf numFmtId="10" fontId="8" fillId="3" borderId="0" xfId="2" applyNumberFormat="1" applyFont="1" applyFill="1"/>
    <xf numFmtId="0" fontId="13" fillId="0" borderId="0" xfId="0" applyFont="1"/>
    <xf numFmtId="164" fontId="14" fillId="0" borderId="0" xfId="1" applyNumberFormat="1" applyFont="1" applyFill="1" applyBorder="1" applyAlignment="1">
      <alignment horizontal="left" vertical="top"/>
    </xf>
    <xf numFmtId="164" fontId="13" fillId="0" borderId="0" xfId="1" applyNumberFormat="1" applyFont="1" applyAlignment="1">
      <alignment horizontal="left"/>
    </xf>
    <xf numFmtId="43" fontId="8" fillId="5" borderId="0" xfId="1" applyNumberFormat="1" applyFont="1" applyFill="1"/>
    <xf numFmtId="43" fontId="15" fillId="0" borderId="0" xfId="0" applyNumberFormat="1" applyFont="1"/>
    <xf numFmtId="164" fontId="13" fillId="0" borderId="0" xfId="1" applyNumberFormat="1" applyFont="1" applyFill="1" applyBorder="1" applyAlignment="1">
      <alignment horizontal="left" vertical="top"/>
    </xf>
    <xf numFmtId="164" fontId="11" fillId="0" borderId="0" xfId="1" applyNumberFormat="1" applyFont="1" applyFill="1" applyBorder="1" applyAlignment="1">
      <alignment horizontal="center" vertical="top" wrapText="1"/>
    </xf>
    <xf numFmtId="43" fontId="8" fillId="0" borderId="0" xfId="1" applyNumberFormat="1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center" vertical="top" wrapText="1"/>
    </xf>
    <xf numFmtId="10" fontId="9" fillId="0" borderId="0" xfId="1" applyNumberFormat="1" applyFont="1" applyFill="1" applyBorder="1" applyAlignment="1">
      <alignment horizontal="center" vertical="top" wrapText="1"/>
    </xf>
    <xf numFmtId="10" fontId="8" fillId="0" borderId="0" xfId="1" applyNumberFormat="1" applyFont="1" applyFill="1" applyBorder="1" applyAlignment="1">
      <alignment horizontal="center" vertical="top" wrapText="1"/>
    </xf>
    <xf numFmtId="10" fontId="8" fillId="0" borderId="0" xfId="0" applyNumberFormat="1" applyFont="1"/>
    <xf numFmtId="164" fontId="11" fillId="0" borderId="0" xfId="1" applyNumberFormat="1" applyFont="1" applyFill="1" applyBorder="1" applyAlignment="1">
      <alignment horizontal="left" vertical="top"/>
    </xf>
    <xf numFmtId="10" fontId="15" fillId="0" borderId="0" xfId="2" applyNumberFormat="1" applyFont="1" applyFill="1" applyBorder="1" applyAlignment="1">
      <alignment horizontal="center" vertical="top" wrapText="1"/>
    </xf>
    <xf numFmtId="10" fontId="13" fillId="0" borderId="0" xfId="2" applyNumberFormat="1" applyFont="1" applyFill="1" applyBorder="1" applyAlignment="1">
      <alignment horizontal="center" vertical="top" wrapText="1"/>
    </xf>
    <xf numFmtId="10" fontId="13" fillId="0" borderId="0" xfId="2" applyNumberFormat="1" applyFont="1" applyFill="1" applyBorder="1" applyAlignment="1">
      <alignment horizontal="right" vertical="top" wrapText="1"/>
    </xf>
    <xf numFmtId="2" fontId="8" fillId="0" borderId="0" xfId="0" applyNumberFormat="1" applyFont="1"/>
    <xf numFmtId="164" fontId="11" fillId="4" borderId="0" xfId="1" applyNumberFormat="1" applyFont="1" applyFill="1" applyBorder="1" applyAlignment="1">
      <alignment horizontal="left" vertical="top"/>
    </xf>
    <xf numFmtId="164" fontId="11" fillId="4" borderId="0" xfId="1" applyNumberFormat="1" applyFont="1" applyFill="1" applyBorder="1" applyAlignment="1">
      <alignment horizontal="center" vertical="top" wrapText="1"/>
    </xf>
    <xf numFmtId="0" fontId="11" fillId="4" borderId="0" xfId="0" applyFont="1" applyFill="1" applyAlignment="1">
      <alignment horizontal="center" vertical="top" wrapText="1"/>
    </xf>
    <xf numFmtId="0" fontId="11" fillId="0" borderId="0" xfId="0" applyFont="1"/>
    <xf numFmtId="0" fontId="16" fillId="0" borderId="0" xfId="0" applyFont="1"/>
    <xf numFmtId="1" fontId="8" fillId="6" borderId="0" xfId="1" applyNumberFormat="1" applyFont="1" applyFill="1" applyAlignment="1">
      <alignment horizontal="center"/>
    </xf>
    <xf numFmtId="0" fontId="17" fillId="0" borderId="0" xfId="0" applyFont="1"/>
    <xf numFmtId="164" fontId="18" fillId="0" borderId="0" xfId="1" applyNumberFormat="1" applyFont="1" applyAlignment="1">
      <alignment horizontal="center" vertical="top" wrapText="1"/>
    </xf>
    <xf numFmtId="164" fontId="19" fillId="0" borderId="1" xfId="1" applyNumberFormat="1" applyFont="1" applyFill="1" applyBorder="1" applyAlignment="1">
      <alignment horizontal="left" vertical="top" wrapText="1"/>
    </xf>
    <xf numFmtId="0" fontId="20" fillId="0" borderId="1" xfId="0" applyFont="1" applyBorder="1" applyAlignment="1">
      <alignment horizontal="center" vertical="top" wrapText="1"/>
    </xf>
    <xf numFmtId="164" fontId="20" fillId="0" borderId="1" xfId="1" applyNumberFormat="1" applyFont="1" applyFill="1" applyBorder="1" applyAlignment="1">
      <alignment horizontal="center" vertical="top" wrapText="1"/>
    </xf>
    <xf numFmtId="164" fontId="19" fillId="0" borderId="0" xfId="1" applyNumberFormat="1" applyFont="1" applyFill="1" applyBorder="1" applyAlignment="1">
      <alignment horizontal="left" vertical="top" wrapText="1"/>
    </xf>
    <xf numFmtId="0" fontId="20" fillId="0" borderId="0" xfId="0" applyFont="1" applyAlignment="1">
      <alignment horizontal="center" vertical="top" wrapText="1"/>
    </xf>
    <xf numFmtId="164" fontId="20" fillId="0" borderId="0" xfId="1" applyNumberFormat="1" applyFont="1" applyFill="1" applyBorder="1" applyAlignment="1">
      <alignment horizontal="center" vertical="top" wrapText="1"/>
    </xf>
    <xf numFmtId="164" fontId="16" fillId="0" borderId="0" xfId="1" applyNumberFormat="1" applyFont="1" applyFill="1" applyBorder="1" applyAlignment="1">
      <alignment horizontal="center" vertical="top" wrapText="1"/>
    </xf>
    <xf numFmtId="43" fontId="8" fillId="2" borderId="0" xfId="1" applyNumberFormat="1" applyFont="1" applyFill="1" applyAlignment="1">
      <alignment horizontal="right"/>
    </xf>
    <xf numFmtId="2" fontId="8" fillId="2" borderId="0" xfId="1" applyNumberFormat="1" applyFont="1" applyFill="1" applyAlignment="1">
      <alignment horizontal="center"/>
    </xf>
    <xf numFmtId="1" fontId="8" fillId="0" borderId="0" xfId="1" applyNumberFormat="1" applyFont="1" applyFill="1" applyAlignment="1">
      <alignment horizontal="center"/>
    </xf>
    <xf numFmtId="164" fontId="8" fillId="0" borderId="0" xfId="1" applyNumberFormat="1" applyFont="1" applyAlignment="1">
      <alignment horizontal="left"/>
    </xf>
    <xf numFmtId="2" fontId="11" fillId="0" borderId="2" xfId="0" applyNumberFormat="1" applyFont="1" applyBorder="1" applyAlignment="1">
      <alignment horizontal="center"/>
    </xf>
    <xf numFmtId="43" fontId="8" fillId="0" borderId="0" xfId="0" applyNumberFormat="1" applyFont="1"/>
    <xf numFmtId="9" fontId="13" fillId="0" borderId="0" xfId="2" applyFont="1"/>
    <xf numFmtId="9" fontId="8" fillId="0" borderId="0" xfId="2" applyFont="1"/>
    <xf numFmtId="164" fontId="11" fillId="0" borderId="1" xfId="1" applyNumberFormat="1" applyFont="1" applyFill="1" applyBorder="1" applyAlignment="1">
      <alignment horizontal="left" vertical="top" wrapText="1"/>
    </xf>
    <xf numFmtId="0" fontId="9" fillId="0" borderId="0" xfId="0" applyFont="1"/>
    <xf numFmtId="164" fontId="11" fillId="0" borderId="0" xfId="1" applyNumberFormat="1" applyFont="1" applyFill="1" applyBorder="1" applyAlignment="1">
      <alignment horizontal="left" vertical="top" wrapText="1"/>
    </xf>
    <xf numFmtId="0" fontId="20" fillId="0" borderId="0" xfId="0" applyFont="1" applyBorder="1" applyAlignment="1">
      <alignment horizontal="center" vertical="top" wrapText="1"/>
    </xf>
    <xf numFmtId="43" fontId="8" fillId="0" borderId="0" xfId="1" applyNumberFormat="1" applyFont="1" applyFill="1" applyAlignment="1">
      <alignment vertical="top"/>
    </xf>
    <xf numFmtId="2" fontId="9" fillId="0" borderId="0" xfId="0" applyNumberFormat="1" applyFont="1"/>
    <xf numFmtId="166" fontId="8" fillId="0" borderId="0" xfId="1" applyNumberFormat="1" applyFont="1" applyFill="1" applyAlignment="1">
      <alignment vertical="top"/>
    </xf>
    <xf numFmtId="43" fontId="11" fillId="0" borderId="2" xfId="1" applyNumberFormat="1" applyFont="1" applyFill="1" applyBorder="1" applyAlignment="1">
      <alignment vertical="top"/>
    </xf>
    <xf numFmtId="167" fontId="9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8" fillId="0" borderId="0" xfId="1" applyNumberFormat="1" applyFont="1" applyFill="1" applyAlignment="1">
      <alignment vertical="top"/>
    </xf>
    <xf numFmtId="167" fontId="9" fillId="0" borderId="0" xfId="0" applyNumberFormat="1" applyFont="1"/>
    <xf numFmtId="1" fontId="8" fillId="0" borderId="0" xfId="0" applyNumberFormat="1" applyFont="1" applyAlignment="1">
      <alignment horizontal="center"/>
    </xf>
    <xf numFmtId="168" fontId="8" fillId="0" borderId="0" xfId="1" applyNumberFormat="1" applyFont="1" applyAlignment="1">
      <alignment vertical="top"/>
    </xf>
    <xf numFmtId="169" fontId="8" fillId="0" borderId="0" xfId="0" applyNumberFormat="1" applyFont="1"/>
    <xf numFmtId="171" fontId="9" fillId="0" borderId="0" xfId="0" applyNumberFormat="1" applyFont="1"/>
    <xf numFmtId="168" fontId="11" fillId="0" borderId="0" xfId="1" applyNumberFormat="1" applyFont="1" applyAlignment="1">
      <alignment vertical="top"/>
    </xf>
    <xf numFmtId="170" fontId="11" fillId="0" borderId="2" xfId="1" applyNumberFormat="1" applyFont="1" applyFill="1" applyBorder="1" applyAlignment="1">
      <alignment vertical="top"/>
    </xf>
    <xf numFmtId="170" fontId="8" fillId="0" borderId="0" xfId="1" applyNumberFormat="1" applyFont="1" applyFill="1" applyAlignment="1">
      <alignment vertical="top"/>
    </xf>
    <xf numFmtId="170" fontId="11" fillId="0" borderId="2" xfId="0" applyNumberFormat="1" applyFont="1" applyBorder="1"/>
    <xf numFmtId="171" fontId="11" fillId="0" borderId="0" xfId="0" applyNumberFormat="1" applyFont="1"/>
    <xf numFmtId="164" fontId="8" fillId="0" borderId="0" xfId="1" applyNumberFormat="1" applyFont="1" applyAlignment="1">
      <alignment horizontal="right" vertical="center"/>
    </xf>
    <xf numFmtId="169" fontId="8" fillId="0" borderId="0" xfId="1" applyNumberFormat="1" applyFont="1" applyFill="1" applyAlignment="1">
      <alignment vertical="top"/>
    </xf>
    <xf numFmtId="169" fontId="11" fillId="0" borderId="0" xfId="0" applyNumberFormat="1" applyFont="1"/>
    <xf numFmtId="43" fontId="11" fillId="0" borderId="2" xfId="0" applyNumberFormat="1" applyFont="1" applyBorder="1"/>
    <xf numFmtId="0" fontId="8" fillId="4" borderId="0" xfId="1" applyNumberFormat="1" applyFont="1" applyFill="1"/>
    <xf numFmtId="164" fontId="6" fillId="0" borderId="0" xfId="1" applyNumberFormat="1" applyFont="1" applyAlignment="1">
      <alignment horizontal="left" vertical="center"/>
    </xf>
    <xf numFmtId="173" fontId="8" fillId="0" borderId="0" xfId="1" applyNumberFormat="1" applyFont="1" applyFill="1" applyAlignment="1">
      <alignment vertical="top"/>
    </xf>
    <xf numFmtId="166" fontId="11" fillId="7" borderId="0" xfId="1" applyNumberFormat="1" applyFont="1" applyFill="1" applyAlignment="1">
      <alignment horizontal="centerContinuous" vertical="top"/>
    </xf>
    <xf numFmtId="166" fontId="8" fillId="7" borderId="0" xfId="1" applyNumberFormat="1" applyFont="1" applyFill="1" applyAlignment="1">
      <alignment horizontal="centerContinuous" vertical="top"/>
    </xf>
    <xf numFmtId="166" fontId="11" fillId="8" borderId="0" xfId="1" applyNumberFormat="1" applyFont="1" applyFill="1" applyAlignment="1">
      <alignment horizontal="left" vertical="top"/>
    </xf>
    <xf numFmtId="166" fontId="8" fillId="8" borderId="0" xfId="1" applyNumberFormat="1" applyFont="1" applyFill="1" applyAlignment="1">
      <alignment horizontal="centerContinuous" vertical="top"/>
    </xf>
    <xf numFmtId="0" fontId="8" fillId="9" borderId="0" xfId="1" applyNumberFormat="1" applyFont="1" applyFill="1"/>
    <xf numFmtId="0" fontId="10" fillId="9" borderId="0" xfId="1" applyNumberFormat="1" applyFont="1" applyFill="1"/>
    <xf numFmtId="177" fontId="22" fillId="10" borderId="0" xfId="1" applyNumberFormat="1" applyFont="1" applyFill="1" applyAlignment="1">
      <alignment horizontal="right" vertical="center"/>
    </xf>
    <xf numFmtId="164" fontId="10" fillId="0" borderId="0" xfId="1" applyNumberFormat="1" applyFont="1"/>
    <xf numFmtId="178" fontId="22" fillId="10" borderId="0" xfId="1" applyNumberFormat="1" applyFont="1" applyFill="1" applyAlignment="1">
      <alignment vertical="top"/>
    </xf>
    <xf numFmtId="164" fontId="21" fillId="0" borderId="0" xfId="1" applyNumberFormat="1" applyFont="1" applyAlignment="1">
      <alignment vertical="center"/>
    </xf>
    <xf numFmtId="164" fontId="21" fillId="0" borderId="0" xfId="1" applyNumberFormat="1" applyFont="1" applyAlignment="1">
      <alignment vertical="top"/>
    </xf>
    <xf numFmtId="164" fontId="8" fillId="0" borderId="0" xfId="1" applyNumberFormat="1" applyFont="1" applyAlignment="1">
      <alignment vertical="top"/>
    </xf>
    <xf numFmtId="164" fontId="8" fillId="0" borderId="0" xfId="1" applyNumberFormat="1" applyFont="1" applyFill="1" applyAlignment="1">
      <alignment vertical="top"/>
    </xf>
    <xf numFmtId="164" fontId="9" fillId="0" borderId="0" xfId="1" applyNumberFormat="1" applyFont="1" applyAlignment="1">
      <alignment vertical="top"/>
    </xf>
    <xf numFmtId="164" fontId="21" fillId="0" borderId="2" xfId="1" applyNumberFormat="1" applyFont="1" applyBorder="1" applyAlignment="1">
      <alignment vertical="top"/>
    </xf>
    <xf numFmtId="179" fontId="22" fillId="10" borderId="0" xfId="1" applyNumberFormat="1" applyFont="1" applyFill="1" applyAlignment="1">
      <alignment vertical="top"/>
    </xf>
    <xf numFmtId="172" fontId="8" fillId="0" borderId="0" xfId="1" applyNumberFormat="1" applyFont="1" applyAlignment="1">
      <alignment vertical="top"/>
    </xf>
    <xf numFmtId="180" fontId="16" fillId="0" borderId="0" xfId="1" applyNumberFormat="1" applyFont="1" applyAlignment="1">
      <alignment vertical="top"/>
    </xf>
    <xf numFmtId="181" fontId="22" fillId="10" borderId="0" xfId="1" applyNumberFormat="1" applyFont="1" applyFill="1" applyAlignment="1">
      <alignment vertical="top"/>
    </xf>
    <xf numFmtId="43" fontId="8" fillId="0" borderId="0" xfId="1" applyNumberFormat="1" applyFont="1" applyAlignment="1">
      <alignment vertical="top"/>
    </xf>
    <xf numFmtId="43" fontId="21" fillId="0" borderId="2" xfId="1" applyNumberFormat="1" applyFont="1" applyBorder="1" applyAlignment="1">
      <alignment vertical="top"/>
    </xf>
    <xf numFmtId="43" fontId="10" fillId="0" borderId="0" xfId="1" applyNumberFormat="1" applyFont="1" applyAlignment="1">
      <alignment vertical="top"/>
    </xf>
    <xf numFmtId="164" fontId="6" fillId="0" borderId="0" xfId="1" applyNumberFormat="1" applyFont="1" applyFill="1" applyAlignment="1">
      <alignment horizontal="center"/>
    </xf>
    <xf numFmtId="164" fontId="6" fillId="0" borderId="0" xfId="1" applyNumberFormat="1" applyFont="1" applyFill="1" applyAlignment="1">
      <alignment horizontal="left"/>
    </xf>
    <xf numFmtId="164" fontId="6" fillId="0" borderId="0" xfId="1" applyNumberFormat="1" applyFont="1" applyFill="1" applyAlignment="1">
      <alignment horizontal="left" vertical="center"/>
    </xf>
    <xf numFmtId="164" fontId="25" fillId="0" borderId="0" xfId="1" applyNumberFormat="1" applyFont="1" applyFill="1"/>
    <xf numFmtId="164" fontId="25" fillId="0" borderId="0" xfId="1" applyNumberFormat="1" applyFont="1" applyFill="1" applyAlignment="1">
      <alignment horizontal="left"/>
    </xf>
    <xf numFmtId="164" fontId="26" fillId="0" borderId="0" xfId="1" applyNumberFormat="1" applyFont="1" applyFill="1"/>
    <xf numFmtId="0" fontId="25" fillId="12" borderId="2" xfId="1" applyNumberFormat="1" applyFont="1" applyFill="1" applyBorder="1"/>
    <xf numFmtId="0" fontId="27" fillId="0" borderId="0" xfId="0" applyFont="1" applyFill="1"/>
    <xf numFmtId="10" fontId="26" fillId="0" borderId="0" xfId="2" applyNumberFormat="1" applyFont="1" applyFill="1"/>
    <xf numFmtId="10" fontId="28" fillId="11" borderId="0" xfId="2" applyNumberFormat="1" applyFont="1" applyFill="1"/>
    <xf numFmtId="164" fontId="25" fillId="0" borderId="0" xfId="1" applyNumberFormat="1" applyFont="1" applyFill="1" applyBorder="1"/>
    <xf numFmtId="164" fontId="26" fillId="0" borderId="0" xfId="1" applyNumberFormat="1" applyFont="1" applyFill="1" applyAlignment="1">
      <alignment horizontal="left"/>
    </xf>
    <xf numFmtId="0" fontId="26" fillId="0" borderId="0" xfId="1" applyNumberFormat="1" applyFont="1" applyFill="1"/>
    <xf numFmtId="43" fontId="26" fillId="0" borderId="0" xfId="1" applyNumberFormat="1" applyFont="1" applyFill="1"/>
    <xf numFmtId="172" fontId="26" fillId="0" borderId="0" xfId="1" applyNumberFormat="1" applyFont="1" applyFill="1"/>
    <xf numFmtId="164" fontId="26" fillId="0" borderId="4" xfId="1" applyNumberFormat="1" applyFont="1" applyFill="1" applyBorder="1"/>
    <xf numFmtId="164" fontId="25" fillId="0" borderId="4" xfId="1" applyNumberFormat="1" applyFont="1" applyFill="1" applyBorder="1"/>
    <xf numFmtId="164" fontId="26" fillId="0" borderId="4" xfId="1" applyNumberFormat="1" applyFont="1" applyFill="1" applyBorder="1" applyAlignment="1">
      <alignment horizontal="left"/>
    </xf>
    <xf numFmtId="164" fontId="26" fillId="0" borderId="0" xfId="1" applyNumberFormat="1" applyFont="1" applyFill="1" applyBorder="1"/>
    <xf numFmtId="164" fontId="26" fillId="0" borderId="0" xfId="1" applyNumberFormat="1" applyFont="1" applyFill="1" applyAlignment="1">
      <alignment horizontal="right" vertical="center"/>
    </xf>
    <xf numFmtId="173" fontId="26" fillId="0" borderId="6" xfId="1" applyNumberFormat="1" applyFont="1" applyFill="1" applyBorder="1"/>
    <xf numFmtId="173" fontId="26" fillId="0" borderId="0" xfId="1" applyNumberFormat="1" applyFont="1" applyFill="1"/>
    <xf numFmtId="173" fontId="26" fillId="6" borderId="7" xfId="1" applyNumberFormat="1" applyFont="1" applyFill="1" applyBorder="1"/>
    <xf numFmtId="173" fontId="26" fillId="6" borderId="2" xfId="1" applyNumberFormat="1" applyFont="1" applyFill="1" applyBorder="1"/>
    <xf numFmtId="173" fontId="26" fillId="6" borderId="5" xfId="1" applyNumberFormat="1" applyFont="1" applyFill="1" applyBorder="1"/>
    <xf numFmtId="164" fontId="26" fillId="0" borderId="2" xfId="1" applyNumberFormat="1" applyFont="1" applyFill="1" applyBorder="1" applyAlignment="1">
      <alignment horizontal="left"/>
    </xf>
    <xf numFmtId="164" fontId="26" fillId="0" borderId="2" xfId="1" applyNumberFormat="1" applyFont="1" applyFill="1" applyBorder="1"/>
    <xf numFmtId="164" fontId="26" fillId="0" borderId="2" xfId="1" applyNumberFormat="1" applyFont="1" applyFill="1" applyBorder="1" applyAlignment="1">
      <alignment horizontal="right" vertical="center"/>
    </xf>
    <xf numFmtId="173" fontId="26" fillId="0" borderId="2" xfId="1" applyNumberFormat="1" applyFont="1" applyFill="1" applyBorder="1"/>
    <xf numFmtId="174" fontId="26" fillId="0" borderId="0" xfId="1" applyNumberFormat="1" applyFont="1" applyFill="1" applyAlignment="1">
      <alignment horizontal="right" vertical="center"/>
    </xf>
    <xf numFmtId="174" fontId="26" fillId="6" borderId="7" xfId="1" applyNumberFormat="1" applyFont="1" applyFill="1" applyBorder="1" applyAlignment="1">
      <alignment horizontal="right" vertical="center"/>
    </xf>
    <xf numFmtId="174" fontId="26" fillId="6" borderId="2" xfId="1" applyNumberFormat="1" applyFont="1" applyFill="1" applyBorder="1" applyAlignment="1">
      <alignment horizontal="right" vertical="center"/>
    </xf>
    <xf numFmtId="174" fontId="26" fillId="6" borderId="5" xfId="1" applyNumberFormat="1" applyFont="1" applyFill="1" applyBorder="1" applyAlignment="1">
      <alignment horizontal="right" vertical="center"/>
    </xf>
    <xf numFmtId="164" fontId="26" fillId="0" borderId="3" xfId="1" applyNumberFormat="1" applyFont="1" applyFill="1" applyBorder="1"/>
    <xf numFmtId="43" fontId="26" fillId="0" borderId="0" xfId="1" applyNumberFormat="1" applyFont="1" applyFill="1" applyAlignment="1">
      <alignment horizontal="left" wrapText="1"/>
    </xf>
    <xf numFmtId="175" fontId="26" fillId="0" borderId="0" xfId="1" applyNumberFormat="1" applyFont="1" applyFill="1" applyAlignment="1">
      <alignment horizontal="left"/>
    </xf>
    <xf numFmtId="173" fontId="26" fillId="0" borderId="0" xfId="1" applyNumberFormat="1" applyFont="1" applyFill="1" applyAlignment="1">
      <alignment horizontal="right" vertical="center"/>
    </xf>
    <xf numFmtId="173" fontId="26" fillId="6" borderId="0" xfId="3" applyNumberFormat="1" applyFont="1" applyFill="1"/>
    <xf numFmtId="173" fontId="26" fillId="0" borderId="6" xfId="3" applyNumberFormat="1" applyFont="1" applyFill="1" applyBorder="1"/>
    <xf numFmtId="173" fontId="26" fillId="0" borderId="0" xfId="3" applyNumberFormat="1" applyFont="1" applyFill="1"/>
    <xf numFmtId="176" fontId="26" fillId="0" borderId="0" xfId="1" applyNumberFormat="1" applyFont="1" applyFill="1" applyAlignment="1">
      <alignment horizontal="left"/>
    </xf>
    <xf numFmtId="164" fontId="28" fillId="0" borderId="0" xfId="1" applyNumberFormat="1" applyFont="1" applyFill="1" applyAlignment="1">
      <alignment horizontal="right" vertical="center"/>
    </xf>
    <xf numFmtId="43" fontId="28" fillId="0" borderId="0" xfId="1" applyNumberFormat="1" applyFont="1" applyFill="1"/>
    <xf numFmtId="164" fontId="28" fillId="0" borderId="0" xfId="1" applyNumberFormat="1" applyFont="1" applyFill="1"/>
    <xf numFmtId="164" fontId="8" fillId="6" borderId="0" xfId="1" applyNumberFormat="1" applyFont="1" applyFill="1"/>
    <xf numFmtId="164" fontId="8" fillId="0" borderId="0" xfId="1" applyNumberFormat="1" applyFont="1" applyBorder="1" applyAlignment="1">
      <alignment vertical="top"/>
    </xf>
    <xf numFmtId="164" fontId="13" fillId="0" borderId="0" xfId="1" applyNumberFormat="1" applyFont="1" applyBorder="1" applyAlignment="1">
      <alignment vertical="top"/>
    </xf>
    <xf numFmtId="43" fontId="13" fillId="0" borderId="0" xfId="1" applyNumberFormat="1" applyFont="1" applyBorder="1" applyAlignment="1">
      <alignment vertical="top"/>
    </xf>
    <xf numFmtId="180" fontId="16" fillId="0" borderId="0" xfId="1" applyNumberFormat="1" applyFont="1" applyBorder="1" applyAlignment="1">
      <alignment vertical="top"/>
    </xf>
    <xf numFmtId="164" fontId="8" fillId="0" borderId="0" xfId="1" applyNumberFormat="1" applyFont="1" applyFill="1" applyBorder="1" applyAlignment="1">
      <alignment vertical="top"/>
    </xf>
    <xf numFmtId="179" fontId="22" fillId="10" borderId="0" xfId="1" applyNumberFormat="1" applyFont="1" applyFill="1" applyBorder="1" applyAlignment="1">
      <alignment vertical="top"/>
    </xf>
    <xf numFmtId="43" fontId="15" fillId="0" borderId="0" xfId="1" applyNumberFormat="1" applyFont="1" applyFill="1" applyBorder="1" applyAlignment="1">
      <alignment vertical="top"/>
    </xf>
    <xf numFmtId="164" fontId="8" fillId="0" borderId="2" xfId="1" applyNumberFormat="1" applyFont="1" applyBorder="1"/>
    <xf numFmtId="166" fontId="11" fillId="7" borderId="0" xfId="1" applyNumberFormat="1" applyFont="1" applyFill="1" applyAlignment="1">
      <alignment horizontal="left"/>
    </xf>
    <xf numFmtId="164" fontId="8" fillId="6" borderId="0" xfId="1" applyNumberFormat="1" applyFont="1" applyFill="1" applyBorder="1"/>
    <xf numFmtId="164" fontId="25" fillId="0" borderId="0" xfId="1" applyNumberFormat="1" applyFont="1" applyFill="1" applyAlignment="1">
      <alignment horizontal="right"/>
    </xf>
    <xf numFmtId="43" fontId="10" fillId="14" borderId="8" xfId="0" applyNumberFormat="1" applyFont="1" applyFill="1" applyBorder="1"/>
    <xf numFmtId="43" fontId="10" fillId="14" borderId="0" xfId="0" applyNumberFormat="1" applyFont="1" applyFill="1" applyBorder="1"/>
    <xf numFmtId="43" fontId="10" fillId="14" borderId="9" xfId="0" applyNumberFormat="1" applyFont="1" applyFill="1" applyBorder="1"/>
    <xf numFmtId="43" fontId="10" fillId="14" borderId="13" xfId="0" applyNumberFormat="1" applyFont="1" applyFill="1" applyBorder="1"/>
    <xf numFmtId="43" fontId="10" fillId="14" borderId="14" xfId="0" applyNumberFormat="1" applyFont="1" applyFill="1" applyBorder="1"/>
    <xf numFmtId="43" fontId="10" fillId="14" borderId="15" xfId="0" applyNumberFormat="1" applyFont="1" applyFill="1" applyBorder="1"/>
    <xf numFmtId="43" fontId="8" fillId="13" borderId="0" xfId="1" applyNumberFormat="1" applyFont="1" applyFill="1" applyAlignment="1">
      <alignment vertical="top"/>
    </xf>
    <xf numFmtId="170" fontId="10" fillId="0" borderId="0" xfId="1" applyNumberFormat="1" applyFont="1" applyFill="1" applyAlignment="1">
      <alignment vertical="top"/>
    </xf>
    <xf numFmtId="2" fontId="13" fillId="0" borderId="0" xfId="2" applyNumberFormat="1" applyFont="1"/>
    <xf numFmtId="43" fontId="26" fillId="0" borderId="3" xfId="1" applyNumberFormat="1" applyFont="1" applyFill="1" applyBorder="1"/>
    <xf numFmtId="43" fontId="26" fillId="0" borderId="4" xfId="1" applyNumberFormat="1" applyFont="1" applyFill="1" applyBorder="1"/>
    <xf numFmtId="0" fontId="0" fillId="0" borderId="0" xfId="0" applyProtection="1">
      <protection locked="0"/>
    </xf>
    <xf numFmtId="0" fontId="30" fillId="15" borderId="0" xfId="4" applyProtection="1">
      <protection locked="0"/>
    </xf>
    <xf numFmtId="0" fontId="3" fillId="16" borderId="0" xfId="5" applyProtection="1">
      <protection locked="0"/>
    </xf>
    <xf numFmtId="2" fontId="0" fillId="0" borderId="0" xfId="0" applyNumberFormat="1" applyProtection="1">
      <protection locked="0"/>
    </xf>
    <xf numFmtId="0" fontId="29" fillId="15" borderId="0" xfId="4" applyFont="1" applyProtection="1">
      <protection locked="0"/>
    </xf>
    <xf numFmtId="2" fontId="31" fillId="0" borderId="0" xfId="0" applyNumberFormat="1" applyFont="1"/>
    <xf numFmtId="2" fontId="31" fillId="0" borderId="2" xfId="0" applyNumberFormat="1" applyFont="1" applyBorder="1" applyProtection="1">
      <protection locked="0"/>
    </xf>
    <xf numFmtId="0" fontId="31" fillId="0" borderId="0" xfId="0" applyFont="1"/>
    <xf numFmtId="0" fontId="21" fillId="17" borderId="0" xfId="6" applyFont="1" applyProtection="1">
      <protection locked="0"/>
    </xf>
    <xf numFmtId="0" fontId="29" fillId="15" borderId="0" xfId="4" applyFont="1" applyAlignment="1" applyProtection="1">
      <alignment horizontal="center"/>
      <protection locked="0"/>
    </xf>
    <xf numFmtId="43" fontId="0" fillId="0" borderId="0" xfId="1" applyFont="1"/>
    <xf numFmtId="43" fontId="31" fillId="0" borderId="0" xfId="1" applyFont="1"/>
    <xf numFmtId="43" fontId="0" fillId="0" borderId="0" xfId="0" applyNumberFormat="1"/>
    <xf numFmtId="0" fontId="29" fillId="0" borderId="0" xfId="4" applyFont="1" applyFill="1" applyAlignment="1" applyProtection="1">
      <alignment horizontal="center"/>
      <protection locked="0"/>
    </xf>
    <xf numFmtId="43" fontId="0" fillId="0" borderId="0" xfId="0" applyNumberFormat="1" applyFill="1"/>
    <xf numFmtId="43" fontId="31" fillId="0" borderId="0" xfId="1" applyNumberFormat="1" applyFont="1"/>
    <xf numFmtId="43" fontId="11" fillId="0" borderId="0" xfId="1" applyNumberFormat="1" applyFont="1" applyFill="1" applyBorder="1" applyAlignment="1">
      <alignment vertical="top"/>
    </xf>
    <xf numFmtId="182" fontId="32" fillId="18" borderId="1" xfId="1" applyNumberFormat="1" applyFont="1" applyFill="1" applyBorder="1" applyAlignment="1">
      <alignment horizontal="right"/>
    </xf>
    <xf numFmtId="182" fontId="32" fillId="18" borderId="4" xfId="1" applyNumberFormat="1" applyFont="1" applyFill="1" applyBorder="1" applyAlignment="1">
      <alignment horizontal="right"/>
    </xf>
    <xf numFmtId="182" fontId="32" fillId="19" borderId="16" xfId="1" applyNumberFormat="1" applyFont="1" applyFill="1" applyBorder="1" applyAlignment="1">
      <alignment horizontal="right"/>
    </xf>
    <xf numFmtId="182" fontId="32" fillId="18" borderId="0" xfId="1" applyNumberFormat="1" applyFont="1" applyFill="1" applyAlignment="1">
      <alignment horizontal="right"/>
    </xf>
    <xf numFmtId="182" fontId="32" fillId="19" borderId="17" xfId="1" applyNumberFormat="1" applyFont="1" applyFill="1" applyBorder="1" applyAlignment="1">
      <alignment horizontal="right"/>
    </xf>
    <xf numFmtId="182" fontId="32" fillId="19" borderId="18" xfId="1" applyNumberFormat="1" applyFont="1" applyFill="1" applyBorder="1" applyAlignment="1">
      <alignment horizontal="right"/>
    </xf>
    <xf numFmtId="182" fontId="32" fillId="19" borderId="0" xfId="1" applyNumberFormat="1" applyFont="1" applyFill="1" applyAlignment="1">
      <alignment horizontal="right"/>
    </xf>
    <xf numFmtId="0" fontId="14" fillId="0" borderId="0" xfId="0" applyFont="1"/>
    <xf numFmtId="182" fontId="33" fillId="18" borderId="0" xfId="1" applyNumberFormat="1" applyFont="1" applyFill="1"/>
    <xf numFmtId="2" fontId="11" fillId="0" borderId="2" xfId="0" applyNumberFormat="1" applyFont="1" applyBorder="1" applyAlignment="1">
      <alignment horizontal="right"/>
    </xf>
    <xf numFmtId="0" fontId="34" fillId="0" borderId="0" xfId="7"/>
    <xf numFmtId="0" fontId="35" fillId="14" borderId="7" xfId="7" applyFont="1" applyFill="1" applyBorder="1" applyAlignment="1">
      <alignment horizontal="center"/>
    </xf>
    <xf numFmtId="183" fontId="35" fillId="14" borderId="5" xfId="7" applyNumberFormat="1" applyFont="1" applyFill="1" applyBorder="1" applyAlignment="1">
      <alignment horizontal="center"/>
    </xf>
    <xf numFmtId="0" fontId="34" fillId="0" borderId="0" xfId="7" applyFont="1"/>
    <xf numFmtId="0" fontId="34" fillId="0" borderId="0" xfId="7" applyFill="1"/>
    <xf numFmtId="0" fontId="35" fillId="0" borderId="0" xfId="7" applyFont="1" applyFill="1" applyBorder="1" applyAlignment="1">
      <alignment horizontal="center"/>
    </xf>
    <xf numFmtId="183" fontId="35" fillId="0" borderId="0" xfId="7" applyNumberFormat="1" applyFont="1" applyFill="1" applyBorder="1" applyAlignment="1">
      <alignment horizontal="center"/>
    </xf>
    <xf numFmtId="0" fontId="34" fillId="0" borderId="0" xfId="7" applyFont="1" applyFill="1"/>
    <xf numFmtId="0" fontId="34" fillId="0" borderId="19" xfId="7" applyBorder="1" applyAlignment="1">
      <alignment horizontal="center" wrapText="1"/>
    </xf>
    <xf numFmtId="0" fontId="36" fillId="0" borderId="19" xfId="7" applyFont="1" applyBorder="1" applyAlignment="1">
      <alignment horizontal="center" wrapText="1"/>
    </xf>
    <xf numFmtId="0" fontId="35" fillId="0" borderId="19" xfId="7" applyFont="1" applyBorder="1" applyAlignment="1">
      <alignment horizontal="center" wrapText="1"/>
    </xf>
    <xf numFmtId="0" fontId="35" fillId="0" borderId="2" xfId="7" applyFont="1" applyBorder="1"/>
    <xf numFmtId="43" fontId="37" fillId="0" borderId="0" xfId="7" applyNumberFormat="1" applyFont="1"/>
    <xf numFmtId="0" fontId="34" fillId="0" borderId="20" xfId="7" applyBorder="1"/>
    <xf numFmtId="0" fontId="34" fillId="0" borderId="0" xfId="7" applyBorder="1"/>
    <xf numFmtId="0" fontId="34" fillId="0" borderId="21" xfId="7" applyBorder="1"/>
    <xf numFmtId="0" fontId="34" fillId="0" borderId="22" xfId="7" applyBorder="1"/>
    <xf numFmtId="0" fontId="35" fillId="0" borderId="22" xfId="7" applyFont="1" applyBorder="1"/>
    <xf numFmtId="43" fontId="35" fillId="0" borderId="0" xfId="7" applyNumberFormat="1" applyFont="1" applyBorder="1"/>
    <xf numFmtId="43" fontId="34" fillId="0" borderId="21" xfId="7" applyNumberFormat="1" applyBorder="1"/>
    <xf numFmtId="43" fontId="36" fillId="0" borderId="22" xfId="7" applyNumberFormat="1" applyFont="1" applyBorder="1"/>
    <xf numFmtId="2" fontId="35" fillId="0" borderId="22" xfId="7" applyNumberFormat="1" applyFont="1" applyBorder="1"/>
    <xf numFmtId="2" fontId="36" fillId="0" borderId="0" xfId="7" applyNumberFormat="1" applyFont="1"/>
    <xf numFmtId="2" fontId="0" fillId="0" borderId="0" xfId="0" applyNumberFormat="1"/>
    <xf numFmtId="43" fontId="34" fillId="0" borderId="20" xfId="7" applyNumberFormat="1" applyBorder="1"/>
    <xf numFmtId="43" fontId="35" fillId="0" borderId="7" xfId="7" applyNumberFormat="1" applyFont="1" applyBorder="1"/>
    <xf numFmtId="43" fontId="35" fillId="0" borderId="2" xfId="7" applyNumberFormat="1" applyFont="1" applyBorder="1"/>
    <xf numFmtId="43" fontId="36" fillId="0" borderId="19" xfId="7" applyNumberFormat="1" applyFont="1" applyBorder="1"/>
    <xf numFmtId="2" fontId="35" fillId="0" borderId="19" xfId="7" applyNumberFormat="1" applyFont="1" applyBorder="1"/>
    <xf numFmtId="2" fontId="35" fillId="0" borderId="2" xfId="7" applyNumberFormat="1" applyFont="1" applyBorder="1"/>
    <xf numFmtId="0" fontId="36" fillId="0" borderId="0" xfId="7" applyFont="1"/>
    <xf numFmtId="43" fontId="34" fillId="0" borderId="20" xfId="7" applyNumberFormat="1" applyFont="1" applyBorder="1"/>
    <xf numFmtId="43" fontId="36" fillId="0" borderId="0" xfId="7" applyNumberFormat="1" applyFont="1"/>
    <xf numFmtId="43" fontId="36" fillId="0" borderId="0" xfId="7" applyNumberFormat="1" applyFont="1" applyBorder="1"/>
    <xf numFmtId="2" fontId="35" fillId="0" borderId="0" xfId="7" applyNumberFormat="1" applyFont="1" applyBorder="1"/>
    <xf numFmtId="184" fontId="36" fillId="0" borderId="0" xfId="7" applyNumberFormat="1" applyFont="1"/>
    <xf numFmtId="166" fontId="35" fillId="0" borderId="0" xfId="7" applyNumberFormat="1" applyFont="1" applyBorder="1"/>
    <xf numFmtId="0" fontId="21" fillId="14" borderId="0" xfId="7" applyFont="1" applyFill="1"/>
    <xf numFmtId="0" fontId="38" fillId="0" borderId="0" xfId="7" applyFont="1"/>
    <xf numFmtId="0" fontId="35" fillId="0" borderId="5" xfId="7" applyFont="1" applyBorder="1"/>
    <xf numFmtId="2" fontId="34" fillId="0" borderId="0" xfId="7" applyNumberFormat="1"/>
    <xf numFmtId="2" fontId="34" fillId="0" borderId="21" xfId="7" applyNumberFormat="1" applyBorder="1"/>
    <xf numFmtId="2" fontId="36" fillId="0" borderId="21" xfId="7" applyNumberFormat="1" applyFont="1" applyBorder="1"/>
    <xf numFmtId="2" fontId="35" fillId="0" borderId="5" xfId="7" applyNumberFormat="1" applyFont="1" applyBorder="1"/>
    <xf numFmtId="2" fontId="39" fillId="0" borderId="0" xfId="0" applyNumberFormat="1" applyFont="1"/>
    <xf numFmtId="43" fontId="34" fillId="0" borderId="19" xfId="7" applyNumberFormat="1" applyBorder="1"/>
    <xf numFmtId="0" fontId="35" fillId="0" borderId="0" xfId="7" applyFont="1"/>
    <xf numFmtId="43" fontId="34" fillId="0" borderId="0" xfId="7" applyNumberFormat="1"/>
    <xf numFmtId="0" fontId="35" fillId="0" borderId="7" xfId="7" applyFont="1" applyBorder="1"/>
    <xf numFmtId="2" fontId="34" fillId="0" borderId="20" xfId="7" applyNumberFormat="1" applyBorder="1"/>
    <xf numFmtId="2" fontId="36" fillId="0" borderId="20" xfId="7" applyNumberFormat="1" applyFont="1" applyBorder="1"/>
    <xf numFmtId="43" fontId="34" fillId="0" borderId="22" xfId="7" applyNumberFormat="1" applyBorder="1"/>
    <xf numFmtId="43" fontId="34" fillId="0" borderId="23" xfId="7" applyNumberFormat="1" applyBorder="1"/>
    <xf numFmtId="43" fontId="36" fillId="0" borderId="23" xfId="7" applyNumberFormat="1" applyFont="1" applyBorder="1"/>
    <xf numFmtId="2" fontId="34" fillId="0" borderId="22" xfId="7" applyNumberFormat="1" applyBorder="1"/>
    <xf numFmtId="2" fontId="36" fillId="0" borderId="22" xfId="7" applyNumberFormat="1" applyFont="1" applyBorder="1"/>
    <xf numFmtId="2" fontId="34" fillId="0" borderId="23" xfId="7" applyNumberFormat="1" applyBorder="1"/>
    <xf numFmtId="0" fontId="36" fillId="0" borderId="19" xfId="7" applyFont="1" applyBorder="1"/>
    <xf numFmtId="43" fontId="35" fillId="0" borderId="19" xfId="7" applyNumberFormat="1" applyFont="1" applyBorder="1"/>
    <xf numFmtId="185" fontId="34" fillId="0" borderId="0" xfId="7" applyNumberFormat="1" applyFont="1"/>
    <xf numFmtId="2" fontId="35" fillId="0" borderId="0" xfId="7" applyNumberFormat="1" applyFont="1"/>
    <xf numFmtId="43" fontId="36" fillId="0" borderId="0" xfId="7" applyNumberFormat="1" applyFont="1" applyFill="1"/>
    <xf numFmtId="166" fontId="34" fillId="0" borderId="19" xfId="7" applyNumberFormat="1" applyBorder="1"/>
    <xf numFmtId="43" fontId="26" fillId="0" borderId="6" xfId="1" applyFont="1" applyFill="1" applyBorder="1"/>
    <xf numFmtId="43" fontId="26" fillId="0" borderId="0" xfId="1" applyFont="1" applyFill="1"/>
    <xf numFmtId="43" fontId="26" fillId="0" borderId="2" xfId="1" applyNumberFormat="1" applyFont="1" applyFill="1" applyBorder="1"/>
    <xf numFmtId="43" fontId="26" fillId="0" borderId="6" xfId="1" applyNumberFormat="1" applyFont="1" applyFill="1" applyBorder="1"/>
    <xf numFmtId="43" fontId="26" fillId="6" borderId="0" xfId="1" applyFont="1" applyFill="1"/>
    <xf numFmtId="43" fontId="26" fillId="0" borderId="3" xfId="1" applyFont="1" applyFill="1" applyBorder="1"/>
    <xf numFmtId="43" fontId="26" fillId="0" borderId="4" xfId="1" applyFont="1" applyFill="1" applyBorder="1"/>
    <xf numFmtId="43" fontId="26" fillId="0" borderId="0" xfId="1" applyNumberFormat="1" applyFont="1" applyFill="1" applyAlignment="1">
      <alignment horizontal="right" vertical="center"/>
    </xf>
    <xf numFmtId="43" fontId="36" fillId="14" borderId="21" xfId="7" applyNumberFormat="1" applyFont="1" applyFill="1" applyBorder="1"/>
    <xf numFmtId="0" fontId="35" fillId="12" borderId="0" xfId="7" applyFont="1" applyFill="1" applyAlignment="1">
      <alignment horizontal="right"/>
    </xf>
    <xf numFmtId="0" fontId="34" fillId="12" borderId="0" xfId="7" applyFill="1"/>
    <xf numFmtId="43" fontId="36" fillId="12" borderId="21" xfId="7" applyNumberFormat="1" applyFont="1" applyFill="1" applyBorder="1"/>
    <xf numFmtId="43" fontId="36" fillId="12" borderId="20" xfId="7" applyNumberFormat="1" applyFont="1" applyFill="1" applyBorder="1"/>
    <xf numFmtId="173" fontId="8" fillId="0" borderId="0" xfId="0" applyNumberFormat="1" applyFont="1"/>
    <xf numFmtId="193" fontId="8" fillId="0" borderId="0" xfId="2" applyNumberFormat="1" applyFont="1"/>
    <xf numFmtId="2" fontId="0" fillId="0" borderId="0" xfId="0" applyNumberFormat="1" applyFill="1" applyProtection="1">
      <protection locked="0"/>
    </xf>
    <xf numFmtId="204" fontId="0" fillId="0" borderId="0" xfId="0" applyNumberFormat="1" applyProtection="1">
      <protection locked="0"/>
    </xf>
    <xf numFmtId="0" fontId="34" fillId="12" borderId="19" xfId="7" applyFill="1" applyBorder="1" applyAlignment="1">
      <alignment horizontal="center" wrapText="1"/>
    </xf>
    <xf numFmtId="0" fontId="36" fillId="0" borderId="0" xfId="7" applyFont="1" applyFill="1"/>
    <xf numFmtId="2" fontId="0" fillId="0" borderId="0" xfId="0" applyNumberFormat="1" applyFill="1"/>
    <xf numFmtId="0" fontId="30" fillId="3" borderId="0" xfId="4" applyFill="1" applyProtection="1">
      <protection locked="0"/>
    </xf>
    <xf numFmtId="0" fontId="29" fillId="3" borderId="0" xfId="4" applyFont="1" applyFill="1" applyProtection="1">
      <protection locked="0"/>
    </xf>
    <xf numFmtId="0" fontId="3" fillId="3" borderId="0" xfId="5" applyFill="1" applyProtection="1">
      <protection locked="0"/>
    </xf>
    <xf numFmtId="183" fontId="0" fillId="3" borderId="0" xfId="0" applyNumberFormat="1" applyFill="1" applyProtection="1">
      <protection locked="0"/>
    </xf>
    <xf numFmtId="2" fontId="31" fillId="3" borderId="0" xfId="0" applyNumberFormat="1" applyFont="1" applyFill="1"/>
    <xf numFmtId="2" fontId="0" fillId="3" borderId="0" xfId="0" applyNumberFormat="1" applyFill="1" applyProtection="1">
      <protection locked="0"/>
    </xf>
    <xf numFmtId="0" fontId="2" fillId="3" borderId="0" xfId="5" applyFont="1" applyFill="1" applyProtection="1">
      <protection locked="0"/>
    </xf>
    <xf numFmtId="0" fontId="21" fillId="3" borderId="0" xfId="6" applyFont="1" applyFill="1" applyProtection="1">
      <protection locked="0"/>
    </xf>
    <xf numFmtId="2" fontId="31" fillId="3" borderId="2" xfId="0" applyNumberFormat="1" applyFont="1" applyFill="1" applyBorder="1" applyProtection="1">
      <protection locked="0"/>
    </xf>
    <xf numFmtId="43" fontId="36" fillId="0" borderId="22" xfId="7" applyNumberFormat="1" applyFont="1" applyFill="1" applyBorder="1"/>
    <xf numFmtId="43" fontId="34" fillId="0" borderId="22" xfId="7" applyNumberFormat="1" applyFill="1" applyBorder="1"/>
    <xf numFmtId="43" fontId="36" fillId="0" borderId="0" xfId="7" applyNumberFormat="1" applyFont="1" applyFill="1" applyAlignment="1">
      <alignment horizontal="center"/>
    </xf>
    <xf numFmtId="186" fontId="36" fillId="0" borderId="20" xfId="0" applyNumberFormat="1" applyFont="1" applyFill="1" applyBorder="1" applyAlignment="1">
      <alignment horizontal="right"/>
    </xf>
    <xf numFmtId="2" fontId="8" fillId="3" borderId="0" xfId="0" applyNumberFormat="1" applyFont="1" applyFill="1"/>
    <xf numFmtId="2" fontId="11" fillId="3" borderId="0" xfId="0" applyNumberFormat="1" applyFont="1" applyFill="1"/>
    <xf numFmtId="43" fontId="9" fillId="3" borderId="0" xfId="0" applyNumberFormat="1" applyFont="1" applyFill="1"/>
    <xf numFmtId="168" fontId="8" fillId="3" borderId="0" xfId="1" applyNumberFormat="1" applyFont="1" applyFill="1" applyAlignment="1">
      <alignment vertical="top"/>
    </xf>
    <xf numFmtId="43" fontId="8" fillId="3" borderId="0" xfId="0" applyNumberFormat="1" applyFont="1" applyFill="1"/>
    <xf numFmtId="0" fontId="8" fillId="3" borderId="0" xfId="0" applyFont="1" applyFill="1"/>
    <xf numFmtId="0" fontId="11" fillId="0" borderId="0" xfId="0" applyFont="1" applyFill="1"/>
    <xf numFmtId="186" fontId="8" fillId="0" borderId="0" xfId="0" applyNumberFormat="1" applyFont="1" applyFill="1"/>
    <xf numFmtId="0" fontId="8" fillId="0" borderId="0" xfId="0" applyFont="1" applyFill="1" applyAlignment="1">
      <alignment horizontal="center"/>
    </xf>
    <xf numFmtId="186" fontId="11" fillId="0" borderId="0" xfId="0" applyNumberFormat="1" applyFont="1" applyFill="1"/>
    <xf numFmtId="2" fontId="9" fillId="0" borderId="0" xfId="0" applyNumberFormat="1" applyFont="1" applyFill="1"/>
    <xf numFmtId="2" fontId="8" fillId="3" borderId="0" xfId="1" applyNumberFormat="1" applyFont="1" applyFill="1" applyAlignment="1">
      <alignment horizontal="center"/>
    </xf>
    <xf numFmtId="2" fontId="0" fillId="3" borderId="0" xfId="0" applyNumberFormat="1" applyFill="1"/>
    <xf numFmtId="173" fontId="26" fillId="3" borderId="6" xfId="1" applyNumberFormat="1" applyFont="1" applyFill="1" applyBorder="1"/>
    <xf numFmtId="10" fontId="8" fillId="0" borderId="0" xfId="2" applyNumberFormat="1" applyFont="1"/>
    <xf numFmtId="164" fontId="7" fillId="2" borderId="0" xfId="1" applyNumberFormat="1" applyFont="1" applyFill="1" applyAlignment="1">
      <alignment horizontal="center"/>
    </xf>
    <xf numFmtId="164" fontId="7" fillId="3" borderId="0" xfId="1" applyNumberFormat="1" applyFont="1" applyFill="1" applyAlignment="1">
      <alignment horizontal="left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</cellXfs>
  <cellStyles count="553">
    <cellStyle name=" 1" xfId="10"/>
    <cellStyle name=" 1 2" xfId="11"/>
    <cellStyle name=" 1 2 2" xfId="12"/>
    <cellStyle name=" 1 2 3" xfId="13"/>
    <cellStyle name=" 1 3" xfId="14"/>
    <cellStyle name=" 1 3 2" xfId="15"/>
    <cellStyle name=" 1 4" xfId="16"/>
    <cellStyle name=" 1_29(d) - Gas extensions -tariffs" xfId="17"/>
    <cellStyle name="_3GIS model v2.77_Distribution Business_Retail Fin Perform " xfId="18"/>
    <cellStyle name="_3GIS model v2.77_Fleet Overhead Costs 2_Retail Fin Perform " xfId="19"/>
    <cellStyle name="_3GIS model v2.77_Fleet Overhead Costs_Retail Fin Perform " xfId="20"/>
    <cellStyle name="_3GIS model v2.77_Forecast 2_Retail Fin Perform " xfId="21"/>
    <cellStyle name="_3GIS model v2.77_Forecast_Retail Fin Perform " xfId="22"/>
    <cellStyle name="_3GIS model v2.77_Funding &amp; Cashflow_1_Retail Fin Perform " xfId="23"/>
    <cellStyle name="_3GIS model v2.77_Funding &amp; Cashflow_Retail Fin Perform " xfId="24"/>
    <cellStyle name="_3GIS model v2.77_Group P&amp;L_1_Retail Fin Perform " xfId="25"/>
    <cellStyle name="_3GIS model v2.77_Group P&amp;L_Retail Fin Perform " xfId="26"/>
    <cellStyle name="_3GIS model v2.77_Opening  Detailed BS_Retail Fin Perform " xfId="27"/>
    <cellStyle name="_3GIS model v2.77_OUTPUT DB_Retail Fin Perform " xfId="28"/>
    <cellStyle name="_3GIS model v2.77_OUTPUT EB_Retail Fin Perform " xfId="29"/>
    <cellStyle name="_3GIS model v2.77_Report_Retail Fin Perform " xfId="30"/>
    <cellStyle name="_3GIS model v2.77_Retail Fin Perform " xfId="31"/>
    <cellStyle name="_3GIS model v2.77_Sheet2 2_Retail Fin Perform " xfId="32"/>
    <cellStyle name="_3GIS model v2.77_Sheet2_Retail Fin Perform " xfId="33"/>
    <cellStyle name="_Capex" xfId="34"/>
    <cellStyle name="_Capex 2" xfId="35"/>
    <cellStyle name="_Capex_29(d) - Gas extensions -tariffs" xfId="36"/>
    <cellStyle name="_UED AMP 2009-14 Final 250309 Less PU" xfId="37"/>
    <cellStyle name="_UED AMP 2009-14 Final 250309 Less PU_1011 monthly" xfId="38"/>
    <cellStyle name="20% - Accent1 2" xfId="39"/>
    <cellStyle name="20% - Accent1 3" xfId="40"/>
    <cellStyle name="20% - Accent2 2" xfId="41"/>
    <cellStyle name="20% - Accent3" xfId="5" builtinId="38"/>
    <cellStyle name="20% - Accent3 2" xfId="42"/>
    <cellStyle name="20% - Accent4 2" xfId="43"/>
    <cellStyle name="20% - Accent5 2" xfId="44"/>
    <cellStyle name="20% - Accent6 2" xfId="45"/>
    <cellStyle name="40% - Accent1 2" xfId="46"/>
    <cellStyle name="40% - Accent1 3" xfId="47"/>
    <cellStyle name="40% - Accent2 2" xfId="48"/>
    <cellStyle name="40% - Accent3" xfId="6" builtinId="39"/>
    <cellStyle name="40% - Accent3 2" xfId="49"/>
    <cellStyle name="40% - Accent4 2" xfId="50"/>
    <cellStyle name="40% - Accent5 2" xfId="51"/>
    <cellStyle name="40% - Accent6 2" xfId="52"/>
    <cellStyle name="60% - Accent1 2" xfId="53"/>
    <cellStyle name="60% - Accent2 2" xfId="54"/>
    <cellStyle name="60% - Accent3 2" xfId="55"/>
    <cellStyle name="60% - Accent4 2" xfId="56"/>
    <cellStyle name="60% - Accent5 2" xfId="57"/>
    <cellStyle name="60% - Accent6 2" xfId="58"/>
    <cellStyle name="Accent1 - 20%" xfId="59"/>
    <cellStyle name="Accent1 - 40%" xfId="60"/>
    <cellStyle name="Accent1 - 60%" xfId="61"/>
    <cellStyle name="Accent1 2" xfId="62"/>
    <cellStyle name="Accent2 - 20%" xfId="63"/>
    <cellStyle name="Accent2 - 40%" xfId="64"/>
    <cellStyle name="Accent2 - 60%" xfId="65"/>
    <cellStyle name="Accent2 2" xfId="66"/>
    <cellStyle name="Accent3" xfId="4" builtinId="37"/>
    <cellStyle name="Accent3 - 20%" xfId="67"/>
    <cellStyle name="Accent3 - 40%" xfId="68"/>
    <cellStyle name="Accent3 - 60%" xfId="69"/>
    <cellStyle name="Accent3 2" xfId="70"/>
    <cellStyle name="Accent4 - 20%" xfId="71"/>
    <cellStyle name="Accent4 - 40%" xfId="72"/>
    <cellStyle name="Accent4 - 60%" xfId="73"/>
    <cellStyle name="Accent4 2" xfId="74"/>
    <cellStyle name="Accent5 - 20%" xfId="75"/>
    <cellStyle name="Accent5 - 40%" xfId="76"/>
    <cellStyle name="Accent5 - 60%" xfId="77"/>
    <cellStyle name="Accent5 2" xfId="78"/>
    <cellStyle name="Accent6 - 20%" xfId="79"/>
    <cellStyle name="Accent6 - 40%" xfId="80"/>
    <cellStyle name="Accent6 - 60%" xfId="81"/>
    <cellStyle name="Accent6 2" xfId="82"/>
    <cellStyle name="Agara" xfId="83"/>
    <cellStyle name="B79812_.wvu.PrintTitlest" xfId="84"/>
    <cellStyle name="Bad 2" xfId="85"/>
    <cellStyle name="Black" xfId="86"/>
    <cellStyle name="Blockout" xfId="87"/>
    <cellStyle name="Blockout 2" xfId="88"/>
    <cellStyle name="Blockout 3" xfId="89"/>
    <cellStyle name="Blue" xfId="90"/>
    <cellStyle name="Calculation 2" xfId="91"/>
    <cellStyle name="Calculation 2 2" xfId="92"/>
    <cellStyle name="Calculation 2 3" xfId="93"/>
    <cellStyle name="Check Cell 2" xfId="94"/>
    <cellStyle name="Check Cell 2 2 2 2" xfId="95"/>
    <cellStyle name="Comma" xfId="1" builtinId="3"/>
    <cellStyle name="Comma [0]7Z_87C" xfId="96"/>
    <cellStyle name="Comma 0" xfId="97"/>
    <cellStyle name="Comma 1" xfId="98"/>
    <cellStyle name="Comma 1 2" xfId="99"/>
    <cellStyle name="Comma 10" xfId="100"/>
    <cellStyle name="Comma 2" xfId="8"/>
    <cellStyle name="Comma 2 2" xfId="3"/>
    <cellStyle name="Comma 2 2 2" xfId="101"/>
    <cellStyle name="Comma 2 2 3" xfId="102"/>
    <cellStyle name="Comma 2 3" xfId="103"/>
    <cellStyle name="Comma 2 3 2" xfId="104"/>
    <cellStyle name="Comma 2 4" xfId="105"/>
    <cellStyle name="Comma 2 5" xfId="106"/>
    <cellStyle name="Comma 2 6" xfId="107"/>
    <cellStyle name="Comma 3" xfId="108"/>
    <cellStyle name="Comma 3 2" xfId="109"/>
    <cellStyle name="Comma 3 2 2" xfId="110"/>
    <cellStyle name="Comma 3 3" xfId="111"/>
    <cellStyle name="Comma 3 3 2" xfId="112"/>
    <cellStyle name="Comma 3 4" xfId="113"/>
    <cellStyle name="Comma 3 5" xfId="114"/>
    <cellStyle name="Comma 3 6" xfId="115"/>
    <cellStyle name="Comma 4" xfId="116"/>
    <cellStyle name="Comma 4 2" xfId="117"/>
    <cellStyle name="Comma 5" xfId="118"/>
    <cellStyle name="Comma 6" xfId="119"/>
    <cellStyle name="Comma 7" xfId="120"/>
    <cellStyle name="Comma 8" xfId="121"/>
    <cellStyle name="Comma 9" xfId="122"/>
    <cellStyle name="Comma 9 2" xfId="123"/>
    <cellStyle name="Comma 9 3" xfId="124"/>
    <cellStyle name="Comma0" xfId="125"/>
    <cellStyle name="Currency 11" xfId="126"/>
    <cellStyle name="Currency 11 2" xfId="127"/>
    <cellStyle name="Currency 2" xfId="128"/>
    <cellStyle name="Currency 2 2" xfId="129"/>
    <cellStyle name="Currency 2 3" xfId="130"/>
    <cellStyle name="Currency 3" xfId="131"/>
    <cellStyle name="Currency 3 2" xfId="132"/>
    <cellStyle name="Currency 4" xfId="133"/>
    <cellStyle name="Currency 4 2" xfId="134"/>
    <cellStyle name="Currency 5" xfId="135"/>
    <cellStyle name="Currency 6" xfId="136"/>
    <cellStyle name="Currency 6 2" xfId="137"/>
    <cellStyle name="Currency 6 3" xfId="138"/>
    <cellStyle name="Currency 7" xfId="139"/>
    <cellStyle name="D4_B8B1_005004B79812_.wvu.PrintTitlest" xfId="140"/>
    <cellStyle name="Date" xfId="141"/>
    <cellStyle name="Date 2" xfId="142"/>
    <cellStyle name="dms_Blue_HDR" xfId="143"/>
    <cellStyle name="Emphasis 1" xfId="144"/>
    <cellStyle name="Emphasis 2" xfId="145"/>
    <cellStyle name="Emphasis 3" xfId="146"/>
    <cellStyle name="Euro" xfId="147"/>
    <cellStyle name="Explanatory Text 2" xfId="148"/>
    <cellStyle name="Fixed" xfId="149"/>
    <cellStyle name="Fixed 2" xfId="150"/>
    <cellStyle name="Gilsans" xfId="151"/>
    <cellStyle name="Gilsansl" xfId="152"/>
    <cellStyle name="Good 2" xfId="153"/>
    <cellStyle name="Heading 1 2" xfId="154"/>
    <cellStyle name="Heading 1 2 2" xfId="155"/>
    <cellStyle name="Heading 1 3" xfId="156"/>
    <cellStyle name="Heading 2 2" xfId="157"/>
    <cellStyle name="Heading 2 2 2" xfId="158"/>
    <cellStyle name="Heading 2 3" xfId="159"/>
    <cellStyle name="Heading 3 2" xfId="160"/>
    <cellStyle name="Heading 3 2 2" xfId="161"/>
    <cellStyle name="Heading 3 2 2 2" xfId="162"/>
    <cellStyle name="Heading 3 2 2 2 2" xfId="163"/>
    <cellStyle name="Heading 3 2 2 2 2 2" xfId="164"/>
    <cellStyle name="Heading 3 2 2 2 2 3" xfId="165"/>
    <cellStyle name="Heading 3 2 2 2 2 4" xfId="166"/>
    <cellStyle name="Heading 3 2 2 2 3" xfId="167"/>
    <cellStyle name="Heading 3 2 2 2 4" xfId="168"/>
    <cellStyle name="Heading 3 2 2 2 5" xfId="169"/>
    <cellStyle name="Heading 3 2 2 3" xfId="170"/>
    <cellStyle name="Heading 3 2 2 3 2" xfId="171"/>
    <cellStyle name="Heading 3 2 2 3 2 2" xfId="172"/>
    <cellStyle name="Heading 3 2 2 3 2 3" xfId="173"/>
    <cellStyle name="Heading 3 2 2 3 2 4" xfId="174"/>
    <cellStyle name="Heading 3 2 2 3 3" xfId="175"/>
    <cellStyle name="Heading 3 2 2 3 4" xfId="176"/>
    <cellStyle name="Heading 3 2 2 3 5" xfId="177"/>
    <cellStyle name="Heading 3 2 2 4" xfId="178"/>
    <cellStyle name="Heading 3 2 2 4 2" xfId="179"/>
    <cellStyle name="Heading 3 2 2 4 3" xfId="180"/>
    <cellStyle name="Heading 3 2 2 4 4" xfId="181"/>
    <cellStyle name="Heading 3 2 2 5" xfId="182"/>
    <cellStyle name="Heading 3 2 2 5 2" xfId="183"/>
    <cellStyle name="Heading 3 2 2 5 3" xfId="184"/>
    <cellStyle name="Heading 3 2 3" xfId="185"/>
    <cellStyle name="Heading 3 2 4" xfId="186"/>
    <cellStyle name="Heading 3 2 4 2" xfId="187"/>
    <cellStyle name="Heading 3 2 4 2 2" xfId="188"/>
    <cellStyle name="Heading 3 2 4 2 3" xfId="189"/>
    <cellStyle name="Heading 3 2 4 2 4" xfId="190"/>
    <cellStyle name="Heading 3 2 4 3" xfId="191"/>
    <cellStyle name="Heading 3 2 4 4" xfId="192"/>
    <cellStyle name="Heading 3 2 4 5" xfId="193"/>
    <cellStyle name="Heading 3 2 5" xfId="194"/>
    <cellStyle name="Heading 3 2 5 2" xfId="195"/>
    <cellStyle name="Heading 3 2 5 2 2" xfId="196"/>
    <cellStyle name="Heading 3 2 5 2 3" xfId="197"/>
    <cellStyle name="Heading 3 2 5 2 4" xfId="198"/>
    <cellStyle name="Heading 3 2 5 3" xfId="199"/>
    <cellStyle name="Heading 3 2 5 4" xfId="200"/>
    <cellStyle name="Heading 3 2 5 5" xfId="201"/>
    <cellStyle name="Heading 3 2 6" xfId="202"/>
    <cellStyle name="Heading 3 2 6 2" xfId="203"/>
    <cellStyle name="Heading 3 2 6 3" xfId="204"/>
    <cellStyle name="Heading 3 2 6 4" xfId="205"/>
    <cellStyle name="Heading 3 2 7" xfId="206"/>
    <cellStyle name="Heading 3 2 7 2" xfId="207"/>
    <cellStyle name="Heading 3 2 7 3" xfId="208"/>
    <cellStyle name="Heading 3 3" xfId="209"/>
    <cellStyle name="Heading 4 2" xfId="210"/>
    <cellStyle name="Heading 4 2 2" xfId="211"/>
    <cellStyle name="Heading 4 3" xfId="212"/>
    <cellStyle name="Heading(4)" xfId="213"/>
    <cellStyle name="Hyperlink 2" xfId="214"/>
    <cellStyle name="Hyperlink 2 2" xfId="215"/>
    <cellStyle name="Hyperlink 2 3" xfId="216"/>
    <cellStyle name="Hyperlink 3" xfId="217"/>
    <cellStyle name="Hyperlink 4" xfId="218"/>
    <cellStyle name="Hyperlink Arrow" xfId="219"/>
    <cellStyle name="Hyperlink Text" xfId="220"/>
    <cellStyle name="import" xfId="221"/>
    <cellStyle name="import%" xfId="222"/>
    <cellStyle name="import_ICRC Electricity model 1-1  (1 Feb 2003) " xfId="223"/>
    <cellStyle name="Input 2" xfId="224"/>
    <cellStyle name="Input 2 2" xfId="225"/>
    <cellStyle name="Input 2 3" xfId="226"/>
    <cellStyle name="Input1" xfId="227"/>
    <cellStyle name="Input1 2" xfId="228"/>
    <cellStyle name="Input1 2 2" xfId="229"/>
    <cellStyle name="Input1 3" xfId="230"/>
    <cellStyle name="Input1 3 2" xfId="231"/>
    <cellStyle name="Input1 4" xfId="232"/>
    <cellStyle name="Input1 5" xfId="233"/>
    <cellStyle name="Input1%" xfId="234"/>
    <cellStyle name="Input1_ICRC Electricity model 1-1  (1 Feb 2003) " xfId="235"/>
    <cellStyle name="Input1default" xfId="236"/>
    <cellStyle name="Input1default%" xfId="237"/>
    <cellStyle name="Input2" xfId="238"/>
    <cellStyle name="Input2 2" xfId="239"/>
    <cellStyle name="Input2 3" xfId="240"/>
    <cellStyle name="Input3" xfId="241"/>
    <cellStyle name="Input3 2" xfId="242"/>
    <cellStyle name="Input3 3" xfId="243"/>
    <cellStyle name="InputCell" xfId="244"/>
    <cellStyle name="InputCell 2" xfId="245"/>
    <cellStyle name="InputCell 3" xfId="246"/>
    <cellStyle name="InputCellText" xfId="247"/>
    <cellStyle name="InputCellText 2" xfId="248"/>
    <cellStyle name="InputCellText 3" xfId="249"/>
    <cellStyle name="key result" xfId="250"/>
    <cellStyle name="Lines" xfId="251"/>
    <cellStyle name="Linked Cell 2" xfId="252"/>
    <cellStyle name="Local import" xfId="253"/>
    <cellStyle name="Local import %" xfId="254"/>
    <cellStyle name="Mine" xfId="255"/>
    <cellStyle name="Model Name" xfId="256"/>
    <cellStyle name="Neutral 2" xfId="257"/>
    <cellStyle name="NonInputCell" xfId="258"/>
    <cellStyle name="NonInputCell 2" xfId="259"/>
    <cellStyle name="NonInputCell 3" xfId="260"/>
    <cellStyle name="Normal" xfId="0" builtinId="0"/>
    <cellStyle name="Normal - Style1" xfId="261"/>
    <cellStyle name="Normal 10" xfId="262"/>
    <cellStyle name="Normal 10 2" xfId="263"/>
    <cellStyle name="Normal 11" xfId="264"/>
    <cellStyle name="Normal 11 2" xfId="265"/>
    <cellStyle name="Normal 11 3" xfId="266"/>
    <cellStyle name="Normal 11 4" xfId="267"/>
    <cellStyle name="Normal 114" xfId="268"/>
    <cellStyle name="Normal 114 2" xfId="269"/>
    <cellStyle name="Normal 12" xfId="270"/>
    <cellStyle name="Normal 12 2" xfId="271"/>
    <cellStyle name="Normal 13" xfId="272"/>
    <cellStyle name="Normal 13 2" xfId="273"/>
    <cellStyle name="Normal 13_29(d) - Gas extensions -tariffs" xfId="274"/>
    <cellStyle name="Normal 14" xfId="275"/>
    <cellStyle name="Normal 14 2" xfId="276"/>
    <cellStyle name="Normal 14 3" xfId="277"/>
    <cellStyle name="Normal 14 3 2" xfId="278"/>
    <cellStyle name="Normal 14 3 3" xfId="279"/>
    <cellStyle name="Normal 14 4" xfId="280"/>
    <cellStyle name="Normal 14 5" xfId="281"/>
    <cellStyle name="Normal 15" xfId="282"/>
    <cellStyle name="Normal 15 2" xfId="283"/>
    <cellStyle name="Normal 16" xfId="284"/>
    <cellStyle name="Normal 16 2" xfId="285"/>
    <cellStyle name="Normal 17" xfId="286"/>
    <cellStyle name="Normal 17 2" xfId="287"/>
    <cellStyle name="Normal 17 2 2" xfId="288"/>
    <cellStyle name="Normal 17 2 2 2" xfId="289"/>
    <cellStyle name="Normal 17 2 2 3" xfId="290"/>
    <cellStyle name="Normal 17 2 3" xfId="291"/>
    <cellStyle name="Normal 17 2 4" xfId="292"/>
    <cellStyle name="Normal 17 3" xfId="293"/>
    <cellStyle name="Normal 17 3 2" xfId="294"/>
    <cellStyle name="Normal 17 3 2 2" xfId="295"/>
    <cellStyle name="Normal 17 3 2 3" xfId="296"/>
    <cellStyle name="Normal 17 3 3" xfId="297"/>
    <cellStyle name="Normal 17 3 4" xfId="298"/>
    <cellStyle name="Normal 17 4" xfId="299"/>
    <cellStyle name="Normal 17 4 2" xfId="300"/>
    <cellStyle name="Normal 17 4 3" xfId="301"/>
    <cellStyle name="Normal 17 5" xfId="302"/>
    <cellStyle name="Normal 17 6" xfId="303"/>
    <cellStyle name="Normal 18" xfId="304"/>
    <cellStyle name="Normal 18 2" xfId="305"/>
    <cellStyle name="Normal 19" xfId="306"/>
    <cellStyle name="Normal 2" xfId="7"/>
    <cellStyle name="Normal 2 2" xfId="307"/>
    <cellStyle name="Normal 2 2 2" xfId="9"/>
    <cellStyle name="Normal 2 2 3" xfId="308"/>
    <cellStyle name="Normal 2 2 4" xfId="309"/>
    <cellStyle name="Normal 2 2 5" xfId="310"/>
    <cellStyle name="Normal 2 3" xfId="311"/>
    <cellStyle name="Normal 2 3 2" xfId="312"/>
    <cellStyle name="Normal 2 3_29(d) - Gas extensions -tariffs" xfId="313"/>
    <cellStyle name="Normal 2 4" xfId="314"/>
    <cellStyle name="Normal 2 4 2" xfId="315"/>
    <cellStyle name="Normal 2 4 3" xfId="316"/>
    <cellStyle name="Normal 2 5" xfId="317"/>
    <cellStyle name="Normal 2_29(d) - Gas extensions -tariffs" xfId="318"/>
    <cellStyle name="Normal 20" xfId="319"/>
    <cellStyle name="Normal 20 2" xfId="320"/>
    <cellStyle name="Normal 20 2 2" xfId="321"/>
    <cellStyle name="Normal 20 3" xfId="322"/>
    <cellStyle name="Normal 20 4" xfId="323"/>
    <cellStyle name="Normal 21" xfId="324"/>
    <cellStyle name="Normal 21 2" xfId="325"/>
    <cellStyle name="Normal 21 3" xfId="326"/>
    <cellStyle name="Normal 22" xfId="327"/>
    <cellStyle name="Normal 23" xfId="328"/>
    <cellStyle name="Normal 23 2" xfId="329"/>
    <cellStyle name="Normal 23 2 2" xfId="330"/>
    <cellStyle name="Normal 23 3" xfId="331"/>
    <cellStyle name="Normal 23 4" xfId="332"/>
    <cellStyle name="Normal 24" xfId="333"/>
    <cellStyle name="Normal 24 2" xfId="334"/>
    <cellStyle name="Normal 24 2 2" xfId="335"/>
    <cellStyle name="Normal 24 3" xfId="336"/>
    <cellStyle name="Normal 24 4" xfId="337"/>
    <cellStyle name="Normal 25" xfId="338"/>
    <cellStyle name="Normal 25 2" xfId="339"/>
    <cellStyle name="Normal 25 2 2" xfId="340"/>
    <cellStyle name="Normal 25 3" xfId="341"/>
    <cellStyle name="Normal 25 4" xfId="342"/>
    <cellStyle name="Normal 26" xfId="343"/>
    <cellStyle name="Normal 26 2" xfId="344"/>
    <cellStyle name="Normal 26 2 2" xfId="345"/>
    <cellStyle name="Normal 26 3" xfId="346"/>
    <cellStyle name="Normal 26 4" xfId="347"/>
    <cellStyle name="Normal 27" xfId="348"/>
    <cellStyle name="Normal 28" xfId="349"/>
    <cellStyle name="Normal 29" xfId="350"/>
    <cellStyle name="Normal 3" xfId="351"/>
    <cellStyle name="Normal 3 2" xfId="352"/>
    <cellStyle name="Normal 3 3" xfId="353"/>
    <cellStyle name="Normal 3 3 2" xfId="354"/>
    <cellStyle name="Normal 3 3 3" xfId="355"/>
    <cellStyle name="Normal 3 4" xfId="356"/>
    <cellStyle name="Normal 3 5" xfId="357"/>
    <cellStyle name="Normal 3 5 2" xfId="358"/>
    <cellStyle name="Normal 3 5 3" xfId="359"/>
    <cellStyle name="Normal 3_29(d) - Gas extensions -tariffs" xfId="360"/>
    <cellStyle name="Normal 30" xfId="361"/>
    <cellStyle name="Normal 31" xfId="362"/>
    <cellStyle name="Normal 32" xfId="363"/>
    <cellStyle name="Normal 33" xfId="364"/>
    <cellStyle name="Normal 38" xfId="365"/>
    <cellStyle name="Normal 38 2" xfId="366"/>
    <cellStyle name="Normal 38_29(d) - Gas extensions -tariffs" xfId="367"/>
    <cellStyle name="Normal 4" xfId="368"/>
    <cellStyle name="Normal 4 2" xfId="369"/>
    <cellStyle name="Normal 4 2 2" xfId="370"/>
    <cellStyle name="Normal 4 2 2 2" xfId="371"/>
    <cellStyle name="Normal 4 2 2 2 2" xfId="372"/>
    <cellStyle name="Normal 4 2 2 2 3" xfId="373"/>
    <cellStyle name="Normal 4 2 2 3" xfId="374"/>
    <cellStyle name="Normal 4 2 2 4" xfId="375"/>
    <cellStyle name="Normal 4 2 3" xfId="376"/>
    <cellStyle name="Normal 4 2 3 2" xfId="377"/>
    <cellStyle name="Normal 4 2 3 2 2" xfId="378"/>
    <cellStyle name="Normal 4 2 3 2 3" xfId="379"/>
    <cellStyle name="Normal 4 2 3 3" xfId="380"/>
    <cellStyle name="Normal 4 2 3 4" xfId="381"/>
    <cellStyle name="Normal 4 3" xfId="382"/>
    <cellStyle name="Normal 4 3 2" xfId="383"/>
    <cellStyle name="Normal 4 3 2 2" xfId="384"/>
    <cellStyle name="Normal 4 3 2 3" xfId="385"/>
    <cellStyle name="Normal 4 3 3" xfId="386"/>
    <cellStyle name="Normal 4 3 3 2" xfId="387"/>
    <cellStyle name="Normal 4 3 4" xfId="388"/>
    <cellStyle name="Normal 4 4" xfId="389"/>
    <cellStyle name="Normal 4 5" xfId="390"/>
    <cellStyle name="Normal 4 6" xfId="391"/>
    <cellStyle name="Normal 4_29(d) - Gas extensions -tariffs" xfId="392"/>
    <cellStyle name="Normal 40" xfId="393"/>
    <cellStyle name="Normal 40 2" xfId="394"/>
    <cellStyle name="Normal 40_29(d) - Gas extensions -tariffs" xfId="395"/>
    <cellStyle name="Normal 5" xfId="396"/>
    <cellStyle name="Normal 5 2" xfId="397"/>
    <cellStyle name="Normal 5 3" xfId="398"/>
    <cellStyle name="Normal 6" xfId="399"/>
    <cellStyle name="Normal 6 2" xfId="400"/>
    <cellStyle name="Normal 6 2 2" xfId="401"/>
    <cellStyle name="Normal 7" xfId="402"/>
    <cellStyle name="Normal 7 2" xfId="403"/>
    <cellStyle name="Normal 7 2 2" xfId="404"/>
    <cellStyle name="Normal 7 2 2 2" xfId="405"/>
    <cellStyle name="Normal 7 2 2 3" xfId="406"/>
    <cellStyle name="Normal 7 2 3" xfId="407"/>
    <cellStyle name="Normal 7 2 4" xfId="408"/>
    <cellStyle name="Normal 8" xfId="409"/>
    <cellStyle name="Normal 8 2" xfId="410"/>
    <cellStyle name="Normal 8 2 2" xfId="411"/>
    <cellStyle name="Normal 8 2 3" xfId="412"/>
    <cellStyle name="Normal 8 2 3 2" xfId="413"/>
    <cellStyle name="Normal 8 2 3 3" xfId="414"/>
    <cellStyle name="Normal 8 2 4" xfId="415"/>
    <cellStyle name="Normal 9" xfId="416"/>
    <cellStyle name="Normal 9 2" xfId="417"/>
    <cellStyle name="Note 2" xfId="418"/>
    <cellStyle name="Note 2 2" xfId="419"/>
    <cellStyle name="Note 2 3" xfId="420"/>
    <cellStyle name="Note 3" xfId="421"/>
    <cellStyle name="Note 3 2" xfId="422"/>
    <cellStyle name="Note 3 3" xfId="423"/>
    <cellStyle name="Note 4" xfId="424"/>
    <cellStyle name="Note 4 2" xfId="425"/>
    <cellStyle name="Note 4 3" xfId="426"/>
    <cellStyle name="Output 2" xfId="427"/>
    <cellStyle name="Output 2 2" xfId="428"/>
    <cellStyle name="Output 2 3" xfId="429"/>
    <cellStyle name="Percent" xfId="2" builtinId="5"/>
    <cellStyle name="Percent [2]" xfId="430"/>
    <cellStyle name="Percent [2] 2" xfId="431"/>
    <cellStyle name="Percent [2]_29(d) - Gas extensions -tariffs" xfId="432"/>
    <cellStyle name="Percent 12" xfId="433"/>
    <cellStyle name="Percent 12 2" xfId="434"/>
    <cellStyle name="Percent 12 2 2" xfId="435"/>
    <cellStyle name="Percent 12 3" xfId="436"/>
    <cellStyle name="Percent 12 4" xfId="437"/>
    <cellStyle name="Percent 2" xfId="438"/>
    <cellStyle name="Percent 2 2" xfId="439"/>
    <cellStyle name="Percent 2 2 2" xfId="440"/>
    <cellStyle name="Percent 2 2 2 2" xfId="441"/>
    <cellStyle name="Percent 2 2 2 2 2" xfId="442"/>
    <cellStyle name="Percent 2 2 2 2 3" xfId="443"/>
    <cellStyle name="Percent 2 2 2 3" xfId="444"/>
    <cellStyle name="Percent 2 2 2 4" xfId="445"/>
    <cellStyle name="Percent 2 2 3" xfId="446"/>
    <cellStyle name="Percent 2 2 3 2" xfId="447"/>
    <cellStyle name="Percent 2 2 3 2 2" xfId="448"/>
    <cellStyle name="Percent 2 2 3 2 3" xfId="449"/>
    <cellStyle name="Percent 2 2 3 3" xfId="450"/>
    <cellStyle name="Percent 2 2 3 4" xfId="451"/>
    <cellStyle name="Percent 2 3" xfId="452"/>
    <cellStyle name="Percent 2 3 2" xfId="453"/>
    <cellStyle name="Percent 2 3 2 2" xfId="454"/>
    <cellStyle name="Percent 2 3 2 3" xfId="455"/>
    <cellStyle name="Percent 2 3 3" xfId="456"/>
    <cellStyle name="Percent 2 3 4" xfId="457"/>
    <cellStyle name="Percent 2 4" xfId="458"/>
    <cellStyle name="Percent 2 4 2" xfId="459"/>
    <cellStyle name="Percent 2 4 2 2" xfId="460"/>
    <cellStyle name="Percent 2 4 2 3" xfId="461"/>
    <cellStyle name="Percent 2 4 3" xfId="462"/>
    <cellStyle name="Percent 2 4 4" xfId="463"/>
    <cellStyle name="Percent 3" xfId="464"/>
    <cellStyle name="Percent 3 2" xfId="465"/>
    <cellStyle name="Percent 3 4" xfId="466"/>
    <cellStyle name="Percent 3 4 2" xfId="467"/>
    <cellStyle name="Percent 3 4 3" xfId="468"/>
    <cellStyle name="Percent 4" xfId="469"/>
    <cellStyle name="Percent 5" xfId="470"/>
    <cellStyle name="Percent 5 2" xfId="471"/>
    <cellStyle name="Percent 5 3" xfId="472"/>
    <cellStyle name="Percent 6" xfId="473"/>
    <cellStyle name="Percent 7" xfId="474"/>
    <cellStyle name="Percentage" xfId="475"/>
    <cellStyle name="Period Title" xfId="476"/>
    <cellStyle name="PSChar" xfId="477"/>
    <cellStyle name="PSDate" xfId="478"/>
    <cellStyle name="PSDec" xfId="479"/>
    <cellStyle name="PSDetail" xfId="480"/>
    <cellStyle name="PSHeading" xfId="481"/>
    <cellStyle name="PSHeading 2" xfId="482"/>
    <cellStyle name="PSHeading 2 2" xfId="483"/>
    <cellStyle name="PSHeading 3" xfId="484"/>
    <cellStyle name="PSHeading 3 2" xfId="485"/>
    <cellStyle name="PSHeading 3 2 2" xfId="486"/>
    <cellStyle name="PSHeading 4" xfId="487"/>
    <cellStyle name="PSInt" xfId="488"/>
    <cellStyle name="PSSpacer" xfId="489"/>
    <cellStyle name="Ratio" xfId="490"/>
    <cellStyle name="Ratio 2" xfId="491"/>
    <cellStyle name="Ratio_29(d) - Gas extensions -tariffs" xfId="492"/>
    <cellStyle name="Right Date" xfId="493"/>
    <cellStyle name="Right Number" xfId="494"/>
    <cellStyle name="Right Year" xfId="495"/>
    <cellStyle name="RIN_Input$_3dp" xfId="496"/>
    <cellStyle name="SAPError" xfId="497"/>
    <cellStyle name="SAPError 2" xfId="498"/>
    <cellStyle name="SAPKey" xfId="499"/>
    <cellStyle name="SAPKey 2" xfId="500"/>
    <cellStyle name="SAPLocked" xfId="501"/>
    <cellStyle name="SAPLocked 2" xfId="502"/>
    <cellStyle name="SAPOutput" xfId="503"/>
    <cellStyle name="SAPOutput 2" xfId="504"/>
    <cellStyle name="SAPSpace" xfId="505"/>
    <cellStyle name="SAPSpace 2" xfId="506"/>
    <cellStyle name="SAPText" xfId="507"/>
    <cellStyle name="SAPText 2" xfId="508"/>
    <cellStyle name="SAPUnLocked" xfId="509"/>
    <cellStyle name="SAPUnLocked 2" xfId="510"/>
    <cellStyle name="Sheet Title" xfId="511"/>
    <cellStyle name="SheetHeader1" xfId="512"/>
    <cellStyle name="Style 1" xfId="513"/>
    <cellStyle name="Style 1 2" xfId="514"/>
    <cellStyle name="Style 1 2 2" xfId="515"/>
    <cellStyle name="Style 1 3" xfId="516"/>
    <cellStyle name="Style 1 3 2" xfId="517"/>
    <cellStyle name="Style 1 3 3" xfId="518"/>
    <cellStyle name="Style 1 4" xfId="519"/>
    <cellStyle name="Style 1_29(d) - Gas extensions -tariffs" xfId="520"/>
    <cellStyle name="Style2" xfId="521"/>
    <cellStyle name="Style3" xfId="522"/>
    <cellStyle name="Style4" xfId="523"/>
    <cellStyle name="Style4 2" xfId="524"/>
    <cellStyle name="Style4_29(d) - Gas extensions -tariffs" xfId="525"/>
    <cellStyle name="Style5" xfId="526"/>
    <cellStyle name="Style5 2" xfId="527"/>
    <cellStyle name="Style5_29(d) - Gas extensions -tariffs" xfId="528"/>
    <cellStyle name="Table Head Green" xfId="529"/>
    <cellStyle name="Table Head_pldt" xfId="530"/>
    <cellStyle name="Table Source" xfId="531"/>
    <cellStyle name="Table Units" xfId="532"/>
    <cellStyle name="TableLvl2" xfId="533"/>
    <cellStyle name="TableLvl3" xfId="534"/>
    <cellStyle name="Text" xfId="535"/>
    <cellStyle name="Text 2" xfId="536"/>
    <cellStyle name="Text 3" xfId="537"/>
    <cellStyle name="Text Head 1" xfId="538"/>
    <cellStyle name="Text Head 2" xfId="539"/>
    <cellStyle name="Text Indent 2" xfId="540"/>
    <cellStyle name="Theirs" xfId="541"/>
    <cellStyle name="Title 2" xfId="542"/>
    <cellStyle name="TOC 1" xfId="543"/>
    <cellStyle name="TOC 2" xfId="544"/>
    <cellStyle name="TOC 3" xfId="545"/>
    <cellStyle name="Total 2" xfId="546"/>
    <cellStyle name="Total 2 2" xfId="547"/>
    <cellStyle name="Total 2 3" xfId="548"/>
    <cellStyle name="Warning Text 2" xfId="549"/>
    <cellStyle name="year" xfId="550"/>
    <cellStyle name="year 2" xfId="551"/>
    <cellStyle name="year_29(d) - Gas extensions -tariffs" xfId="552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X100"/>
  <sheetViews>
    <sheetView tabSelected="1" zoomScale="70" zoomScaleNormal="70" workbookViewId="0"/>
  </sheetViews>
  <sheetFormatPr defaultRowHeight="12.75"/>
  <cols>
    <col min="1" max="1" width="29.28515625" style="182" customWidth="1"/>
    <col min="2" max="6" width="9.140625" style="182" customWidth="1"/>
    <col min="7" max="7" width="9.140625" style="189"/>
    <col min="9" max="9" width="33.85546875" bestFit="1" customWidth="1"/>
    <col min="10" max="10" width="10.5703125" customWidth="1"/>
    <col min="11" max="14" width="9.5703125" bestFit="1" customWidth="1"/>
    <col min="15" max="15" width="11.5703125" customWidth="1"/>
  </cols>
  <sheetData>
    <row r="1" spans="1:24" ht="15">
      <c r="A1" s="183" t="s">
        <v>64</v>
      </c>
      <c r="B1" s="183">
        <v>2013</v>
      </c>
      <c r="C1" s="183">
        <v>2014</v>
      </c>
      <c r="D1" s="183">
        <v>2015</v>
      </c>
      <c r="E1" s="183">
        <v>2016</v>
      </c>
      <c r="F1" s="183">
        <v>2017</v>
      </c>
      <c r="G1" s="186" t="s">
        <v>19</v>
      </c>
      <c r="I1" s="183" t="s">
        <v>50</v>
      </c>
      <c r="J1" s="191">
        <v>2013</v>
      </c>
      <c r="K1" s="191">
        <v>2014</v>
      </c>
      <c r="L1" s="191">
        <v>2015</v>
      </c>
      <c r="M1" s="191">
        <v>2016</v>
      </c>
      <c r="N1" s="191">
        <v>2017</v>
      </c>
      <c r="O1" s="191" t="s">
        <v>19</v>
      </c>
      <c r="Q1" s="195"/>
    </row>
    <row r="2" spans="1:24" ht="15">
      <c r="A2" s="184" t="s">
        <v>42</v>
      </c>
      <c r="B2" s="287">
        <v>17.234532099999996</v>
      </c>
      <c r="C2" s="287">
        <v>32.100990299999992</v>
      </c>
      <c r="D2" s="287">
        <v>34.448596999999999</v>
      </c>
      <c r="E2" s="291">
        <v>54.474191116725741</v>
      </c>
      <c r="F2" s="291">
        <v>59.423276405991324</v>
      </c>
      <c r="G2" s="187">
        <f>SUM(B2:F2)</f>
        <v>197.68158692271703</v>
      </c>
      <c r="I2" t="s">
        <v>67</v>
      </c>
      <c r="J2" s="192">
        <v>11.50673198</v>
      </c>
      <c r="K2" s="192">
        <v>23.595405679999999</v>
      </c>
      <c r="L2" s="192">
        <v>20.94146864</v>
      </c>
      <c r="M2" s="192">
        <v>35.069851425070063</v>
      </c>
      <c r="N2" s="192">
        <v>44.95297300811994</v>
      </c>
      <c r="O2" s="192">
        <f>SUM(J2:N2)</f>
        <v>136.06643073318997</v>
      </c>
      <c r="Q2" s="196"/>
      <c r="S2" s="192"/>
      <c r="T2" s="192"/>
      <c r="U2" s="192"/>
      <c r="V2" s="192"/>
      <c r="W2" s="192"/>
      <c r="X2" s="192"/>
    </row>
    <row r="3" spans="1:24" ht="15">
      <c r="A3" s="184" t="s">
        <v>43</v>
      </c>
      <c r="B3" s="287">
        <v>14.092779760000017</v>
      </c>
      <c r="C3" s="287">
        <v>17.492684269999998</v>
      </c>
      <c r="D3" s="287">
        <v>19.397072999999999</v>
      </c>
      <c r="E3" s="291">
        <v>15.949787937397812</v>
      </c>
      <c r="F3" s="291">
        <v>16.658363159569003</v>
      </c>
      <c r="G3" s="187">
        <f t="shared" ref="G3:G12" si="0">SUM(B3:F3)</f>
        <v>83.590688126966839</v>
      </c>
      <c r="I3" t="s">
        <v>68</v>
      </c>
      <c r="J3" s="192">
        <v>15.4</v>
      </c>
      <c r="K3" s="192">
        <v>15.727594319999998</v>
      </c>
      <c r="L3" s="192">
        <v>18.565677690559401</v>
      </c>
      <c r="M3" s="192">
        <v>17.301100863745905</v>
      </c>
      <c r="N3" s="192">
        <v>19.242637248856123</v>
      </c>
      <c r="O3" s="192">
        <f t="shared" ref="O3:O16" si="1">SUM(J3:N3)</f>
        <v>86.237010123161426</v>
      </c>
      <c r="Q3" s="196"/>
      <c r="R3" s="194"/>
      <c r="S3" s="192"/>
      <c r="T3" s="192"/>
      <c r="U3" s="192"/>
      <c r="V3" s="192"/>
      <c r="W3" s="192"/>
      <c r="X3" s="192"/>
    </row>
    <row r="4" spans="1:24" ht="15">
      <c r="A4" s="184" t="s">
        <v>44</v>
      </c>
      <c r="B4" s="185">
        <v>0.10411382000000001</v>
      </c>
      <c r="C4" s="185">
        <v>0.12447701000000001</v>
      </c>
      <c r="D4" s="185">
        <v>0.130273</v>
      </c>
      <c r="E4" s="291">
        <v>0.31321192261293695</v>
      </c>
      <c r="F4" s="291">
        <v>0.42369366000000003</v>
      </c>
      <c r="G4" s="187">
        <f t="shared" si="0"/>
        <v>1.0957694126129369</v>
      </c>
      <c r="I4" t="s">
        <v>69</v>
      </c>
      <c r="J4" s="192">
        <v>1.248</v>
      </c>
      <c r="K4" s="192">
        <v>2.3841126299999997</v>
      </c>
      <c r="L4" s="192">
        <v>4.0520052567555602</v>
      </c>
      <c r="M4" s="192">
        <v>4.0909552022692406</v>
      </c>
      <c r="N4" s="192">
        <v>4.2015210117893425</v>
      </c>
      <c r="O4" s="192">
        <f t="shared" si="1"/>
        <v>15.976594100814143</v>
      </c>
      <c r="Q4" s="196"/>
      <c r="S4" s="192"/>
      <c r="T4" s="192"/>
      <c r="U4" s="192"/>
      <c r="V4" s="192"/>
      <c r="W4" s="192"/>
      <c r="X4" s="192"/>
    </row>
    <row r="5" spans="1:24" ht="15">
      <c r="A5" s="184" t="s">
        <v>93</v>
      </c>
      <c r="B5" s="185">
        <v>0.82247431000000015</v>
      </c>
      <c r="C5" s="185">
        <v>1.0279434699999999</v>
      </c>
      <c r="D5" s="185">
        <v>1.196601</v>
      </c>
      <c r="E5" s="291">
        <v>2.3791724565865193</v>
      </c>
      <c r="F5" s="291">
        <v>2.9845291206</v>
      </c>
      <c r="G5" s="187">
        <f t="shared" si="0"/>
        <v>8.4107203571865199</v>
      </c>
      <c r="I5" t="s">
        <v>45</v>
      </c>
      <c r="J5" s="192">
        <v>2.1562456095000098</v>
      </c>
      <c r="K5" s="192">
        <v>2.8117335200000002</v>
      </c>
      <c r="L5" s="192">
        <v>1.9338261626850799</v>
      </c>
      <c r="M5" s="192">
        <v>1.3661321131666224</v>
      </c>
      <c r="N5" s="192">
        <v>0.85752192799184401</v>
      </c>
      <c r="O5" s="192">
        <f t="shared" si="1"/>
        <v>9.1254593333435565</v>
      </c>
      <c r="Q5" s="196"/>
      <c r="S5" s="192"/>
      <c r="T5" s="192"/>
      <c r="U5" s="192"/>
      <c r="V5" s="192"/>
      <c r="W5" s="192"/>
      <c r="X5" s="192"/>
    </row>
    <row r="6" spans="1:24" ht="15">
      <c r="A6" s="184" t="s">
        <v>45</v>
      </c>
      <c r="B6" s="185">
        <v>2.8334727799999992</v>
      </c>
      <c r="C6" s="185">
        <v>2.8724253900000005</v>
      </c>
      <c r="D6" s="185">
        <v>3.5144859999999998</v>
      </c>
      <c r="E6" s="291">
        <v>3.8682700848583336</v>
      </c>
      <c r="F6" s="291">
        <v>4.2667213534081645</v>
      </c>
      <c r="G6" s="187">
        <f t="shared" si="0"/>
        <v>17.355375608266499</v>
      </c>
      <c r="I6" t="s">
        <v>70</v>
      </c>
      <c r="J6" s="192">
        <v>0.68799999999999994</v>
      </c>
      <c r="K6" s="192">
        <v>0.13100000000000001</v>
      </c>
      <c r="L6" s="192">
        <v>0.58499999999999996</v>
      </c>
      <c r="M6" s="192">
        <v>1.7595140358550281</v>
      </c>
      <c r="N6" s="192">
        <v>4.7838424931005807</v>
      </c>
      <c r="O6" s="192">
        <f t="shared" si="1"/>
        <v>7.9473565289556092</v>
      </c>
      <c r="Q6" s="196"/>
      <c r="S6" s="192"/>
      <c r="T6" s="192"/>
      <c r="U6" s="192"/>
      <c r="V6" s="192"/>
      <c r="W6" s="192"/>
      <c r="X6" s="192"/>
    </row>
    <row r="7" spans="1:24" ht="15">
      <c r="A7" s="184" t="s">
        <v>40</v>
      </c>
      <c r="B7" s="185">
        <v>0</v>
      </c>
      <c r="C7" s="185">
        <v>0</v>
      </c>
      <c r="D7" s="185">
        <v>0</v>
      </c>
      <c r="E7" s="291">
        <v>0</v>
      </c>
      <c r="F7" s="291">
        <v>0</v>
      </c>
      <c r="G7" s="187">
        <f t="shared" si="0"/>
        <v>0</v>
      </c>
      <c r="I7" t="s">
        <v>71</v>
      </c>
      <c r="J7" s="192">
        <v>23.648</v>
      </c>
      <c r="K7" s="192">
        <v>3.2839999999999998</v>
      </c>
      <c r="L7" s="192">
        <v>6.0819999999999999</v>
      </c>
      <c r="M7" s="192">
        <v>6.851208339914705</v>
      </c>
      <c r="N7" s="192">
        <v>2.2409729900489657</v>
      </c>
      <c r="O7" s="192">
        <f t="shared" si="1"/>
        <v>42.106181329963668</v>
      </c>
      <c r="Q7" s="196"/>
      <c r="S7" s="192"/>
      <c r="T7" s="192"/>
      <c r="U7" s="192"/>
      <c r="V7" s="192"/>
      <c r="W7" s="192"/>
      <c r="X7" s="192"/>
    </row>
    <row r="8" spans="1:24" ht="15">
      <c r="A8" s="184" t="s">
        <v>46</v>
      </c>
      <c r="B8" s="185">
        <v>24.571634439999993</v>
      </c>
      <c r="C8" s="185">
        <v>3.6758696299999998</v>
      </c>
      <c r="D8" s="185">
        <v>6.7044480000000002</v>
      </c>
      <c r="E8" s="291">
        <v>6.851208339914705</v>
      </c>
      <c r="F8" s="291">
        <v>2.2400000000000002</v>
      </c>
      <c r="G8" s="187">
        <f t="shared" si="0"/>
        <v>44.043160409914705</v>
      </c>
      <c r="I8" t="s">
        <v>47</v>
      </c>
      <c r="J8" s="192">
        <v>0.157</v>
      </c>
      <c r="K8" s="192">
        <v>2.5999999999999999E-2</v>
      </c>
      <c r="L8" s="192">
        <v>0.10100000000000001</v>
      </c>
      <c r="M8" s="192">
        <v>0.48916332619843966</v>
      </c>
      <c r="N8" s="192">
        <v>1.7504554561838575</v>
      </c>
      <c r="O8" s="192">
        <f t="shared" si="1"/>
        <v>2.5236187823822971</v>
      </c>
      <c r="Q8" s="196"/>
      <c r="S8" s="192"/>
      <c r="T8" s="192"/>
      <c r="U8" s="192"/>
      <c r="V8" s="192"/>
      <c r="W8" s="192"/>
      <c r="X8" s="192"/>
    </row>
    <row r="9" spans="1:24" ht="15">
      <c r="A9" s="184" t="s">
        <v>47</v>
      </c>
      <c r="B9" s="185">
        <v>0.14683887000000007</v>
      </c>
      <c r="C9" s="185">
        <v>2.7572740000000002E-2</v>
      </c>
      <c r="D9" s="185">
        <v>0.10839799999999999</v>
      </c>
      <c r="E9" s="291">
        <v>0.48916332619843977</v>
      </c>
      <c r="F9" s="291">
        <v>1.7639014799999999</v>
      </c>
      <c r="G9" s="187">
        <f t="shared" si="0"/>
        <v>2.5358744161984399</v>
      </c>
      <c r="I9" t="s">
        <v>48</v>
      </c>
      <c r="J9" s="192">
        <v>4.2682680199999998</v>
      </c>
      <c r="K9" s="192">
        <v>6.95288737</v>
      </c>
      <c r="L9" s="192">
        <v>7.1806828299999994</v>
      </c>
      <c r="M9" s="192">
        <v>15.481261707777776</v>
      </c>
      <c r="N9" s="192">
        <v>10.192080459141984</v>
      </c>
      <c r="O9" s="192">
        <f t="shared" si="1"/>
        <v>44.075180386919762</v>
      </c>
      <c r="Q9" s="196"/>
      <c r="S9" s="192"/>
      <c r="T9" s="192"/>
      <c r="U9" s="192"/>
      <c r="V9" s="192"/>
      <c r="W9" s="192"/>
      <c r="X9" s="192"/>
    </row>
    <row r="10" spans="1:24" ht="15">
      <c r="A10" s="184" t="s">
        <v>48</v>
      </c>
      <c r="B10" s="185">
        <v>8.7467219999999998E-2</v>
      </c>
      <c r="C10" s="185">
        <v>0.46719949999999999</v>
      </c>
      <c r="D10" s="185">
        <v>0.24496299999999999</v>
      </c>
      <c r="E10" s="291">
        <v>5.5272692225812402E-2</v>
      </c>
      <c r="F10" s="291">
        <v>0</v>
      </c>
      <c r="G10" s="187">
        <f t="shared" si="0"/>
        <v>0.85490241222581242</v>
      </c>
      <c r="I10" t="s">
        <v>73</v>
      </c>
      <c r="J10" s="192">
        <v>2.6309999999999998</v>
      </c>
      <c r="K10" s="192">
        <v>2.8759999999999999</v>
      </c>
      <c r="L10" s="192">
        <v>3.556</v>
      </c>
      <c r="M10" s="192">
        <v>0</v>
      </c>
      <c r="N10" s="192">
        <v>0</v>
      </c>
      <c r="O10" s="192">
        <f t="shared" si="1"/>
        <v>9.0629999999999988</v>
      </c>
      <c r="Q10" s="196"/>
      <c r="S10" s="192"/>
      <c r="T10" s="192"/>
      <c r="U10" s="192"/>
      <c r="V10" s="192"/>
      <c r="W10" s="192"/>
      <c r="X10" s="192"/>
    </row>
    <row r="11" spans="1:24" ht="15">
      <c r="A11" s="184" t="s">
        <v>49</v>
      </c>
      <c r="B11" s="185">
        <v>1.8093730699999997</v>
      </c>
      <c r="C11" s="185">
        <v>0</v>
      </c>
      <c r="D11" s="185">
        <v>0</v>
      </c>
      <c r="E11" s="291">
        <v>0.8478164409939426</v>
      </c>
      <c r="F11" s="291">
        <v>0.46191750307593604</v>
      </c>
      <c r="G11" s="187">
        <f t="shared" si="0"/>
        <v>3.1191070140698782</v>
      </c>
      <c r="I11" t="s">
        <v>72</v>
      </c>
      <c r="J11" s="192">
        <v>0</v>
      </c>
      <c r="K11" s="192">
        <v>0</v>
      </c>
      <c r="L11" s="192">
        <v>0</v>
      </c>
      <c r="M11" s="192">
        <v>0</v>
      </c>
      <c r="N11" s="192">
        <v>0</v>
      </c>
      <c r="O11" s="192">
        <f t="shared" si="1"/>
        <v>0</v>
      </c>
      <c r="Q11" s="196"/>
      <c r="S11" s="192"/>
      <c r="T11" s="192"/>
      <c r="U11" s="192"/>
      <c r="V11" s="192"/>
      <c r="W11" s="192"/>
      <c r="X11" s="192"/>
    </row>
    <row r="12" spans="1:24" ht="15">
      <c r="A12" s="184" t="s">
        <v>63</v>
      </c>
      <c r="B12" s="185">
        <v>0</v>
      </c>
      <c r="C12" s="185">
        <v>0</v>
      </c>
      <c r="D12" s="185">
        <v>0</v>
      </c>
      <c r="E12" s="287">
        <v>0</v>
      </c>
      <c r="F12" s="287">
        <v>0</v>
      </c>
      <c r="G12" s="187">
        <f t="shared" si="0"/>
        <v>0</v>
      </c>
      <c r="I12" t="s">
        <v>74</v>
      </c>
      <c r="J12" s="192"/>
      <c r="K12" s="192"/>
      <c r="L12" s="192">
        <v>2.7468417999999999</v>
      </c>
      <c r="M12" s="192">
        <f>2.80495122020629+0.014</f>
        <v>2.8189512202062899</v>
      </c>
      <c r="N12" s="192">
        <v>0</v>
      </c>
      <c r="O12" s="192">
        <f t="shared" si="1"/>
        <v>5.5657930202062893</v>
      </c>
      <c r="Q12" s="196"/>
      <c r="S12" s="192"/>
      <c r="T12" s="192"/>
      <c r="U12" s="192"/>
      <c r="V12" s="192"/>
      <c r="W12" s="192"/>
      <c r="X12" s="192"/>
    </row>
    <row r="13" spans="1:24" s="189" customFormat="1" ht="15">
      <c r="A13" s="190" t="s">
        <v>62</v>
      </c>
      <c r="B13" s="188">
        <f>SUM(B2:B12)</f>
        <v>61.702686370000002</v>
      </c>
      <c r="C13" s="188">
        <f t="shared" ref="C13:G13" si="2">SUM(C2:C12)</f>
        <v>57.789162309999988</v>
      </c>
      <c r="D13" s="188">
        <f t="shared" si="2"/>
        <v>65.744838999999999</v>
      </c>
      <c r="E13" s="188">
        <f t="shared" si="2"/>
        <v>85.228094317514234</v>
      </c>
      <c r="F13" s="188">
        <f t="shared" si="2"/>
        <v>88.222402682644415</v>
      </c>
      <c r="G13" s="188">
        <f t="shared" si="2"/>
        <v>358.68718468015868</v>
      </c>
      <c r="I13" s="189" t="s">
        <v>62</v>
      </c>
      <c r="J13" s="193">
        <f>SUM(J2:J12)</f>
        <v>61.703245609500009</v>
      </c>
      <c r="K13" s="193">
        <f t="shared" ref="K13:N13" si="3">SUM(K2:K12)</f>
        <v>57.788733519999987</v>
      </c>
      <c r="L13" s="193">
        <f t="shared" si="3"/>
        <v>65.744502380000043</v>
      </c>
      <c r="M13" s="197">
        <f t="shared" si="3"/>
        <v>85.228138234204067</v>
      </c>
      <c r="N13" s="193">
        <f t="shared" si="3"/>
        <v>88.222004595232619</v>
      </c>
      <c r="O13" s="193">
        <f t="shared" si="1"/>
        <v>358.68662433893678</v>
      </c>
      <c r="Q13" s="196"/>
      <c r="S13" s="192"/>
      <c r="T13" s="192"/>
      <c r="U13" s="192"/>
      <c r="V13" s="192"/>
      <c r="W13" s="192"/>
      <c r="X13" s="192"/>
    </row>
    <row r="14" spans="1:24">
      <c r="I14" t="s">
        <v>75</v>
      </c>
      <c r="J14" s="192">
        <f>-B43-J15</f>
        <v>-5.6414355200000008</v>
      </c>
      <c r="K14" s="192">
        <f>-C43-K15</f>
        <v>-6.4073095799999988</v>
      </c>
      <c r="L14" s="192">
        <f>-D43-L15</f>
        <v>-6.1615564699999901</v>
      </c>
      <c r="M14" s="192">
        <f>-E43-M15</f>
        <v>-11.789876140000001</v>
      </c>
      <c r="N14" s="192">
        <f>-F43-N15</f>
        <v>-15.2449556273084</v>
      </c>
      <c r="O14" s="192">
        <f t="shared" si="1"/>
        <v>-45.245133337308388</v>
      </c>
      <c r="Q14" s="194"/>
    </row>
    <row r="15" spans="1:24">
      <c r="A15"/>
      <c r="B15"/>
      <c r="C15"/>
      <c r="D15"/>
      <c r="E15"/>
      <c r="F15"/>
      <c r="I15" t="s">
        <v>76</v>
      </c>
      <c r="J15" s="192"/>
      <c r="K15" s="192"/>
      <c r="L15" s="192">
        <v>-1.4059999999999999</v>
      </c>
      <c r="M15" s="192">
        <v>0</v>
      </c>
      <c r="N15" s="192">
        <v>0</v>
      </c>
      <c r="O15" s="192">
        <f t="shared" si="1"/>
        <v>-1.4059999999999999</v>
      </c>
      <c r="Q15" s="194"/>
    </row>
    <row r="16" spans="1:24" ht="15">
      <c r="A16" s="292" t="s">
        <v>96</v>
      </c>
      <c r="B16" s="292">
        <v>2013</v>
      </c>
      <c r="C16" s="292">
        <v>2014</v>
      </c>
      <c r="D16" s="292">
        <v>2015</v>
      </c>
      <c r="E16" s="292">
        <v>2016</v>
      </c>
      <c r="F16" s="292">
        <v>2017</v>
      </c>
      <c r="G16" s="293" t="s">
        <v>19</v>
      </c>
      <c r="I16" s="189" t="s">
        <v>77</v>
      </c>
      <c r="J16" s="193">
        <f>SUM(J13:J15)</f>
        <v>56.061810089500007</v>
      </c>
      <c r="K16" s="193">
        <f t="shared" ref="K16:N16" si="4">SUM(K13:K15)</f>
        <v>51.381423939999991</v>
      </c>
      <c r="L16" s="193">
        <f t="shared" si="4"/>
        <v>58.17694591000005</v>
      </c>
      <c r="M16" s="193">
        <f t="shared" si="4"/>
        <v>73.438262094204063</v>
      </c>
      <c r="N16" s="193">
        <f t="shared" si="4"/>
        <v>72.977048967924219</v>
      </c>
      <c r="O16" s="193">
        <f t="shared" si="1"/>
        <v>312.03549100162832</v>
      </c>
      <c r="Q16" s="194"/>
    </row>
    <row r="17" spans="1:24" ht="15">
      <c r="A17" s="294" t="s">
        <v>42</v>
      </c>
      <c r="B17" s="295">
        <v>0.36456247999999997</v>
      </c>
      <c r="C17" s="295">
        <v>3.9716464266519994E-2</v>
      </c>
      <c r="D17" s="295">
        <v>-1.6485518249999731E-3</v>
      </c>
      <c r="E17" s="295">
        <v>0</v>
      </c>
      <c r="F17" s="295">
        <v>0</v>
      </c>
      <c r="G17" s="296">
        <f>SUM(B17:F17)</f>
        <v>0.40263039244151999</v>
      </c>
    </row>
    <row r="18" spans="1:24" ht="15">
      <c r="A18" s="294" t="s">
        <v>43</v>
      </c>
      <c r="B18" s="297"/>
      <c r="C18" s="297"/>
      <c r="D18" s="297"/>
      <c r="E18" s="297"/>
      <c r="F18" s="297"/>
      <c r="G18" s="296">
        <f t="shared" ref="G18:G27" si="5">SUM(B18:F18)</f>
        <v>0</v>
      </c>
      <c r="J18" s="317">
        <f>'Inputs - Summary'!$N$18/'Inputs - Summary'!J18</f>
        <v>1.0746561886051016</v>
      </c>
      <c r="K18" s="317">
        <f>'Inputs - Summary'!$N$18/'Inputs - Summary'!K18</f>
        <v>1.0519230769230772</v>
      </c>
      <c r="L18" s="317">
        <f>'Inputs - Summary'!$N$18/'Inputs - Summary'!L18</f>
        <v>1.0281954887218046</v>
      </c>
      <c r="M18" s="317">
        <f>'Inputs - Summary'!$N$18/'Inputs - Summary'!M18</f>
        <v>1.0129629629629631</v>
      </c>
      <c r="N18" s="317">
        <f>'Inputs - Summary'!$N$18/'Inputs - Summary'!N18</f>
        <v>1</v>
      </c>
    </row>
    <row r="19" spans="1:24" ht="15">
      <c r="A19" s="294" t="s">
        <v>44</v>
      </c>
      <c r="B19" s="297"/>
      <c r="C19" s="297"/>
      <c r="D19" s="297"/>
      <c r="E19" s="297"/>
      <c r="F19" s="297"/>
      <c r="G19" s="296">
        <f t="shared" si="5"/>
        <v>0</v>
      </c>
      <c r="I19" s="183" t="s">
        <v>78</v>
      </c>
      <c r="J19" s="191">
        <v>2013</v>
      </c>
      <c r="K19" s="191">
        <v>2014</v>
      </c>
      <c r="L19" s="191">
        <v>2015</v>
      </c>
      <c r="M19" s="191">
        <v>2016</v>
      </c>
      <c r="N19" s="191">
        <v>2017</v>
      </c>
      <c r="O19" s="191" t="s">
        <v>19</v>
      </c>
    </row>
    <row r="20" spans="1:24" ht="15">
      <c r="A20" s="298" t="s">
        <v>93</v>
      </c>
      <c r="B20" s="297"/>
      <c r="C20" s="297"/>
      <c r="D20" s="297"/>
      <c r="E20" s="297"/>
      <c r="F20" s="297"/>
      <c r="G20" s="296">
        <f t="shared" si="5"/>
        <v>0</v>
      </c>
      <c r="I20" t="s">
        <v>67</v>
      </c>
      <c r="J20" s="192">
        <f t="shared" ref="J20:M20" si="6">J$18*J2</f>
        <v>12.365780732927234</v>
      </c>
      <c r="K20" s="192">
        <f t="shared" si="6"/>
        <v>24.82055174415385</v>
      </c>
      <c r="L20" s="192">
        <f t="shared" si="6"/>
        <v>21.531923582857143</v>
      </c>
      <c r="M20" s="192">
        <f t="shared" si="6"/>
        <v>35.524460610209864</v>
      </c>
      <c r="N20" s="192">
        <f>N$18*N2</f>
        <v>44.95297300811994</v>
      </c>
      <c r="O20" s="192">
        <f>SUM(J20:N20)</f>
        <v>139.19568967826802</v>
      </c>
    </row>
    <row r="21" spans="1:24" ht="15">
      <c r="A21" s="294" t="s">
        <v>45</v>
      </c>
      <c r="B21" s="297"/>
      <c r="C21" s="297"/>
      <c r="D21" s="297"/>
      <c r="E21" s="297"/>
      <c r="F21" s="297"/>
      <c r="G21" s="296">
        <f t="shared" si="5"/>
        <v>0</v>
      </c>
      <c r="I21" t="s">
        <v>68</v>
      </c>
      <c r="J21" s="192">
        <f t="shared" ref="J21:N21" si="7">J$18*J3</f>
        <v>16.549705304518564</v>
      </c>
      <c r="K21" s="192">
        <f t="shared" si="7"/>
        <v>16.54421940969231</v>
      </c>
      <c r="L21" s="192">
        <f t="shared" si="7"/>
        <v>19.089146046496225</v>
      </c>
      <c r="M21" s="192">
        <f t="shared" si="7"/>
        <v>17.525374393461131</v>
      </c>
      <c r="N21" s="192">
        <f t="shared" si="7"/>
        <v>19.242637248856123</v>
      </c>
      <c r="O21" s="192">
        <f t="shared" ref="O21:O34" si="8">SUM(J21:N21)</f>
        <v>88.951082403024358</v>
      </c>
    </row>
    <row r="22" spans="1:24" ht="15">
      <c r="A22" s="294" t="s">
        <v>40</v>
      </c>
      <c r="B22" s="297"/>
      <c r="C22" s="297"/>
      <c r="D22" s="297"/>
      <c r="E22" s="297"/>
      <c r="F22" s="297"/>
      <c r="G22" s="296">
        <f t="shared" si="5"/>
        <v>0</v>
      </c>
      <c r="I22" t="s">
        <v>69</v>
      </c>
      <c r="J22" s="192">
        <f t="shared" ref="J22:N22" si="9">J$18*J4</f>
        <v>1.3411709233791669</v>
      </c>
      <c r="K22" s="192">
        <f t="shared" si="9"/>
        <v>2.5079030934807696</v>
      </c>
      <c r="L22" s="192">
        <f t="shared" si="9"/>
        <v>4.1662535252731043</v>
      </c>
      <c r="M22" s="192">
        <f t="shared" si="9"/>
        <v>4.1439861030393974</v>
      </c>
      <c r="N22" s="192">
        <f t="shared" si="9"/>
        <v>4.2015210117893425</v>
      </c>
      <c r="O22" s="192">
        <f t="shared" si="8"/>
        <v>16.360834656961778</v>
      </c>
    </row>
    <row r="23" spans="1:24" ht="15">
      <c r="A23" s="294" t="s">
        <v>46</v>
      </c>
      <c r="B23" s="297"/>
      <c r="C23" s="297"/>
      <c r="D23" s="297"/>
      <c r="E23" s="297"/>
      <c r="F23" s="297"/>
      <c r="G23" s="296">
        <f t="shared" si="5"/>
        <v>0</v>
      </c>
      <c r="I23" t="s">
        <v>45</v>
      </c>
      <c r="J23" s="192">
        <f t="shared" ref="J23:N23" si="10">J$18*J5</f>
        <v>2.3172226884017646</v>
      </c>
      <c r="K23" s="192">
        <f t="shared" si="10"/>
        <v>2.9577273758461549</v>
      </c>
      <c r="L23" s="192">
        <f t="shared" si="10"/>
        <v>1.9883513364449976</v>
      </c>
      <c r="M23" s="192">
        <f t="shared" si="10"/>
        <v>1.3838412331521157</v>
      </c>
      <c r="N23" s="192">
        <f t="shared" si="10"/>
        <v>0.85752192799184401</v>
      </c>
      <c r="O23" s="192">
        <f t="shared" si="8"/>
        <v>9.5046645618368757</v>
      </c>
    </row>
    <row r="24" spans="1:24" ht="15">
      <c r="A24" s="294" t="s">
        <v>47</v>
      </c>
      <c r="B24" s="297"/>
      <c r="C24" s="297"/>
      <c r="D24" s="297"/>
      <c r="E24" s="297"/>
      <c r="F24" s="297"/>
      <c r="G24" s="296">
        <f t="shared" si="5"/>
        <v>0</v>
      </c>
      <c r="I24" t="s">
        <v>70</v>
      </c>
      <c r="J24" s="192">
        <f t="shared" ref="J24:N24" si="11">J$18*J6</f>
        <v>0.73936345776030987</v>
      </c>
      <c r="K24" s="192">
        <f t="shared" si="11"/>
        <v>0.13780192307692313</v>
      </c>
      <c r="L24" s="192">
        <f t="shared" si="11"/>
        <v>0.60149436090225561</v>
      </c>
      <c r="M24" s="192">
        <f t="shared" si="11"/>
        <v>1.7823225511346306</v>
      </c>
      <c r="N24" s="192">
        <f t="shared" si="11"/>
        <v>4.7838424931005807</v>
      </c>
      <c r="O24" s="192">
        <f t="shared" si="8"/>
        <v>8.0448247859747006</v>
      </c>
    </row>
    <row r="25" spans="1:24" ht="15">
      <c r="A25" s="294" t="s">
        <v>48</v>
      </c>
      <c r="B25" s="297"/>
      <c r="C25" s="297"/>
      <c r="D25" s="297"/>
      <c r="E25" s="297"/>
      <c r="F25" s="297"/>
      <c r="G25" s="296">
        <f t="shared" si="5"/>
        <v>0</v>
      </c>
      <c r="I25" t="s">
        <v>71</v>
      </c>
      <c r="J25" s="192">
        <f t="shared" ref="J25:N25" si="12">J$18*J7</f>
        <v>25.413469548133442</v>
      </c>
      <c r="K25" s="192">
        <f t="shared" si="12"/>
        <v>3.4545153846153851</v>
      </c>
      <c r="L25" s="192">
        <f t="shared" si="12"/>
        <v>6.2534849624060147</v>
      </c>
      <c r="M25" s="192">
        <f t="shared" si="12"/>
        <v>6.9400202998765632</v>
      </c>
      <c r="N25" s="192">
        <f t="shared" si="12"/>
        <v>2.2409729900489657</v>
      </c>
      <c r="O25" s="192">
        <f t="shared" si="8"/>
        <v>44.30246318508037</v>
      </c>
    </row>
    <row r="26" spans="1:24" ht="15">
      <c r="A26" s="294" t="s">
        <v>49</v>
      </c>
      <c r="B26" s="297"/>
      <c r="C26" s="297"/>
      <c r="D26" s="297"/>
      <c r="E26" s="297"/>
      <c r="F26" s="297"/>
      <c r="G26" s="296">
        <f t="shared" si="5"/>
        <v>0</v>
      </c>
      <c r="I26" t="s">
        <v>47</v>
      </c>
      <c r="J26" s="192">
        <f t="shared" ref="J26:N26" si="13">J$18*J8</f>
        <v>0.16872102161100094</v>
      </c>
      <c r="K26" s="192">
        <f t="shared" si="13"/>
        <v>2.7350000000000006E-2</v>
      </c>
      <c r="L26" s="192">
        <f t="shared" si="13"/>
        <v>0.10384774436090227</v>
      </c>
      <c r="M26" s="192">
        <f t="shared" si="13"/>
        <v>0.49550433227878987</v>
      </c>
      <c r="N26" s="192">
        <f t="shared" si="13"/>
        <v>1.7504554561838575</v>
      </c>
      <c r="O26" s="192">
        <f t="shared" si="8"/>
        <v>2.5458785544345508</v>
      </c>
    </row>
    <row r="27" spans="1:24" ht="15">
      <c r="A27" s="294" t="s">
        <v>63</v>
      </c>
      <c r="B27" s="297"/>
      <c r="C27" s="297"/>
      <c r="D27" s="297"/>
      <c r="E27" s="297"/>
      <c r="F27" s="297"/>
      <c r="G27" s="296">
        <f t="shared" si="5"/>
        <v>0</v>
      </c>
      <c r="I27" t="s">
        <v>48</v>
      </c>
      <c r="J27" s="192">
        <f t="shared" ref="J27:N27" si="14">J$18*J9</f>
        <v>4.5869206423182431</v>
      </c>
      <c r="K27" s="192">
        <f t="shared" si="14"/>
        <v>7.3139026757500014</v>
      </c>
      <c r="L27" s="192">
        <f t="shared" si="14"/>
        <v>7.38314569174812</v>
      </c>
      <c r="M27" s="192">
        <f t="shared" si="14"/>
        <v>15.681944729915637</v>
      </c>
      <c r="N27" s="192">
        <f t="shared" si="14"/>
        <v>10.192080459141984</v>
      </c>
      <c r="O27" s="192">
        <f t="shared" si="8"/>
        <v>45.157994198873986</v>
      </c>
    </row>
    <row r="28" spans="1:24" s="189" customFormat="1" ht="15">
      <c r="A28" s="299" t="s">
        <v>62</v>
      </c>
      <c r="B28" s="300">
        <f t="shared" ref="B28:E28" si="15">SUM(B17:B27)</f>
        <v>0.36456247999999997</v>
      </c>
      <c r="C28" s="300">
        <f t="shared" si="15"/>
        <v>3.9716464266519994E-2</v>
      </c>
      <c r="D28" s="300">
        <f t="shared" si="15"/>
        <v>-1.6485518249999731E-3</v>
      </c>
      <c r="E28" s="300">
        <f t="shared" si="15"/>
        <v>0</v>
      </c>
      <c r="F28" s="300">
        <f>SUM(F17:F27)</f>
        <v>0</v>
      </c>
      <c r="G28" s="300">
        <f>SUM(G17:G27)</f>
        <v>0.40263039244151999</v>
      </c>
      <c r="I28" t="s">
        <v>73</v>
      </c>
      <c r="J28" s="192">
        <f t="shared" ref="J28:N28" si="16">J$18*J10</f>
        <v>2.827420432220022</v>
      </c>
      <c r="K28" s="192">
        <f t="shared" si="16"/>
        <v>3.02533076923077</v>
      </c>
      <c r="L28" s="192">
        <f t="shared" si="16"/>
        <v>3.6562631578947369</v>
      </c>
      <c r="M28" s="192">
        <f t="shared" si="16"/>
        <v>0</v>
      </c>
      <c r="N28" s="192">
        <f t="shared" si="16"/>
        <v>0</v>
      </c>
      <c r="O28" s="192">
        <f t="shared" si="8"/>
        <v>9.5090143593455281</v>
      </c>
      <c r="S28"/>
      <c r="T28"/>
      <c r="U28"/>
      <c r="V28"/>
      <c r="W28"/>
      <c r="X28"/>
    </row>
    <row r="29" spans="1:24">
      <c r="I29" t="s">
        <v>72</v>
      </c>
      <c r="J29" s="192">
        <f t="shared" ref="J29:N29" si="17">J$18*J11</f>
        <v>0</v>
      </c>
      <c r="K29" s="192">
        <f t="shared" si="17"/>
        <v>0</v>
      </c>
      <c r="L29" s="192">
        <f t="shared" si="17"/>
        <v>0</v>
      </c>
      <c r="M29" s="192">
        <f t="shared" si="17"/>
        <v>0</v>
      </c>
      <c r="N29" s="192">
        <f t="shared" si="17"/>
        <v>0</v>
      </c>
      <c r="O29" s="192">
        <f t="shared" si="8"/>
        <v>0</v>
      </c>
    </row>
    <row r="30" spans="1:24">
      <c r="I30" t="s">
        <v>74</v>
      </c>
      <c r="J30" s="192">
        <f t="shared" ref="J30:N30" si="18">J$18*J12</f>
        <v>0</v>
      </c>
      <c r="K30" s="192">
        <f t="shared" si="18"/>
        <v>0</v>
      </c>
      <c r="L30" s="192">
        <f t="shared" si="18"/>
        <v>2.8242903469924814</v>
      </c>
      <c r="M30" s="192">
        <f t="shared" si="18"/>
        <v>2.8554931804682235</v>
      </c>
      <c r="N30" s="192">
        <f t="shared" si="18"/>
        <v>0</v>
      </c>
      <c r="O30" s="192">
        <f t="shared" si="8"/>
        <v>5.6797835274607049</v>
      </c>
    </row>
    <row r="31" spans="1:24" ht="15">
      <c r="A31" s="183" t="s">
        <v>66</v>
      </c>
      <c r="B31" s="183">
        <v>2013</v>
      </c>
      <c r="C31" s="183">
        <v>2014</v>
      </c>
      <c r="D31" s="183">
        <v>2015</v>
      </c>
      <c r="E31" s="183">
        <v>2016</v>
      </c>
      <c r="F31" s="183">
        <v>2017</v>
      </c>
      <c r="G31" s="186" t="s">
        <v>19</v>
      </c>
      <c r="I31" s="189" t="s">
        <v>62</v>
      </c>
      <c r="J31" s="193">
        <f>SUM(J20:J30)</f>
        <v>66.309774751269742</v>
      </c>
      <c r="K31" s="193">
        <f t="shared" ref="K31" si="19">SUM(K20:K30)</f>
        <v>60.789302375846162</v>
      </c>
      <c r="L31" s="193">
        <f t="shared" ref="L31" si="20">SUM(L20:L30)</f>
        <v>67.598200755375998</v>
      </c>
      <c r="M31" s="197">
        <f t="shared" ref="M31" si="21">SUM(M20:M30)</f>
        <v>86.332947433536361</v>
      </c>
      <c r="N31" s="193">
        <f t="shared" ref="N31" si="22">SUM(N20:N30)</f>
        <v>88.222004595232619</v>
      </c>
      <c r="O31" s="193">
        <f t="shared" si="8"/>
        <v>369.25222991126088</v>
      </c>
    </row>
    <row r="32" spans="1:24" ht="15">
      <c r="A32" s="184" t="s">
        <v>42</v>
      </c>
      <c r="B32" s="185">
        <v>5.6414355200000008</v>
      </c>
      <c r="C32" s="185">
        <v>6.4053095799999991</v>
      </c>
      <c r="D32" s="185">
        <v>6.38755646999999</v>
      </c>
      <c r="E32" s="185">
        <v>11.789876140000001</v>
      </c>
      <c r="F32" s="185">
        <v>15.2449556273084</v>
      </c>
      <c r="G32" s="187">
        <f>SUM(B32:F32)</f>
        <v>45.469133337308392</v>
      </c>
      <c r="I32" t="s">
        <v>75</v>
      </c>
      <c r="J32" s="192">
        <f t="shared" ref="J32:N32" si="23">J$18*J14</f>
        <v>-6.0626035941846403</v>
      </c>
      <c r="K32" s="192">
        <f t="shared" si="23"/>
        <v>-6.7399968081923083</v>
      </c>
      <c r="L32" s="192">
        <f t="shared" si="23"/>
        <v>-6.335284565958637</v>
      </c>
      <c r="M32" s="192">
        <f t="shared" si="23"/>
        <v>-11.942707867740742</v>
      </c>
      <c r="N32" s="192">
        <f t="shared" si="23"/>
        <v>-15.2449556273084</v>
      </c>
      <c r="O32" s="192">
        <f t="shared" si="8"/>
        <v>-46.325548463384727</v>
      </c>
    </row>
    <row r="33" spans="1:15" ht="15">
      <c r="A33" s="184" t="s">
        <v>43</v>
      </c>
      <c r="B33" s="185"/>
      <c r="C33" s="185"/>
      <c r="D33" s="185"/>
      <c r="E33" s="185"/>
      <c r="F33" s="185"/>
      <c r="G33" s="187">
        <f t="shared" ref="G33:G42" si="24">SUM(B33:F33)</f>
        <v>0</v>
      </c>
      <c r="I33" t="s">
        <v>76</v>
      </c>
      <c r="J33" s="192">
        <f t="shared" ref="J33:N33" si="25">J$18*J15</f>
        <v>0</v>
      </c>
      <c r="K33" s="192">
        <f t="shared" si="25"/>
        <v>0</v>
      </c>
      <c r="L33" s="192">
        <f t="shared" si="25"/>
        <v>-1.445642857142857</v>
      </c>
      <c r="M33" s="192">
        <f t="shared" si="25"/>
        <v>0</v>
      </c>
      <c r="N33" s="192">
        <f t="shared" si="25"/>
        <v>0</v>
      </c>
      <c r="O33" s="192">
        <f t="shared" si="8"/>
        <v>-1.445642857142857</v>
      </c>
    </row>
    <row r="34" spans="1:15" ht="15">
      <c r="A34" s="184" t="s">
        <v>44</v>
      </c>
      <c r="B34" s="185"/>
      <c r="C34" s="185"/>
      <c r="D34" s="185"/>
      <c r="E34" s="185"/>
      <c r="F34" s="185"/>
      <c r="G34" s="187">
        <f t="shared" si="24"/>
        <v>0</v>
      </c>
      <c r="I34" s="189" t="s">
        <v>77</v>
      </c>
      <c r="J34" s="193">
        <f>SUM(J31:J33)</f>
        <v>60.247171157085106</v>
      </c>
      <c r="K34" s="193">
        <f t="shared" ref="K34" si="26">SUM(K31:K33)</f>
        <v>54.049305567653853</v>
      </c>
      <c r="L34" s="193">
        <f t="shared" ref="L34" si="27">SUM(L31:L33)</f>
        <v>59.817273332274503</v>
      </c>
      <c r="M34" s="193">
        <f t="shared" ref="M34" si="28">SUM(M31:M33)</f>
        <v>74.390239565795625</v>
      </c>
      <c r="N34" s="193">
        <f t="shared" ref="N34" si="29">SUM(N31:N33)</f>
        <v>72.977048967924219</v>
      </c>
      <c r="O34" s="193">
        <f t="shared" si="8"/>
        <v>321.48103859073331</v>
      </c>
    </row>
    <row r="35" spans="1:15" ht="15">
      <c r="A35" s="184" t="s">
        <v>93</v>
      </c>
      <c r="B35" s="185"/>
      <c r="C35" s="185"/>
      <c r="D35" s="185"/>
      <c r="E35" s="185"/>
      <c r="F35" s="185"/>
      <c r="G35" s="187">
        <f t="shared" si="24"/>
        <v>0</v>
      </c>
    </row>
    <row r="36" spans="1:15" ht="15">
      <c r="A36" s="184" t="s">
        <v>45</v>
      </c>
      <c r="B36" s="185"/>
      <c r="C36" s="185"/>
      <c r="D36" s="185"/>
      <c r="E36" s="185"/>
      <c r="F36" s="185"/>
      <c r="G36" s="187">
        <f t="shared" si="24"/>
        <v>0</v>
      </c>
    </row>
    <row r="37" spans="1:15" ht="15">
      <c r="A37" s="184" t="s">
        <v>40</v>
      </c>
      <c r="B37" s="185"/>
      <c r="C37" s="185"/>
      <c r="D37" s="185"/>
      <c r="E37" s="185"/>
      <c r="F37" s="185"/>
      <c r="G37" s="187">
        <f t="shared" si="24"/>
        <v>0</v>
      </c>
    </row>
    <row r="38" spans="1:15" ht="15">
      <c r="A38" s="184" t="s">
        <v>46</v>
      </c>
      <c r="B38" s="185"/>
      <c r="C38" s="185"/>
      <c r="D38" s="185">
        <v>1.18</v>
      </c>
      <c r="E38" s="185"/>
      <c r="F38" s="185"/>
      <c r="G38" s="187">
        <f t="shared" si="24"/>
        <v>1.18</v>
      </c>
    </row>
    <row r="39" spans="1:15" ht="15">
      <c r="A39" s="184" t="s">
        <v>47</v>
      </c>
      <c r="B39" s="185"/>
      <c r="C39" s="185"/>
      <c r="D39" s="185"/>
      <c r="E39" s="185"/>
      <c r="F39" s="185"/>
      <c r="G39" s="187">
        <f t="shared" si="24"/>
        <v>0</v>
      </c>
    </row>
    <row r="40" spans="1:15" ht="15">
      <c r="A40" s="184" t="s">
        <v>48</v>
      </c>
      <c r="B40" s="185"/>
      <c r="C40" s="185">
        <v>2E-3</v>
      </c>
      <c r="D40" s="185"/>
      <c r="E40" s="185"/>
      <c r="F40" s="185"/>
      <c r="G40" s="187">
        <f t="shared" si="24"/>
        <v>2E-3</v>
      </c>
    </row>
    <row r="41" spans="1:15" ht="15">
      <c r="A41" s="184" t="s">
        <v>49</v>
      </c>
      <c r="B41" s="185"/>
      <c r="C41" s="185"/>
      <c r="D41" s="185"/>
      <c r="E41" s="185"/>
      <c r="F41" s="185"/>
      <c r="G41" s="187">
        <f t="shared" si="24"/>
        <v>0</v>
      </c>
    </row>
    <row r="42" spans="1:15" ht="15">
      <c r="A42" s="184" t="s">
        <v>63</v>
      </c>
      <c r="B42" s="185"/>
      <c r="C42" s="185"/>
      <c r="D42" s="185"/>
      <c r="E42" s="185"/>
      <c r="F42" s="185"/>
      <c r="G42" s="187">
        <f t="shared" si="24"/>
        <v>0</v>
      </c>
    </row>
    <row r="43" spans="1:15" s="189" customFormat="1" ht="15">
      <c r="A43" s="190" t="s">
        <v>62</v>
      </c>
      <c r="B43" s="188">
        <f t="shared" ref="B43:D43" si="30">SUM(B32:B42)</f>
        <v>5.6414355200000008</v>
      </c>
      <c r="C43" s="188">
        <f t="shared" si="30"/>
        <v>6.4073095799999988</v>
      </c>
      <c r="D43" s="188">
        <f t="shared" si="30"/>
        <v>7.5675564699999898</v>
      </c>
      <c r="E43" s="188">
        <f t="shared" ref="E43" si="31">SUM(E32:E42)</f>
        <v>11.789876140000001</v>
      </c>
      <c r="F43" s="188">
        <f>SUM(F32:F42)</f>
        <v>15.2449556273084</v>
      </c>
      <c r="G43" s="188">
        <f>SUM(G32:G42)</f>
        <v>46.651133337308394</v>
      </c>
    </row>
    <row r="45" spans="1:15">
      <c r="A45"/>
      <c r="B45"/>
      <c r="C45"/>
      <c r="D45"/>
      <c r="E45"/>
      <c r="F45"/>
    </row>
    <row r="46" spans="1:15" ht="15">
      <c r="A46" s="183" t="s">
        <v>65</v>
      </c>
      <c r="B46" s="183">
        <v>2013</v>
      </c>
      <c r="C46" s="183">
        <v>2014</v>
      </c>
      <c r="D46" s="183">
        <v>2015</v>
      </c>
      <c r="E46" s="183">
        <v>2016</v>
      </c>
      <c r="F46" s="183">
        <v>2017</v>
      </c>
      <c r="G46" s="186" t="s">
        <v>19</v>
      </c>
    </row>
    <row r="47" spans="1:15" ht="15">
      <c r="A47" s="184" t="s">
        <v>42</v>
      </c>
      <c r="B47" s="185"/>
      <c r="C47" s="185"/>
      <c r="D47" s="185"/>
      <c r="E47" s="185"/>
      <c r="F47" s="185"/>
      <c r="G47" s="187">
        <f>SUM(B47:F47)</f>
        <v>0</v>
      </c>
    </row>
    <row r="48" spans="1:15" ht="15">
      <c r="A48" s="184" t="s">
        <v>43</v>
      </c>
      <c r="B48" s="185"/>
      <c r="C48" s="185"/>
      <c r="D48" s="185"/>
      <c r="E48" s="185"/>
      <c r="F48" s="185"/>
      <c r="G48" s="187">
        <f t="shared" ref="G48:G57" si="32">SUM(B48:F48)</f>
        <v>0</v>
      </c>
    </row>
    <row r="49" spans="1:7" ht="15">
      <c r="A49" s="184" t="s">
        <v>44</v>
      </c>
      <c r="B49" s="185"/>
      <c r="C49" s="185"/>
      <c r="D49" s="185"/>
      <c r="E49" s="185"/>
      <c r="F49" s="185"/>
      <c r="G49" s="187">
        <f t="shared" si="32"/>
        <v>0</v>
      </c>
    </row>
    <row r="50" spans="1:7" ht="15">
      <c r="A50" s="184" t="s">
        <v>93</v>
      </c>
      <c r="B50" s="185"/>
      <c r="C50" s="185"/>
      <c r="D50" s="185"/>
      <c r="E50" s="185"/>
      <c r="F50" s="185"/>
      <c r="G50" s="187">
        <f t="shared" si="32"/>
        <v>0</v>
      </c>
    </row>
    <row r="51" spans="1:7" ht="15">
      <c r="A51" s="184" t="s">
        <v>45</v>
      </c>
      <c r="B51" s="185">
        <v>0.16885992</v>
      </c>
      <c r="C51" s="185"/>
      <c r="D51" s="185"/>
      <c r="E51" s="185"/>
      <c r="F51" s="185"/>
      <c r="G51" s="187">
        <f t="shared" si="32"/>
        <v>0.16885992</v>
      </c>
    </row>
    <row r="52" spans="1:7" ht="15">
      <c r="A52" s="184" t="s">
        <v>40</v>
      </c>
      <c r="B52" s="185"/>
      <c r="C52" s="185"/>
      <c r="D52" s="185"/>
      <c r="E52" s="185"/>
      <c r="F52" s="185"/>
      <c r="G52" s="187">
        <f t="shared" si="32"/>
        <v>0</v>
      </c>
    </row>
    <row r="53" spans="1:7" ht="15">
      <c r="A53" s="184" t="s">
        <v>46</v>
      </c>
      <c r="B53" s="185"/>
      <c r="C53" s="185"/>
      <c r="D53" s="185"/>
      <c r="E53" s="185"/>
      <c r="F53" s="185"/>
      <c r="G53" s="187">
        <f t="shared" si="32"/>
        <v>0</v>
      </c>
    </row>
    <row r="54" spans="1:7" ht="15">
      <c r="A54" s="184" t="s">
        <v>47</v>
      </c>
      <c r="B54" s="185"/>
      <c r="C54" s="185"/>
      <c r="D54" s="185"/>
      <c r="E54" s="185"/>
      <c r="F54" s="185"/>
      <c r="G54" s="187">
        <f t="shared" si="32"/>
        <v>0</v>
      </c>
    </row>
    <row r="55" spans="1:7" ht="15">
      <c r="A55" s="184" t="s">
        <v>48</v>
      </c>
      <c r="B55" s="185">
        <v>1.509227E-2</v>
      </c>
      <c r="C55" s="185">
        <v>1.4999999999999999E-2</v>
      </c>
      <c r="D55" s="185"/>
      <c r="E55" s="185"/>
      <c r="F55" s="185"/>
      <c r="G55" s="187">
        <f t="shared" si="32"/>
        <v>3.0092269999999997E-2</v>
      </c>
    </row>
    <row r="56" spans="1:7" ht="15">
      <c r="A56" s="184" t="s">
        <v>49</v>
      </c>
      <c r="B56" s="185"/>
      <c r="C56" s="185"/>
      <c r="D56" s="185"/>
      <c r="E56" s="185"/>
      <c r="F56" s="185"/>
      <c r="G56" s="187">
        <f t="shared" si="32"/>
        <v>0</v>
      </c>
    </row>
    <row r="57" spans="1:7" ht="15">
      <c r="A57" s="184" t="s">
        <v>63</v>
      </c>
      <c r="B57" s="185"/>
      <c r="C57" s="185"/>
      <c r="D57" s="185"/>
      <c r="E57" s="185"/>
      <c r="F57" s="185"/>
      <c r="G57" s="187">
        <f t="shared" si="32"/>
        <v>0</v>
      </c>
    </row>
    <row r="58" spans="1:7" s="189" customFormat="1" ht="15">
      <c r="A58" s="190" t="s">
        <v>62</v>
      </c>
      <c r="B58" s="188">
        <f t="shared" ref="B58:F58" si="33">SUM(B47:B57)</f>
        <v>0.18395218999999999</v>
      </c>
      <c r="C58" s="188">
        <f t="shared" si="33"/>
        <v>1.4999999999999999E-2</v>
      </c>
      <c r="D58" s="188">
        <f t="shared" si="33"/>
        <v>0</v>
      </c>
      <c r="E58" s="188">
        <f t="shared" si="33"/>
        <v>0</v>
      </c>
      <c r="F58" s="188">
        <f t="shared" si="33"/>
        <v>0</v>
      </c>
      <c r="G58" s="188">
        <f>SUM(G47:G57)</f>
        <v>0.19895219</v>
      </c>
    </row>
    <row r="59" spans="1:7">
      <c r="B59" s="185"/>
      <c r="C59" s="185"/>
      <c r="D59" s="185"/>
      <c r="E59" s="185"/>
      <c r="F59" s="185"/>
    </row>
    <row r="60" spans="1:7">
      <c r="A60"/>
      <c r="B60"/>
      <c r="C60"/>
      <c r="D60"/>
      <c r="E60"/>
      <c r="F60"/>
    </row>
    <row r="61" spans="1:7" ht="15">
      <c r="A61" s="183" t="s">
        <v>50</v>
      </c>
      <c r="B61" s="183">
        <v>2013</v>
      </c>
      <c r="C61" s="183">
        <v>2014</v>
      </c>
      <c r="D61" s="183">
        <v>2015</v>
      </c>
      <c r="E61" s="183">
        <v>2016</v>
      </c>
      <c r="F61" s="183">
        <v>2017</v>
      </c>
      <c r="G61" s="186" t="s">
        <v>19</v>
      </c>
    </row>
    <row r="62" spans="1:7" ht="15">
      <c r="A62" s="184" t="s">
        <v>42</v>
      </c>
      <c r="B62" s="297">
        <f>B2-B17-B32-B47</f>
        <v>11.228534099999994</v>
      </c>
      <c r="C62" s="297">
        <f t="shared" ref="C62:F62" si="34">C2-C17-C32-C47</f>
        <v>25.655964255733473</v>
      </c>
      <c r="D62" s="297">
        <f t="shared" si="34"/>
        <v>28.06268908182501</v>
      </c>
      <c r="E62" s="297">
        <f t="shared" si="34"/>
        <v>42.684314976725744</v>
      </c>
      <c r="F62" s="297">
        <f t="shared" si="34"/>
        <v>44.178320778682924</v>
      </c>
      <c r="G62" s="187">
        <f>SUM(B62:F62)</f>
        <v>151.80982319296714</v>
      </c>
    </row>
    <row r="63" spans="1:7" ht="15">
      <c r="A63" s="184" t="s">
        <v>43</v>
      </c>
      <c r="B63" s="297">
        <f>B3-B18-B33-B48</f>
        <v>14.092779760000017</v>
      </c>
      <c r="C63" s="297">
        <f t="shared" ref="C63:F63" si="35">C3-C18-C33-C48</f>
        <v>17.492684269999998</v>
      </c>
      <c r="D63" s="297">
        <f t="shared" si="35"/>
        <v>19.397072999999999</v>
      </c>
      <c r="E63" s="297">
        <f t="shared" si="35"/>
        <v>15.949787937397812</v>
      </c>
      <c r="F63" s="297">
        <f t="shared" si="35"/>
        <v>16.658363159569003</v>
      </c>
      <c r="G63" s="187">
        <f t="shared" ref="G63:G72" si="36">SUM(B63:F63)</f>
        <v>83.590688126966839</v>
      </c>
    </row>
    <row r="64" spans="1:7" ht="15">
      <c r="A64" s="184" t="s">
        <v>44</v>
      </c>
      <c r="B64" s="297">
        <f t="shared" ref="B64:F64" si="37">B4-B19-B34-B49</f>
        <v>0.10411382000000001</v>
      </c>
      <c r="C64" s="297">
        <f t="shared" si="37"/>
        <v>0.12447701000000001</v>
      </c>
      <c r="D64" s="297">
        <f t="shared" si="37"/>
        <v>0.130273</v>
      </c>
      <c r="E64" s="297">
        <f t="shared" si="37"/>
        <v>0.31321192261293695</v>
      </c>
      <c r="F64" s="297">
        <f t="shared" si="37"/>
        <v>0.42369366000000003</v>
      </c>
      <c r="G64" s="187">
        <f t="shared" si="36"/>
        <v>1.0957694126129369</v>
      </c>
    </row>
    <row r="65" spans="1:7" ht="15">
      <c r="A65" s="184" t="s">
        <v>93</v>
      </c>
      <c r="B65" s="297">
        <f t="shared" ref="B65:F65" si="38">B5-B20-B35-B50</f>
        <v>0.82247431000000015</v>
      </c>
      <c r="C65" s="297">
        <f t="shared" si="38"/>
        <v>1.0279434699999999</v>
      </c>
      <c r="D65" s="297">
        <f t="shared" si="38"/>
        <v>1.196601</v>
      </c>
      <c r="E65" s="297">
        <f t="shared" si="38"/>
        <v>2.3791724565865193</v>
      </c>
      <c r="F65" s="297">
        <f t="shared" si="38"/>
        <v>2.9845291206</v>
      </c>
      <c r="G65" s="187">
        <f t="shared" si="36"/>
        <v>8.4107203571865199</v>
      </c>
    </row>
    <row r="66" spans="1:7" ht="15">
      <c r="A66" s="184" t="s">
        <v>45</v>
      </c>
      <c r="B66" s="297">
        <f t="shared" ref="B66:F66" si="39">B6-B21-B36-B51</f>
        <v>2.6646128599999992</v>
      </c>
      <c r="C66" s="297">
        <f t="shared" si="39"/>
        <v>2.8724253900000005</v>
      </c>
      <c r="D66" s="297">
        <f t="shared" si="39"/>
        <v>3.5144859999999998</v>
      </c>
      <c r="E66" s="297">
        <f t="shared" si="39"/>
        <v>3.8682700848583336</v>
      </c>
      <c r="F66" s="297">
        <f t="shared" si="39"/>
        <v>4.2667213534081645</v>
      </c>
      <c r="G66" s="187">
        <f t="shared" si="36"/>
        <v>17.1865156882665</v>
      </c>
    </row>
    <row r="67" spans="1:7" ht="15">
      <c r="A67" s="184" t="s">
        <v>40</v>
      </c>
      <c r="B67" s="297">
        <f t="shared" ref="B67:F67" si="40">B7-B22-B37-B52</f>
        <v>0</v>
      </c>
      <c r="C67" s="297">
        <f t="shared" si="40"/>
        <v>0</v>
      </c>
      <c r="D67" s="297">
        <f t="shared" si="40"/>
        <v>0</v>
      </c>
      <c r="E67" s="297">
        <f t="shared" si="40"/>
        <v>0</v>
      </c>
      <c r="F67" s="297">
        <f t="shared" si="40"/>
        <v>0</v>
      </c>
      <c r="G67" s="187">
        <f t="shared" si="36"/>
        <v>0</v>
      </c>
    </row>
    <row r="68" spans="1:7" ht="15">
      <c r="A68" s="184" t="s">
        <v>46</v>
      </c>
      <c r="B68" s="297">
        <f t="shared" ref="B68:F68" si="41">B8-B23-B38-B53</f>
        <v>24.571634439999993</v>
      </c>
      <c r="C68" s="297">
        <f t="shared" si="41"/>
        <v>3.6758696299999998</v>
      </c>
      <c r="D68" s="297">
        <f t="shared" si="41"/>
        <v>5.5244480000000005</v>
      </c>
      <c r="E68" s="297">
        <f t="shared" si="41"/>
        <v>6.851208339914705</v>
      </c>
      <c r="F68" s="297">
        <f t="shared" si="41"/>
        <v>2.2400000000000002</v>
      </c>
      <c r="G68" s="187">
        <f t="shared" si="36"/>
        <v>42.863160409914705</v>
      </c>
    </row>
    <row r="69" spans="1:7" ht="15">
      <c r="A69" s="184" t="s">
        <v>47</v>
      </c>
      <c r="B69" s="297">
        <f t="shared" ref="B69:F69" si="42">B9-B24-B39-B54</f>
        <v>0.14683887000000007</v>
      </c>
      <c r="C69" s="297">
        <f t="shared" si="42"/>
        <v>2.7572740000000002E-2</v>
      </c>
      <c r="D69" s="297">
        <f t="shared" si="42"/>
        <v>0.10839799999999999</v>
      </c>
      <c r="E69" s="297">
        <f t="shared" si="42"/>
        <v>0.48916332619843977</v>
      </c>
      <c r="F69" s="297">
        <f t="shared" si="42"/>
        <v>1.7639014799999999</v>
      </c>
      <c r="G69" s="187">
        <f t="shared" si="36"/>
        <v>2.5358744161984399</v>
      </c>
    </row>
    <row r="70" spans="1:7" ht="15">
      <c r="A70" s="184" t="s">
        <v>48</v>
      </c>
      <c r="B70" s="297">
        <f t="shared" ref="B70:F70" si="43">B10-B25-B40-B55</f>
        <v>7.2374949999999993E-2</v>
      </c>
      <c r="C70" s="297">
        <f t="shared" si="43"/>
        <v>0.45019949999999997</v>
      </c>
      <c r="D70" s="297">
        <f t="shared" si="43"/>
        <v>0.24496299999999999</v>
      </c>
      <c r="E70" s="297">
        <f t="shared" si="43"/>
        <v>5.5272692225812402E-2</v>
      </c>
      <c r="F70" s="297">
        <f t="shared" si="43"/>
        <v>0</v>
      </c>
      <c r="G70" s="187">
        <f t="shared" si="36"/>
        <v>0.8228101422258125</v>
      </c>
    </row>
    <row r="71" spans="1:7" ht="15">
      <c r="A71" s="184" t="s">
        <v>49</v>
      </c>
      <c r="B71" s="297">
        <f t="shared" ref="B71:F71" si="44">B11-B26-B41-B56</f>
        <v>1.8093730699999997</v>
      </c>
      <c r="C71" s="297">
        <f t="shared" si="44"/>
        <v>0</v>
      </c>
      <c r="D71" s="297">
        <f t="shared" si="44"/>
        <v>0</v>
      </c>
      <c r="E71" s="297">
        <f t="shared" si="44"/>
        <v>0.8478164409939426</v>
      </c>
      <c r="F71" s="297">
        <f t="shared" si="44"/>
        <v>0.46191750307593604</v>
      </c>
      <c r="G71" s="187">
        <f t="shared" si="36"/>
        <v>3.1191070140698782</v>
      </c>
    </row>
    <row r="72" spans="1:7" ht="15">
      <c r="A72" s="184" t="s">
        <v>63</v>
      </c>
      <c r="B72" s="297">
        <f t="shared" ref="B72:F72" si="45">B12-B27-B42-B57</f>
        <v>0</v>
      </c>
      <c r="C72" s="297">
        <f t="shared" si="45"/>
        <v>0</v>
      </c>
      <c r="D72" s="297">
        <f t="shared" si="45"/>
        <v>0</v>
      </c>
      <c r="E72" s="297">
        <f t="shared" si="45"/>
        <v>0</v>
      </c>
      <c r="F72" s="297">
        <f t="shared" si="45"/>
        <v>0</v>
      </c>
      <c r="G72" s="187">
        <f t="shared" si="36"/>
        <v>0</v>
      </c>
    </row>
    <row r="73" spans="1:7" ht="15">
      <c r="A73" s="190" t="s">
        <v>62</v>
      </c>
      <c r="B73" s="188">
        <f t="shared" ref="B73:F73" si="46">SUM(B62:B72)</f>
        <v>55.512736180000005</v>
      </c>
      <c r="C73" s="188">
        <f t="shared" si="46"/>
        <v>51.327136265733465</v>
      </c>
      <c r="D73" s="188">
        <f t="shared" si="46"/>
        <v>58.178931081825006</v>
      </c>
      <c r="E73" s="188">
        <f t="shared" si="46"/>
        <v>73.438218177514244</v>
      </c>
      <c r="F73" s="188">
        <f t="shared" si="46"/>
        <v>72.977447055336015</v>
      </c>
      <c r="G73" s="188">
        <f>SUM(G62:G72)</f>
        <v>311.43446876040878</v>
      </c>
    </row>
    <row r="96" spans="2:6">
      <c r="B96" s="288"/>
      <c r="C96" s="288"/>
      <c r="D96" s="288"/>
      <c r="E96" s="288"/>
      <c r="F96" s="288"/>
    </row>
    <row r="97" spans="2:6">
      <c r="B97" s="288"/>
      <c r="C97" s="288"/>
      <c r="D97" s="288"/>
      <c r="E97" s="288"/>
      <c r="F97" s="288"/>
    </row>
    <row r="98" spans="2:6">
      <c r="B98" s="288"/>
      <c r="C98" s="288"/>
      <c r="D98" s="288"/>
      <c r="E98" s="288"/>
      <c r="F98" s="288"/>
    </row>
    <row r="99" spans="2:6">
      <c r="B99" s="288"/>
      <c r="C99" s="288"/>
      <c r="D99" s="288"/>
      <c r="E99" s="288"/>
      <c r="F99" s="288"/>
    </row>
    <row r="100" spans="2:6">
      <c r="B100" s="288"/>
      <c r="C100" s="288"/>
      <c r="D100" s="288"/>
      <c r="E100" s="288"/>
      <c r="F100" s="288"/>
    </row>
  </sheetData>
  <pageMargins left="0.7" right="0.7" top="0.75" bottom="0.75" header="0.3" footer="0.3"/>
  <pageSetup paperSize="9"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AO285"/>
  <sheetViews>
    <sheetView zoomScale="85" zoomScaleNormal="85" workbookViewId="0">
      <selection activeCell="K276" sqref="K276"/>
    </sheetView>
  </sheetViews>
  <sheetFormatPr defaultRowHeight="12.75" outlineLevelRow="1"/>
  <cols>
    <col min="1" max="1" width="3.28515625" style="4" customWidth="1"/>
    <col min="2" max="2" width="3.140625" style="4" customWidth="1"/>
    <col min="3" max="3" width="37.28515625" style="4" customWidth="1"/>
    <col min="4" max="4" width="12.5703125" style="4" customWidth="1"/>
    <col min="5" max="6" width="13.7109375" style="4" customWidth="1"/>
    <col min="7" max="7" width="12" style="4" customWidth="1"/>
    <col min="8" max="8" width="14.5703125" style="4" customWidth="1"/>
    <col min="9" max="19" width="13" style="4" customWidth="1"/>
    <col min="20" max="16384" width="9.140625" style="4"/>
  </cols>
  <sheetData>
    <row r="1" spans="1:41" s="1" customFormat="1" ht="18.75">
      <c r="C1" s="2"/>
      <c r="D1" s="2"/>
      <c r="E1" s="320" t="s">
        <v>0</v>
      </c>
      <c r="F1" s="320"/>
      <c r="G1" s="321" t="s">
        <v>57</v>
      </c>
      <c r="H1" s="321"/>
      <c r="I1" s="115"/>
      <c r="J1" s="115"/>
      <c r="N1" s="3"/>
    </row>
    <row r="2" spans="1:41" s="1" customFormat="1" ht="12.75" customHeight="1">
      <c r="A2" s="1" t="s">
        <v>1</v>
      </c>
      <c r="C2" s="2"/>
      <c r="D2" s="2"/>
      <c r="N2" s="3"/>
    </row>
    <row r="3" spans="1:41" s="1" customFormat="1" ht="12.75" customHeight="1">
      <c r="C3" s="2"/>
      <c r="D3" s="2"/>
      <c r="N3" s="3"/>
    </row>
    <row r="4" spans="1:41">
      <c r="N4" s="5"/>
    </row>
    <row r="5" spans="1:41" ht="15.75">
      <c r="B5" s="6" t="s">
        <v>2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spans="1:41" s="8" customFormat="1">
      <c r="A6" s="4"/>
      <c r="N6" s="9"/>
      <c r="AO6" s="10"/>
    </row>
    <row r="7" spans="1:41" s="8" customFormat="1">
      <c r="A7" s="4"/>
      <c r="C7" s="11" t="s">
        <v>3</v>
      </c>
      <c r="E7" s="12">
        <v>2012</v>
      </c>
      <c r="N7" s="9"/>
      <c r="AO7" s="10"/>
    </row>
    <row r="8" spans="1:41">
      <c r="B8" s="8"/>
      <c r="C8" s="11" t="s">
        <v>3</v>
      </c>
      <c r="E8" s="12">
        <v>2017</v>
      </c>
      <c r="N8" s="5"/>
    </row>
    <row r="9" spans="1:41">
      <c r="B9" s="8"/>
      <c r="N9" s="5"/>
    </row>
    <row r="10" spans="1:41">
      <c r="B10" s="8"/>
      <c r="C10" s="11" t="s">
        <v>51</v>
      </c>
      <c r="E10" s="13">
        <v>4.4216195120216684E-2</v>
      </c>
      <c r="G10" s="14"/>
      <c r="N10" s="5"/>
    </row>
    <row r="11" spans="1:41">
      <c r="B11" s="8"/>
      <c r="C11" s="11" t="s">
        <v>52</v>
      </c>
      <c r="E11" s="24">
        <v>3.2232743212101587E-2</v>
      </c>
      <c r="N11" s="5"/>
    </row>
    <row r="12" spans="1:41">
      <c r="B12" s="8"/>
      <c r="N12" s="5"/>
    </row>
    <row r="13" spans="1:41">
      <c r="B13" s="8"/>
      <c r="N13" s="5"/>
    </row>
    <row r="14" spans="1:41" ht="15.75">
      <c r="B14" s="6" t="s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  <row r="15" spans="1:41">
      <c r="N15" s="5"/>
    </row>
    <row r="16" spans="1:41" s="20" customFormat="1">
      <c r="A16" s="4"/>
      <c r="B16" s="15"/>
      <c r="C16" s="16" t="s">
        <v>5</v>
      </c>
      <c r="D16" s="16"/>
      <c r="E16" s="17"/>
      <c r="F16" s="17"/>
      <c r="G16" s="18"/>
      <c r="H16" s="17"/>
      <c r="I16" s="19">
        <v>2012</v>
      </c>
      <c r="J16" s="19">
        <f>I16+1</f>
        <v>2013</v>
      </c>
      <c r="K16" s="19">
        <f t="shared" ref="K16:S16" si="0">J16+1</f>
        <v>2014</v>
      </c>
      <c r="L16" s="19">
        <f t="shared" si="0"/>
        <v>2015</v>
      </c>
      <c r="M16" s="19">
        <f t="shared" si="0"/>
        <v>2016</v>
      </c>
      <c r="N16" s="19">
        <f t="shared" si="0"/>
        <v>2017</v>
      </c>
      <c r="O16" s="19">
        <f t="shared" si="0"/>
        <v>2018</v>
      </c>
      <c r="P16" s="19">
        <f t="shared" si="0"/>
        <v>2019</v>
      </c>
      <c r="Q16" s="19">
        <f t="shared" si="0"/>
        <v>2020</v>
      </c>
      <c r="R16" s="19">
        <f t="shared" si="0"/>
        <v>2021</v>
      </c>
      <c r="S16" s="19">
        <f t="shared" si="0"/>
        <v>2022</v>
      </c>
    </row>
    <row r="17" spans="1:19">
      <c r="C17" s="4" t="s">
        <v>107</v>
      </c>
      <c r="D17" s="21"/>
      <c r="H17" s="22"/>
      <c r="I17" s="23">
        <v>3.5199076745527913E-2</v>
      </c>
      <c r="J17" s="23">
        <v>2.0040080160320661E-2</v>
      </c>
      <c r="K17" s="23">
        <v>2.1611001964630061E-2</v>
      </c>
      <c r="L17" s="23">
        <v>2.3076923076923217E-2</v>
      </c>
      <c r="M17" s="23">
        <v>1.5037593984962294E-2</v>
      </c>
      <c r="N17" s="24">
        <v>1.2962962962963065E-2</v>
      </c>
      <c r="O17" s="24">
        <v>2.01E-2</v>
      </c>
      <c r="P17" s="24">
        <v>2.01E-2</v>
      </c>
      <c r="Q17" s="24">
        <v>2.01E-2</v>
      </c>
      <c r="R17" s="24">
        <v>2.01E-2</v>
      </c>
      <c r="S17" s="24">
        <v>2.01E-2</v>
      </c>
    </row>
    <row r="18" spans="1:19">
      <c r="C18" s="25" t="s">
        <v>6</v>
      </c>
      <c r="D18" s="26"/>
      <c r="E18" s="25"/>
      <c r="F18" s="25"/>
      <c r="G18" s="25"/>
      <c r="H18" s="27"/>
      <c r="I18" s="28">
        <v>1</v>
      </c>
      <c r="J18" s="29">
        <f>(I18*(1+J17))</f>
        <v>1.0200400801603207</v>
      </c>
      <c r="K18" s="29">
        <f t="shared" ref="K18:S18" si="1">(J18*(1+K17))</f>
        <v>1.0420841683366668</v>
      </c>
      <c r="L18" s="29">
        <f t="shared" si="1"/>
        <v>1.0661322645290516</v>
      </c>
      <c r="M18" s="29">
        <f t="shared" si="1"/>
        <v>1.0821643286573079</v>
      </c>
      <c r="N18" s="29">
        <f>(M18*(1+N17))</f>
        <v>1.0961923847695325</v>
      </c>
      <c r="O18" s="29">
        <f t="shared" si="1"/>
        <v>1.1182258517034001</v>
      </c>
      <c r="P18" s="29">
        <f t="shared" si="1"/>
        <v>1.1407021913226385</v>
      </c>
      <c r="Q18" s="29">
        <f t="shared" si="1"/>
        <v>1.1636303053682235</v>
      </c>
      <c r="R18" s="29">
        <f t="shared" si="1"/>
        <v>1.1870192745061248</v>
      </c>
      <c r="S18" s="29">
        <f t="shared" si="1"/>
        <v>1.2108783619236978</v>
      </c>
    </row>
    <row r="19" spans="1:19" s="20" customFormat="1">
      <c r="A19" s="4"/>
      <c r="B19" s="15"/>
      <c r="C19" s="25" t="str">
        <f>"Conversion from $ 2012 to $ "&amp;second_reg_period</f>
        <v>Conversion from $ 2012 to $ 2017</v>
      </c>
      <c r="D19" s="30" t="s">
        <v>7</v>
      </c>
      <c r="E19" s="31"/>
      <c r="F19" s="31"/>
      <c r="H19" s="31"/>
      <c r="I19" s="32">
        <f>INDEX($J$18:$S$18,MATCH(second_reg_period,$J$16:$S$16,0))/I18</f>
        <v>1.0961923847695325</v>
      </c>
      <c r="J19" s="33"/>
      <c r="K19" s="33"/>
      <c r="L19" s="33"/>
      <c r="M19" s="33"/>
      <c r="N19" s="33"/>
      <c r="O19" s="4"/>
      <c r="P19" s="4"/>
      <c r="Q19" s="4"/>
      <c r="R19" s="4"/>
      <c r="S19" s="4"/>
    </row>
    <row r="20" spans="1:19" s="20" customFormat="1">
      <c r="A20" s="4"/>
      <c r="B20" s="15"/>
      <c r="C20" s="25" t="s">
        <v>8</v>
      </c>
      <c r="D20" s="30"/>
      <c r="E20" s="31"/>
      <c r="F20" s="31"/>
      <c r="H20" s="31"/>
      <c r="I20" s="34">
        <v>0</v>
      </c>
      <c r="J20" s="35">
        <f>$E$10</f>
        <v>4.4216195120216684E-2</v>
      </c>
      <c r="K20" s="35">
        <f t="shared" ref="K20:N20" si="2">$E$10</f>
        <v>4.4216195120216684E-2</v>
      </c>
      <c r="L20" s="35">
        <f t="shared" si="2"/>
        <v>4.4216195120216684E-2</v>
      </c>
      <c r="M20" s="35">
        <f t="shared" si="2"/>
        <v>4.4216195120216684E-2</v>
      </c>
      <c r="N20" s="35">
        <f t="shared" si="2"/>
        <v>4.4216195120216684E-2</v>
      </c>
      <c r="O20" s="36">
        <f>$E$11</f>
        <v>3.2232743212101587E-2</v>
      </c>
      <c r="P20" s="36">
        <f t="shared" ref="P20:S20" si="3">$E$11</f>
        <v>3.2232743212101587E-2</v>
      </c>
      <c r="Q20" s="36">
        <f t="shared" si="3"/>
        <v>3.2232743212101587E-2</v>
      </c>
      <c r="R20" s="36">
        <f t="shared" si="3"/>
        <v>3.2232743212101587E-2</v>
      </c>
      <c r="S20" s="36">
        <f t="shared" si="3"/>
        <v>3.2232743212101587E-2</v>
      </c>
    </row>
    <row r="21" spans="1:19" s="20" customFormat="1">
      <c r="A21" s="4"/>
      <c r="B21" s="15"/>
      <c r="C21" s="25" t="s">
        <v>9</v>
      </c>
      <c r="D21" s="37"/>
      <c r="E21" s="31"/>
      <c r="F21" s="31"/>
      <c r="H21" s="31"/>
      <c r="I21" s="38">
        <v>0</v>
      </c>
      <c r="J21" s="39">
        <f>(1+J20)*(1+J17)-1</f>
        <v>6.5142371375130903E-2</v>
      </c>
      <c r="K21" s="39">
        <f t="shared" ref="K21:S21" si="4">(1+K20)*(1+K17)-1</f>
        <v>6.6782753364458269E-2</v>
      </c>
      <c r="L21" s="39">
        <f>(1+L20)*(1+L17)-1</f>
        <v>6.8313491930683368E-2</v>
      </c>
      <c r="M21" s="39">
        <f t="shared" si="4"/>
        <v>5.9918694294956776E-2</v>
      </c>
      <c r="N21" s="39">
        <f t="shared" si="4"/>
        <v>5.7752330982886235E-2</v>
      </c>
      <c r="O21" s="40">
        <f>(1+O20)*(1+O17)-1</f>
        <v>5.2980621350664947E-2</v>
      </c>
      <c r="P21" s="40">
        <f t="shared" si="4"/>
        <v>5.2980621350664947E-2</v>
      </c>
      <c r="Q21" s="40">
        <f t="shared" si="4"/>
        <v>5.2980621350664947E-2</v>
      </c>
      <c r="R21" s="40">
        <f t="shared" si="4"/>
        <v>5.2980621350664947E-2</v>
      </c>
      <c r="S21" s="40">
        <f t="shared" si="4"/>
        <v>5.2980621350664947E-2</v>
      </c>
    </row>
    <row r="22" spans="1:19">
      <c r="I22" s="41"/>
      <c r="J22" s="41"/>
      <c r="K22" s="41"/>
      <c r="L22" s="41"/>
      <c r="M22" s="41"/>
      <c r="N22" s="41"/>
    </row>
    <row r="23" spans="1:19">
      <c r="I23" s="41"/>
      <c r="J23" s="41"/>
      <c r="K23" s="41"/>
      <c r="L23" s="41"/>
      <c r="M23" s="41"/>
      <c r="N23" s="41"/>
    </row>
    <row r="24" spans="1:19">
      <c r="C24" s="42" t="s">
        <v>10</v>
      </c>
      <c r="D24" s="42"/>
      <c r="E24" s="43"/>
      <c r="F24" s="43"/>
      <c r="G24" s="44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</row>
    <row r="25" spans="1:19">
      <c r="N25" s="5"/>
    </row>
    <row r="26" spans="1:19" ht="13.5" thickBot="1">
      <c r="C26" s="45" t="s">
        <v>61</v>
      </c>
      <c r="N26" s="5"/>
      <c r="O26" s="19">
        <v>2018</v>
      </c>
      <c r="P26" s="19">
        <v>2019</v>
      </c>
      <c r="Q26" s="19">
        <v>2020</v>
      </c>
      <c r="R26" s="19">
        <v>2021</v>
      </c>
      <c r="S26" s="19">
        <v>2022</v>
      </c>
    </row>
    <row r="27" spans="1:19">
      <c r="C27" s="45"/>
      <c r="J27" s="322" t="s">
        <v>50</v>
      </c>
      <c r="K27" s="323"/>
      <c r="L27" s="323"/>
      <c r="M27" s="323"/>
      <c r="N27" s="324"/>
      <c r="O27" s="46"/>
      <c r="P27" s="46"/>
      <c r="Q27" s="46"/>
      <c r="R27" s="46"/>
      <c r="S27" s="46"/>
    </row>
    <row r="28" spans="1:19">
      <c r="C28" s="5" t="s">
        <v>42</v>
      </c>
      <c r="I28" s="62"/>
      <c r="J28" s="171">
        <f>'Detailed Capex Inputs'!B62</f>
        <v>11.228534099999994</v>
      </c>
      <c r="K28" s="172">
        <f>'Detailed Capex Inputs'!C62</f>
        <v>25.655964255733473</v>
      </c>
      <c r="L28" s="172">
        <f>'Detailed Capex Inputs'!D62</f>
        <v>28.06268908182501</v>
      </c>
      <c r="M28" s="172">
        <f>'Detailed Capex Inputs'!E62</f>
        <v>42.684314976725744</v>
      </c>
      <c r="N28" s="173">
        <f>'Detailed Capex Inputs'!F62</f>
        <v>44.178320778682924</v>
      </c>
      <c r="O28" s="47"/>
      <c r="P28" s="47"/>
      <c r="Q28" s="47"/>
      <c r="R28" s="47"/>
      <c r="S28" s="47"/>
    </row>
    <row r="29" spans="1:19">
      <c r="C29" s="5" t="s">
        <v>43</v>
      </c>
      <c r="J29" s="171">
        <f>'Detailed Capex Inputs'!B63</f>
        <v>14.092779760000017</v>
      </c>
      <c r="K29" s="172">
        <f>'Detailed Capex Inputs'!C63</f>
        <v>17.492684269999998</v>
      </c>
      <c r="L29" s="172">
        <f>'Detailed Capex Inputs'!D63</f>
        <v>19.397072999999999</v>
      </c>
      <c r="M29" s="172">
        <f>'Detailed Capex Inputs'!E63</f>
        <v>15.949787937397812</v>
      </c>
      <c r="N29" s="173">
        <f>'Detailed Capex Inputs'!F63</f>
        <v>16.658363159569003</v>
      </c>
      <c r="O29" s="47"/>
      <c r="P29" s="47"/>
      <c r="Q29" s="47"/>
      <c r="R29" s="47"/>
      <c r="S29" s="47"/>
    </row>
    <row r="30" spans="1:19">
      <c r="C30" s="5" t="s">
        <v>44</v>
      </c>
      <c r="J30" s="171">
        <f>'Detailed Capex Inputs'!B64</f>
        <v>0.10411382000000001</v>
      </c>
      <c r="K30" s="172">
        <f>'Detailed Capex Inputs'!C64</f>
        <v>0.12447701000000001</v>
      </c>
      <c r="L30" s="172">
        <f>'Detailed Capex Inputs'!D64</f>
        <v>0.130273</v>
      </c>
      <c r="M30" s="172">
        <f>'Detailed Capex Inputs'!E64</f>
        <v>0.31321192261293695</v>
      </c>
      <c r="N30" s="173">
        <f>'Detailed Capex Inputs'!F64</f>
        <v>0.42369366000000003</v>
      </c>
      <c r="O30" s="47"/>
      <c r="P30" s="47"/>
      <c r="Q30" s="47"/>
      <c r="R30" s="47"/>
      <c r="S30" s="47"/>
    </row>
    <row r="31" spans="1:19">
      <c r="C31" s="5" t="s">
        <v>93</v>
      </c>
      <c r="J31" s="171">
        <f>'Detailed Capex Inputs'!B65</f>
        <v>0.82247431000000015</v>
      </c>
      <c r="K31" s="172">
        <f>'Detailed Capex Inputs'!C65</f>
        <v>1.0279434699999999</v>
      </c>
      <c r="L31" s="172">
        <f>'Detailed Capex Inputs'!D65</f>
        <v>1.196601</v>
      </c>
      <c r="M31" s="172">
        <f>'Detailed Capex Inputs'!E65</f>
        <v>2.3791724565865193</v>
      </c>
      <c r="N31" s="173">
        <f>'Detailed Capex Inputs'!F65</f>
        <v>2.9845291206</v>
      </c>
      <c r="O31" s="47"/>
      <c r="P31" s="47"/>
      <c r="Q31" s="47"/>
      <c r="R31" s="47"/>
      <c r="S31" s="47"/>
    </row>
    <row r="32" spans="1:19">
      <c r="C32" s="5" t="s">
        <v>45</v>
      </c>
      <c r="J32" s="171">
        <f>'Detailed Capex Inputs'!B66</f>
        <v>2.6646128599999992</v>
      </c>
      <c r="K32" s="172">
        <f>'Detailed Capex Inputs'!C66</f>
        <v>2.8724253900000005</v>
      </c>
      <c r="L32" s="172">
        <f>'Detailed Capex Inputs'!D66</f>
        <v>3.5144859999999998</v>
      </c>
      <c r="M32" s="172">
        <f>'Detailed Capex Inputs'!E66</f>
        <v>3.8682700848583336</v>
      </c>
      <c r="N32" s="173">
        <f>'Detailed Capex Inputs'!F66</f>
        <v>4.2667213534081645</v>
      </c>
      <c r="O32" s="47"/>
      <c r="P32" s="47"/>
      <c r="Q32" s="47"/>
      <c r="R32" s="47"/>
      <c r="S32" s="47"/>
    </row>
    <row r="33" spans="1:19">
      <c r="C33" s="5" t="s">
        <v>40</v>
      </c>
      <c r="J33" s="171">
        <f>'Detailed Capex Inputs'!B67</f>
        <v>0</v>
      </c>
      <c r="K33" s="172">
        <f>'Detailed Capex Inputs'!C67</f>
        <v>0</v>
      </c>
      <c r="L33" s="172">
        <f>'Detailed Capex Inputs'!D67</f>
        <v>0</v>
      </c>
      <c r="M33" s="172">
        <f>'Detailed Capex Inputs'!E67</f>
        <v>0</v>
      </c>
      <c r="N33" s="173">
        <f>'Detailed Capex Inputs'!F67</f>
        <v>0</v>
      </c>
      <c r="O33" s="47"/>
      <c r="P33" s="47"/>
      <c r="Q33" s="47"/>
      <c r="R33" s="47"/>
      <c r="S33" s="47"/>
    </row>
    <row r="34" spans="1:19">
      <c r="C34" s="5" t="s">
        <v>46</v>
      </c>
      <c r="J34" s="171">
        <f>'Detailed Capex Inputs'!B68</f>
        <v>24.571634439999993</v>
      </c>
      <c r="K34" s="172">
        <f>'Detailed Capex Inputs'!C68</f>
        <v>3.6758696299999998</v>
      </c>
      <c r="L34" s="172">
        <f>'Detailed Capex Inputs'!D68</f>
        <v>5.5244480000000005</v>
      </c>
      <c r="M34" s="172">
        <f>'Detailed Capex Inputs'!E68</f>
        <v>6.851208339914705</v>
      </c>
      <c r="N34" s="173">
        <f>'Detailed Capex Inputs'!F68</f>
        <v>2.2400000000000002</v>
      </c>
      <c r="O34" s="47"/>
      <c r="P34" s="47"/>
      <c r="Q34" s="47"/>
      <c r="R34" s="47"/>
      <c r="S34" s="47"/>
    </row>
    <row r="35" spans="1:19">
      <c r="C35" s="5" t="s">
        <v>47</v>
      </c>
      <c r="J35" s="171">
        <f>'Detailed Capex Inputs'!B69</f>
        <v>0.14683887000000007</v>
      </c>
      <c r="K35" s="172">
        <f>'Detailed Capex Inputs'!C69</f>
        <v>2.7572740000000002E-2</v>
      </c>
      <c r="L35" s="172">
        <f>'Detailed Capex Inputs'!D69</f>
        <v>0.10839799999999999</v>
      </c>
      <c r="M35" s="172">
        <f>'Detailed Capex Inputs'!E69</f>
        <v>0.48916332619843977</v>
      </c>
      <c r="N35" s="173">
        <f>'Detailed Capex Inputs'!F69</f>
        <v>1.7639014799999999</v>
      </c>
      <c r="O35" s="47"/>
      <c r="P35" s="47"/>
      <c r="Q35" s="47"/>
      <c r="R35" s="47"/>
      <c r="S35" s="47"/>
    </row>
    <row r="36" spans="1:19">
      <c r="C36" s="5" t="s">
        <v>48</v>
      </c>
      <c r="J36" s="171">
        <f>'Detailed Capex Inputs'!B70</f>
        <v>7.2374949999999993E-2</v>
      </c>
      <c r="K36" s="172">
        <f>'Detailed Capex Inputs'!C70</f>
        <v>0.45019949999999997</v>
      </c>
      <c r="L36" s="172">
        <f>'Detailed Capex Inputs'!D70</f>
        <v>0.24496299999999999</v>
      </c>
      <c r="M36" s="172">
        <f>'Detailed Capex Inputs'!E70</f>
        <v>5.5272692225812402E-2</v>
      </c>
      <c r="N36" s="173">
        <f>'Detailed Capex Inputs'!F70</f>
        <v>0</v>
      </c>
      <c r="O36" s="47"/>
      <c r="P36" s="47"/>
      <c r="Q36" s="47"/>
      <c r="R36" s="47"/>
      <c r="S36" s="47"/>
    </row>
    <row r="37" spans="1:19" ht="13.5" thickBot="1">
      <c r="C37" s="5" t="s">
        <v>49</v>
      </c>
      <c r="J37" s="174">
        <f>'Detailed Capex Inputs'!B71</f>
        <v>1.8093730699999997</v>
      </c>
      <c r="K37" s="175">
        <f>'Detailed Capex Inputs'!C71</f>
        <v>0</v>
      </c>
      <c r="L37" s="175">
        <f>'Detailed Capex Inputs'!D71</f>
        <v>0</v>
      </c>
      <c r="M37" s="175">
        <f>'Detailed Capex Inputs'!E71</f>
        <v>0.8478164409939426</v>
      </c>
      <c r="N37" s="176">
        <f>'Detailed Capex Inputs'!F71</f>
        <v>0.46191750307593604</v>
      </c>
      <c r="O37" s="47"/>
      <c r="P37" s="47"/>
      <c r="Q37" s="47"/>
      <c r="R37" s="47"/>
      <c r="S37" s="47"/>
    </row>
    <row r="38" spans="1:19">
      <c r="J38" s="62"/>
      <c r="K38" s="62"/>
      <c r="L38" s="62"/>
      <c r="M38" s="62"/>
      <c r="N38" s="62"/>
      <c r="O38" s="47"/>
      <c r="P38" s="47"/>
      <c r="Q38" s="47"/>
      <c r="R38" s="47"/>
      <c r="S38" s="47"/>
    </row>
    <row r="39" spans="1:19">
      <c r="J39" s="62"/>
      <c r="K39" s="62"/>
      <c r="L39" s="62"/>
      <c r="M39" s="62"/>
      <c r="N39" s="62"/>
    </row>
    <row r="40" spans="1:19">
      <c r="N40" s="5"/>
    </row>
    <row r="41" spans="1:19" s="20" customFormat="1" ht="25.5">
      <c r="A41" s="48"/>
      <c r="B41" s="49"/>
      <c r="C41" s="50"/>
      <c r="D41" s="50"/>
      <c r="E41" s="17" t="s">
        <v>11</v>
      </c>
      <c r="F41" s="17" t="s">
        <v>12</v>
      </c>
      <c r="G41" s="51"/>
      <c r="H41" s="52"/>
      <c r="I41" s="17" t="s">
        <v>41</v>
      </c>
      <c r="J41" s="19">
        <f>J$16</f>
        <v>2013</v>
      </c>
      <c r="K41" s="19">
        <f t="shared" ref="K41:S41" si="5">K$16</f>
        <v>2014</v>
      </c>
      <c r="L41" s="19">
        <f t="shared" si="5"/>
        <v>2015</v>
      </c>
      <c r="M41" s="19">
        <f t="shared" si="5"/>
        <v>2016</v>
      </c>
      <c r="N41" s="19">
        <f t="shared" si="5"/>
        <v>2017</v>
      </c>
      <c r="O41" s="19">
        <f t="shared" si="5"/>
        <v>2018</v>
      </c>
      <c r="P41" s="19">
        <f t="shared" si="5"/>
        <v>2019</v>
      </c>
      <c r="Q41" s="19">
        <f t="shared" si="5"/>
        <v>2020</v>
      </c>
      <c r="R41" s="19">
        <f t="shared" si="5"/>
        <v>2021</v>
      </c>
      <c r="S41" s="19">
        <f t="shared" si="5"/>
        <v>2022</v>
      </c>
    </row>
    <row r="42" spans="1:19" s="20" customFormat="1">
      <c r="A42" s="48"/>
      <c r="B42" s="49"/>
      <c r="C42" s="53"/>
      <c r="D42" s="53"/>
      <c r="E42" s="31"/>
      <c r="F42" s="31"/>
      <c r="G42" s="54"/>
      <c r="H42" s="55"/>
      <c r="I42" s="56" t="str">
        <f t="shared" ref="I42:S42" si="6">"$m real "&amp;first_reg_period</f>
        <v>$m real 2012</v>
      </c>
      <c r="J42" s="56" t="str">
        <f t="shared" si="6"/>
        <v>$m real 2012</v>
      </c>
      <c r="K42" s="56" t="str">
        <f t="shared" si="6"/>
        <v>$m real 2012</v>
      </c>
      <c r="L42" s="56" t="str">
        <f t="shared" si="6"/>
        <v>$m real 2012</v>
      </c>
      <c r="M42" s="56" t="str">
        <f t="shared" si="6"/>
        <v>$m real 2012</v>
      </c>
      <c r="N42" s="56" t="str">
        <f t="shared" si="6"/>
        <v>$m real 2012</v>
      </c>
      <c r="O42" s="56" t="str">
        <f t="shared" si="6"/>
        <v>$m real 2012</v>
      </c>
      <c r="P42" s="56" t="str">
        <f t="shared" si="6"/>
        <v>$m real 2012</v>
      </c>
      <c r="Q42" s="56" t="str">
        <f t="shared" si="6"/>
        <v>$m real 2012</v>
      </c>
      <c r="R42" s="56" t="str">
        <f t="shared" si="6"/>
        <v>$m real 2012</v>
      </c>
      <c r="S42" s="56" t="str">
        <f t="shared" si="6"/>
        <v>$m real 2012</v>
      </c>
    </row>
    <row r="43" spans="1:19">
      <c r="C43" s="4" t="str">
        <f>C28</f>
        <v>Transmission and distribution</v>
      </c>
      <c r="D43" s="21"/>
      <c r="E43" s="57">
        <v>33.825097644786858</v>
      </c>
      <c r="F43" s="57">
        <v>50</v>
      </c>
      <c r="H43" s="56" t="s">
        <v>14</v>
      </c>
      <c r="I43" s="316">
        <v>529.32213725815825</v>
      </c>
      <c r="J43" s="58">
        <f>J28/J$18</f>
        <v>11.007934215913549</v>
      </c>
      <c r="K43" s="58">
        <f t="shared" ref="K43:N43" si="7">K28/K$18</f>
        <v>24.619858006944391</v>
      </c>
      <c r="L43" s="58">
        <f t="shared" si="7"/>
        <v>26.321958368102941</v>
      </c>
      <c r="M43" s="58">
        <f t="shared" si="7"/>
        <v>39.443468839604222</v>
      </c>
      <c r="N43" s="58">
        <f t="shared" si="7"/>
        <v>40.301612556787774</v>
      </c>
      <c r="O43" s="59">
        <f t="shared" ref="O43:S49" si="8">O28/conv_2015_2010</f>
        <v>0</v>
      </c>
      <c r="P43" s="59">
        <f t="shared" si="8"/>
        <v>0</v>
      </c>
      <c r="Q43" s="59">
        <f t="shared" si="8"/>
        <v>0</v>
      </c>
      <c r="R43" s="59">
        <f t="shared" si="8"/>
        <v>0</v>
      </c>
      <c r="S43" s="59">
        <f t="shared" si="8"/>
        <v>0</v>
      </c>
    </row>
    <row r="44" spans="1:19">
      <c r="C44" s="4" t="str">
        <f t="shared" ref="C44:C52" si="9">C29</f>
        <v>Services</v>
      </c>
      <c r="D44" s="21"/>
      <c r="E44" s="57">
        <v>30.811251022318395</v>
      </c>
      <c r="F44" s="57">
        <v>50</v>
      </c>
      <c r="H44" s="56" t="str">
        <f>H43</f>
        <v>$m Real (2010)</v>
      </c>
      <c r="I44" s="58">
        <v>366.40367541626847</v>
      </c>
      <c r="J44" s="58">
        <f t="shared" ref="J44:N44" si="10">J29/J$18</f>
        <v>13.815907859017697</v>
      </c>
      <c r="K44" s="58">
        <f t="shared" si="10"/>
        <v>16.786248943711641</v>
      </c>
      <c r="L44" s="58">
        <f t="shared" si="10"/>
        <v>18.193871103383568</v>
      </c>
      <c r="M44" s="58">
        <f t="shared" si="10"/>
        <v>14.738785519928809</v>
      </c>
      <c r="N44" s="58">
        <f t="shared" si="10"/>
        <v>15.196568951782417</v>
      </c>
      <c r="O44" s="59">
        <f t="shared" si="8"/>
        <v>0</v>
      </c>
      <c r="P44" s="59">
        <f t="shared" si="8"/>
        <v>0</v>
      </c>
      <c r="Q44" s="59">
        <f t="shared" si="8"/>
        <v>0</v>
      </c>
      <c r="R44" s="59">
        <f t="shared" si="8"/>
        <v>0</v>
      </c>
      <c r="S44" s="59">
        <f t="shared" si="8"/>
        <v>0</v>
      </c>
    </row>
    <row r="45" spans="1:19">
      <c r="C45" s="4" t="str">
        <f t="shared" si="9"/>
        <v>Cathodic Protection</v>
      </c>
      <c r="D45" s="21"/>
      <c r="E45" s="57">
        <v>45.301286028919066</v>
      </c>
      <c r="F45" s="57">
        <v>50</v>
      </c>
      <c r="H45" s="56" t="str">
        <f t="shared" ref="H45:H52" si="11">H44</f>
        <v>$m Real (2010)</v>
      </c>
      <c r="I45" s="58">
        <v>0.88907984533650608</v>
      </c>
      <c r="J45" s="58">
        <f t="shared" ref="J45:N45" si="12">J30/J$18</f>
        <v>0.10206836184675835</v>
      </c>
      <c r="K45" s="58">
        <f t="shared" si="12"/>
        <v>0.11945005382692384</v>
      </c>
      <c r="L45" s="58">
        <f t="shared" si="12"/>
        <v>0.12219215601503834</v>
      </c>
      <c r="M45" s="58">
        <f t="shared" si="12"/>
        <v>0.28943101737751203</v>
      </c>
      <c r="N45" s="58">
        <f t="shared" si="12"/>
        <v>0.3865139604021961</v>
      </c>
      <c r="O45" s="59">
        <f t="shared" si="8"/>
        <v>0</v>
      </c>
      <c r="P45" s="59">
        <f t="shared" si="8"/>
        <v>0</v>
      </c>
      <c r="Q45" s="59">
        <f t="shared" si="8"/>
        <v>0</v>
      </c>
      <c r="R45" s="59">
        <f t="shared" si="8"/>
        <v>0</v>
      </c>
      <c r="S45" s="59">
        <f t="shared" si="8"/>
        <v>0</v>
      </c>
    </row>
    <row r="46" spans="1:19">
      <c r="C46" s="4" t="str">
        <f t="shared" si="9"/>
        <v>Supply Regs/Valve stations</v>
      </c>
      <c r="D46" s="21"/>
      <c r="E46" s="57">
        <v>18.324766248930214</v>
      </c>
      <c r="F46" s="57">
        <v>50</v>
      </c>
      <c r="H46" s="56" t="str">
        <f t="shared" si="11"/>
        <v>$m Real (2010)</v>
      </c>
      <c r="I46" s="58">
        <v>22.706798688615368</v>
      </c>
      <c r="J46" s="58">
        <f t="shared" ref="J46:N46" si="13">J31/J$18</f>
        <v>0.80631567915520641</v>
      </c>
      <c r="K46" s="58">
        <f t="shared" si="13"/>
        <v>0.9864303683269291</v>
      </c>
      <c r="L46" s="58">
        <f t="shared" si="13"/>
        <v>1.1223757500000069</v>
      </c>
      <c r="M46" s="58">
        <f t="shared" si="13"/>
        <v>2.1985315848827418</v>
      </c>
      <c r="N46" s="58">
        <f t="shared" si="13"/>
        <v>2.7226325981342026</v>
      </c>
      <c r="O46" s="59">
        <f t="shared" si="8"/>
        <v>0</v>
      </c>
      <c r="P46" s="59">
        <f t="shared" si="8"/>
        <v>0</v>
      </c>
      <c r="Q46" s="59">
        <f t="shared" si="8"/>
        <v>0</v>
      </c>
      <c r="R46" s="59">
        <f t="shared" si="8"/>
        <v>0</v>
      </c>
      <c r="S46" s="59">
        <f t="shared" si="8"/>
        <v>0</v>
      </c>
    </row>
    <row r="47" spans="1:19">
      <c r="C47" s="5" t="str">
        <f t="shared" si="9"/>
        <v>Meters</v>
      </c>
      <c r="D47" s="21"/>
      <c r="E47" s="57">
        <v>10.371502960716407</v>
      </c>
      <c r="F47" s="57">
        <v>30</v>
      </c>
      <c r="H47" s="56" t="str">
        <f t="shared" si="11"/>
        <v>$m Real (2010)</v>
      </c>
      <c r="I47" s="58">
        <v>95.233006615469336</v>
      </c>
      <c r="J47" s="58">
        <f t="shared" ref="J47:N47" si="14">J32/J$18</f>
        <v>2.6122629020432213</v>
      </c>
      <c r="K47" s="58">
        <f t="shared" si="14"/>
        <v>2.7564235954038638</v>
      </c>
      <c r="L47" s="58">
        <f t="shared" si="14"/>
        <v>3.2964821691729522</v>
      </c>
      <c r="M47" s="58">
        <f t="shared" si="14"/>
        <v>3.5745680969339269</v>
      </c>
      <c r="N47" s="58">
        <f t="shared" si="14"/>
        <v>3.8923107044802321</v>
      </c>
      <c r="O47" s="59">
        <f t="shared" si="8"/>
        <v>0</v>
      </c>
      <c r="P47" s="59">
        <f t="shared" si="8"/>
        <v>0</v>
      </c>
      <c r="Q47" s="59">
        <f t="shared" si="8"/>
        <v>0</v>
      </c>
      <c r="R47" s="59">
        <f t="shared" si="8"/>
        <v>0</v>
      </c>
      <c r="S47" s="59">
        <f t="shared" si="8"/>
        <v>0</v>
      </c>
    </row>
    <row r="48" spans="1:19">
      <c r="C48" s="4" t="str">
        <f t="shared" si="9"/>
        <v>Land</v>
      </c>
      <c r="D48" s="21"/>
      <c r="E48" s="57">
        <v>0</v>
      </c>
      <c r="F48" s="57">
        <v>0</v>
      </c>
      <c r="H48" s="56" t="str">
        <f t="shared" si="11"/>
        <v>$m Real (2010)</v>
      </c>
      <c r="I48" s="58">
        <v>0</v>
      </c>
      <c r="J48" s="58">
        <f t="shared" ref="J48:N48" si="15">J33/J$18</f>
        <v>0</v>
      </c>
      <c r="K48" s="58">
        <f t="shared" si="15"/>
        <v>0</v>
      </c>
      <c r="L48" s="58">
        <f t="shared" si="15"/>
        <v>0</v>
      </c>
      <c r="M48" s="58">
        <f t="shared" si="15"/>
        <v>0</v>
      </c>
      <c r="N48" s="58">
        <f t="shared" si="15"/>
        <v>0</v>
      </c>
      <c r="O48" s="59">
        <f t="shared" si="8"/>
        <v>0</v>
      </c>
      <c r="P48" s="59">
        <f t="shared" si="8"/>
        <v>0</v>
      </c>
      <c r="Q48" s="59">
        <f t="shared" si="8"/>
        <v>0</v>
      </c>
      <c r="R48" s="59">
        <f t="shared" si="8"/>
        <v>0</v>
      </c>
      <c r="S48" s="59">
        <f t="shared" si="8"/>
        <v>0</v>
      </c>
    </row>
    <row r="49" spans="3:19">
      <c r="C49" s="4" t="str">
        <f t="shared" si="9"/>
        <v>IT</v>
      </c>
      <c r="D49" s="21"/>
      <c r="E49" s="57">
        <v>5</v>
      </c>
      <c r="F49" s="57">
        <v>5</v>
      </c>
      <c r="H49" s="56" t="str">
        <f t="shared" si="11"/>
        <v>$m Real (2010)</v>
      </c>
      <c r="I49" s="316">
        <v>40.606837840823701</v>
      </c>
      <c r="J49" s="58">
        <f t="shared" ref="J49:N49" si="16">J34/J$18</f>
        <v>24.0888911307662</v>
      </c>
      <c r="K49" s="58">
        <f t="shared" si="16"/>
        <v>3.5274210487884834</v>
      </c>
      <c r="L49" s="58">
        <f t="shared" si="16"/>
        <v>5.1817660751880021</v>
      </c>
      <c r="M49" s="58">
        <f t="shared" si="16"/>
        <v>6.331024002995294</v>
      </c>
      <c r="N49" s="58">
        <f t="shared" si="16"/>
        <v>2.0434369287020235</v>
      </c>
      <c r="O49" s="59">
        <f t="shared" si="8"/>
        <v>0</v>
      </c>
      <c r="P49" s="59">
        <f t="shared" si="8"/>
        <v>0</v>
      </c>
      <c r="Q49" s="59">
        <f t="shared" si="8"/>
        <v>0</v>
      </c>
      <c r="R49" s="59">
        <f t="shared" si="8"/>
        <v>0</v>
      </c>
      <c r="S49" s="59">
        <f t="shared" si="8"/>
        <v>0</v>
      </c>
    </row>
    <row r="50" spans="3:19">
      <c r="C50" s="4" t="str">
        <f t="shared" si="9"/>
        <v>SCADA</v>
      </c>
      <c r="D50" s="21"/>
      <c r="E50" s="57">
        <v>0</v>
      </c>
      <c r="F50" s="57">
        <v>15</v>
      </c>
      <c r="H50" s="56" t="str">
        <f t="shared" si="11"/>
        <v>$m Real (2010)</v>
      </c>
      <c r="I50" s="316">
        <v>-1.1133770188029188</v>
      </c>
      <c r="J50" s="58">
        <f t="shared" ref="J50:N50" si="17">J35/J$18</f>
        <v>0.14395401990176823</v>
      </c>
      <c r="K50" s="58">
        <f t="shared" si="17"/>
        <v>2.6459225500000166E-2</v>
      </c>
      <c r="L50" s="58">
        <f t="shared" si="17"/>
        <v>0.10167406390977506</v>
      </c>
      <c r="M50" s="58">
        <f t="shared" si="17"/>
        <v>0.45202314772782026</v>
      </c>
      <c r="N50" s="58">
        <f t="shared" si="17"/>
        <v>1.6091167066179255</v>
      </c>
      <c r="O50" s="59">
        <f t="shared" ref="O50:S50" si="18">O35/conv_2015_2010</f>
        <v>0</v>
      </c>
      <c r="P50" s="59">
        <f t="shared" si="18"/>
        <v>0</v>
      </c>
      <c r="Q50" s="59">
        <f t="shared" si="18"/>
        <v>0</v>
      </c>
      <c r="R50" s="59">
        <f t="shared" si="18"/>
        <v>0</v>
      </c>
      <c r="S50" s="59">
        <f t="shared" si="18"/>
        <v>0</v>
      </c>
    </row>
    <row r="51" spans="3:19">
      <c r="C51" s="4" t="str">
        <f t="shared" si="9"/>
        <v>Other</v>
      </c>
      <c r="D51" s="21"/>
      <c r="E51" s="57">
        <v>7.9649502636606195</v>
      </c>
      <c r="F51" s="57">
        <v>10</v>
      </c>
      <c r="H51" s="56" t="str">
        <f t="shared" si="11"/>
        <v>$m Real (2010)</v>
      </c>
      <c r="I51" s="58">
        <v>0.9632530943123101</v>
      </c>
      <c r="J51" s="58">
        <f t="shared" ref="J51:N51" si="19">J36/J$18</f>
        <v>7.0953045284872285E-2</v>
      </c>
      <c r="K51" s="58">
        <f t="shared" si="19"/>
        <v>0.43201836634615653</v>
      </c>
      <c r="L51" s="58">
        <f t="shared" si="19"/>
        <v>0.22976792669173071</v>
      </c>
      <c r="M51" s="58">
        <f t="shared" si="19"/>
        <v>5.1076061890149183E-2</v>
      </c>
      <c r="N51" s="58">
        <f t="shared" si="19"/>
        <v>0</v>
      </c>
      <c r="O51" s="59">
        <f t="shared" ref="O51:S51" si="20">O36/conv_2015_2010</f>
        <v>0</v>
      </c>
      <c r="P51" s="59">
        <f t="shared" si="20"/>
        <v>0</v>
      </c>
      <c r="Q51" s="59">
        <f t="shared" si="20"/>
        <v>0</v>
      </c>
      <c r="R51" s="59">
        <f t="shared" si="20"/>
        <v>0</v>
      </c>
      <c r="S51" s="59">
        <f t="shared" si="20"/>
        <v>0</v>
      </c>
    </row>
    <row r="52" spans="3:19">
      <c r="C52" s="4" t="str">
        <f t="shared" si="9"/>
        <v>Buildings</v>
      </c>
      <c r="D52" s="21"/>
      <c r="E52" s="57">
        <v>0</v>
      </c>
      <c r="F52" s="57">
        <v>50</v>
      </c>
      <c r="H52" s="56" t="str">
        <f t="shared" si="11"/>
        <v>$m Real (2010)</v>
      </c>
      <c r="I52" s="58">
        <v>0</v>
      </c>
      <c r="J52" s="58">
        <f t="shared" ref="J52:N52" si="21">J37/J$18</f>
        <v>1.7738254654813357</v>
      </c>
      <c r="K52" s="58">
        <f t="shared" si="21"/>
        <v>0</v>
      </c>
      <c r="L52" s="58">
        <f t="shared" si="21"/>
        <v>0</v>
      </c>
      <c r="M52" s="58">
        <f t="shared" si="21"/>
        <v>0.78344519269625923</v>
      </c>
      <c r="N52" s="58">
        <f t="shared" si="21"/>
        <v>0.42138360883892773</v>
      </c>
      <c r="O52" s="59">
        <f t="shared" ref="O52:S52" si="22">O37/conv_2015_2010</f>
        <v>0</v>
      </c>
      <c r="P52" s="59">
        <f t="shared" si="22"/>
        <v>0</v>
      </c>
      <c r="Q52" s="59">
        <f t="shared" si="22"/>
        <v>0</v>
      </c>
      <c r="R52" s="59">
        <f t="shared" si="22"/>
        <v>0</v>
      </c>
      <c r="S52" s="59">
        <f t="shared" si="22"/>
        <v>0</v>
      </c>
    </row>
    <row r="53" spans="3:19">
      <c r="C53" s="8"/>
      <c r="D53" s="8"/>
      <c r="H53" s="60"/>
      <c r="I53" s="61">
        <f>SUM(I43:I52)</f>
        <v>1055.0114117401808</v>
      </c>
      <c r="J53" s="61">
        <f t="shared" ref="J53:N53" si="23">SUM(J43:J52)</f>
        <v>54.42211267941061</v>
      </c>
      <c r="K53" s="61">
        <f t="shared" si="23"/>
        <v>49.254309608848388</v>
      </c>
      <c r="L53" s="61">
        <f t="shared" si="23"/>
        <v>54.570087612464022</v>
      </c>
      <c r="M53" s="61">
        <f t="shared" si="23"/>
        <v>67.86235346403673</v>
      </c>
      <c r="N53" s="61">
        <f t="shared" si="23"/>
        <v>66.573576015745701</v>
      </c>
    </row>
    <row r="54" spans="3:19">
      <c r="C54" s="8"/>
      <c r="D54" s="8"/>
      <c r="H54" s="60"/>
      <c r="I54" s="62"/>
      <c r="J54" s="62">
        <f>1/J18</f>
        <v>0.98035363457760316</v>
      </c>
      <c r="K54" s="62">
        <f t="shared" ref="K54:N54" si="24">1/K18</f>
        <v>0.95961538461539064</v>
      </c>
      <c r="L54" s="62">
        <f t="shared" si="24"/>
        <v>0.93796992481203578</v>
      </c>
      <c r="M54" s="62">
        <f t="shared" si="24"/>
        <v>0.92407407407407982</v>
      </c>
      <c r="N54" s="62">
        <f t="shared" si="24"/>
        <v>0.91224862888483182</v>
      </c>
    </row>
    <row r="55" spans="3:19">
      <c r="C55" s="8"/>
      <c r="D55" s="8"/>
      <c r="H55" s="60"/>
    </row>
    <row r="56" spans="3:19">
      <c r="C56" s="25"/>
      <c r="D56" s="25"/>
      <c r="E56" s="25"/>
      <c r="F56" s="25"/>
      <c r="G56" s="25"/>
      <c r="H56" s="25"/>
      <c r="I56" s="25"/>
      <c r="J56" s="63"/>
      <c r="K56" s="63"/>
      <c r="L56" s="63"/>
      <c r="M56" s="63"/>
      <c r="N56" s="64"/>
    </row>
    <row r="57" spans="3:19">
      <c r="C57" s="65" t="s">
        <v>15</v>
      </c>
      <c r="D57" s="50"/>
      <c r="E57" s="17"/>
      <c r="F57" s="17"/>
      <c r="G57" s="51"/>
      <c r="H57" s="52"/>
      <c r="I57" s="17"/>
      <c r="J57" s="19">
        <f>J$16</f>
        <v>2013</v>
      </c>
      <c r="K57" s="19">
        <f t="shared" ref="K57:N57" si="25">K$16</f>
        <v>2014</v>
      </c>
      <c r="L57" s="19">
        <f t="shared" si="25"/>
        <v>2015</v>
      </c>
      <c r="M57" s="19">
        <f t="shared" si="25"/>
        <v>2016</v>
      </c>
      <c r="N57" s="19">
        <f t="shared" si="25"/>
        <v>2017</v>
      </c>
      <c r="O57" s="66"/>
    </row>
    <row r="58" spans="3:19">
      <c r="C58" s="67"/>
      <c r="D58" s="53"/>
      <c r="E58" s="31"/>
      <c r="F58" s="31"/>
      <c r="G58" s="68"/>
      <c r="H58" s="55"/>
      <c r="I58" s="31"/>
      <c r="J58" s="56" t="s">
        <v>16</v>
      </c>
      <c r="K58" s="56" t="s">
        <v>16</v>
      </c>
      <c r="L58" s="56" t="s">
        <v>16</v>
      </c>
      <c r="M58" s="56" t="s">
        <v>16</v>
      </c>
      <c r="N58" s="56" t="s">
        <v>16</v>
      </c>
    </row>
    <row r="59" spans="3:19">
      <c r="C59" s="4" t="str">
        <f t="shared" ref="C59:C68" si="26">C43</f>
        <v>Transmission and distribution</v>
      </c>
      <c r="D59" s="25"/>
      <c r="E59" s="25"/>
      <c r="F59" s="25"/>
      <c r="G59" s="25"/>
      <c r="H59" s="25"/>
      <c r="I59" s="25"/>
      <c r="J59" s="69">
        <f>J28*(1+J$21)^0.5</f>
        <v>11.588491135043339</v>
      </c>
      <c r="K59" s="69">
        <f t="shared" ref="K59:N59" si="27">K28*(1+K$21)^0.5</f>
        <v>26.498807776780236</v>
      </c>
      <c r="L59" s="69">
        <f t="shared" si="27"/>
        <v>29.005385451812973</v>
      </c>
      <c r="M59" s="69">
        <f t="shared" si="27"/>
        <v>43.944506536589927</v>
      </c>
      <c r="N59" s="69">
        <f t="shared" si="27"/>
        <v>45.436116018082032</v>
      </c>
      <c r="O59" s="70"/>
      <c r="P59" s="70"/>
      <c r="Q59" s="70"/>
    </row>
    <row r="60" spans="3:19">
      <c r="C60" s="4" t="str">
        <f t="shared" si="26"/>
        <v>Services</v>
      </c>
      <c r="D60" s="25"/>
      <c r="E60" s="25"/>
      <c r="F60" s="25"/>
      <c r="G60" s="25"/>
      <c r="H60" s="25"/>
      <c r="I60" s="25"/>
      <c r="J60" s="69">
        <f t="shared" ref="J60:N60" si="28">J29*(1+J$21)^0.5</f>
        <v>14.544556917441117</v>
      </c>
      <c r="K60" s="69">
        <f t="shared" si="28"/>
        <v>18.067349694995329</v>
      </c>
      <c r="L60" s="69">
        <f t="shared" si="28"/>
        <v>20.04866951137404</v>
      </c>
      <c r="M60" s="69">
        <f t="shared" si="28"/>
        <v>16.420681944980974</v>
      </c>
      <c r="N60" s="69">
        <f t="shared" si="28"/>
        <v>17.13264125590619</v>
      </c>
      <c r="O60" s="70"/>
      <c r="P60" s="70"/>
      <c r="Q60" s="70"/>
    </row>
    <row r="61" spans="3:19">
      <c r="C61" s="4" t="str">
        <f t="shared" si="26"/>
        <v>Cathodic Protection</v>
      </c>
      <c r="D61" s="25"/>
      <c r="E61" s="25"/>
      <c r="F61" s="25"/>
      <c r="G61" s="25"/>
      <c r="H61" s="25"/>
      <c r="I61" s="25"/>
      <c r="J61" s="71">
        <f t="shared" ref="J61:N61" si="29">J30*(1+J$21)^0.5</f>
        <v>0.10745143305086446</v>
      </c>
      <c r="K61" s="69">
        <f t="shared" si="29"/>
        <v>0.12856629857056415</v>
      </c>
      <c r="L61" s="69">
        <f t="shared" si="29"/>
        <v>0.13464919801328945</v>
      </c>
      <c r="M61" s="69">
        <f t="shared" si="29"/>
        <v>0.3224590435176739</v>
      </c>
      <c r="N61" s="69">
        <f t="shared" si="29"/>
        <v>0.43575658722580646</v>
      </c>
      <c r="O61" s="70"/>
      <c r="P61" s="70"/>
      <c r="Q61" s="70"/>
    </row>
    <row r="62" spans="3:19">
      <c r="C62" s="4" t="str">
        <f t="shared" si="26"/>
        <v>Supply Regs/Valve stations</v>
      </c>
      <c r="D62" s="25"/>
      <c r="E62" s="25"/>
      <c r="F62" s="25"/>
      <c r="G62" s="25"/>
      <c r="H62" s="25"/>
      <c r="I62" s="25"/>
      <c r="J62" s="69">
        <f t="shared" ref="J62:N62" si="30">J31*(1+J$21)^0.5</f>
        <v>0.84884065589967739</v>
      </c>
      <c r="K62" s="69">
        <f t="shared" si="30"/>
        <v>1.0617132197960228</v>
      </c>
      <c r="L62" s="69">
        <f t="shared" si="30"/>
        <v>1.2367978398586059</v>
      </c>
      <c r="M62" s="69">
        <f t="shared" si="30"/>
        <v>2.4494140207509316</v>
      </c>
      <c r="N62" s="69">
        <f t="shared" si="30"/>
        <v>3.0695012619936137</v>
      </c>
      <c r="O62" s="70"/>
      <c r="P62" s="70"/>
      <c r="Q62" s="70"/>
    </row>
    <row r="63" spans="3:19">
      <c r="C63" s="4" t="str">
        <f t="shared" si="26"/>
        <v>Meters</v>
      </c>
      <c r="D63" s="25"/>
      <c r="E63" s="25"/>
      <c r="F63" s="25"/>
      <c r="G63" s="25"/>
      <c r="H63" s="25"/>
      <c r="I63" s="25"/>
      <c r="J63" s="69">
        <f t="shared" ref="J63:N63" si="31">J32*(1+J$21)^0.5</f>
        <v>2.7500332840804647</v>
      </c>
      <c r="K63" s="69">
        <f t="shared" si="31"/>
        <v>2.9667896128964637</v>
      </c>
      <c r="L63" s="69">
        <f t="shared" si="31"/>
        <v>3.6325464319462482</v>
      </c>
      <c r="M63" s="69">
        <f t="shared" si="31"/>
        <v>3.9824750642488103</v>
      </c>
      <c r="N63" s="69">
        <f t="shared" si="31"/>
        <v>4.3881986235163764</v>
      </c>
      <c r="O63" s="70"/>
      <c r="P63" s="70"/>
      <c r="Q63" s="70"/>
    </row>
    <row r="64" spans="3:19">
      <c r="C64" s="4" t="str">
        <f t="shared" si="26"/>
        <v>Land</v>
      </c>
      <c r="D64" s="25"/>
      <c r="E64" s="25"/>
      <c r="F64" s="25"/>
      <c r="G64" s="25"/>
      <c r="H64" s="25"/>
      <c r="I64" s="25"/>
      <c r="J64" s="69">
        <f t="shared" ref="J64:N64" si="32">J33*(1+J$21)^0.5</f>
        <v>0</v>
      </c>
      <c r="K64" s="69">
        <f t="shared" si="32"/>
        <v>0</v>
      </c>
      <c r="L64" s="69">
        <f t="shared" si="32"/>
        <v>0</v>
      </c>
      <c r="M64" s="69">
        <f t="shared" si="32"/>
        <v>0</v>
      </c>
      <c r="N64" s="69">
        <f t="shared" si="32"/>
        <v>0</v>
      </c>
      <c r="O64" s="70"/>
      <c r="P64" s="70"/>
      <c r="Q64" s="70"/>
    </row>
    <row r="65" spans="2:19">
      <c r="C65" s="4" t="str">
        <f t="shared" si="26"/>
        <v>IT</v>
      </c>
      <c r="D65" s="25"/>
      <c r="E65" s="25"/>
      <c r="F65" s="25"/>
      <c r="G65" s="25"/>
      <c r="H65" s="25"/>
      <c r="I65" s="25"/>
      <c r="J65" s="69">
        <f t="shared" ref="J65:N65" si="33">J34*(1+J$21)^0.5</f>
        <v>25.359335897770098</v>
      </c>
      <c r="K65" s="69">
        <f t="shared" si="33"/>
        <v>3.7966284083868107</v>
      </c>
      <c r="L65" s="69">
        <f t="shared" si="33"/>
        <v>5.7100281153126202</v>
      </c>
      <c r="M65" s="69">
        <f t="shared" si="33"/>
        <v>7.05348017980576</v>
      </c>
      <c r="N65" s="69">
        <f t="shared" si="33"/>
        <v>2.303774749392772</v>
      </c>
      <c r="O65" s="70"/>
      <c r="P65" s="70"/>
      <c r="Q65" s="70"/>
    </row>
    <row r="66" spans="2:19">
      <c r="C66" s="4" t="str">
        <f t="shared" si="26"/>
        <v>SCADA</v>
      </c>
      <c r="D66" s="25"/>
      <c r="E66" s="25"/>
      <c r="F66" s="25"/>
      <c r="G66" s="25"/>
      <c r="H66" s="25"/>
      <c r="I66" s="25"/>
      <c r="J66" s="69">
        <f t="shared" ref="J66:N66" si="34">J35*(1+J$21)^0.5</f>
        <v>0.15154613488458685</v>
      </c>
      <c r="K66" s="69">
        <f t="shared" si="34"/>
        <v>2.8478552973344534E-2</v>
      </c>
      <c r="L66" s="69">
        <f t="shared" si="34"/>
        <v>0.11203936169616535</v>
      </c>
      <c r="M66" s="69">
        <f t="shared" si="34"/>
        <v>0.50360515325848487</v>
      </c>
      <c r="N66" s="69">
        <f t="shared" si="34"/>
        <v>1.8141212901966695</v>
      </c>
      <c r="O66" s="70"/>
      <c r="P66" s="70"/>
      <c r="Q66" s="70"/>
    </row>
    <row r="67" spans="2:19">
      <c r="C67" s="4" t="str">
        <f t="shared" si="26"/>
        <v>Other</v>
      </c>
      <c r="D67" s="25"/>
      <c r="E67" s="25"/>
      <c r="F67" s="25"/>
      <c r="G67" s="25"/>
      <c r="H67" s="25"/>
      <c r="I67" s="25"/>
      <c r="J67" s="69">
        <f t="shared" ref="J67:N67" si="35">J36*(1+J$21)^0.5</f>
        <v>7.4695099022249509E-2</v>
      </c>
      <c r="K67" s="69">
        <f t="shared" si="35"/>
        <v>0.46498934488640664</v>
      </c>
      <c r="L67" s="69">
        <f t="shared" si="35"/>
        <v>0.25319192382864769</v>
      </c>
      <c r="M67" s="69">
        <f t="shared" si="35"/>
        <v>5.6904537091354214E-2</v>
      </c>
      <c r="N67" s="69">
        <f t="shared" si="35"/>
        <v>0</v>
      </c>
      <c r="O67" s="70"/>
      <c r="P67" s="70"/>
      <c r="Q67" s="70"/>
    </row>
    <row r="68" spans="2:19">
      <c r="C68" s="4" t="str">
        <f t="shared" si="26"/>
        <v>Buildings</v>
      </c>
      <c r="D68" s="25"/>
      <c r="E68" s="25"/>
      <c r="F68" s="25"/>
      <c r="G68" s="25"/>
      <c r="H68" s="25"/>
      <c r="I68" s="25"/>
      <c r="J68" s="69">
        <f t="shared" ref="J68:N68" si="36">J37*(1+J$21)^0.5</f>
        <v>1.8673767737572404</v>
      </c>
      <c r="K68" s="69">
        <f t="shared" si="36"/>
        <v>0</v>
      </c>
      <c r="L68" s="69">
        <f t="shared" si="36"/>
        <v>0</v>
      </c>
      <c r="M68" s="69">
        <f t="shared" si="36"/>
        <v>0.87284697325941818</v>
      </c>
      <c r="N68" s="69">
        <f t="shared" si="36"/>
        <v>0.47506869637897303</v>
      </c>
      <c r="O68" s="70"/>
      <c r="P68" s="70"/>
      <c r="Q68" s="70"/>
    </row>
    <row r="69" spans="2:19">
      <c r="D69" s="25"/>
      <c r="E69" s="25"/>
      <c r="F69" s="25"/>
      <c r="G69" s="25"/>
      <c r="H69" s="25"/>
      <c r="I69" s="25"/>
      <c r="J69" s="72">
        <f>SUM(J59:J68)</f>
        <v>57.292327330949647</v>
      </c>
      <c r="K69" s="72">
        <f t="shared" ref="K69:N69" si="37">SUM(K59:K68)</f>
        <v>53.013322909285179</v>
      </c>
      <c r="L69" s="72">
        <f t="shared" si="37"/>
        <v>60.133307833842579</v>
      </c>
      <c r="M69" s="72">
        <f t="shared" si="37"/>
        <v>75.606373453503338</v>
      </c>
      <c r="N69" s="72">
        <f t="shared" si="37"/>
        <v>75.055178482692426</v>
      </c>
      <c r="O69" s="70"/>
      <c r="P69" s="70"/>
      <c r="Q69" s="70"/>
    </row>
    <row r="70" spans="2:19">
      <c r="D70" s="25"/>
      <c r="E70" s="25"/>
      <c r="F70" s="25"/>
      <c r="G70" s="25"/>
      <c r="H70" s="25"/>
      <c r="I70" s="25"/>
      <c r="J70" s="198"/>
      <c r="K70" s="198"/>
      <c r="L70" s="198"/>
      <c r="M70" s="198"/>
      <c r="N70" s="198"/>
      <c r="O70" s="70"/>
      <c r="P70" s="70"/>
      <c r="Q70" s="70"/>
      <c r="R70" s="70"/>
      <c r="S70" s="70"/>
    </row>
    <row r="71" spans="2:19">
      <c r="D71" s="25"/>
      <c r="E71" s="25"/>
      <c r="F71" s="25"/>
      <c r="G71" s="25"/>
      <c r="H71" s="25"/>
      <c r="I71" s="25"/>
      <c r="J71" s="198"/>
      <c r="K71" s="198"/>
      <c r="L71" s="198"/>
      <c r="M71" s="198"/>
      <c r="N71" s="198"/>
      <c r="O71" s="70"/>
      <c r="P71" s="70"/>
      <c r="Q71" s="70"/>
      <c r="R71" s="70"/>
      <c r="S71" s="70"/>
    </row>
    <row r="72" spans="2:19">
      <c r="B72" s="310"/>
      <c r="C72" s="65" t="s">
        <v>79</v>
      </c>
      <c r="D72" s="50"/>
      <c r="E72" s="17"/>
      <c r="F72" s="17"/>
      <c r="G72" s="51"/>
      <c r="H72" s="52"/>
      <c r="I72" s="17"/>
      <c r="J72" s="19">
        <f>J$16</f>
        <v>2013</v>
      </c>
      <c r="K72" s="19">
        <f t="shared" ref="K72:N72" si="38">K$16</f>
        <v>2014</v>
      </c>
      <c r="L72" s="19">
        <f t="shared" si="38"/>
        <v>2015</v>
      </c>
      <c r="M72" s="19">
        <f t="shared" si="38"/>
        <v>2016</v>
      </c>
      <c r="N72" s="19">
        <f t="shared" si="38"/>
        <v>2017</v>
      </c>
      <c r="O72" s="253" t="s">
        <v>19</v>
      </c>
      <c r="P72" s="70"/>
      <c r="Q72" s="70"/>
      <c r="R72" s="70"/>
      <c r="S72" s="70"/>
    </row>
    <row r="73" spans="2:19">
      <c r="B73" s="310"/>
      <c r="D73" s="25"/>
      <c r="E73" s="25"/>
      <c r="F73" s="25"/>
      <c r="G73" s="25"/>
      <c r="H73" s="25"/>
      <c r="I73" s="25"/>
      <c r="J73" s="56" t="str">
        <f t="shared" ref="J73:O73" si="39">"$m real "&amp;first_reg_period</f>
        <v>$m real 2012</v>
      </c>
      <c r="K73" s="56" t="str">
        <f t="shared" si="39"/>
        <v>$m real 2012</v>
      </c>
      <c r="L73" s="56" t="str">
        <f t="shared" si="39"/>
        <v>$m real 2012</v>
      </c>
      <c r="M73" s="56" t="str">
        <f t="shared" si="39"/>
        <v>$m real 2012</v>
      </c>
      <c r="N73" s="56" t="str">
        <f t="shared" si="39"/>
        <v>$m real 2012</v>
      </c>
      <c r="O73" s="56" t="str">
        <f t="shared" si="39"/>
        <v>$m real 2012</v>
      </c>
      <c r="P73" s="70"/>
      <c r="Q73" s="70"/>
      <c r="R73" s="70"/>
      <c r="S73" s="70"/>
    </row>
    <row r="74" spans="2:19" hidden="1" outlineLevel="1">
      <c r="B74" s="310"/>
      <c r="C74" s="4" t="str">
        <f>C59</f>
        <v>Transmission and distribution</v>
      </c>
      <c r="D74" s="25" t="s">
        <v>81</v>
      </c>
      <c r="E74" s="25"/>
      <c r="F74" s="25"/>
      <c r="G74" s="25"/>
      <c r="H74" s="25"/>
      <c r="I74" s="25"/>
      <c r="J74" s="199">
        <v>15.648798499174108</v>
      </c>
      <c r="K74" s="199">
        <v>15.648798499174108</v>
      </c>
      <c r="L74" s="199">
        <v>15.648798499174108</v>
      </c>
      <c r="M74" s="199">
        <v>15.648798499174108</v>
      </c>
      <c r="N74" s="199">
        <v>15.648798499174108</v>
      </c>
      <c r="O74" s="253">
        <f>SUM(J74:N74)</f>
        <v>78.243992495870543</v>
      </c>
      <c r="P74" s="70"/>
      <c r="Q74" s="70"/>
      <c r="R74" s="70"/>
      <c r="S74" s="70"/>
    </row>
    <row r="75" spans="2:19" hidden="1" outlineLevel="1">
      <c r="B75" s="310"/>
      <c r="C75" s="4" t="str">
        <f>C74</f>
        <v>Transmission and distribution</v>
      </c>
      <c r="D75" s="25">
        <v>0</v>
      </c>
      <c r="E75" s="25"/>
      <c r="F75" s="25"/>
      <c r="G75" s="25"/>
      <c r="H75" s="25"/>
      <c r="I75" s="25"/>
      <c r="J75" s="200"/>
      <c r="K75" s="200"/>
      <c r="L75" s="200"/>
      <c r="M75" s="200"/>
      <c r="N75" s="200"/>
      <c r="O75" s="70"/>
      <c r="P75" s="70"/>
      <c r="Q75" s="70"/>
      <c r="R75" s="70"/>
      <c r="S75" s="70"/>
    </row>
    <row r="76" spans="2:19" hidden="1" outlineLevel="1">
      <c r="B76" s="310"/>
      <c r="C76" s="4" t="str">
        <f t="shared" ref="C76:C81" si="40">C75</f>
        <v>Transmission and distribution</v>
      </c>
      <c r="D76" s="25">
        <v>1</v>
      </c>
      <c r="E76" s="25"/>
      <c r="F76" s="25"/>
      <c r="G76" s="25"/>
      <c r="H76" s="25"/>
      <c r="I76" s="25"/>
      <c r="J76" s="201"/>
      <c r="K76" s="202">
        <v>0.3870178093397576</v>
      </c>
      <c r="L76" s="202">
        <v>0.3870178093397576</v>
      </c>
      <c r="M76" s="202">
        <v>0.3870178093397576</v>
      </c>
      <c r="N76" s="202">
        <v>0.3870178093397576</v>
      </c>
      <c r="O76" s="253">
        <f t="shared" ref="O76:O81" si="41">SUM(J76:N76)</f>
        <v>1.5480712373590304</v>
      </c>
      <c r="P76" s="70"/>
      <c r="Q76" s="70"/>
      <c r="R76" s="70"/>
      <c r="S76" s="70"/>
    </row>
    <row r="77" spans="2:19" hidden="1" outlineLevel="1">
      <c r="B77" s="310"/>
      <c r="C77" s="4" t="str">
        <f t="shared" si="40"/>
        <v>Transmission and distribution</v>
      </c>
      <c r="D77" s="25">
        <v>2</v>
      </c>
      <c r="E77" s="25"/>
      <c r="F77" s="25"/>
      <c r="G77" s="25"/>
      <c r="H77" s="25"/>
      <c r="I77" s="25"/>
      <c r="J77" s="203"/>
      <c r="K77" s="204"/>
      <c r="L77" s="202">
        <v>0.20804909330955679</v>
      </c>
      <c r="M77" s="202">
        <v>0.20804909330955679</v>
      </c>
      <c r="N77" s="202">
        <v>0.20804909330955679</v>
      </c>
      <c r="O77" s="253">
        <f t="shared" si="41"/>
        <v>0.62414727992867036</v>
      </c>
      <c r="P77" s="70"/>
      <c r="Q77" s="70"/>
      <c r="R77" s="70"/>
      <c r="S77" s="70"/>
    </row>
    <row r="78" spans="2:19" hidden="1" outlineLevel="1">
      <c r="B78" s="310"/>
      <c r="C78" s="4" t="str">
        <f t="shared" si="40"/>
        <v>Transmission and distribution</v>
      </c>
      <c r="D78" s="25">
        <v>3</v>
      </c>
      <c r="E78" s="25"/>
      <c r="F78" s="25"/>
      <c r="G78" s="25"/>
      <c r="H78" s="25"/>
      <c r="I78" s="25"/>
      <c r="J78" s="203"/>
      <c r="K78" s="205"/>
      <c r="L78" s="204"/>
      <c r="M78" s="202">
        <v>0.37768384509534753</v>
      </c>
      <c r="N78" s="202">
        <v>0.37768384509534753</v>
      </c>
      <c r="O78" s="253">
        <f t="shared" si="41"/>
        <v>0.75536769019069505</v>
      </c>
      <c r="P78" s="70"/>
      <c r="Q78" s="70"/>
      <c r="R78" s="70"/>
      <c r="S78" s="70"/>
    </row>
    <row r="79" spans="2:19" hidden="1" outlineLevel="1">
      <c r="B79" s="310"/>
      <c r="C79" s="4" t="str">
        <f t="shared" si="40"/>
        <v>Transmission and distribution</v>
      </c>
      <c r="D79" s="25">
        <v>4</v>
      </c>
      <c r="E79" s="25"/>
      <c r="F79" s="25"/>
      <c r="G79" s="25"/>
      <c r="H79" s="25"/>
      <c r="I79" s="25"/>
      <c r="J79" s="203"/>
      <c r="K79" s="205"/>
      <c r="L79" s="205"/>
      <c r="M79" s="204"/>
      <c r="N79" s="202">
        <v>0.68584342012439625</v>
      </c>
      <c r="O79" s="253">
        <f t="shared" si="41"/>
        <v>0.68584342012439625</v>
      </c>
      <c r="P79" s="70"/>
      <c r="Q79" s="70"/>
      <c r="R79" s="70"/>
      <c r="S79" s="70"/>
    </row>
    <row r="80" spans="2:19" hidden="1" outlineLevel="1">
      <c r="B80" s="310"/>
      <c r="C80" s="4" t="str">
        <f t="shared" si="40"/>
        <v>Transmission and distribution</v>
      </c>
      <c r="D80" s="25">
        <v>5</v>
      </c>
      <c r="E80" s="25"/>
      <c r="F80" s="25"/>
      <c r="G80" s="25"/>
      <c r="H80" s="25"/>
      <c r="I80" s="25"/>
      <c r="J80" s="203"/>
      <c r="K80" s="205"/>
      <c r="L80" s="205"/>
      <c r="M80" s="205"/>
      <c r="N80" s="204"/>
      <c r="O80" s="70"/>
      <c r="P80" s="70"/>
      <c r="Q80" s="70"/>
      <c r="R80" s="70"/>
      <c r="S80" s="70"/>
    </row>
    <row r="81" spans="2:19" collapsed="1">
      <c r="B81" s="310"/>
      <c r="C81" s="45" t="str">
        <f t="shared" si="40"/>
        <v>Transmission and distribution</v>
      </c>
      <c r="D81" s="206" t="s">
        <v>19</v>
      </c>
      <c r="E81" s="25"/>
      <c r="F81" s="25"/>
      <c r="G81" s="25"/>
      <c r="H81" s="25"/>
      <c r="I81" s="25"/>
      <c r="J81" s="207">
        <f>SUM(J74:J80)</f>
        <v>15.648798499174108</v>
      </c>
      <c r="K81" s="207">
        <f t="shared" ref="K81:N81" si="42">SUM(K74:K80)</f>
        <v>16.035816308513866</v>
      </c>
      <c r="L81" s="207">
        <f t="shared" si="42"/>
        <v>16.243865401823424</v>
      </c>
      <c r="M81" s="207">
        <f t="shared" si="42"/>
        <v>16.621549246918772</v>
      </c>
      <c r="N81" s="207">
        <f t="shared" si="42"/>
        <v>17.307392667043167</v>
      </c>
      <c r="O81" s="253">
        <f t="shared" si="41"/>
        <v>81.857422123473327</v>
      </c>
      <c r="P81" s="70"/>
      <c r="Q81" s="70"/>
      <c r="R81" s="70"/>
      <c r="S81" s="70"/>
    </row>
    <row r="82" spans="2:19" outlineLevel="1">
      <c r="B82" s="310"/>
      <c r="C82" s="4" t="str">
        <f>C60</f>
        <v>Services</v>
      </c>
      <c r="D82" s="25" t="s">
        <v>81</v>
      </c>
      <c r="E82" s="25"/>
      <c r="F82" s="25"/>
      <c r="G82" s="25"/>
      <c r="H82" s="25"/>
      <c r="I82" s="25"/>
      <c r="J82" s="199">
        <v>11.891879208372968</v>
      </c>
      <c r="K82" s="199">
        <v>11.891879208372968</v>
      </c>
      <c r="L82" s="199">
        <v>11.891879208372968</v>
      </c>
      <c r="M82" s="199">
        <v>11.891879208372968</v>
      </c>
      <c r="N82" s="199">
        <v>11.891879208372968</v>
      </c>
      <c r="O82" s="253">
        <f>SUM(J82:N82)</f>
        <v>59.459396041864842</v>
      </c>
      <c r="P82" s="70"/>
      <c r="Q82" s="70"/>
      <c r="R82" s="70"/>
      <c r="S82" s="70"/>
    </row>
    <row r="83" spans="2:19" outlineLevel="1">
      <c r="B83" s="310"/>
      <c r="C83" s="4" t="str">
        <f>C82</f>
        <v>Services</v>
      </c>
      <c r="D83" s="25">
        <v>0</v>
      </c>
      <c r="E83" s="25"/>
      <c r="F83" s="25"/>
      <c r="G83" s="25"/>
      <c r="H83" s="25"/>
      <c r="I83" s="25"/>
      <c r="J83" s="202"/>
      <c r="K83" s="202"/>
      <c r="L83" s="202"/>
      <c r="M83" s="202"/>
      <c r="N83" s="202"/>
      <c r="O83" s="70"/>
      <c r="P83" s="70"/>
      <c r="Q83" s="70"/>
      <c r="R83" s="70"/>
      <c r="S83" s="70"/>
    </row>
    <row r="84" spans="2:19" outlineLevel="1">
      <c r="B84" s="310"/>
      <c r="C84" s="4" t="str">
        <f t="shared" ref="C84:C89" si="43">C83</f>
        <v>Services</v>
      </c>
      <c r="D84" s="25">
        <v>1</v>
      </c>
      <c r="E84" s="25"/>
      <c r="F84" s="25"/>
      <c r="G84" s="25"/>
      <c r="H84" s="25"/>
      <c r="I84" s="25"/>
      <c r="J84" s="201"/>
      <c r="K84" s="202">
        <v>0.28025907199075184</v>
      </c>
      <c r="L84" s="202">
        <v>0.28025907199075184</v>
      </c>
      <c r="M84" s="202">
        <v>0.28025907199075184</v>
      </c>
      <c r="N84" s="202">
        <v>0.28025907199075184</v>
      </c>
      <c r="O84" s="253">
        <f t="shared" ref="O84:O89" si="44">SUM(J84:N84)</f>
        <v>1.1210362879630074</v>
      </c>
      <c r="P84" s="70"/>
      <c r="Q84" s="70"/>
      <c r="R84" s="70"/>
      <c r="S84" s="70"/>
    </row>
    <row r="85" spans="2:19" outlineLevel="1">
      <c r="B85" s="310"/>
      <c r="C85" s="4" t="str">
        <f t="shared" si="43"/>
        <v>Services</v>
      </c>
      <c r="D85" s="25">
        <v>2</v>
      </c>
      <c r="E85" s="25"/>
      <c r="F85" s="25"/>
      <c r="G85" s="25"/>
      <c r="H85" s="25"/>
      <c r="I85" s="25"/>
      <c r="J85" s="203"/>
      <c r="K85" s="204"/>
      <c r="L85" s="202">
        <v>0.30607880226312334</v>
      </c>
      <c r="M85" s="202">
        <v>0.30607880226312334</v>
      </c>
      <c r="N85" s="202">
        <v>0.30607880226312334</v>
      </c>
      <c r="O85" s="253">
        <f t="shared" si="44"/>
        <v>0.91823640678937002</v>
      </c>
      <c r="P85" s="70"/>
      <c r="Q85" s="70"/>
      <c r="R85" s="70"/>
      <c r="S85" s="70"/>
    </row>
    <row r="86" spans="2:19" outlineLevel="1">
      <c r="B86" s="310"/>
      <c r="C86" s="4" t="str">
        <f t="shared" si="43"/>
        <v>Services</v>
      </c>
      <c r="D86" s="25">
        <v>3</v>
      </c>
      <c r="E86" s="25"/>
      <c r="F86" s="25"/>
      <c r="G86" s="25"/>
      <c r="H86" s="25"/>
      <c r="I86" s="25"/>
      <c r="J86" s="203"/>
      <c r="K86" s="205"/>
      <c r="L86" s="204"/>
      <c r="M86" s="202">
        <v>0.32884167792110836</v>
      </c>
      <c r="N86" s="202">
        <v>0.32884167792110836</v>
      </c>
      <c r="O86" s="253">
        <f t="shared" si="44"/>
        <v>0.65768335584221671</v>
      </c>
      <c r="P86" s="70"/>
      <c r="Q86" s="70"/>
      <c r="R86" s="70"/>
      <c r="S86" s="70"/>
    </row>
    <row r="87" spans="2:19" outlineLevel="1">
      <c r="B87" s="310"/>
      <c r="C87" s="4" t="str">
        <f t="shared" si="43"/>
        <v>Services</v>
      </c>
      <c r="D87" s="25">
        <v>4</v>
      </c>
      <c r="E87" s="25"/>
      <c r="F87" s="25"/>
      <c r="G87" s="25"/>
      <c r="H87" s="25"/>
      <c r="I87" s="25"/>
      <c r="J87" s="203"/>
      <c r="K87" s="205"/>
      <c r="L87" s="205"/>
      <c r="M87" s="204"/>
      <c r="N87" s="202">
        <v>0.290065654257885</v>
      </c>
      <c r="O87" s="253">
        <f t="shared" si="44"/>
        <v>0.290065654257885</v>
      </c>
      <c r="P87" s="70"/>
      <c r="Q87" s="70"/>
      <c r="R87" s="70"/>
      <c r="S87" s="70"/>
    </row>
    <row r="88" spans="2:19" outlineLevel="1">
      <c r="B88" s="310"/>
      <c r="C88" s="4" t="str">
        <f t="shared" si="43"/>
        <v>Services</v>
      </c>
      <c r="D88" s="25">
        <v>5</v>
      </c>
      <c r="E88" s="25"/>
      <c r="F88" s="25"/>
      <c r="G88" s="25"/>
      <c r="H88" s="25"/>
      <c r="I88" s="25"/>
      <c r="J88" s="203"/>
      <c r="K88" s="205"/>
      <c r="L88" s="205"/>
      <c r="M88" s="205"/>
      <c r="N88" s="204"/>
      <c r="O88" s="70"/>
      <c r="P88" s="70"/>
      <c r="Q88" s="70"/>
      <c r="R88" s="70"/>
      <c r="S88" s="70"/>
    </row>
    <row r="89" spans="2:19">
      <c r="B89" s="310"/>
      <c r="C89" s="45" t="str">
        <f t="shared" si="43"/>
        <v>Services</v>
      </c>
      <c r="D89" s="206" t="s">
        <v>19</v>
      </c>
      <c r="E89" s="206"/>
      <c r="F89" s="206"/>
      <c r="G89" s="206"/>
      <c r="H89" s="206"/>
      <c r="I89" s="206"/>
      <c r="J89" s="207">
        <f>SUM(J82:J88)</f>
        <v>11.891879208372968</v>
      </c>
      <c r="K89" s="207">
        <f t="shared" ref="K89" si="45">SUM(K82:K88)</f>
        <v>12.17213828036372</v>
      </c>
      <c r="L89" s="207">
        <f t="shared" ref="L89" si="46">SUM(L82:L88)</f>
        <v>12.478217082626843</v>
      </c>
      <c r="M89" s="207">
        <f t="shared" ref="M89" si="47">SUM(M82:M88)</f>
        <v>12.807058760547951</v>
      </c>
      <c r="N89" s="207">
        <f t="shared" ref="N89" si="48">SUM(N82:N88)</f>
        <v>13.097124414805837</v>
      </c>
      <c r="O89" s="253">
        <f t="shared" si="44"/>
        <v>62.446417746717316</v>
      </c>
      <c r="P89" s="70"/>
      <c r="Q89" s="70"/>
      <c r="R89" s="70"/>
      <c r="S89" s="70"/>
    </row>
    <row r="90" spans="2:19" outlineLevel="1">
      <c r="B90" s="310"/>
      <c r="C90" s="4" t="str">
        <f>C61</f>
        <v>Cathodic Protection</v>
      </c>
      <c r="D90" s="25" t="s">
        <v>81</v>
      </c>
      <c r="E90" s="25"/>
      <c r="F90" s="25"/>
      <c r="G90" s="25"/>
      <c r="H90" s="25"/>
      <c r="I90" s="25"/>
      <c r="J90" s="199">
        <v>1.9625929488380142E-2</v>
      </c>
      <c r="K90" s="199">
        <v>1.9625929488380142E-2</v>
      </c>
      <c r="L90" s="199">
        <v>1.9625929488380142E-2</v>
      </c>
      <c r="M90" s="199">
        <v>1.9625929488380142E-2</v>
      </c>
      <c r="N90" s="199">
        <v>1.9625929488380142E-2</v>
      </c>
      <c r="O90" s="253">
        <f>SUM(J90:N90)</f>
        <v>9.8129647441900711E-2</v>
      </c>
      <c r="P90" s="70"/>
      <c r="Q90" s="70"/>
      <c r="R90" s="70"/>
      <c r="S90" s="70"/>
    </row>
    <row r="91" spans="2:19" outlineLevel="1">
      <c r="B91" s="310"/>
      <c r="C91" s="4" t="str">
        <f>C90</f>
        <v>Cathodic Protection</v>
      </c>
      <c r="D91" s="25">
        <v>0</v>
      </c>
      <c r="E91" s="25"/>
      <c r="F91" s="25"/>
      <c r="G91" s="25"/>
      <c r="H91" s="25"/>
      <c r="I91" s="25"/>
      <c r="J91" s="202"/>
      <c r="K91" s="202"/>
      <c r="L91" s="202"/>
      <c r="M91" s="202"/>
      <c r="N91" s="202"/>
      <c r="O91" s="70"/>
      <c r="P91" s="70"/>
      <c r="Q91" s="70"/>
      <c r="R91" s="70"/>
      <c r="S91" s="70"/>
    </row>
    <row r="92" spans="2:19" outlineLevel="1">
      <c r="B92" s="310"/>
      <c r="C92" s="4" t="str">
        <f t="shared" ref="C92:C97" si="49">C91</f>
        <v>Cathodic Protection</v>
      </c>
      <c r="D92" s="25">
        <v>1</v>
      </c>
      <c r="E92" s="25"/>
      <c r="F92" s="25"/>
      <c r="G92" s="25"/>
      <c r="H92" s="25"/>
      <c r="I92" s="25"/>
      <c r="J92" s="201"/>
      <c r="K92" s="202">
        <v>3.8815859261519892E-3</v>
      </c>
      <c r="L92" s="202">
        <v>3.8815859261519892E-3</v>
      </c>
      <c r="M92" s="202">
        <v>3.8815859261519892E-3</v>
      </c>
      <c r="N92" s="202">
        <v>3.8815859261519892E-3</v>
      </c>
      <c r="O92" s="253">
        <f t="shared" ref="O92:O97" si="50">SUM(J92:N92)</f>
        <v>1.5526343704607957E-2</v>
      </c>
      <c r="P92" s="70"/>
      <c r="Q92" s="70"/>
      <c r="R92" s="70"/>
      <c r="S92" s="70"/>
    </row>
    <row r="93" spans="2:19" outlineLevel="1">
      <c r="B93" s="310"/>
      <c r="C93" s="4" t="str">
        <f t="shared" si="49"/>
        <v>Cathodic Protection</v>
      </c>
      <c r="D93" s="25">
        <v>2</v>
      </c>
      <c r="E93" s="25"/>
      <c r="F93" s="25"/>
      <c r="G93" s="25"/>
      <c r="H93" s="25"/>
      <c r="I93" s="25"/>
      <c r="J93" s="203"/>
      <c r="K93" s="204"/>
      <c r="L93" s="202">
        <v>4.1034006231603108E-3</v>
      </c>
      <c r="M93" s="202">
        <v>4.1034006231603108E-3</v>
      </c>
      <c r="N93" s="202">
        <v>4.1034006231603108E-3</v>
      </c>
      <c r="O93" s="253">
        <f t="shared" si="50"/>
        <v>1.2310201869480931E-2</v>
      </c>
      <c r="P93" s="70"/>
      <c r="Q93" s="70"/>
      <c r="R93" s="70"/>
      <c r="S93" s="70"/>
    </row>
    <row r="94" spans="2:19" outlineLevel="1">
      <c r="B94" s="310"/>
      <c r="C94" s="4" t="str">
        <f t="shared" si="49"/>
        <v>Cathodic Protection</v>
      </c>
      <c r="D94" s="25">
        <v>3</v>
      </c>
      <c r="E94" s="25"/>
      <c r="F94" s="25"/>
      <c r="G94" s="25"/>
      <c r="H94" s="25"/>
      <c r="I94" s="25"/>
      <c r="J94" s="203"/>
      <c r="K94" s="205"/>
      <c r="L94" s="204"/>
      <c r="M94" s="202">
        <v>4.0506470844912353E-3</v>
      </c>
      <c r="N94" s="202">
        <v>4.0506470844912353E-3</v>
      </c>
      <c r="O94" s="253">
        <f t="shared" si="50"/>
        <v>8.1012941689824706E-3</v>
      </c>
      <c r="P94" s="70"/>
      <c r="Q94" s="70"/>
      <c r="R94" s="70"/>
      <c r="S94" s="70"/>
    </row>
    <row r="95" spans="2:19" outlineLevel="1">
      <c r="B95" s="310"/>
      <c r="C95" s="4" t="str">
        <f t="shared" si="49"/>
        <v>Cathodic Protection</v>
      </c>
      <c r="D95" s="25">
        <v>4</v>
      </c>
      <c r="E95" s="25"/>
      <c r="F95" s="25"/>
      <c r="G95" s="25"/>
      <c r="H95" s="25"/>
      <c r="I95" s="25"/>
      <c r="J95" s="203"/>
      <c r="K95" s="205"/>
      <c r="L95" s="205"/>
      <c r="M95" s="204"/>
      <c r="N95" s="202">
        <v>3.9850739225231477E-3</v>
      </c>
      <c r="O95" s="253">
        <f t="shared" si="50"/>
        <v>3.9850739225231477E-3</v>
      </c>
      <c r="P95" s="70"/>
      <c r="Q95" s="70"/>
      <c r="R95" s="70"/>
      <c r="S95" s="70"/>
    </row>
    <row r="96" spans="2:19" outlineLevel="1">
      <c r="B96" s="310"/>
      <c r="C96" s="4" t="str">
        <f t="shared" si="49"/>
        <v>Cathodic Protection</v>
      </c>
      <c r="D96" s="25">
        <v>5</v>
      </c>
      <c r="E96" s="25"/>
      <c r="F96" s="25"/>
      <c r="G96" s="25"/>
      <c r="H96" s="25"/>
      <c r="I96" s="25"/>
      <c r="J96" s="203"/>
      <c r="K96" s="205"/>
      <c r="L96" s="205"/>
      <c r="M96" s="205"/>
      <c r="N96" s="204"/>
      <c r="O96" s="70"/>
      <c r="P96" s="70"/>
      <c r="Q96" s="70"/>
      <c r="R96" s="70"/>
      <c r="S96" s="70"/>
    </row>
    <row r="97" spans="2:19">
      <c r="B97" s="310"/>
      <c r="C97" s="45" t="str">
        <f t="shared" si="49"/>
        <v>Cathodic Protection</v>
      </c>
      <c r="D97" s="206" t="s">
        <v>19</v>
      </c>
      <c r="E97" s="206"/>
      <c r="F97" s="206"/>
      <c r="G97" s="206"/>
      <c r="H97" s="206"/>
      <c r="I97" s="206"/>
      <c r="J97" s="207">
        <f>SUM(J90:J96)</f>
        <v>1.9625929488380142E-2</v>
      </c>
      <c r="K97" s="207">
        <f t="shared" ref="K97" si="51">SUM(K90:K96)</f>
        <v>2.3507515414532131E-2</v>
      </c>
      <c r="L97" s="207">
        <f t="shared" ref="L97" si="52">SUM(L90:L96)</f>
        <v>2.7610916037692442E-2</v>
      </c>
      <c r="M97" s="207">
        <f t="shared" ref="M97" si="53">SUM(M90:M96)</f>
        <v>3.1661563122183677E-2</v>
      </c>
      <c r="N97" s="207">
        <f t="shared" ref="N97" si="54">SUM(N90:N96)</f>
        <v>3.5646637044706823E-2</v>
      </c>
      <c r="O97" s="253">
        <f t="shared" si="50"/>
        <v>0.13805256110749523</v>
      </c>
      <c r="P97" s="70"/>
      <c r="Q97" s="70"/>
      <c r="R97" s="70"/>
      <c r="S97" s="70"/>
    </row>
    <row r="98" spans="2:19" outlineLevel="1">
      <c r="B98" s="310"/>
      <c r="C98" s="4" t="str">
        <f>C62</f>
        <v>Supply Regs/Valve stations</v>
      </c>
      <c r="D98" s="25" t="s">
        <v>81</v>
      </c>
      <c r="E98" s="25"/>
      <c r="F98" s="25"/>
      <c r="G98" s="25"/>
      <c r="H98" s="25"/>
      <c r="I98" s="25"/>
      <c r="J98" s="199">
        <v>1.2391316964242844</v>
      </c>
      <c r="K98" s="199">
        <v>1.2391316964242844</v>
      </c>
      <c r="L98" s="199">
        <v>1.2391316964242844</v>
      </c>
      <c r="M98" s="199">
        <v>1.2391316964242844</v>
      </c>
      <c r="N98" s="199">
        <v>1.2391316964242844</v>
      </c>
      <c r="O98" s="253">
        <f>SUM(J98:N98)</f>
        <v>6.1956584821214218</v>
      </c>
      <c r="P98" s="70"/>
      <c r="Q98" s="70"/>
      <c r="R98" s="70"/>
      <c r="S98" s="70"/>
    </row>
    <row r="99" spans="2:19" outlineLevel="1">
      <c r="B99" s="310"/>
      <c r="C99" s="4" t="str">
        <f>C98</f>
        <v>Supply Regs/Valve stations</v>
      </c>
      <c r="D99" s="25">
        <v>0</v>
      </c>
      <c r="E99" s="25"/>
      <c r="F99" s="25"/>
      <c r="G99" s="25"/>
      <c r="H99" s="25"/>
      <c r="I99" s="25"/>
      <c r="J99" s="202"/>
      <c r="K99" s="202"/>
      <c r="L99" s="202"/>
      <c r="M99" s="202"/>
      <c r="N99" s="202"/>
      <c r="O99" s="70"/>
      <c r="P99" s="70"/>
      <c r="Q99" s="70"/>
      <c r="R99" s="70"/>
      <c r="S99" s="70"/>
    </row>
    <row r="100" spans="2:19" outlineLevel="1">
      <c r="B100" s="310"/>
      <c r="C100" s="4" t="str">
        <f t="shared" ref="C100:C105" si="55">C99</f>
        <v>Supply Regs/Valve stations</v>
      </c>
      <c r="D100" s="25">
        <v>1</v>
      </c>
      <c r="E100" s="25"/>
      <c r="F100" s="25"/>
      <c r="G100" s="25"/>
      <c r="H100" s="25"/>
      <c r="I100" s="25"/>
      <c r="J100" s="201"/>
      <c r="K100" s="202">
        <v>2.9895494769239597E-2</v>
      </c>
      <c r="L100" s="202">
        <v>2.9895494769239597E-2</v>
      </c>
      <c r="M100" s="202">
        <v>2.9895494769239597E-2</v>
      </c>
      <c r="N100" s="202">
        <v>2.9895494769239597E-2</v>
      </c>
      <c r="O100" s="253">
        <f t="shared" ref="O100:O105" si="56">SUM(J100:N100)</f>
        <v>0.11958197907695839</v>
      </c>
      <c r="P100" s="70"/>
      <c r="Q100" s="70"/>
      <c r="R100" s="70"/>
      <c r="S100" s="70"/>
    </row>
    <row r="101" spans="2:19" outlineLevel="1">
      <c r="B101" s="310"/>
      <c r="C101" s="4" t="str">
        <f t="shared" si="55"/>
        <v>Supply Regs/Valve stations</v>
      </c>
      <c r="D101" s="25">
        <v>2</v>
      </c>
      <c r="E101" s="25"/>
      <c r="F101" s="25"/>
      <c r="G101" s="25"/>
      <c r="H101" s="25"/>
      <c r="I101" s="25"/>
      <c r="J101" s="203"/>
      <c r="K101" s="204"/>
      <c r="L101" s="202">
        <v>3.129222623559836E-2</v>
      </c>
      <c r="M101" s="202">
        <v>3.129222623559836E-2</v>
      </c>
      <c r="N101" s="202">
        <v>3.129222623559836E-2</v>
      </c>
      <c r="O101" s="253">
        <f t="shared" si="56"/>
        <v>9.3876678706795086E-2</v>
      </c>
      <c r="P101" s="70"/>
      <c r="Q101" s="70"/>
      <c r="R101" s="70"/>
      <c r="S101" s="70"/>
    </row>
    <row r="102" spans="2:19" outlineLevel="1">
      <c r="B102" s="310"/>
      <c r="C102" s="4" t="str">
        <f t="shared" si="55"/>
        <v>Supply Regs/Valve stations</v>
      </c>
      <c r="D102" s="25">
        <v>3</v>
      </c>
      <c r="E102" s="25"/>
      <c r="F102" s="25"/>
      <c r="G102" s="25"/>
      <c r="H102" s="25"/>
      <c r="I102" s="25"/>
      <c r="J102" s="203"/>
      <c r="K102" s="205"/>
      <c r="L102" s="204"/>
      <c r="M102" s="202">
        <v>3.3517378452952391E-2</v>
      </c>
      <c r="N102" s="202">
        <v>3.3517378452952391E-2</v>
      </c>
      <c r="O102" s="253">
        <f t="shared" si="56"/>
        <v>6.7034756905904783E-2</v>
      </c>
      <c r="P102" s="70"/>
      <c r="Q102" s="70"/>
      <c r="R102" s="70"/>
      <c r="S102" s="70"/>
    </row>
    <row r="103" spans="2:19" outlineLevel="1">
      <c r="B103" s="310"/>
      <c r="C103" s="4" t="str">
        <f t="shared" si="55"/>
        <v>Supply Regs/Valve stations</v>
      </c>
      <c r="D103" s="25">
        <v>4</v>
      </c>
      <c r="E103" s="25"/>
      <c r="F103" s="25"/>
      <c r="G103" s="25"/>
      <c r="H103" s="25"/>
      <c r="I103" s="25"/>
      <c r="J103" s="203"/>
      <c r="K103" s="205"/>
      <c r="L103" s="205"/>
      <c r="M103" s="204"/>
      <c r="N103" s="202">
        <v>4.5468533752087599E-2</v>
      </c>
      <c r="O103" s="253">
        <f t="shared" si="56"/>
        <v>4.5468533752087599E-2</v>
      </c>
      <c r="P103" s="70"/>
      <c r="Q103" s="70"/>
      <c r="R103" s="70"/>
      <c r="S103" s="70"/>
    </row>
    <row r="104" spans="2:19" outlineLevel="1">
      <c r="B104" s="310"/>
      <c r="C104" s="4" t="str">
        <f t="shared" si="55"/>
        <v>Supply Regs/Valve stations</v>
      </c>
      <c r="D104" s="25">
        <v>5</v>
      </c>
      <c r="E104" s="25"/>
      <c r="F104" s="25"/>
      <c r="G104" s="25"/>
      <c r="H104" s="25"/>
      <c r="I104" s="25"/>
      <c r="J104" s="203"/>
      <c r="K104" s="205"/>
      <c r="L104" s="205"/>
      <c r="M104" s="205"/>
      <c r="N104" s="204"/>
      <c r="O104" s="70"/>
      <c r="P104" s="70"/>
      <c r="Q104" s="70"/>
      <c r="R104" s="70"/>
      <c r="S104" s="70"/>
    </row>
    <row r="105" spans="2:19">
      <c r="B105" s="310"/>
      <c r="C105" s="45" t="str">
        <f t="shared" si="55"/>
        <v>Supply Regs/Valve stations</v>
      </c>
      <c r="D105" s="206" t="s">
        <v>19</v>
      </c>
      <c r="E105" s="206"/>
      <c r="F105" s="206"/>
      <c r="G105" s="206"/>
      <c r="H105" s="206"/>
      <c r="I105" s="206"/>
      <c r="J105" s="207">
        <f>SUM(J98:J104)</f>
        <v>1.2391316964242844</v>
      </c>
      <c r="K105" s="207">
        <f t="shared" ref="K105" si="57">SUM(K98:K104)</f>
        <v>1.269027191193524</v>
      </c>
      <c r="L105" s="207">
        <f t="shared" ref="L105" si="58">SUM(L98:L104)</f>
        <v>1.3003194174291224</v>
      </c>
      <c r="M105" s="207">
        <f t="shared" ref="M105" si="59">SUM(M98:M104)</f>
        <v>1.3338367958820747</v>
      </c>
      <c r="N105" s="207">
        <f t="shared" ref="N105" si="60">SUM(N98:N104)</f>
        <v>1.3793053296341624</v>
      </c>
      <c r="O105" s="253">
        <f t="shared" si="56"/>
        <v>6.5216204305631678</v>
      </c>
      <c r="P105" s="70"/>
      <c r="Q105" s="70"/>
      <c r="R105" s="70"/>
      <c r="S105" s="70"/>
    </row>
    <row r="106" spans="2:19" hidden="1" outlineLevel="1">
      <c r="B106" s="310"/>
      <c r="C106" s="4" t="str">
        <f>C63</f>
        <v>Meters</v>
      </c>
      <c r="D106" s="25" t="s">
        <v>81</v>
      </c>
      <c r="E106" s="25"/>
      <c r="F106" s="25"/>
      <c r="G106" s="25"/>
      <c r="H106" s="25"/>
      <c r="I106" s="25"/>
      <c r="J106" s="199">
        <v>9.1821799575411926</v>
      </c>
      <c r="K106" s="199">
        <v>9.1821799575411926</v>
      </c>
      <c r="L106" s="199">
        <v>9.1821799575411926</v>
      </c>
      <c r="M106" s="199">
        <v>9.1821799575411926</v>
      </c>
      <c r="N106" s="199">
        <v>9.1821799575411926</v>
      </c>
      <c r="O106" s="253">
        <f>SUM(J106:N106)</f>
        <v>45.910899787705965</v>
      </c>
      <c r="P106" s="70"/>
      <c r="Q106" s="70"/>
      <c r="R106" s="70"/>
      <c r="S106" s="70"/>
    </row>
    <row r="107" spans="2:19" hidden="1" outlineLevel="1">
      <c r="B107" s="310"/>
      <c r="C107" s="4" t="str">
        <f>C106</f>
        <v>Meters</v>
      </c>
      <c r="D107" s="25">
        <v>0</v>
      </c>
      <c r="E107" s="25"/>
      <c r="F107" s="25"/>
      <c r="G107" s="25"/>
      <c r="H107" s="25"/>
      <c r="I107" s="25"/>
      <c r="J107" s="202"/>
      <c r="K107" s="202"/>
      <c r="L107" s="202"/>
      <c r="M107" s="202"/>
      <c r="N107" s="202"/>
      <c r="O107" s="70"/>
      <c r="P107" s="70"/>
      <c r="Q107" s="70"/>
      <c r="R107" s="70"/>
      <c r="S107" s="70"/>
    </row>
    <row r="108" spans="2:19" hidden="1" outlineLevel="1">
      <c r="B108" s="310"/>
      <c r="C108" s="4" t="str">
        <f t="shared" ref="C108:C113" si="61">C107</f>
        <v>Meters</v>
      </c>
      <c r="D108" s="25">
        <v>1</v>
      </c>
      <c r="E108" s="25"/>
      <c r="F108" s="25"/>
      <c r="G108" s="25"/>
      <c r="H108" s="25"/>
      <c r="I108" s="25"/>
      <c r="J108" s="201"/>
      <c r="K108" s="202">
        <v>0.14992488502635476</v>
      </c>
      <c r="L108" s="202">
        <v>0.14992488502635476</v>
      </c>
      <c r="M108" s="202">
        <v>0.14992488502635476</v>
      </c>
      <c r="N108" s="202">
        <v>0.14992488502635476</v>
      </c>
      <c r="O108" s="253">
        <f t="shared" ref="O108:O113" si="62">SUM(J108:N108)</f>
        <v>0.59969954010541904</v>
      </c>
      <c r="P108" s="70"/>
      <c r="Q108" s="70"/>
      <c r="R108" s="70"/>
      <c r="S108" s="70"/>
    </row>
    <row r="109" spans="2:19" hidden="1" outlineLevel="1">
      <c r="B109" s="310"/>
      <c r="C109" s="4" t="str">
        <f t="shared" si="61"/>
        <v>Meters</v>
      </c>
      <c r="D109" s="25">
        <v>2</v>
      </c>
      <c r="E109" s="25"/>
      <c r="F109" s="25"/>
      <c r="G109" s="25"/>
      <c r="H109" s="25"/>
      <c r="I109" s="25"/>
      <c r="J109" s="203"/>
      <c r="K109" s="204"/>
      <c r="L109" s="202">
        <v>0.13431366473836828</v>
      </c>
      <c r="M109" s="202">
        <v>0.13431366473836828</v>
      </c>
      <c r="N109" s="202">
        <v>0.13431366473836828</v>
      </c>
      <c r="O109" s="253">
        <f t="shared" si="62"/>
        <v>0.40294099421510488</v>
      </c>
      <c r="P109" s="70"/>
      <c r="Q109" s="70"/>
      <c r="R109" s="70"/>
      <c r="S109" s="70"/>
    </row>
    <row r="110" spans="2:19" hidden="1" outlineLevel="1">
      <c r="B110" s="310"/>
      <c r="C110" s="4" t="str">
        <f t="shared" si="61"/>
        <v>Meters</v>
      </c>
      <c r="D110" s="25">
        <v>3</v>
      </c>
      <c r="E110" s="25"/>
      <c r="F110" s="25"/>
      <c r="G110" s="25"/>
      <c r="H110" s="25"/>
      <c r="I110" s="25"/>
      <c r="J110" s="203"/>
      <c r="K110" s="205"/>
      <c r="L110" s="204"/>
      <c r="M110" s="202">
        <v>0.12790414857237395</v>
      </c>
      <c r="N110" s="202">
        <v>0.12790414857237395</v>
      </c>
      <c r="O110" s="253">
        <f t="shared" si="62"/>
        <v>0.2558082971447479</v>
      </c>
      <c r="P110" s="70"/>
      <c r="Q110" s="70"/>
      <c r="R110" s="70"/>
      <c r="S110" s="70"/>
    </row>
    <row r="111" spans="2:19" hidden="1" outlineLevel="1">
      <c r="B111" s="310"/>
      <c r="C111" s="4" t="str">
        <f t="shared" si="61"/>
        <v>Meters</v>
      </c>
      <c r="D111" s="25">
        <v>4</v>
      </c>
      <c r="E111" s="25"/>
      <c r="F111" s="25"/>
      <c r="G111" s="25"/>
      <c r="H111" s="25"/>
      <c r="I111" s="25"/>
      <c r="J111" s="203"/>
      <c r="K111" s="205"/>
      <c r="L111" s="205"/>
      <c r="M111" s="204"/>
      <c r="N111" s="202">
        <v>0.10559763955364616</v>
      </c>
      <c r="O111" s="253">
        <f t="shared" si="62"/>
        <v>0.10559763955364616</v>
      </c>
      <c r="P111" s="70"/>
      <c r="Q111" s="70"/>
      <c r="R111" s="70"/>
      <c r="S111" s="70"/>
    </row>
    <row r="112" spans="2:19" hidden="1" outlineLevel="1">
      <c r="B112" s="310"/>
      <c r="C112" s="4" t="str">
        <f t="shared" si="61"/>
        <v>Meters</v>
      </c>
      <c r="D112" s="25">
        <v>5</v>
      </c>
      <c r="E112" s="25"/>
      <c r="F112" s="25"/>
      <c r="G112" s="25"/>
      <c r="H112" s="25"/>
      <c r="I112" s="25"/>
      <c r="J112" s="203"/>
      <c r="K112" s="205"/>
      <c r="L112" s="205"/>
      <c r="M112" s="205"/>
      <c r="N112" s="204"/>
      <c r="O112" s="70"/>
      <c r="P112" s="70"/>
      <c r="Q112" s="70"/>
      <c r="R112" s="70"/>
      <c r="S112" s="70"/>
    </row>
    <row r="113" spans="2:19" collapsed="1">
      <c r="B113" s="310"/>
      <c r="C113" s="45" t="str">
        <f t="shared" si="61"/>
        <v>Meters</v>
      </c>
      <c r="D113" s="206" t="s">
        <v>19</v>
      </c>
      <c r="E113" s="206"/>
      <c r="F113" s="206"/>
      <c r="G113" s="206"/>
      <c r="H113" s="206"/>
      <c r="I113" s="206"/>
      <c r="J113" s="207">
        <f>SUM(J106:J112)</f>
        <v>9.1821799575411926</v>
      </c>
      <c r="K113" s="207">
        <f t="shared" ref="K113" si="63">SUM(K106:K112)</f>
        <v>9.3321048425675475</v>
      </c>
      <c r="L113" s="207">
        <f t="shared" ref="L113" si="64">SUM(L106:L112)</f>
        <v>9.4664185073059155</v>
      </c>
      <c r="M113" s="207">
        <f t="shared" ref="M113" si="65">SUM(M106:M112)</f>
        <v>9.5943226558782886</v>
      </c>
      <c r="N113" s="207">
        <f t="shared" ref="N113" si="66">SUM(N106:N112)</f>
        <v>9.6999202954319355</v>
      </c>
      <c r="O113" s="253">
        <f t="shared" si="62"/>
        <v>47.274946258724881</v>
      </c>
      <c r="P113" s="70"/>
      <c r="Q113" s="70"/>
      <c r="R113" s="70"/>
      <c r="S113" s="70"/>
    </row>
    <row r="114" spans="2:19" hidden="1" outlineLevel="1">
      <c r="B114" s="310"/>
      <c r="C114" s="4" t="str">
        <f>C64</f>
        <v>Land</v>
      </c>
      <c r="D114" s="25" t="s">
        <v>81</v>
      </c>
      <c r="E114" s="25"/>
      <c r="F114" s="25"/>
      <c r="G114" s="25"/>
      <c r="H114" s="25"/>
      <c r="I114" s="25"/>
      <c r="J114" s="199" t="s">
        <v>80</v>
      </c>
      <c r="K114" s="199" t="s">
        <v>80</v>
      </c>
      <c r="L114" s="199" t="s">
        <v>80</v>
      </c>
      <c r="M114" s="199" t="s">
        <v>80</v>
      </c>
      <c r="N114" s="199" t="s">
        <v>80</v>
      </c>
      <c r="O114" s="253">
        <f>SUM(J114:N114)</f>
        <v>0</v>
      </c>
      <c r="P114" s="70"/>
      <c r="Q114" s="70"/>
      <c r="R114" s="70"/>
      <c r="S114" s="70"/>
    </row>
    <row r="115" spans="2:19" hidden="1" outlineLevel="1">
      <c r="B115" s="310"/>
      <c r="C115" s="4" t="str">
        <f>C114</f>
        <v>Land</v>
      </c>
      <c r="D115" s="25">
        <v>0</v>
      </c>
      <c r="E115" s="25"/>
      <c r="F115" s="25"/>
      <c r="G115" s="25"/>
      <c r="H115" s="25"/>
      <c r="I115" s="25"/>
      <c r="J115" s="202"/>
      <c r="K115" s="202"/>
      <c r="L115" s="202"/>
      <c r="M115" s="202"/>
      <c r="N115" s="202"/>
      <c r="O115" s="70"/>
      <c r="P115" s="70"/>
      <c r="Q115" s="70"/>
      <c r="R115" s="70"/>
      <c r="S115" s="70"/>
    </row>
    <row r="116" spans="2:19" hidden="1" outlineLevel="1">
      <c r="B116" s="310"/>
      <c r="C116" s="4" t="str">
        <f t="shared" ref="C116:C121" si="67">C115</f>
        <v>Land</v>
      </c>
      <c r="D116" s="25">
        <v>1</v>
      </c>
      <c r="E116" s="25"/>
      <c r="F116" s="25"/>
      <c r="G116" s="25"/>
      <c r="H116" s="25"/>
      <c r="I116" s="25"/>
      <c r="J116" s="201"/>
      <c r="K116" s="202" t="s">
        <v>80</v>
      </c>
      <c r="L116" s="202" t="s">
        <v>80</v>
      </c>
      <c r="M116" s="202" t="s">
        <v>80</v>
      </c>
      <c r="N116" s="202" t="s">
        <v>80</v>
      </c>
      <c r="O116" s="253">
        <f t="shared" ref="O116:O121" si="68">SUM(J116:N116)</f>
        <v>0</v>
      </c>
      <c r="P116" s="70"/>
      <c r="Q116" s="70"/>
      <c r="R116" s="70"/>
      <c r="S116" s="70"/>
    </row>
    <row r="117" spans="2:19" hidden="1" outlineLevel="1">
      <c r="B117" s="310"/>
      <c r="C117" s="4" t="str">
        <f t="shared" si="67"/>
        <v>Land</v>
      </c>
      <c r="D117" s="25">
        <v>2</v>
      </c>
      <c r="E117" s="25"/>
      <c r="F117" s="25"/>
      <c r="G117" s="25"/>
      <c r="H117" s="25"/>
      <c r="I117" s="25"/>
      <c r="J117" s="203"/>
      <c r="K117" s="204"/>
      <c r="L117" s="202" t="s">
        <v>80</v>
      </c>
      <c r="M117" s="202" t="s">
        <v>80</v>
      </c>
      <c r="N117" s="202" t="s">
        <v>80</v>
      </c>
      <c r="O117" s="253">
        <f t="shared" si="68"/>
        <v>0</v>
      </c>
      <c r="P117" s="70"/>
      <c r="Q117" s="70"/>
      <c r="R117" s="70"/>
      <c r="S117" s="70"/>
    </row>
    <row r="118" spans="2:19" hidden="1" outlineLevel="1">
      <c r="B118" s="310"/>
      <c r="C118" s="4" t="str">
        <f t="shared" si="67"/>
        <v>Land</v>
      </c>
      <c r="D118" s="25">
        <v>3</v>
      </c>
      <c r="E118" s="25"/>
      <c r="F118" s="25"/>
      <c r="G118" s="25"/>
      <c r="H118" s="25"/>
      <c r="I118" s="25"/>
      <c r="J118" s="203"/>
      <c r="K118" s="205"/>
      <c r="L118" s="204"/>
      <c r="M118" s="202" t="s">
        <v>80</v>
      </c>
      <c r="N118" s="202" t="s">
        <v>80</v>
      </c>
      <c r="O118" s="253">
        <f t="shared" si="68"/>
        <v>0</v>
      </c>
      <c r="P118" s="70"/>
      <c r="Q118" s="70"/>
      <c r="R118" s="70"/>
      <c r="S118" s="70"/>
    </row>
    <row r="119" spans="2:19" hidden="1" outlineLevel="1">
      <c r="B119" s="310"/>
      <c r="C119" s="4" t="str">
        <f t="shared" si="67"/>
        <v>Land</v>
      </c>
      <c r="D119" s="25">
        <v>4</v>
      </c>
      <c r="E119" s="25"/>
      <c r="F119" s="25"/>
      <c r="G119" s="25"/>
      <c r="H119" s="25"/>
      <c r="I119" s="25"/>
      <c r="J119" s="203"/>
      <c r="K119" s="205"/>
      <c r="L119" s="205"/>
      <c r="M119" s="204"/>
      <c r="N119" s="202" t="s">
        <v>80</v>
      </c>
      <c r="O119" s="253">
        <f t="shared" si="68"/>
        <v>0</v>
      </c>
      <c r="P119" s="70"/>
      <c r="Q119" s="70"/>
      <c r="R119" s="70"/>
      <c r="S119" s="70"/>
    </row>
    <row r="120" spans="2:19" hidden="1" outlineLevel="1">
      <c r="B120" s="310"/>
      <c r="C120" s="4" t="str">
        <f t="shared" si="67"/>
        <v>Land</v>
      </c>
      <c r="D120" s="25">
        <v>5</v>
      </c>
      <c r="E120" s="25"/>
      <c r="F120" s="25"/>
      <c r="G120" s="25"/>
      <c r="H120" s="25"/>
      <c r="I120" s="25"/>
      <c r="J120" s="203"/>
      <c r="K120" s="205"/>
      <c r="L120" s="205"/>
      <c r="M120" s="205"/>
      <c r="N120" s="204"/>
      <c r="O120" s="70"/>
      <c r="P120" s="70"/>
      <c r="Q120" s="70"/>
      <c r="R120" s="70"/>
      <c r="S120" s="70"/>
    </row>
    <row r="121" spans="2:19" collapsed="1">
      <c r="B121" s="310"/>
      <c r="C121" s="45" t="str">
        <f t="shared" si="67"/>
        <v>Land</v>
      </c>
      <c r="D121" s="206" t="s">
        <v>19</v>
      </c>
      <c r="E121" s="206"/>
      <c r="F121" s="206"/>
      <c r="G121" s="206"/>
      <c r="H121" s="206"/>
      <c r="I121" s="206"/>
      <c r="J121" s="207">
        <f>SUM(J114:J120)</f>
        <v>0</v>
      </c>
      <c r="K121" s="207">
        <f t="shared" ref="K121" si="69">SUM(K114:K120)</f>
        <v>0</v>
      </c>
      <c r="L121" s="207">
        <f t="shared" ref="L121" si="70">SUM(L114:L120)</f>
        <v>0</v>
      </c>
      <c r="M121" s="207">
        <f t="shared" ref="M121" si="71">SUM(M114:M120)</f>
        <v>0</v>
      </c>
      <c r="N121" s="207">
        <f t="shared" ref="N121" si="72">SUM(N114:N120)</f>
        <v>0</v>
      </c>
      <c r="O121" s="253">
        <f t="shared" si="68"/>
        <v>0</v>
      </c>
      <c r="P121" s="70"/>
      <c r="Q121" s="70"/>
      <c r="R121" s="70"/>
      <c r="S121" s="70"/>
    </row>
    <row r="122" spans="2:19" hidden="1" outlineLevel="1">
      <c r="B122" s="310"/>
      <c r="C122" s="4" t="str">
        <f>C65</f>
        <v>IT</v>
      </c>
      <c r="D122" s="25" t="s">
        <v>81</v>
      </c>
      <c r="E122" s="25"/>
      <c r="F122" s="25"/>
      <c r="G122" s="25"/>
      <c r="H122" s="25"/>
      <c r="I122" s="25"/>
      <c r="J122" s="199">
        <v>8.1213675681647395</v>
      </c>
      <c r="K122" s="199">
        <v>8.1213675681647395</v>
      </c>
      <c r="L122" s="199">
        <v>8.1213675681647395</v>
      </c>
      <c r="M122" s="199">
        <v>8.1213675681647395</v>
      </c>
      <c r="N122" s="199">
        <v>8.1213675681647395</v>
      </c>
      <c r="O122" s="253">
        <f>SUM(J122:N122)</f>
        <v>40.606837840823701</v>
      </c>
      <c r="P122" s="70"/>
      <c r="Q122" s="70"/>
      <c r="R122" s="70"/>
      <c r="S122" s="70"/>
    </row>
    <row r="123" spans="2:19" hidden="1" outlineLevel="1">
      <c r="B123" s="310"/>
      <c r="C123" s="4" t="str">
        <f>C122</f>
        <v>IT</v>
      </c>
      <c r="D123" s="25">
        <v>0</v>
      </c>
      <c r="E123" s="25"/>
      <c r="F123" s="25"/>
      <c r="G123" s="25"/>
      <c r="H123" s="25"/>
      <c r="I123" s="25"/>
      <c r="J123" s="202"/>
      <c r="K123" s="202"/>
      <c r="L123" s="202"/>
      <c r="M123" s="202"/>
      <c r="N123" s="202"/>
      <c r="O123" s="70"/>
      <c r="P123" s="70"/>
      <c r="Q123" s="70"/>
      <c r="R123" s="70"/>
      <c r="S123" s="70"/>
    </row>
    <row r="124" spans="2:19" hidden="1" outlineLevel="1">
      <c r="B124" s="310"/>
      <c r="C124" s="4" t="str">
        <f t="shared" ref="C124:C129" si="73">C123</f>
        <v>IT</v>
      </c>
      <c r="D124" s="25">
        <v>1</v>
      </c>
      <c r="E124" s="25"/>
      <c r="F124" s="25"/>
      <c r="G124" s="25"/>
      <c r="H124" s="25"/>
      <c r="I124" s="25"/>
      <c r="J124" s="201"/>
      <c r="K124" s="202">
        <v>5.8733011478809125</v>
      </c>
      <c r="L124" s="202">
        <v>5.8733011478809125</v>
      </c>
      <c r="M124" s="202">
        <v>5.8733011478809125</v>
      </c>
      <c r="N124" s="202">
        <v>5.8733011478809125</v>
      </c>
      <c r="O124" s="253">
        <f t="shared" ref="O124:O129" si="74">SUM(J124:N124)</f>
        <v>23.49320459152365</v>
      </c>
      <c r="P124" s="70"/>
      <c r="Q124" s="70"/>
      <c r="R124" s="70"/>
      <c r="S124" s="70"/>
    </row>
    <row r="125" spans="2:19" hidden="1" outlineLevel="1">
      <c r="B125" s="310"/>
      <c r="C125" s="4" t="str">
        <f t="shared" si="73"/>
        <v>IT</v>
      </c>
      <c r="D125" s="25">
        <v>2</v>
      </c>
      <c r="E125" s="25"/>
      <c r="F125" s="25"/>
      <c r="G125" s="25"/>
      <c r="H125" s="25"/>
      <c r="I125" s="25"/>
      <c r="J125" s="203"/>
      <c r="K125" s="204"/>
      <c r="L125" s="202">
        <v>1.3131102771339509</v>
      </c>
      <c r="M125" s="202">
        <v>1.3131102771339509</v>
      </c>
      <c r="N125" s="202">
        <v>1.3131102771339509</v>
      </c>
      <c r="O125" s="253">
        <f t="shared" si="74"/>
        <v>3.9393308314018527</v>
      </c>
      <c r="P125" s="70"/>
      <c r="Q125" s="70"/>
      <c r="R125" s="70"/>
      <c r="S125" s="70"/>
    </row>
    <row r="126" spans="2:19" hidden="1" outlineLevel="1">
      <c r="B126" s="310"/>
      <c r="C126" s="4" t="str">
        <f t="shared" si="73"/>
        <v>IT</v>
      </c>
      <c r="D126" s="25">
        <v>3</v>
      </c>
      <c r="E126" s="25"/>
      <c r="F126" s="25"/>
      <c r="G126" s="25"/>
      <c r="H126" s="25"/>
      <c r="I126" s="25"/>
      <c r="J126" s="203"/>
      <c r="K126" s="205"/>
      <c r="L126" s="204"/>
      <c r="M126" s="202">
        <v>0.867304680501924</v>
      </c>
      <c r="N126" s="202">
        <v>0.867304680501924</v>
      </c>
      <c r="O126" s="253">
        <f t="shared" si="74"/>
        <v>1.734609361003848</v>
      </c>
      <c r="P126" s="70"/>
      <c r="Q126" s="70"/>
      <c r="R126" s="70"/>
      <c r="S126" s="70"/>
    </row>
    <row r="127" spans="2:19" hidden="1" outlineLevel="1">
      <c r="B127" s="310"/>
      <c r="C127" s="4" t="str">
        <f t="shared" si="73"/>
        <v>IT</v>
      </c>
      <c r="D127" s="25">
        <v>4</v>
      </c>
      <c r="E127" s="25"/>
      <c r="F127" s="25"/>
      <c r="G127" s="25"/>
      <c r="H127" s="25"/>
      <c r="I127" s="25"/>
      <c r="J127" s="203"/>
      <c r="K127" s="205"/>
      <c r="L127" s="205"/>
      <c r="M127" s="204"/>
      <c r="N127" s="202">
        <v>1.0846298385338631</v>
      </c>
      <c r="O127" s="253">
        <f t="shared" si="74"/>
        <v>1.0846298385338631</v>
      </c>
      <c r="P127" s="70"/>
      <c r="Q127" s="70"/>
      <c r="R127" s="70"/>
      <c r="S127" s="70"/>
    </row>
    <row r="128" spans="2:19" hidden="1" outlineLevel="1">
      <c r="B128" s="310"/>
      <c r="C128" s="4" t="str">
        <f t="shared" si="73"/>
        <v>IT</v>
      </c>
      <c r="D128" s="25">
        <v>5</v>
      </c>
      <c r="E128" s="25"/>
      <c r="F128" s="25"/>
      <c r="G128" s="25"/>
      <c r="H128" s="25"/>
      <c r="I128" s="25"/>
      <c r="J128" s="203"/>
      <c r="K128" s="205"/>
      <c r="L128" s="205"/>
      <c r="M128" s="205"/>
      <c r="N128" s="204"/>
      <c r="O128" s="70"/>
      <c r="P128" s="70"/>
      <c r="Q128" s="70"/>
      <c r="R128" s="70"/>
      <c r="S128" s="70"/>
    </row>
    <row r="129" spans="2:19" collapsed="1">
      <c r="B129" s="310"/>
      <c r="C129" s="45" t="str">
        <f t="shared" si="73"/>
        <v>IT</v>
      </c>
      <c r="D129" s="206" t="s">
        <v>19</v>
      </c>
      <c r="E129" s="206"/>
      <c r="F129" s="206"/>
      <c r="G129" s="206"/>
      <c r="H129" s="206"/>
      <c r="I129" s="206"/>
      <c r="J129" s="207">
        <f>SUM(J122:J128)</f>
        <v>8.1213675681647395</v>
      </c>
      <c r="K129" s="207">
        <f t="shared" ref="K129" si="75">SUM(K122:K128)</f>
        <v>13.994668716045652</v>
      </c>
      <c r="L129" s="207">
        <f t="shared" ref="L129" si="76">SUM(L122:L128)</f>
        <v>15.307778993179603</v>
      </c>
      <c r="M129" s="207">
        <f t="shared" ref="M129" si="77">SUM(M122:M128)</f>
        <v>16.175083673681527</v>
      </c>
      <c r="N129" s="207">
        <f t="shared" ref="N129" si="78">SUM(N122:N128)</f>
        <v>17.259713512215392</v>
      </c>
      <c r="O129" s="253">
        <f t="shared" si="74"/>
        <v>70.858612463286903</v>
      </c>
      <c r="P129" s="70"/>
      <c r="Q129" s="70"/>
      <c r="R129" s="70"/>
      <c r="S129" s="70"/>
    </row>
    <row r="130" spans="2:19" hidden="1" outlineLevel="1">
      <c r="B130" s="310"/>
      <c r="C130" s="4" t="str">
        <f>C66</f>
        <v>SCADA</v>
      </c>
      <c r="D130" s="25" t="s">
        <v>81</v>
      </c>
      <c r="E130" s="25"/>
      <c r="F130" s="25"/>
      <c r="G130" s="25"/>
      <c r="H130" s="25"/>
      <c r="I130" s="25"/>
      <c r="J130" s="199">
        <v>-1.1133770188029188</v>
      </c>
      <c r="K130" s="199">
        <v>0</v>
      </c>
      <c r="L130" s="199">
        <v>0</v>
      </c>
      <c r="M130" s="199">
        <v>0</v>
      </c>
      <c r="N130" s="199">
        <v>0</v>
      </c>
      <c r="O130" s="253">
        <f>SUM(J130:N130)</f>
        <v>-1.1133770188029188</v>
      </c>
      <c r="P130" s="70"/>
      <c r="Q130" s="70"/>
      <c r="R130" s="70"/>
      <c r="S130" s="70"/>
    </row>
    <row r="131" spans="2:19" hidden="1" outlineLevel="1">
      <c r="B131" s="310"/>
      <c r="C131" s="4" t="str">
        <f>C130</f>
        <v>SCADA</v>
      </c>
      <c r="D131" s="25">
        <v>0</v>
      </c>
      <c r="E131" s="25"/>
      <c r="F131" s="25"/>
      <c r="G131" s="25"/>
      <c r="H131" s="25"/>
      <c r="I131" s="25"/>
      <c r="J131" s="202"/>
      <c r="K131" s="202"/>
      <c r="L131" s="202"/>
      <c r="M131" s="202"/>
      <c r="N131" s="202"/>
      <c r="O131" s="70"/>
      <c r="P131" s="70"/>
      <c r="Q131" s="70"/>
      <c r="R131" s="70"/>
      <c r="S131" s="70"/>
    </row>
    <row r="132" spans="2:19" hidden="1" outlineLevel="1">
      <c r="B132" s="310"/>
      <c r="C132" s="4" t="str">
        <f t="shared" ref="C132:C137" si="79">C131</f>
        <v>SCADA</v>
      </c>
      <c r="D132" s="25">
        <v>1</v>
      </c>
      <c r="E132" s="25"/>
      <c r="F132" s="25"/>
      <c r="G132" s="25"/>
      <c r="H132" s="25"/>
      <c r="I132" s="25"/>
      <c r="J132" s="201"/>
      <c r="K132" s="202">
        <v>1.6478969815866454E-2</v>
      </c>
      <c r="L132" s="202">
        <v>1.6478969815866454E-2</v>
      </c>
      <c r="M132" s="202">
        <v>1.6478969815866454E-2</v>
      </c>
      <c r="N132" s="202">
        <v>1.6478969815866454E-2</v>
      </c>
      <c r="O132" s="253">
        <f t="shared" ref="O132:O137" si="80">SUM(J132:N132)</f>
        <v>6.5915879263465815E-2</v>
      </c>
      <c r="P132" s="70"/>
      <c r="Q132" s="70"/>
      <c r="R132" s="70"/>
      <c r="S132" s="70"/>
    </row>
    <row r="133" spans="2:19" hidden="1" outlineLevel="1">
      <c r="B133" s="310"/>
      <c r="C133" s="4" t="str">
        <f t="shared" si="79"/>
        <v>SCADA</v>
      </c>
      <c r="D133" s="25">
        <v>2</v>
      </c>
      <c r="E133" s="25"/>
      <c r="F133" s="25"/>
      <c r="G133" s="25"/>
      <c r="H133" s="25"/>
      <c r="I133" s="25"/>
      <c r="J133" s="203"/>
      <c r="K133" s="204"/>
      <c r="L133" s="202">
        <v>1.0493293338851331E-2</v>
      </c>
      <c r="M133" s="202">
        <v>1.0493293338851331E-2</v>
      </c>
      <c r="N133" s="202">
        <v>1.0493293338851331E-2</v>
      </c>
      <c r="O133" s="253">
        <f t="shared" si="80"/>
        <v>3.1479880016553996E-2</v>
      </c>
      <c r="P133" s="70"/>
      <c r="Q133" s="70"/>
      <c r="R133" s="70"/>
      <c r="S133" s="70"/>
    </row>
    <row r="134" spans="2:19" hidden="1" outlineLevel="1">
      <c r="B134" s="310"/>
      <c r="C134" s="4" t="str">
        <f t="shared" si="79"/>
        <v>SCADA</v>
      </c>
      <c r="D134" s="25">
        <v>3</v>
      </c>
      <c r="E134" s="25"/>
      <c r="F134" s="25"/>
      <c r="G134" s="25"/>
      <c r="H134" s="25"/>
      <c r="I134" s="25"/>
      <c r="J134" s="203"/>
      <c r="K134" s="205"/>
      <c r="L134" s="204"/>
      <c r="M134" s="202">
        <v>3.1279128065569385E-3</v>
      </c>
      <c r="N134" s="202">
        <v>3.1279128065569385E-3</v>
      </c>
      <c r="O134" s="253">
        <f t="shared" si="80"/>
        <v>6.255825613113877E-3</v>
      </c>
      <c r="P134" s="70"/>
      <c r="Q134" s="70"/>
      <c r="R134" s="70"/>
      <c r="S134" s="70"/>
    </row>
    <row r="135" spans="2:19" hidden="1" outlineLevel="1">
      <c r="B135" s="310"/>
      <c r="C135" s="4" t="str">
        <f t="shared" si="79"/>
        <v>SCADA</v>
      </c>
      <c r="D135" s="25">
        <v>4</v>
      </c>
      <c r="E135" s="25"/>
      <c r="F135" s="25"/>
      <c r="G135" s="25"/>
      <c r="H135" s="25"/>
      <c r="I135" s="25"/>
      <c r="J135" s="203"/>
      <c r="K135" s="205"/>
      <c r="L135" s="205"/>
      <c r="M135" s="204"/>
      <c r="N135" s="202">
        <v>3.0772771602495344E-3</v>
      </c>
      <c r="O135" s="253">
        <f t="shared" si="80"/>
        <v>3.0772771602495344E-3</v>
      </c>
      <c r="P135" s="70"/>
      <c r="Q135" s="70"/>
      <c r="R135" s="70"/>
      <c r="S135" s="70"/>
    </row>
    <row r="136" spans="2:19" hidden="1" outlineLevel="1">
      <c r="B136" s="310"/>
      <c r="C136" s="4" t="str">
        <f t="shared" si="79"/>
        <v>SCADA</v>
      </c>
      <c r="D136" s="25">
        <v>5</v>
      </c>
      <c r="E136" s="25"/>
      <c r="F136" s="25"/>
      <c r="G136" s="25"/>
      <c r="H136" s="25"/>
      <c r="I136" s="25"/>
      <c r="J136" s="203"/>
      <c r="K136" s="205"/>
      <c r="L136" s="205"/>
      <c r="M136" s="205"/>
      <c r="N136" s="204"/>
      <c r="O136" s="70"/>
      <c r="P136" s="70"/>
      <c r="Q136" s="70"/>
      <c r="R136" s="70"/>
      <c r="S136" s="70"/>
    </row>
    <row r="137" spans="2:19" collapsed="1">
      <c r="B137" s="310"/>
      <c r="C137" s="45" t="str">
        <f t="shared" si="79"/>
        <v>SCADA</v>
      </c>
      <c r="D137" s="206" t="s">
        <v>19</v>
      </c>
      <c r="E137" s="206"/>
      <c r="F137" s="206"/>
      <c r="G137" s="206"/>
      <c r="H137" s="206"/>
      <c r="I137" s="206"/>
      <c r="J137" s="207">
        <f>SUM(J130:J136)</f>
        <v>-1.1133770188029188</v>
      </c>
      <c r="K137" s="207">
        <f t="shared" ref="K137" si="81">SUM(K130:K136)</f>
        <v>1.6478969815866454E-2</v>
      </c>
      <c r="L137" s="207">
        <f t="shared" ref="L137" si="82">SUM(L130:L136)</f>
        <v>2.6972263154717784E-2</v>
      </c>
      <c r="M137" s="207">
        <f t="shared" ref="M137" si="83">SUM(M130:M136)</f>
        <v>3.0100175961274723E-2</v>
      </c>
      <c r="N137" s="207">
        <f t="shared" ref="N137" si="84">SUM(N130:N136)</f>
        <v>3.3177453121524259E-2</v>
      </c>
      <c r="O137" s="253">
        <f t="shared" si="80"/>
        <v>-1.0066481567495356</v>
      </c>
      <c r="P137" s="70"/>
      <c r="Q137" s="70"/>
      <c r="R137" s="70"/>
      <c r="S137" s="70"/>
    </row>
    <row r="138" spans="2:19" hidden="1" outlineLevel="1">
      <c r="B138" s="310"/>
      <c r="C138" s="4" t="str">
        <f>C67</f>
        <v>Other</v>
      </c>
      <c r="D138" s="25" t="s">
        <v>81</v>
      </c>
      <c r="E138" s="25"/>
      <c r="F138" s="25"/>
      <c r="G138" s="25"/>
      <c r="H138" s="25"/>
      <c r="I138" s="25"/>
      <c r="J138" s="199">
        <v>0.12093648578159578</v>
      </c>
      <c r="K138" s="199">
        <v>0.12093648578159578</v>
      </c>
      <c r="L138" s="199">
        <v>0.12093648578159578</v>
      </c>
      <c r="M138" s="199">
        <v>0.12093648578159578</v>
      </c>
      <c r="N138" s="199">
        <v>0.12093648578159578</v>
      </c>
      <c r="O138" s="253">
        <f>SUM(J138:N138)</f>
        <v>0.60468242890797896</v>
      </c>
      <c r="P138" s="70"/>
      <c r="Q138" s="70"/>
      <c r="R138" s="70"/>
      <c r="S138" s="70"/>
    </row>
    <row r="139" spans="2:19" hidden="1" outlineLevel="1">
      <c r="B139" s="310"/>
      <c r="C139" s="4" t="str">
        <f>C138</f>
        <v>Other</v>
      </c>
      <c r="D139" s="25">
        <v>0</v>
      </c>
      <c r="E139" s="25"/>
      <c r="F139" s="25"/>
      <c r="G139" s="25"/>
      <c r="H139" s="25"/>
      <c r="I139" s="25"/>
      <c r="J139" s="202"/>
      <c r="K139" s="202"/>
      <c r="L139" s="202"/>
      <c r="M139" s="202"/>
      <c r="N139" s="202"/>
      <c r="O139" s="70"/>
      <c r="P139" s="70"/>
      <c r="Q139" s="70"/>
      <c r="R139" s="70"/>
      <c r="S139" s="70"/>
    </row>
    <row r="140" spans="2:19" hidden="1" outlineLevel="1">
      <c r="B140" s="310"/>
      <c r="C140" s="4" t="str">
        <f t="shared" ref="C140:C145" si="85">C139</f>
        <v>Other</v>
      </c>
      <c r="D140" s="25">
        <v>1</v>
      </c>
      <c r="E140" s="25"/>
      <c r="F140" s="25"/>
      <c r="G140" s="25"/>
      <c r="H140" s="25"/>
      <c r="I140" s="25"/>
      <c r="J140" s="201"/>
      <c r="K140" s="202">
        <v>9.9997351969233379E-3</v>
      </c>
      <c r="L140" s="202">
        <v>9.9997351969233379E-3</v>
      </c>
      <c r="M140" s="202">
        <v>9.9997351969233379E-3</v>
      </c>
      <c r="N140" s="202">
        <v>9.9997351969233379E-3</v>
      </c>
      <c r="O140" s="253">
        <f t="shared" ref="O140:O145" si="86">SUM(J140:N140)</f>
        <v>3.9998940787693352E-2</v>
      </c>
      <c r="P140" s="70"/>
      <c r="Q140" s="70"/>
      <c r="R140" s="70"/>
      <c r="S140" s="70"/>
    </row>
    <row r="141" spans="2:19" hidden="1" outlineLevel="1">
      <c r="B141" s="310"/>
      <c r="C141" s="4" t="str">
        <f t="shared" si="85"/>
        <v>Other</v>
      </c>
      <c r="D141" s="25">
        <v>2</v>
      </c>
      <c r="E141" s="25"/>
      <c r="F141" s="25"/>
      <c r="G141" s="25"/>
      <c r="H141" s="25"/>
      <c r="I141" s="25"/>
      <c r="J141" s="203"/>
      <c r="K141" s="204"/>
      <c r="L141" s="202">
        <v>1.1135978621157415E-3</v>
      </c>
      <c r="M141" s="202">
        <v>1.1135978621157415E-3</v>
      </c>
      <c r="N141" s="202">
        <v>1.1135978621157415E-3</v>
      </c>
      <c r="O141" s="253">
        <f t="shared" si="86"/>
        <v>3.3407935863472241E-3</v>
      </c>
      <c r="P141" s="70"/>
      <c r="Q141" s="70"/>
      <c r="R141" s="70"/>
      <c r="S141" s="70"/>
    </row>
    <row r="142" spans="2:19" hidden="1" outlineLevel="1">
      <c r="B142" s="310"/>
      <c r="C142" s="4" t="str">
        <f t="shared" si="85"/>
        <v>Other</v>
      </c>
      <c r="D142" s="25">
        <v>3</v>
      </c>
      <c r="E142" s="25"/>
      <c r="F142" s="25"/>
      <c r="G142" s="25"/>
      <c r="H142" s="25"/>
      <c r="I142" s="25"/>
      <c r="J142" s="203"/>
      <c r="K142" s="205"/>
      <c r="L142" s="204"/>
      <c r="M142" s="202">
        <v>2.1987363902330661E-3</v>
      </c>
      <c r="N142" s="202">
        <v>2.1987363902330661E-3</v>
      </c>
      <c r="O142" s="253">
        <f t="shared" si="86"/>
        <v>4.3974727804661322E-3</v>
      </c>
      <c r="P142" s="70"/>
      <c r="Q142" s="70"/>
      <c r="R142" s="70"/>
      <c r="S142" s="70"/>
    </row>
    <row r="143" spans="2:19" hidden="1" outlineLevel="1">
      <c r="B143" s="310"/>
      <c r="C143" s="4" t="str">
        <f t="shared" si="85"/>
        <v>Other</v>
      </c>
      <c r="D143" s="25">
        <v>4</v>
      </c>
      <c r="E143" s="25"/>
      <c r="F143" s="25"/>
      <c r="G143" s="25"/>
      <c r="H143" s="25"/>
      <c r="I143" s="25"/>
      <c r="J143" s="203"/>
      <c r="K143" s="205"/>
      <c r="L143" s="205"/>
      <c r="M143" s="204"/>
      <c r="N143" s="202">
        <v>0</v>
      </c>
      <c r="O143" s="253">
        <f t="shared" si="86"/>
        <v>0</v>
      </c>
      <c r="P143" s="70"/>
      <c r="Q143" s="70"/>
      <c r="R143" s="70"/>
      <c r="S143" s="70"/>
    </row>
    <row r="144" spans="2:19" hidden="1" outlineLevel="1">
      <c r="B144" s="310"/>
      <c r="C144" s="4" t="str">
        <f t="shared" si="85"/>
        <v>Other</v>
      </c>
      <c r="D144" s="25">
        <v>5</v>
      </c>
      <c r="E144" s="25"/>
      <c r="F144" s="25"/>
      <c r="G144" s="25"/>
      <c r="H144" s="25"/>
      <c r="I144" s="25"/>
      <c r="J144" s="203"/>
      <c r="K144" s="205"/>
      <c r="L144" s="205"/>
      <c r="M144" s="205"/>
      <c r="N144" s="204"/>
      <c r="O144" s="70"/>
      <c r="P144" s="70"/>
      <c r="Q144" s="70"/>
      <c r="R144" s="70"/>
      <c r="S144" s="70"/>
    </row>
    <row r="145" spans="2:19" collapsed="1">
      <c r="B145" s="310"/>
      <c r="C145" s="45" t="str">
        <f t="shared" si="85"/>
        <v>Other</v>
      </c>
      <c r="D145" s="206" t="s">
        <v>19</v>
      </c>
      <c r="E145" s="206"/>
      <c r="F145" s="206"/>
      <c r="G145" s="206"/>
      <c r="H145" s="206"/>
      <c r="I145" s="206"/>
      <c r="J145" s="207">
        <f>SUM(J138:J144)</f>
        <v>0.12093648578159578</v>
      </c>
      <c r="K145" s="207">
        <f t="shared" ref="K145" si="87">SUM(K138:K144)</f>
        <v>0.13093622097851912</v>
      </c>
      <c r="L145" s="207">
        <f t="shared" ref="L145" si="88">SUM(L138:L144)</f>
        <v>0.13204981884063485</v>
      </c>
      <c r="M145" s="207">
        <f t="shared" ref="M145" si="89">SUM(M138:M144)</f>
        <v>0.13424855523086793</v>
      </c>
      <c r="N145" s="207">
        <f t="shared" ref="N145" si="90">SUM(N138:N144)</f>
        <v>0.13424855523086793</v>
      </c>
      <c r="O145" s="253">
        <f t="shared" si="86"/>
        <v>0.65241963606248565</v>
      </c>
      <c r="P145" s="70"/>
      <c r="Q145" s="70"/>
      <c r="R145" s="70"/>
      <c r="S145" s="70"/>
    </row>
    <row r="146" spans="2:19" hidden="1" outlineLevel="1">
      <c r="B146" s="310"/>
      <c r="C146" s="4" t="str">
        <f>C68</f>
        <v>Buildings</v>
      </c>
      <c r="D146" s="25" t="s">
        <v>81</v>
      </c>
      <c r="E146" s="25"/>
      <c r="F146" s="25"/>
      <c r="G146" s="25"/>
      <c r="H146" s="25"/>
      <c r="I146" s="25"/>
      <c r="J146" s="199">
        <v>0</v>
      </c>
      <c r="K146" s="199">
        <v>0</v>
      </c>
      <c r="L146" s="199">
        <v>0</v>
      </c>
      <c r="M146" s="199">
        <v>0</v>
      </c>
      <c r="N146" s="199">
        <v>0</v>
      </c>
      <c r="O146" s="253">
        <f>SUM(J146:N146)</f>
        <v>0</v>
      </c>
      <c r="P146" s="70"/>
      <c r="Q146" s="70"/>
      <c r="R146" s="70"/>
      <c r="S146" s="70"/>
    </row>
    <row r="147" spans="2:19" hidden="1" outlineLevel="1">
      <c r="B147" s="310"/>
      <c r="C147" s="4" t="str">
        <f>C146</f>
        <v>Buildings</v>
      </c>
      <c r="D147" s="25">
        <v>0</v>
      </c>
      <c r="E147" s="25"/>
      <c r="F147" s="25"/>
      <c r="G147" s="25"/>
      <c r="H147" s="25"/>
      <c r="I147" s="25"/>
      <c r="J147" s="202"/>
      <c r="K147" s="202"/>
      <c r="L147" s="202"/>
      <c r="M147" s="202"/>
      <c r="N147" s="202"/>
      <c r="O147" s="70"/>
      <c r="P147" s="70"/>
      <c r="Q147" s="70"/>
      <c r="R147" s="70"/>
      <c r="S147" s="70"/>
    </row>
    <row r="148" spans="2:19" hidden="1" outlineLevel="1">
      <c r="B148" s="310"/>
      <c r="C148" s="4" t="str">
        <f t="shared" ref="C148:C153" si="91">C147</f>
        <v>Buildings</v>
      </c>
      <c r="D148" s="25">
        <v>1</v>
      </c>
      <c r="E148" s="25"/>
      <c r="F148" s="25"/>
      <c r="G148" s="25"/>
      <c r="H148" s="25"/>
      <c r="I148" s="25"/>
      <c r="J148" s="201"/>
      <c r="K148" s="202">
        <v>6.9239100304332779E-2</v>
      </c>
      <c r="L148" s="202">
        <v>6.9239100304332779E-2</v>
      </c>
      <c r="M148" s="202">
        <v>6.9239100304332779E-2</v>
      </c>
      <c r="N148" s="202">
        <v>6.9239100304332779E-2</v>
      </c>
      <c r="O148" s="253">
        <f t="shared" ref="O148:O153" si="92">SUM(J148:N148)</f>
        <v>0.27695640121733112</v>
      </c>
      <c r="P148" s="70"/>
      <c r="Q148" s="70"/>
      <c r="R148" s="70"/>
      <c r="S148" s="70"/>
    </row>
    <row r="149" spans="2:19" hidden="1" outlineLevel="1">
      <c r="B149" s="310"/>
      <c r="C149" s="4" t="str">
        <f t="shared" si="91"/>
        <v>Buildings</v>
      </c>
      <c r="D149" s="25">
        <v>2</v>
      </c>
      <c r="E149" s="25"/>
      <c r="F149" s="25"/>
      <c r="G149" s="25"/>
      <c r="H149" s="25"/>
      <c r="I149" s="25"/>
      <c r="J149" s="203"/>
      <c r="K149" s="204"/>
      <c r="L149" s="202">
        <v>0</v>
      </c>
      <c r="M149" s="202">
        <v>0</v>
      </c>
      <c r="N149" s="202">
        <v>0</v>
      </c>
      <c r="O149" s="253">
        <f t="shared" si="92"/>
        <v>0</v>
      </c>
      <c r="P149" s="70"/>
      <c r="Q149" s="70"/>
      <c r="R149" s="70"/>
      <c r="S149" s="70"/>
    </row>
    <row r="150" spans="2:19" hidden="1" outlineLevel="1">
      <c r="B150" s="310"/>
      <c r="C150" s="4" t="str">
        <f t="shared" si="91"/>
        <v>Buildings</v>
      </c>
      <c r="D150" s="25">
        <v>3</v>
      </c>
      <c r="E150" s="25"/>
      <c r="F150" s="25"/>
      <c r="G150" s="25"/>
      <c r="H150" s="25"/>
      <c r="I150" s="25"/>
      <c r="J150" s="203"/>
      <c r="K150" s="205"/>
      <c r="L150" s="204"/>
      <c r="M150" s="202">
        <v>0</v>
      </c>
      <c r="N150" s="202">
        <v>0</v>
      </c>
      <c r="O150" s="253">
        <f t="shared" si="92"/>
        <v>0</v>
      </c>
      <c r="P150" s="70"/>
      <c r="Q150" s="70"/>
      <c r="R150" s="70"/>
      <c r="S150" s="70"/>
    </row>
    <row r="151" spans="2:19" hidden="1" outlineLevel="1">
      <c r="B151" s="310"/>
      <c r="C151" s="4" t="str">
        <f t="shared" si="91"/>
        <v>Buildings</v>
      </c>
      <c r="D151" s="25">
        <v>4</v>
      </c>
      <c r="E151" s="25"/>
      <c r="F151" s="25"/>
      <c r="G151" s="25"/>
      <c r="H151" s="25"/>
      <c r="I151" s="25"/>
      <c r="J151" s="203"/>
      <c r="K151" s="205"/>
      <c r="L151" s="205"/>
      <c r="M151" s="204"/>
      <c r="N151" s="202">
        <v>0</v>
      </c>
      <c r="O151" s="253">
        <f t="shared" si="92"/>
        <v>0</v>
      </c>
      <c r="P151" s="70"/>
      <c r="Q151" s="70"/>
      <c r="R151" s="70"/>
      <c r="S151" s="70"/>
    </row>
    <row r="152" spans="2:19" hidden="1" outlineLevel="1">
      <c r="B152" s="310"/>
      <c r="C152" s="4" t="str">
        <f t="shared" si="91"/>
        <v>Buildings</v>
      </c>
      <c r="D152" s="25">
        <v>5</v>
      </c>
      <c r="E152" s="25"/>
      <c r="F152" s="25"/>
      <c r="G152" s="25"/>
      <c r="H152" s="25"/>
      <c r="I152" s="25"/>
      <c r="J152" s="203"/>
      <c r="K152" s="205"/>
      <c r="L152" s="205"/>
      <c r="M152" s="205"/>
      <c r="N152" s="204"/>
      <c r="O152" s="70"/>
      <c r="P152" s="70"/>
      <c r="Q152" s="70"/>
      <c r="R152" s="70"/>
      <c r="S152" s="70"/>
    </row>
    <row r="153" spans="2:19" collapsed="1">
      <c r="B153" s="310"/>
      <c r="C153" s="45" t="str">
        <f t="shared" si="91"/>
        <v>Buildings</v>
      </c>
      <c r="D153" s="206" t="s">
        <v>19</v>
      </c>
      <c r="E153" s="206"/>
      <c r="F153" s="206"/>
      <c r="G153" s="206"/>
      <c r="H153" s="206"/>
      <c r="I153" s="206"/>
      <c r="J153" s="207">
        <f>SUM(J146:J152)</f>
        <v>0</v>
      </c>
      <c r="K153" s="207">
        <f t="shared" ref="K153" si="93">SUM(K146:K152)</f>
        <v>6.9239100304332779E-2</v>
      </c>
      <c r="L153" s="207">
        <f t="shared" ref="L153" si="94">SUM(L146:L152)</f>
        <v>6.9239100304332779E-2</v>
      </c>
      <c r="M153" s="207">
        <f t="shared" ref="M153" si="95">SUM(M146:M152)</f>
        <v>6.9239100304332779E-2</v>
      </c>
      <c r="N153" s="207">
        <f t="shared" ref="N153" si="96">SUM(N146:N152)</f>
        <v>6.9239100304332779E-2</v>
      </c>
      <c r="O153" s="253">
        <f t="shared" si="92"/>
        <v>0.27695640121733112</v>
      </c>
      <c r="P153" s="70"/>
      <c r="Q153" s="70"/>
      <c r="R153" s="70"/>
      <c r="S153" s="70"/>
    </row>
    <row r="154" spans="2:19">
      <c r="B154" s="310"/>
      <c r="D154" s="25"/>
      <c r="E154" s="25"/>
      <c r="F154" s="25"/>
      <c r="G154" s="25"/>
      <c r="H154" s="25"/>
      <c r="I154" s="25"/>
      <c r="J154" s="208">
        <f>SUMIF($D$73:$D$153,"Total",J73:J153)</f>
        <v>45.110542326144355</v>
      </c>
      <c r="K154" s="208">
        <f t="shared" ref="K154:N154" si="97">SUMIF($D$73:$D$153,"Total",K73:K153)</f>
        <v>53.043917145197554</v>
      </c>
      <c r="L154" s="208">
        <f t="shared" si="97"/>
        <v>55.052471500702282</v>
      </c>
      <c r="M154" s="208">
        <f t="shared" si="97"/>
        <v>56.79710052752727</v>
      </c>
      <c r="N154" s="208">
        <f t="shared" si="97"/>
        <v>59.015767964831923</v>
      </c>
      <c r="O154" s="70"/>
      <c r="P154" s="70"/>
      <c r="Q154" s="70"/>
      <c r="R154" s="70"/>
      <c r="S154" s="70"/>
    </row>
    <row r="155" spans="2:19">
      <c r="D155" s="25"/>
      <c r="E155" s="25"/>
      <c r="F155" s="25"/>
      <c r="G155" s="25"/>
      <c r="H155" s="25"/>
      <c r="I155" s="25"/>
      <c r="J155" s="73"/>
      <c r="K155" s="73"/>
      <c r="L155" s="73"/>
      <c r="M155" s="73"/>
      <c r="N155" s="73"/>
      <c r="O155" s="62"/>
    </row>
    <row r="156" spans="2:19">
      <c r="C156" s="25"/>
      <c r="D156" s="25"/>
      <c r="E156" s="25"/>
      <c r="F156" s="25"/>
      <c r="G156" s="25"/>
      <c r="H156" s="25"/>
      <c r="I156" s="25"/>
      <c r="J156" s="179"/>
      <c r="K156" s="179"/>
      <c r="L156" s="179"/>
      <c r="M156" s="179"/>
      <c r="N156" s="179"/>
      <c r="O156" s="62"/>
    </row>
    <row r="157" spans="2:19">
      <c r="C157" s="65" t="s">
        <v>17</v>
      </c>
      <c r="D157" s="50"/>
      <c r="E157" s="17"/>
      <c r="F157" s="17"/>
      <c r="G157" s="51"/>
      <c r="H157" s="52"/>
      <c r="I157" s="17"/>
      <c r="J157" s="19">
        <f>J57</f>
        <v>2013</v>
      </c>
      <c r="K157" s="19">
        <f>K57</f>
        <v>2014</v>
      </c>
      <c r="L157" s="19">
        <f>L57</f>
        <v>2015</v>
      </c>
      <c r="M157" s="19">
        <f>M57</f>
        <v>2016</v>
      </c>
      <c r="N157" s="19">
        <f>N57</f>
        <v>2017</v>
      </c>
    </row>
    <row r="158" spans="2:19">
      <c r="C158" s="67"/>
      <c r="D158" s="53"/>
      <c r="E158" s="31"/>
      <c r="F158" s="31"/>
      <c r="G158" s="68"/>
      <c r="H158" s="55"/>
      <c r="I158" s="31"/>
      <c r="J158" s="56" t="s">
        <v>16</v>
      </c>
      <c r="K158" s="56" t="s">
        <v>16</v>
      </c>
      <c r="L158" s="56" t="s">
        <v>16</v>
      </c>
      <c r="M158" s="56" t="s">
        <v>16</v>
      </c>
      <c r="N158" s="56" t="s">
        <v>16</v>
      </c>
    </row>
    <row r="159" spans="2:19">
      <c r="C159" s="4" t="str">
        <f t="shared" ref="C159:C168" si="98">C43</f>
        <v>Transmission and distribution</v>
      </c>
      <c r="F159" s="33"/>
      <c r="G159" s="62"/>
      <c r="H159" s="56" t="s">
        <v>16</v>
      </c>
      <c r="I159" s="74">
        <f t="shared" ref="I159:I168" si="99">I43</f>
        <v>529.32213725815825</v>
      </c>
      <c r="J159" s="75">
        <f>I159+J59-J81*J$18+J$17*I159</f>
        <v>535.55588477897709</v>
      </c>
      <c r="K159" s="75">
        <f t="shared" ref="K159:N159" si="100">J159+K59-K81*K$18+K$17*J159</f>
        <v>556.91792153242784</v>
      </c>
      <c r="L159" s="75">
        <f t="shared" si="100"/>
        <v>581.45715001405347</v>
      </c>
      <c r="M159" s="75">
        <f t="shared" si="100"/>
        <v>616.15812541017169</v>
      </c>
      <c r="N159" s="75">
        <f t="shared" si="100"/>
        <v>650.60924434544586</v>
      </c>
      <c r="O159" s="76"/>
    </row>
    <row r="160" spans="2:19">
      <c r="C160" s="4" t="str">
        <f t="shared" si="98"/>
        <v>Services</v>
      </c>
      <c r="G160" s="62"/>
      <c r="H160" s="56" t="s">
        <v>16</v>
      </c>
      <c r="I160" s="74">
        <f t="shared" si="99"/>
        <v>366.40367541626847</v>
      </c>
      <c r="J160" s="75">
        <f>I160+J60-J89*J$18+J$17*I160</f>
        <v>376.16079793912212</v>
      </c>
      <c r="K160" s="75">
        <f t="shared" ref="K160:N160" si="101">J160+K60-K89*K$18+K$17*J160</f>
        <v>389.67296678062496</v>
      </c>
      <c r="L160" s="75">
        <f t="shared" si="101"/>
        <v>405.41065953596592</v>
      </c>
      <c r="M160" s="75">
        <f t="shared" si="101"/>
        <v>414.06840023054144</v>
      </c>
      <c r="N160" s="75">
        <f t="shared" si="101"/>
        <v>422.21162677688022</v>
      </c>
      <c r="O160" s="76"/>
    </row>
    <row r="161" spans="3:21">
      <c r="C161" s="4" t="str">
        <f t="shared" si="98"/>
        <v>Cathodic Protection</v>
      </c>
      <c r="G161" s="62"/>
      <c r="H161" s="56" t="s">
        <v>16</v>
      </c>
      <c r="I161" s="74">
        <f t="shared" si="99"/>
        <v>0.88907984533650608</v>
      </c>
      <c r="J161" s="75">
        <f>I161+J61-J97*J$18+J$17*I161</f>
        <v>0.99432927506829161</v>
      </c>
      <c r="K161" s="75">
        <f t="shared" ref="K161:N161" si="102">J161+K61-K97*K$18+K$17*J161</f>
        <v>1.1198872159054316</v>
      </c>
      <c r="L161" s="75">
        <f t="shared" si="102"/>
        <v>1.2509430766140137</v>
      </c>
      <c r="M161" s="75">
        <f t="shared" si="102"/>
        <v>1.5579502800157499</v>
      </c>
      <c r="N161" s="75">
        <f t="shared" si="102"/>
        <v>1.9748269469484871</v>
      </c>
      <c r="O161" s="76"/>
    </row>
    <row r="162" spans="3:21">
      <c r="C162" s="4" t="str">
        <f t="shared" si="98"/>
        <v>Supply Regs/Valve stations</v>
      </c>
      <c r="G162" s="62"/>
      <c r="H162" s="56" t="s">
        <v>16</v>
      </c>
      <c r="I162" s="74">
        <f t="shared" si="99"/>
        <v>22.706798688615368</v>
      </c>
      <c r="J162" s="75">
        <f>I162+J62-J105*J$18+J$17*I162</f>
        <v>22.746721415469342</v>
      </c>
      <c r="K162" s="75">
        <f t="shared" ref="K162:N162" si="103">J162+K62-K105*K$18+K$17*J162</f>
        <v>22.977580931332444</v>
      </c>
      <c r="L162" s="75">
        <f t="shared" si="103"/>
        <v>23.358318153722379</v>
      </c>
      <c r="M162" s="75">
        <f t="shared" si="103"/>
        <v>24.715554478286421</v>
      </c>
      <c r="N162" s="75">
        <f t="shared" si="103"/>
        <v>26.593458558974159</v>
      </c>
      <c r="O162" s="76"/>
    </row>
    <row r="163" spans="3:21">
      <c r="C163" s="4" t="str">
        <f t="shared" si="98"/>
        <v>Meters</v>
      </c>
      <c r="G163" s="62"/>
      <c r="H163" s="56" t="s">
        <v>16</v>
      </c>
      <c r="I163" s="74">
        <f t="shared" si="99"/>
        <v>95.233006615469336</v>
      </c>
      <c r="J163" s="75">
        <f>I163+J63-J113*J$18+J$17*I163</f>
        <v>90.525325406095334</v>
      </c>
      <c r="K163" s="75">
        <f t="shared" ref="K163:N163" si="104">J163+K63-K113*K$18+K$17*J163</f>
        <v>85.723619290494113</v>
      </c>
      <c r="L163" s="75">
        <f t="shared" si="104"/>
        <v>81.24194889050878</v>
      </c>
      <c r="M163" s="75">
        <f t="shared" si="104"/>
        <v>76.063473660899987</v>
      </c>
      <c r="N163" s="75">
        <f t="shared" si="104"/>
        <v>70.80470151559301</v>
      </c>
      <c r="O163" s="76"/>
    </row>
    <row r="164" spans="3:21">
      <c r="C164" s="4" t="str">
        <f t="shared" si="98"/>
        <v>Land</v>
      </c>
      <c r="G164" s="62"/>
      <c r="H164" s="56" t="s">
        <v>16</v>
      </c>
      <c r="I164" s="74">
        <f t="shared" si="99"/>
        <v>0</v>
      </c>
      <c r="J164" s="75">
        <f>I164+J64-J121*J$18+J$17*I164</f>
        <v>0</v>
      </c>
      <c r="K164" s="75">
        <f t="shared" ref="K164:N164" si="105">J164+K64-K121*K$18+K$17*J164</f>
        <v>0</v>
      </c>
      <c r="L164" s="75">
        <f t="shared" si="105"/>
        <v>0</v>
      </c>
      <c r="M164" s="75">
        <f t="shared" si="105"/>
        <v>0</v>
      </c>
      <c r="N164" s="75">
        <f t="shared" si="105"/>
        <v>0</v>
      </c>
      <c r="O164" s="76"/>
    </row>
    <row r="165" spans="3:21">
      <c r="C165" s="4" t="str">
        <f t="shared" si="98"/>
        <v>IT</v>
      </c>
      <c r="G165" s="62"/>
      <c r="H165" s="56" t="s">
        <v>16</v>
      </c>
      <c r="I165" s="74">
        <f t="shared" si="99"/>
        <v>40.606837840823701</v>
      </c>
      <c r="J165" s="75">
        <f>I165+J65-J129*J$18+J$17*I165</f>
        <v>58.495817598738853</v>
      </c>
      <c r="K165" s="75">
        <f t="shared" ref="K165:N165" si="106">J165+K65-K129*K$18+K$17*J165</f>
        <v>48.972976526067043</v>
      </c>
      <c r="L165" s="75">
        <f t="shared" si="106"/>
        <v>39.493033170610857</v>
      </c>
      <c r="M165" s="75">
        <f t="shared" si="106"/>
        <v>29.636294983765559</v>
      </c>
      <c r="N165" s="75">
        <f t="shared" si="106"/>
        <v>13.404277411998018</v>
      </c>
      <c r="O165" s="76"/>
    </row>
    <row r="166" spans="3:21">
      <c r="C166" s="4" t="str">
        <f t="shared" si="98"/>
        <v>SCADA</v>
      </c>
      <c r="G166" s="62"/>
      <c r="H166" s="56" t="s">
        <v>16</v>
      </c>
      <c r="I166" s="74">
        <f t="shared" si="99"/>
        <v>-1.1133770188029188</v>
      </c>
      <c r="J166" s="75">
        <f>I166+J66-J137*J$18+J$17*I166</f>
        <v>0.15154613488458682</v>
      </c>
      <c r="K166" s="75">
        <f t="shared" ref="K166:N166" si="107">J166+K66-K137*K$18+K$17*J166</f>
        <v>0.166127278121042</v>
      </c>
      <c r="L166" s="75">
        <f t="shared" si="107"/>
        <v>0.25324434623877251</v>
      </c>
      <c r="M166" s="75">
        <f t="shared" si="107"/>
        <v>0.72808434844338366</v>
      </c>
      <c r="N166" s="75">
        <f t="shared" si="107"/>
        <v>2.5152748976249746</v>
      </c>
      <c r="O166" s="76"/>
    </row>
    <row r="167" spans="3:21">
      <c r="C167" s="4" t="str">
        <f t="shared" si="98"/>
        <v>Other</v>
      </c>
      <c r="G167" s="62"/>
      <c r="H167" s="56" t="s">
        <v>16</v>
      </c>
      <c r="I167" s="74">
        <f t="shared" si="99"/>
        <v>0.9632530943123101</v>
      </c>
      <c r="J167" s="75">
        <f>I167+J67-J145*J$18+J$17*I167</f>
        <v>0.93389179990828874</v>
      </c>
      <c r="K167" s="75">
        <f t="shared" ref="K167:N167" si="108">J167+K67-K145*K$18+K$17*J167</f>
        <v>1.2826169193737194</v>
      </c>
      <c r="L167" s="75">
        <f t="shared" si="108"/>
        <v>1.4246251227966975</v>
      </c>
      <c r="M167" s="75">
        <f t="shared" si="108"/>
        <v>1.3576735964208198</v>
      </c>
      <c r="N167" s="75">
        <f t="shared" si="108"/>
        <v>1.2281108250566262</v>
      </c>
      <c r="O167" s="76"/>
    </row>
    <row r="168" spans="3:21">
      <c r="C168" s="4" t="str">
        <f t="shared" si="98"/>
        <v>Buildings</v>
      </c>
      <c r="G168" s="62"/>
      <c r="H168" s="56" t="s">
        <v>16</v>
      </c>
      <c r="I168" s="74">
        <f t="shared" si="99"/>
        <v>0</v>
      </c>
      <c r="J168" s="75">
        <f>I168+J68-J153*J$18+J$17*I168</f>
        <v>1.8673767737572404</v>
      </c>
      <c r="K168" s="75">
        <f t="shared" ref="K168:N168" si="109">J168+K68-K153*K$18+K$17*J168</f>
        <v>1.835579686626593</v>
      </c>
      <c r="L168" s="75">
        <f t="shared" si="109"/>
        <v>1.8041211790550253</v>
      </c>
      <c r="M168" s="75">
        <f t="shared" si="109"/>
        <v>2.6291697096070701</v>
      </c>
      <c r="N168" s="75">
        <f t="shared" si="109"/>
        <v>3.0624208610731203</v>
      </c>
      <c r="O168" s="76"/>
    </row>
    <row r="169" spans="3:21">
      <c r="G169" s="62"/>
      <c r="H169" s="60"/>
      <c r="I169" s="61">
        <f t="shared" ref="I169:N169" si="110">SUM(I159:I168)</f>
        <v>1055.0114117401808</v>
      </c>
      <c r="J169" s="61">
        <f t="shared" si="110"/>
        <v>1087.431691122021</v>
      </c>
      <c r="K169" s="61">
        <f>SUM(K159:K168)</f>
        <v>1108.6692761609731</v>
      </c>
      <c r="L169" s="61">
        <f t="shared" si="110"/>
        <v>1135.694043489566</v>
      </c>
      <c r="M169" s="61">
        <f t="shared" si="110"/>
        <v>1166.9147266981522</v>
      </c>
      <c r="N169" s="61">
        <f t="shared" si="110"/>
        <v>1192.4039421395944</v>
      </c>
      <c r="O169" s="76"/>
    </row>
    <row r="170" spans="3:21">
      <c r="H170" s="60"/>
      <c r="I170" s="73"/>
      <c r="J170" s="73"/>
      <c r="K170" s="73"/>
      <c r="L170" s="73"/>
      <c r="M170" s="73"/>
      <c r="N170" s="73"/>
      <c r="O170" s="77"/>
      <c r="P170" s="77"/>
      <c r="Q170" s="77"/>
      <c r="R170" s="77"/>
      <c r="S170" s="77"/>
      <c r="T170" s="77"/>
      <c r="U170" s="77"/>
    </row>
    <row r="172" spans="3:21">
      <c r="C172" s="16" t="s">
        <v>18</v>
      </c>
      <c r="D172" s="50"/>
      <c r="E172" s="17"/>
      <c r="F172" s="17"/>
      <c r="G172" s="51"/>
      <c r="H172" s="52"/>
      <c r="I172" s="17"/>
      <c r="J172" s="19"/>
      <c r="K172" s="19"/>
      <c r="L172" s="19"/>
      <c r="M172" s="19"/>
      <c r="N172" s="19"/>
    </row>
    <row r="173" spans="3:21">
      <c r="C173" s="67"/>
      <c r="D173" s="53"/>
      <c r="E173" s="31"/>
      <c r="F173" s="31"/>
      <c r="G173" s="68"/>
      <c r="H173" s="55"/>
      <c r="I173" s="31"/>
      <c r="J173" s="56" t="s">
        <v>16</v>
      </c>
      <c r="K173" s="56" t="s">
        <v>16</v>
      </c>
      <c r="L173" s="56" t="s">
        <v>16</v>
      </c>
      <c r="M173" s="56" t="s">
        <v>16</v>
      </c>
      <c r="N173" s="56" t="s">
        <v>16</v>
      </c>
    </row>
    <row r="174" spans="3:21">
      <c r="C174" s="78" t="str">
        <f t="shared" ref="C174:C183" si="111">C43</f>
        <v>Transmission and distribution</v>
      </c>
      <c r="H174" s="79"/>
      <c r="I174" s="178">
        <v>0</v>
      </c>
      <c r="O174" s="80"/>
    </row>
    <row r="175" spans="3:21">
      <c r="C175" s="78" t="str">
        <f t="shared" si="111"/>
        <v>Services</v>
      </c>
      <c r="H175" s="79"/>
      <c r="I175" s="83">
        <v>0</v>
      </c>
      <c r="O175" s="80"/>
    </row>
    <row r="176" spans="3:21">
      <c r="C176" s="78" t="str">
        <f t="shared" si="111"/>
        <v>Cathodic Protection</v>
      </c>
      <c r="H176" s="79"/>
      <c r="I176" s="83">
        <v>0</v>
      </c>
      <c r="O176" s="80"/>
    </row>
    <row r="177" spans="3:15">
      <c r="C177" s="78" t="str">
        <f t="shared" si="111"/>
        <v>Supply Regs/Valve stations</v>
      </c>
      <c r="H177" s="79"/>
      <c r="I177" s="83">
        <v>0</v>
      </c>
      <c r="O177" s="80"/>
    </row>
    <row r="178" spans="3:15">
      <c r="C178" s="78" t="str">
        <f t="shared" si="111"/>
        <v>Meters</v>
      </c>
      <c r="H178" s="79"/>
      <c r="I178" s="83">
        <v>0</v>
      </c>
      <c r="O178" s="80"/>
    </row>
    <row r="179" spans="3:15">
      <c r="C179" s="78" t="str">
        <f t="shared" si="111"/>
        <v>Land</v>
      </c>
      <c r="H179" s="79"/>
      <c r="I179" s="83">
        <v>0</v>
      </c>
      <c r="O179" s="80"/>
    </row>
    <row r="180" spans="3:15">
      <c r="C180" s="78" t="str">
        <f t="shared" si="111"/>
        <v>IT</v>
      </c>
      <c r="H180" s="79"/>
      <c r="I180" s="83">
        <v>0</v>
      </c>
      <c r="O180" s="80"/>
    </row>
    <row r="181" spans="3:15">
      <c r="C181" s="78" t="str">
        <f t="shared" si="111"/>
        <v>SCADA</v>
      </c>
      <c r="H181" s="79"/>
      <c r="I181" s="83">
        <v>0</v>
      </c>
      <c r="O181" s="80"/>
    </row>
    <row r="182" spans="3:15">
      <c r="C182" s="78" t="str">
        <f t="shared" si="111"/>
        <v>Other</v>
      </c>
      <c r="H182" s="79"/>
      <c r="I182" s="83">
        <v>0</v>
      </c>
      <c r="O182" s="80"/>
    </row>
    <row r="183" spans="3:15">
      <c r="C183" s="78" t="str">
        <f t="shared" si="111"/>
        <v>Buildings</v>
      </c>
      <c r="H183" s="79"/>
      <c r="I183" s="83">
        <v>0</v>
      </c>
      <c r="O183" s="80"/>
    </row>
    <row r="184" spans="3:15">
      <c r="C184" s="81" t="s">
        <v>19</v>
      </c>
      <c r="D184" s="45"/>
      <c r="E184" s="45"/>
      <c r="F184" s="45"/>
      <c r="G184" s="45"/>
      <c r="H184" s="79"/>
      <c r="I184" s="82">
        <f>SUM(I174:I183)</f>
        <v>0</v>
      </c>
      <c r="J184" s="45"/>
      <c r="K184" s="45"/>
      <c r="L184" s="45"/>
      <c r="M184" s="45"/>
    </row>
    <row r="187" spans="3:15">
      <c r="C187" s="65" t="s">
        <v>20</v>
      </c>
      <c r="D187" s="50"/>
      <c r="E187" s="17"/>
      <c r="F187" s="17"/>
      <c r="G187" s="51"/>
      <c r="H187" s="52"/>
      <c r="I187" s="17"/>
      <c r="J187" s="19"/>
      <c r="K187" s="19"/>
      <c r="L187" s="19"/>
      <c r="M187" s="19"/>
      <c r="N187" s="19"/>
    </row>
    <row r="188" spans="3:15">
      <c r="C188" s="67"/>
      <c r="D188" s="53"/>
      <c r="E188" s="31"/>
      <c r="F188" s="31"/>
      <c r="G188" s="68"/>
      <c r="H188" s="55"/>
      <c r="I188" s="31"/>
      <c r="J188" s="56" t="s">
        <v>16</v>
      </c>
      <c r="K188" s="56" t="s">
        <v>16</v>
      </c>
      <c r="L188" s="56" t="s">
        <v>16</v>
      </c>
      <c r="M188" s="56" t="s">
        <v>16</v>
      </c>
      <c r="N188" s="56" t="s">
        <v>16</v>
      </c>
    </row>
    <row r="189" spans="3:15">
      <c r="C189" s="78" t="str">
        <f t="shared" ref="C189:C198" si="112">C43</f>
        <v>Transmission and distribution</v>
      </c>
      <c r="J189" s="83">
        <f>($I174+SUM($I189:I189))*J$21</f>
        <v>0</v>
      </c>
      <c r="K189" s="83">
        <f>($I174+SUM($I189:J189))*K$21</f>
        <v>0</v>
      </c>
      <c r="L189" s="83">
        <f>($I174+SUM($I189:K189))*L$21</f>
        <v>0</v>
      </c>
      <c r="M189" s="83">
        <f>($I174+SUM($I189:L189))*M$21</f>
        <v>0</v>
      </c>
      <c r="N189" s="83">
        <f>($I174+SUM($I189:M189))*N$21</f>
        <v>0</v>
      </c>
      <c r="O189" s="80"/>
    </row>
    <row r="190" spans="3:15">
      <c r="C190" s="78" t="str">
        <f t="shared" si="112"/>
        <v>Services</v>
      </c>
      <c r="J190" s="83">
        <f>($I175+SUM($I190:I190))*J$21</f>
        <v>0</v>
      </c>
      <c r="K190" s="83">
        <f>($I175+SUM($I190:J190))*K$21</f>
        <v>0</v>
      </c>
      <c r="L190" s="83">
        <f>($I175+SUM($I190:K190))*L$21</f>
        <v>0</v>
      </c>
      <c r="M190" s="83">
        <f>($I175+SUM($I190:L190))*M$21</f>
        <v>0</v>
      </c>
      <c r="N190" s="83">
        <f>($I175+SUM($I190:M190))*N$21</f>
        <v>0</v>
      </c>
      <c r="O190" s="80"/>
    </row>
    <row r="191" spans="3:15">
      <c r="C191" s="78" t="str">
        <f t="shared" si="112"/>
        <v>Cathodic Protection</v>
      </c>
      <c r="J191" s="83">
        <f>($I176+SUM($I191:I191))*J$21</f>
        <v>0</v>
      </c>
      <c r="K191" s="83">
        <f>($I176+SUM($I191:J191))*K$21</f>
        <v>0</v>
      </c>
      <c r="L191" s="83">
        <f>($I176+SUM($I191:K191))*L$21</f>
        <v>0</v>
      </c>
      <c r="M191" s="83">
        <f>($I176+SUM($I191:L191))*M$21</f>
        <v>0</v>
      </c>
      <c r="N191" s="83">
        <f>($I176+SUM($I191:M191))*N$21</f>
        <v>0</v>
      </c>
      <c r="O191" s="80"/>
    </row>
    <row r="192" spans="3:15">
      <c r="C192" s="78" t="str">
        <f t="shared" si="112"/>
        <v>Supply Regs/Valve stations</v>
      </c>
      <c r="J192" s="83">
        <f>($I177+SUM($I192:I192))*J$21</f>
        <v>0</v>
      </c>
      <c r="K192" s="83">
        <f>($I177+SUM($I192:J192))*K$21</f>
        <v>0</v>
      </c>
      <c r="L192" s="83">
        <f>($I177+SUM($I192:K192))*L$21</f>
        <v>0</v>
      </c>
      <c r="M192" s="83">
        <f>($I177+SUM($I192:L192))*M$21</f>
        <v>0</v>
      </c>
      <c r="N192" s="83">
        <f>($I177+SUM($I192:M192))*N$21</f>
        <v>0</v>
      </c>
      <c r="O192" s="80"/>
    </row>
    <row r="193" spans="3:15">
      <c r="C193" s="78" t="str">
        <f t="shared" si="112"/>
        <v>Meters</v>
      </c>
      <c r="J193" s="83">
        <f>($I178+SUM($I193:I193))*J$21</f>
        <v>0</v>
      </c>
      <c r="K193" s="83">
        <f>($I178+SUM($I193:J193))*K$21</f>
        <v>0</v>
      </c>
      <c r="L193" s="83">
        <f>($I178+SUM($I193:K193))*L$21</f>
        <v>0</v>
      </c>
      <c r="M193" s="83">
        <f>($I178+SUM($I193:L193))*M$21</f>
        <v>0</v>
      </c>
      <c r="N193" s="83">
        <f>($I178+SUM($I193:M193))*N$21</f>
        <v>0</v>
      </c>
      <c r="O193" s="80"/>
    </row>
    <row r="194" spans="3:15">
      <c r="C194" s="78" t="str">
        <f t="shared" si="112"/>
        <v>Land</v>
      </c>
      <c r="J194" s="83">
        <f>($I179+SUM($I194:I194))*J$21</f>
        <v>0</v>
      </c>
      <c r="K194" s="83">
        <f>($I179+SUM($I194:J194))*K$21</f>
        <v>0</v>
      </c>
      <c r="L194" s="83">
        <f>($I179+SUM($I194:K194))*L$21</f>
        <v>0</v>
      </c>
      <c r="M194" s="83">
        <f>($I179+SUM($I194:L194))*M$21</f>
        <v>0</v>
      </c>
      <c r="N194" s="83">
        <f>($I179+SUM($I194:M194))*N$21</f>
        <v>0</v>
      </c>
      <c r="O194" s="80"/>
    </row>
    <row r="195" spans="3:15">
      <c r="C195" s="78" t="str">
        <f t="shared" si="112"/>
        <v>IT</v>
      </c>
      <c r="J195" s="83">
        <f>($I180+SUM($I195:I195))*J$21</f>
        <v>0</v>
      </c>
      <c r="K195" s="83">
        <f>($I180+SUM($I195:J195))*K$21</f>
        <v>0</v>
      </c>
      <c r="L195" s="83">
        <f>($I180+SUM($I195:K195))*L$21</f>
        <v>0</v>
      </c>
      <c r="M195" s="83">
        <f>($I180+SUM($I195:L195))*M$21</f>
        <v>0</v>
      </c>
      <c r="N195" s="83">
        <f>($I180+SUM($I195:M195))*N$21</f>
        <v>0</v>
      </c>
      <c r="O195" s="80"/>
    </row>
    <row r="196" spans="3:15">
      <c r="C196" s="78" t="str">
        <f t="shared" si="112"/>
        <v>SCADA</v>
      </c>
      <c r="J196" s="83">
        <f>($I181+SUM($I196:I196))*J$21</f>
        <v>0</v>
      </c>
      <c r="K196" s="83">
        <f>($I181+SUM($I196:J196))*K$21</f>
        <v>0</v>
      </c>
      <c r="L196" s="83">
        <f>($I181+SUM($I196:K196))*L$21</f>
        <v>0</v>
      </c>
      <c r="M196" s="83">
        <f>($I181+SUM($I196:L196))*M$21</f>
        <v>0</v>
      </c>
      <c r="N196" s="83">
        <f>($I181+SUM($I196:M196))*N$21</f>
        <v>0</v>
      </c>
      <c r="O196" s="80"/>
    </row>
    <row r="197" spans="3:15">
      <c r="C197" s="78" t="str">
        <f t="shared" si="112"/>
        <v>Other</v>
      </c>
      <c r="J197" s="83">
        <f>($I182+SUM($I197:I197))*J$21</f>
        <v>0</v>
      </c>
      <c r="K197" s="83">
        <f>($I182+SUM($I197:J197))*K$21</f>
        <v>0</v>
      </c>
      <c r="L197" s="83">
        <f>($I182+SUM($I197:K197))*L$21</f>
        <v>0</v>
      </c>
      <c r="M197" s="83">
        <f>($I182+SUM($I197:L197))*M$21</f>
        <v>0</v>
      </c>
      <c r="N197" s="83">
        <f>($I182+SUM($I197:M197))*N$21</f>
        <v>0</v>
      </c>
      <c r="O197" s="80"/>
    </row>
    <row r="198" spans="3:15">
      <c r="C198" s="78" t="str">
        <f t="shared" si="112"/>
        <v>Buildings</v>
      </c>
      <c r="J198" s="83">
        <f>($I183+SUM($I198:I198))*J$21</f>
        <v>0</v>
      </c>
      <c r="K198" s="83">
        <f>($I183+SUM($I198:J198))*K$21</f>
        <v>0</v>
      </c>
      <c r="L198" s="83">
        <f>($I183+SUM($I198:K198))*L$21</f>
        <v>0</v>
      </c>
      <c r="M198" s="83">
        <f>($I183+SUM($I198:L198))*M$21</f>
        <v>0</v>
      </c>
      <c r="N198" s="83">
        <f>($I183+SUM($I198:M198))*N$21</f>
        <v>0</v>
      </c>
      <c r="O198" s="80"/>
    </row>
    <row r="199" spans="3:15">
      <c r="C199" s="81" t="s">
        <v>19</v>
      </c>
      <c r="J199" s="84">
        <f>SUM(J189:J198)</f>
        <v>0</v>
      </c>
      <c r="K199" s="84">
        <f>SUM(K189:K198)</f>
        <v>0</v>
      </c>
      <c r="L199" s="84">
        <f>SUM(L189:L198)</f>
        <v>0</v>
      </c>
      <c r="M199" s="84">
        <f>SUM(M189:M198)</f>
        <v>0</v>
      </c>
      <c r="N199" s="84">
        <f>SUM(N189:N198)</f>
        <v>0</v>
      </c>
      <c r="O199" s="85"/>
    </row>
    <row r="200" spans="3:15">
      <c r="O200" s="86"/>
    </row>
    <row r="201" spans="3:15">
      <c r="O201" s="86"/>
    </row>
    <row r="202" spans="3:15">
      <c r="C202" s="65" t="s">
        <v>21</v>
      </c>
      <c r="D202" s="50"/>
      <c r="E202" s="17"/>
      <c r="F202" s="17"/>
      <c r="G202" s="51"/>
      <c r="H202" s="52"/>
      <c r="I202" s="17"/>
      <c r="J202" s="19"/>
      <c r="K202" s="19"/>
      <c r="L202" s="19"/>
      <c r="M202" s="19"/>
      <c r="N202" s="19"/>
    </row>
    <row r="203" spans="3:15">
      <c r="C203" s="67"/>
      <c r="D203" s="53"/>
      <c r="E203" s="31"/>
      <c r="F203" s="31"/>
      <c r="G203" s="68"/>
      <c r="H203" s="55"/>
      <c r="I203" s="31"/>
      <c r="J203" s="56" t="s">
        <v>16</v>
      </c>
      <c r="K203" s="56" t="s">
        <v>16</v>
      </c>
      <c r="L203" s="56" t="s">
        <v>16</v>
      </c>
      <c r="M203" s="56" t="s">
        <v>16</v>
      </c>
      <c r="N203" s="56" t="s">
        <v>16</v>
      </c>
    </row>
    <row r="204" spans="3:15">
      <c r="C204" s="78" t="str">
        <f t="shared" ref="C204:C213" si="113">C43</f>
        <v>Transmission and distribution</v>
      </c>
      <c r="J204" s="87"/>
      <c r="K204" s="87"/>
      <c r="L204" s="87"/>
      <c r="M204" s="87"/>
      <c r="N204" s="83">
        <f t="shared" ref="N204:N213" si="114">I174+SUM(J189:N189)</f>
        <v>0</v>
      </c>
      <c r="O204" s="76"/>
    </row>
    <row r="205" spans="3:15">
      <c r="C205" s="78" t="str">
        <f t="shared" si="113"/>
        <v>Services</v>
      </c>
      <c r="J205" s="87"/>
      <c r="K205" s="87"/>
      <c r="L205" s="87"/>
      <c r="M205" s="87"/>
      <c r="N205" s="83">
        <f t="shared" si="114"/>
        <v>0</v>
      </c>
      <c r="O205" s="76"/>
    </row>
    <row r="206" spans="3:15">
      <c r="C206" s="78" t="str">
        <f t="shared" si="113"/>
        <v>Cathodic Protection</v>
      </c>
      <c r="J206" s="87"/>
      <c r="K206" s="87"/>
      <c r="L206" s="87"/>
      <c r="M206" s="87"/>
      <c r="N206" s="83">
        <f t="shared" si="114"/>
        <v>0</v>
      </c>
      <c r="O206" s="76"/>
    </row>
    <row r="207" spans="3:15">
      <c r="C207" s="78" t="str">
        <f t="shared" si="113"/>
        <v>Supply Regs/Valve stations</v>
      </c>
      <c r="J207" s="87"/>
      <c r="K207" s="87"/>
      <c r="L207" s="87"/>
      <c r="M207" s="87"/>
      <c r="N207" s="83">
        <f t="shared" si="114"/>
        <v>0</v>
      </c>
      <c r="O207" s="76"/>
    </row>
    <row r="208" spans="3:15">
      <c r="C208" s="78" t="str">
        <f t="shared" si="113"/>
        <v>Meters</v>
      </c>
      <c r="J208" s="87"/>
      <c r="K208" s="87"/>
      <c r="L208" s="87"/>
      <c r="M208" s="87"/>
      <c r="N208" s="83">
        <f t="shared" si="114"/>
        <v>0</v>
      </c>
      <c r="O208" s="76"/>
    </row>
    <row r="209" spans="3:15">
      <c r="C209" s="78" t="str">
        <f t="shared" si="113"/>
        <v>Land</v>
      </c>
      <c r="J209" s="87"/>
      <c r="K209" s="87"/>
      <c r="L209" s="87"/>
      <c r="M209" s="87"/>
      <c r="N209" s="83">
        <f t="shared" si="114"/>
        <v>0</v>
      </c>
      <c r="O209" s="76"/>
    </row>
    <row r="210" spans="3:15">
      <c r="C210" s="78" t="str">
        <f t="shared" si="113"/>
        <v>IT</v>
      </c>
      <c r="J210" s="87"/>
      <c r="K210" s="87"/>
      <c r="L210" s="87"/>
      <c r="M210" s="87"/>
      <c r="N210" s="83">
        <f t="shared" si="114"/>
        <v>0</v>
      </c>
      <c r="O210" s="76"/>
    </row>
    <row r="211" spans="3:15">
      <c r="C211" s="78" t="str">
        <f t="shared" si="113"/>
        <v>SCADA</v>
      </c>
      <c r="J211" s="87"/>
      <c r="K211" s="87"/>
      <c r="L211" s="87"/>
      <c r="M211" s="87"/>
      <c r="N211" s="83">
        <f t="shared" si="114"/>
        <v>0</v>
      </c>
      <c r="O211" s="76"/>
    </row>
    <row r="212" spans="3:15">
      <c r="C212" s="78" t="str">
        <f t="shared" si="113"/>
        <v>Other</v>
      </c>
      <c r="J212" s="87"/>
      <c r="K212" s="87"/>
      <c r="L212" s="87"/>
      <c r="M212" s="87"/>
      <c r="N212" s="83">
        <f t="shared" si="114"/>
        <v>0</v>
      </c>
      <c r="O212" s="76"/>
    </row>
    <row r="213" spans="3:15">
      <c r="C213" s="78" t="str">
        <f t="shared" si="113"/>
        <v>Buildings</v>
      </c>
      <c r="J213" s="87"/>
      <c r="K213" s="87"/>
      <c r="L213" s="87"/>
      <c r="M213" s="87"/>
      <c r="N213" s="83">
        <f t="shared" si="114"/>
        <v>0</v>
      </c>
      <c r="O213" s="76"/>
    </row>
    <row r="214" spans="3:15">
      <c r="C214" s="81" t="s">
        <v>19</v>
      </c>
      <c r="J214" s="88"/>
      <c r="K214" s="88"/>
      <c r="L214" s="88"/>
      <c r="M214" s="88"/>
      <c r="N214" s="84">
        <f>SUM(N204:N213)</f>
        <v>0</v>
      </c>
    </row>
    <row r="216" spans="3:15">
      <c r="O216" s="86"/>
    </row>
    <row r="217" spans="3:15">
      <c r="C217" s="65" t="s">
        <v>22</v>
      </c>
      <c r="D217" s="50"/>
      <c r="E217" s="17"/>
      <c r="F217" s="17"/>
      <c r="G217" s="51"/>
      <c r="H217" s="52"/>
      <c r="I217" s="17"/>
      <c r="J217" s="19"/>
      <c r="K217" s="19"/>
      <c r="L217" s="19"/>
      <c r="M217" s="19"/>
      <c r="N217" s="19"/>
    </row>
    <row r="218" spans="3:15">
      <c r="C218" s="67"/>
      <c r="D218" s="53"/>
      <c r="E218" s="31"/>
      <c r="F218" s="31"/>
      <c r="G218" s="68"/>
      <c r="H218" s="55"/>
      <c r="I218" s="31"/>
      <c r="J218" s="56" t="s">
        <v>16</v>
      </c>
      <c r="K218" s="56" t="s">
        <v>16</v>
      </c>
      <c r="L218" s="56" t="s">
        <v>16</v>
      </c>
      <c r="M218" s="56" t="s">
        <v>16</v>
      </c>
      <c r="N218" s="56" t="s">
        <v>16</v>
      </c>
    </row>
    <row r="219" spans="3:15">
      <c r="C219" s="78" t="str">
        <f t="shared" ref="C219:C228" si="115">C43</f>
        <v>Transmission and distribution</v>
      </c>
      <c r="J219" s="83">
        <v>0</v>
      </c>
      <c r="K219" s="87"/>
      <c r="L219" s="87"/>
      <c r="M219" s="87"/>
      <c r="N219" s="83">
        <f>J219*N$18</f>
        <v>0</v>
      </c>
      <c r="O219" s="76"/>
    </row>
    <row r="220" spans="3:15">
      <c r="C220" s="78" t="str">
        <f t="shared" si="115"/>
        <v>Services</v>
      </c>
      <c r="J220" s="83">
        <v>0</v>
      </c>
      <c r="K220" s="87"/>
      <c r="L220" s="87"/>
      <c r="M220" s="87"/>
      <c r="N220" s="83">
        <f t="shared" ref="N220:N228" si="116">J220*N$18</f>
        <v>0</v>
      </c>
      <c r="O220" s="76"/>
    </row>
    <row r="221" spans="3:15">
      <c r="C221" s="78" t="str">
        <f t="shared" si="115"/>
        <v>Cathodic Protection</v>
      </c>
      <c r="J221" s="83">
        <v>0</v>
      </c>
      <c r="K221" s="87"/>
      <c r="L221" s="87"/>
      <c r="M221" s="87"/>
      <c r="N221" s="83">
        <f t="shared" si="116"/>
        <v>0</v>
      </c>
      <c r="O221" s="76"/>
    </row>
    <row r="222" spans="3:15">
      <c r="C222" s="78" t="str">
        <f t="shared" si="115"/>
        <v>Supply Regs/Valve stations</v>
      </c>
      <c r="J222" s="83">
        <v>0</v>
      </c>
      <c r="K222" s="87"/>
      <c r="L222" s="87"/>
      <c r="M222" s="87"/>
      <c r="N222" s="83">
        <f t="shared" si="116"/>
        <v>0</v>
      </c>
      <c r="O222" s="76"/>
    </row>
    <row r="223" spans="3:15">
      <c r="C223" s="78" t="str">
        <f t="shared" si="115"/>
        <v>Meters</v>
      </c>
      <c r="J223" s="83">
        <v>0</v>
      </c>
      <c r="K223" s="87"/>
      <c r="L223" s="87"/>
      <c r="M223" s="87"/>
      <c r="N223" s="83">
        <f t="shared" si="116"/>
        <v>0</v>
      </c>
      <c r="O223" s="76"/>
    </row>
    <row r="224" spans="3:15">
      <c r="C224" s="78" t="str">
        <f t="shared" si="115"/>
        <v>Land</v>
      </c>
      <c r="J224" s="83">
        <v>0</v>
      </c>
      <c r="K224" s="87"/>
      <c r="L224" s="87"/>
      <c r="M224" s="87"/>
      <c r="N224" s="83">
        <f t="shared" si="116"/>
        <v>0</v>
      </c>
      <c r="O224" s="76"/>
    </row>
    <row r="225" spans="3:17">
      <c r="C225" s="78" t="str">
        <f t="shared" si="115"/>
        <v>IT</v>
      </c>
      <c r="J225" s="83">
        <v>0</v>
      </c>
      <c r="K225" s="87"/>
      <c r="L225" s="87"/>
      <c r="M225" s="87"/>
      <c r="N225" s="83">
        <f t="shared" si="116"/>
        <v>0</v>
      </c>
      <c r="O225" s="76"/>
    </row>
    <row r="226" spans="3:17">
      <c r="C226" s="78" t="str">
        <f t="shared" si="115"/>
        <v>SCADA</v>
      </c>
      <c r="J226" s="83">
        <v>0</v>
      </c>
      <c r="K226" s="87"/>
      <c r="L226" s="87"/>
      <c r="M226" s="87"/>
      <c r="N226" s="83">
        <f t="shared" si="116"/>
        <v>0</v>
      </c>
      <c r="O226" s="76"/>
    </row>
    <row r="227" spans="3:17">
      <c r="C227" s="78" t="str">
        <f t="shared" si="115"/>
        <v>Other</v>
      </c>
      <c r="J227" s="83">
        <v>0</v>
      </c>
      <c r="K227" s="87"/>
      <c r="L227" s="87"/>
      <c r="M227" s="87"/>
      <c r="N227" s="83">
        <f t="shared" si="116"/>
        <v>0</v>
      </c>
      <c r="O227" s="76"/>
    </row>
    <row r="228" spans="3:17">
      <c r="C228" s="78" t="str">
        <f t="shared" si="115"/>
        <v>Buildings</v>
      </c>
      <c r="J228" s="83">
        <v>0</v>
      </c>
      <c r="K228" s="87"/>
      <c r="L228" s="87"/>
      <c r="M228" s="87"/>
      <c r="N228" s="83">
        <f t="shared" si="116"/>
        <v>0</v>
      </c>
      <c r="O228" s="76"/>
    </row>
    <row r="229" spans="3:17">
      <c r="C229" s="81" t="s">
        <v>19</v>
      </c>
      <c r="J229" s="84">
        <f>SUM(J219:J228)</f>
        <v>0</v>
      </c>
      <c r="K229" s="88"/>
      <c r="L229" s="88"/>
      <c r="M229" s="88"/>
      <c r="N229" s="84">
        <f>SUM(N219:N228)</f>
        <v>0</v>
      </c>
    </row>
    <row r="233" spans="3:17">
      <c r="C233" s="65" t="s">
        <v>23</v>
      </c>
      <c r="D233" s="50"/>
      <c r="E233" s="17"/>
      <c r="F233" s="17"/>
      <c r="G233" s="51"/>
      <c r="H233" s="52"/>
      <c r="I233" s="17"/>
      <c r="J233" s="19"/>
      <c r="K233" s="19"/>
      <c r="L233" s="19"/>
      <c r="M233" s="19"/>
      <c r="N233" s="19"/>
    </row>
    <row r="234" spans="3:17">
      <c r="C234" s="67"/>
      <c r="D234" s="53"/>
      <c r="E234" s="31"/>
      <c r="F234" s="31"/>
      <c r="G234" s="68"/>
      <c r="H234" s="55"/>
      <c r="I234" s="31"/>
      <c r="J234" s="56" t="s">
        <v>16</v>
      </c>
      <c r="K234" s="56" t="s">
        <v>16</v>
      </c>
      <c r="L234" s="56" t="s">
        <v>16</v>
      </c>
      <c r="M234" s="56" t="s">
        <v>16</v>
      </c>
      <c r="N234" s="56" t="s">
        <v>16</v>
      </c>
      <c r="O234" s="46" t="s">
        <v>11</v>
      </c>
    </row>
    <row r="235" spans="3:17">
      <c r="C235" s="78" t="str">
        <f>C43</f>
        <v>Transmission and distribution</v>
      </c>
      <c r="N235" s="309">
        <f>(N159+N204+N219)-SUM(N236:N237)</f>
        <v>597.27910579417335</v>
      </c>
      <c r="O235" s="305">
        <f ca="1">PTRM_inputs!D117</f>
        <v>33.981674568016878</v>
      </c>
      <c r="Q235" s="62"/>
    </row>
    <row r="236" spans="3:17">
      <c r="C236" s="308" t="s">
        <v>88</v>
      </c>
      <c r="N236" s="307">
        <v>12.05790619867607</v>
      </c>
      <c r="O236" s="305">
        <f>PTRM_inputs!D118</f>
        <v>5</v>
      </c>
      <c r="Q236" s="62"/>
    </row>
    <row r="237" spans="3:17">
      <c r="C237" s="308" t="s">
        <v>89</v>
      </c>
      <c r="N237" s="307">
        <v>41.272232352596411</v>
      </c>
      <c r="O237" s="305">
        <f>PTRM_inputs!D119</f>
        <v>22</v>
      </c>
      <c r="Q237" s="62"/>
    </row>
    <row r="238" spans="3:17">
      <c r="C238" s="78" t="str">
        <f>C44</f>
        <v>Services</v>
      </c>
      <c r="N238" s="309">
        <f>(N160+N205+N220)-SUM(N239:N240)</f>
        <v>359.64048413777113</v>
      </c>
      <c r="O238" s="305">
        <f ca="1">PTRM_inputs!D120</f>
        <v>31.111763149314708</v>
      </c>
      <c r="Q238" s="62"/>
    </row>
    <row r="239" spans="3:17">
      <c r="C239" s="308" t="s">
        <v>90</v>
      </c>
      <c r="N239" s="307">
        <v>14.147290616186782</v>
      </c>
      <c r="O239" s="305">
        <f>PTRM_inputs!D121</f>
        <v>5</v>
      </c>
      <c r="Q239" s="62"/>
    </row>
    <row r="240" spans="3:17">
      <c r="C240" s="308" t="s">
        <v>91</v>
      </c>
      <c r="N240" s="307">
        <v>48.423852022922304</v>
      </c>
      <c r="O240" s="305">
        <f>PTRM_inputs!D122</f>
        <v>22</v>
      </c>
      <c r="Q240" s="62"/>
    </row>
    <row r="241" spans="2:17">
      <c r="C241" s="78" t="str">
        <f t="shared" ref="C241:C248" si="117">C45</f>
        <v>Cathodic Protection</v>
      </c>
      <c r="N241" s="62">
        <f t="shared" ref="N241:N248" si="118">(N161+N206+N221)</f>
        <v>1.9748269469484871</v>
      </c>
      <c r="O241" s="305">
        <f ca="1">PTRM_inputs!D123</f>
        <v>45.063077238049132</v>
      </c>
      <c r="Q241" s="62"/>
    </row>
    <row r="242" spans="2:17">
      <c r="C242" s="78" t="str">
        <f t="shared" si="117"/>
        <v>Supply Regs/Valve stations</v>
      </c>
      <c r="N242" s="62">
        <f t="shared" si="118"/>
        <v>26.593458558974159</v>
      </c>
      <c r="O242" s="305">
        <f ca="1">PTRM_inputs!D124</f>
        <v>24.625593612947849</v>
      </c>
      <c r="Q242" s="62"/>
    </row>
    <row r="243" spans="2:17">
      <c r="C243" s="78" t="str">
        <f t="shared" si="117"/>
        <v>Meters</v>
      </c>
      <c r="N243" s="62">
        <f t="shared" si="118"/>
        <v>70.80470151559301</v>
      </c>
      <c r="O243" s="305">
        <f ca="1">PTRM_inputs!D125</f>
        <v>6.9677389426563119</v>
      </c>
      <c r="Q243" s="62"/>
    </row>
    <row r="244" spans="2:17">
      <c r="C244" s="78" t="str">
        <f t="shared" si="117"/>
        <v>Land</v>
      </c>
      <c r="N244" s="62">
        <f t="shared" si="118"/>
        <v>0</v>
      </c>
      <c r="O244" s="305" t="str">
        <f>PTRM_inputs!D127</f>
        <v>n/a</v>
      </c>
      <c r="Q244" s="62"/>
    </row>
    <row r="245" spans="2:17">
      <c r="C245" s="78" t="str">
        <f t="shared" si="117"/>
        <v>IT</v>
      </c>
      <c r="N245" s="62">
        <f t="shared" si="118"/>
        <v>13.404277411998018</v>
      </c>
      <c r="O245" s="305">
        <f ca="1">PTRM_inputs!D128</f>
        <v>3.5885444848348351</v>
      </c>
      <c r="Q245" s="62"/>
    </row>
    <row r="246" spans="2:17">
      <c r="C246" s="78" t="str">
        <f t="shared" si="117"/>
        <v>SCADA</v>
      </c>
      <c r="N246" s="62">
        <f t="shared" si="118"/>
        <v>2.5152748976249746</v>
      </c>
      <c r="O246" s="305">
        <f ca="1">PTRM_inputs!D129</f>
        <v>14.573723177760796</v>
      </c>
      <c r="Q246" s="62"/>
    </row>
    <row r="247" spans="2:17">
      <c r="C247" s="78" t="str">
        <f t="shared" si="117"/>
        <v>Other</v>
      </c>
      <c r="N247" s="62">
        <f t="shared" si="118"/>
        <v>1.2281108250566262</v>
      </c>
      <c r="O247" s="305">
        <f ca="1">PTRM_inputs!D130</f>
        <v>5.9808274938881381</v>
      </c>
      <c r="Q247" s="62"/>
    </row>
    <row r="248" spans="2:17">
      <c r="C248" s="78" t="str">
        <f t="shared" si="117"/>
        <v>Buildings</v>
      </c>
      <c r="N248" s="62">
        <f t="shared" si="118"/>
        <v>3.0624208610731203</v>
      </c>
      <c r="O248" s="305">
        <f ca="1">PTRM_inputs!D131</f>
        <v>47.486653847002231</v>
      </c>
      <c r="Q248" s="62"/>
    </row>
    <row r="249" spans="2:17">
      <c r="C249" s="81" t="s">
        <v>19</v>
      </c>
      <c r="N249" s="89">
        <f>SUM(N235:N248)</f>
        <v>1192.4039421395946</v>
      </c>
      <c r="O249" s="306">
        <f ca="1">PTRM_inputs!D132</f>
        <v>29.40671405442302</v>
      </c>
      <c r="P249" s="285"/>
      <c r="Q249" s="286"/>
    </row>
    <row r="251" spans="2:17">
      <c r="N251" s="62"/>
      <c r="O251" s="62"/>
    </row>
    <row r="253" spans="2:17">
      <c r="B253" s="310"/>
      <c r="C253" s="311" t="s">
        <v>98</v>
      </c>
      <c r="D253" s="5"/>
      <c r="E253" s="5"/>
      <c r="F253" s="5"/>
      <c r="G253" s="5"/>
      <c r="H253" s="5"/>
      <c r="I253" s="5"/>
      <c r="J253" s="311">
        <f>J41</f>
        <v>2013</v>
      </c>
      <c r="K253" s="311">
        <f t="shared" ref="K253:N253" si="119">K41</f>
        <v>2014</v>
      </c>
      <c r="L253" s="311">
        <f t="shared" si="119"/>
        <v>2015</v>
      </c>
      <c r="M253" s="311">
        <f t="shared" si="119"/>
        <v>2016</v>
      </c>
      <c r="N253" s="311">
        <f t="shared" si="119"/>
        <v>2017</v>
      </c>
      <c r="O253" s="5"/>
      <c r="P253" s="5"/>
    </row>
    <row r="254" spans="2:17">
      <c r="B254" s="310"/>
      <c r="C254" s="5" t="s">
        <v>99</v>
      </c>
      <c r="D254" s="5"/>
      <c r="E254" s="5"/>
      <c r="F254" s="5"/>
      <c r="G254" s="5"/>
      <c r="H254" s="5"/>
      <c r="I254" s="5"/>
      <c r="J254" s="312">
        <f>I169</f>
        <v>1055.0114117401808</v>
      </c>
      <c r="K254" s="312">
        <f t="shared" ref="K254:N254" si="120">J169</f>
        <v>1087.431691122021</v>
      </c>
      <c r="L254" s="312">
        <f t="shared" si="120"/>
        <v>1108.6692761609731</v>
      </c>
      <c r="M254" s="312">
        <f t="shared" si="120"/>
        <v>1135.694043489566</v>
      </c>
      <c r="N254" s="312">
        <f t="shared" si="120"/>
        <v>1166.9147266981522</v>
      </c>
      <c r="O254" s="313"/>
      <c r="P254" s="5"/>
    </row>
    <row r="255" spans="2:17">
      <c r="B255" s="310"/>
      <c r="C255" s="5" t="s">
        <v>100</v>
      </c>
      <c r="D255" s="5"/>
      <c r="E255" s="5"/>
      <c r="F255" s="5"/>
      <c r="G255" s="5"/>
      <c r="H255" s="5"/>
      <c r="I255" s="5"/>
      <c r="J255" s="312">
        <f>J69</f>
        <v>57.292327330949647</v>
      </c>
      <c r="K255" s="312">
        <f t="shared" ref="K255:N255" si="121">K69</f>
        <v>53.013322909285179</v>
      </c>
      <c r="L255" s="312">
        <f t="shared" si="121"/>
        <v>60.133307833842579</v>
      </c>
      <c r="M255" s="312">
        <f t="shared" si="121"/>
        <v>75.606373453503338</v>
      </c>
      <c r="N255" s="312">
        <f t="shared" si="121"/>
        <v>75.055178482692426</v>
      </c>
      <c r="O255" s="313"/>
      <c r="P255" s="5"/>
    </row>
    <row r="256" spans="2:17">
      <c r="B256" s="310"/>
      <c r="C256" s="5" t="s">
        <v>101</v>
      </c>
      <c r="D256" s="5"/>
      <c r="E256" s="5"/>
      <c r="F256" s="5"/>
      <c r="G256" s="5"/>
      <c r="H256" s="5"/>
      <c r="I256" s="5"/>
      <c r="J256" s="312">
        <f>-J154*J18</f>
        <v>-46.014561210435829</v>
      </c>
      <c r="K256" s="312">
        <f t="shared" ref="K256:N256" si="122">-K154*K18</f>
        <v>-55.276226283572257</v>
      </c>
      <c r="L256" s="312">
        <f t="shared" si="122"/>
        <v>-58.693216108964805</v>
      </c>
      <c r="M256" s="312">
        <f t="shared" si="122"/>
        <v>-61.463796162053178</v>
      </c>
      <c r="N256" s="312">
        <f t="shared" si="122"/>
        <v>-64.692635424374487</v>
      </c>
      <c r="O256" s="313"/>
      <c r="P256" s="5"/>
    </row>
    <row r="257" spans="2:16">
      <c r="B257" s="310"/>
      <c r="C257" s="5" t="s">
        <v>102</v>
      </c>
      <c r="D257" s="5"/>
      <c r="E257" s="5"/>
      <c r="F257" s="5"/>
      <c r="G257" s="5"/>
      <c r="H257" s="5"/>
      <c r="I257" s="5"/>
      <c r="J257" s="312">
        <f>J254*J17</f>
        <v>21.14251326132629</v>
      </c>
      <c r="K257" s="312">
        <f t="shared" ref="K257:N257" si="123">K254*K17</f>
        <v>23.500488413238987</v>
      </c>
      <c r="L257" s="312">
        <f t="shared" si="123"/>
        <v>25.584675603714921</v>
      </c>
      <c r="M257" s="312">
        <f t="shared" si="123"/>
        <v>17.078105917136202</v>
      </c>
      <c r="N257" s="312">
        <f t="shared" si="123"/>
        <v>15.126672383124314</v>
      </c>
      <c r="O257" s="5"/>
      <c r="P257" s="5"/>
    </row>
    <row r="258" spans="2:16">
      <c r="B258" s="310"/>
      <c r="C258" s="311" t="s">
        <v>105</v>
      </c>
      <c r="D258" s="311"/>
      <c r="E258" s="311"/>
      <c r="F258" s="311"/>
      <c r="G258" s="311"/>
      <c r="H258" s="311"/>
      <c r="I258" s="311"/>
      <c r="J258" s="314">
        <f>SUM(J254:J257)</f>
        <v>1087.4316911220208</v>
      </c>
      <c r="K258" s="314">
        <f t="shared" ref="K258:N258" si="124">SUM(K254:K257)</f>
        <v>1108.6692761609729</v>
      </c>
      <c r="L258" s="314">
        <f t="shared" si="124"/>
        <v>1135.6940434895657</v>
      </c>
      <c r="M258" s="314">
        <f t="shared" si="124"/>
        <v>1166.9147266981522</v>
      </c>
      <c r="N258" s="314">
        <f t="shared" si="124"/>
        <v>1192.4039421395944</v>
      </c>
      <c r="O258" s="5"/>
      <c r="P258" s="5"/>
    </row>
    <row r="259" spans="2:16">
      <c r="B259" s="310"/>
      <c r="C259" s="5" t="s">
        <v>103</v>
      </c>
      <c r="D259" s="5"/>
      <c r="E259" s="5"/>
      <c r="F259" s="5"/>
      <c r="G259" s="5"/>
      <c r="H259" s="5"/>
      <c r="I259" s="5"/>
      <c r="J259" s="312"/>
      <c r="K259" s="312"/>
      <c r="L259" s="312"/>
      <c r="M259" s="312"/>
      <c r="N259" s="312">
        <f>I184</f>
        <v>0</v>
      </c>
      <c r="O259" s="5"/>
      <c r="P259" s="5"/>
    </row>
    <row r="260" spans="2:16">
      <c r="B260" s="310"/>
      <c r="C260" s="5" t="s">
        <v>104</v>
      </c>
      <c r="D260" s="5"/>
      <c r="E260" s="5"/>
      <c r="F260" s="5"/>
      <c r="G260" s="5"/>
      <c r="H260" s="5"/>
      <c r="I260" s="5"/>
      <c r="J260" s="312"/>
      <c r="K260" s="312"/>
      <c r="L260" s="312"/>
      <c r="M260" s="312"/>
      <c r="N260" s="312">
        <f>SUM(J199:N199)</f>
        <v>0</v>
      </c>
      <c r="O260" s="5"/>
      <c r="P260" s="5"/>
    </row>
    <row r="261" spans="2:16">
      <c r="B261" s="310"/>
      <c r="C261" s="311" t="s">
        <v>106</v>
      </c>
      <c r="D261" s="311"/>
      <c r="E261" s="311"/>
      <c r="F261" s="311"/>
      <c r="G261" s="311"/>
      <c r="H261" s="311"/>
      <c r="I261" s="311"/>
      <c r="J261" s="314"/>
      <c r="K261" s="314"/>
      <c r="L261" s="314"/>
      <c r="M261" s="314"/>
      <c r="N261" s="314">
        <f>N249</f>
        <v>1192.4039421395946</v>
      </c>
      <c r="O261" s="315">
        <f>SUM(N258:N260)-N261</f>
        <v>0</v>
      </c>
      <c r="P261" s="5"/>
    </row>
    <row r="285" spans="14:14">
      <c r="N285" s="319"/>
    </row>
  </sheetData>
  <mergeCells count="3">
    <mergeCell ref="E1:F1"/>
    <mergeCell ref="G1:H1"/>
    <mergeCell ref="J27:N27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0000"/>
  </sheetPr>
  <dimension ref="A1:BX537"/>
  <sheetViews>
    <sheetView zoomScale="80" zoomScaleNormal="80" workbookViewId="0">
      <pane xSplit="5" ySplit="5" topLeftCell="F114" activePane="bottomRight" state="frozen"/>
      <selection activeCell="N30" sqref="N30"/>
      <selection pane="topRight" activeCell="N30" sqref="N30"/>
      <selection pane="bottomLeft" activeCell="N30" sqref="N30"/>
      <selection pane="bottomRight" activeCell="M43" sqref="M43"/>
    </sheetView>
  </sheetViews>
  <sheetFormatPr defaultRowHeight="12" outlineLevelRow="1" outlineLevelCol="1"/>
  <cols>
    <col min="1" max="1" width="2.7109375" style="120" customWidth="1"/>
    <col min="2" max="2" width="10.140625" style="120" customWidth="1"/>
    <col min="3" max="3" width="4" style="120" customWidth="1"/>
    <col min="4" max="4" width="32.5703125" style="126" customWidth="1"/>
    <col min="5" max="5" width="15" style="120" bestFit="1" customWidth="1"/>
    <col min="6" max="8" width="4.140625" style="120" customWidth="1"/>
    <col min="9" max="9" width="9.140625" style="120"/>
    <col min="10" max="13" width="11.28515625" style="120" bestFit="1" customWidth="1"/>
    <col min="14" max="19" width="9.140625" style="120"/>
    <col min="20" max="62" width="9.140625" style="120" customWidth="1" outlineLevel="1"/>
    <col min="63" max="75" width="10.28515625" style="120" customWidth="1" outlineLevel="1"/>
    <col min="76" max="16384" width="9.140625" style="120"/>
  </cols>
  <sheetData>
    <row r="1" spans="1:76" s="3" customFormat="1" ht="18.75">
      <c r="D1" s="116"/>
      <c r="BX1" s="117" t="s">
        <v>39</v>
      </c>
    </row>
    <row r="2" spans="1:76" s="3" customFormat="1" ht="18.75">
      <c r="A2" s="3" t="s">
        <v>25</v>
      </c>
      <c r="D2" s="116"/>
    </row>
    <row r="3" spans="1:76" s="3" customFormat="1" ht="12.75" customHeight="1">
      <c r="D3" s="116"/>
    </row>
    <row r="4" spans="1:76" s="118" customFormat="1" ht="12.75" customHeight="1">
      <c r="D4" s="119"/>
    </row>
    <row r="5" spans="1:76" ht="12.75" customHeight="1">
      <c r="B5" s="119" t="s">
        <v>26</v>
      </c>
      <c r="D5" s="120"/>
      <c r="E5" s="118" t="s">
        <v>38</v>
      </c>
      <c r="I5" s="121">
        <v>2012</v>
      </c>
      <c r="J5" s="121">
        <f>I5+1</f>
        <v>2013</v>
      </c>
      <c r="K5" s="121">
        <f t="shared" ref="K5:BW5" si="0">J5+1</f>
        <v>2014</v>
      </c>
      <c r="L5" s="121">
        <f t="shared" si="0"/>
        <v>2015</v>
      </c>
      <c r="M5" s="121">
        <f t="shared" si="0"/>
        <v>2016</v>
      </c>
      <c r="N5" s="121">
        <f t="shared" si="0"/>
        <v>2017</v>
      </c>
      <c r="O5" s="121">
        <f t="shared" si="0"/>
        <v>2018</v>
      </c>
      <c r="P5" s="121">
        <f t="shared" si="0"/>
        <v>2019</v>
      </c>
      <c r="Q5" s="121">
        <f t="shared" si="0"/>
        <v>2020</v>
      </c>
      <c r="R5" s="121">
        <f t="shared" si="0"/>
        <v>2021</v>
      </c>
      <c r="S5" s="121">
        <f t="shared" si="0"/>
        <v>2022</v>
      </c>
      <c r="T5" s="121">
        <f t="shared" si="0"/>
        <v>2023</v>
      </c>
      <c r="U5" s="121">
        <f t="shared" si="0"/>
        <v>2024</v>
      </c>
      <c r="V5" s="121">
        <f t="shared" si="0"/>
        <v>2025</v>
      </c>
      <c r="W5" s="121">
        <f t="shared" si="0"/>
        <v>2026</v>
      </c>
      <c r="X5" s="121">
        <f t="shared" si="0"/>
        <v>2027</v>
      </c>
      <c r="Y5" s="121">
        <f t="shared" si="0"/>
        <v>2028</v>
      </c>
      <c r="Z5" s="121">
        <f t="shared" si="0"/>
        <v>2029</v>
      </c>
      <c r="AA5" s="121">
        <f t="shared" si="0"/>
        <v>2030</v>
      </c>
      <c r="AB5" s="121">
        <f t="shared" si="0"/>
        <v>2031</v>
      </c>
      <c r="AC5" s="121">
        <f t="shared" si="0"/>
        <v>2032</v>
      </c>
      <c r="AD5" s="121">
        <f t="shared" si="0"/>
        <v>2033</v>
      </c>
      <c r="AE5" s="121">
        <f t="shared" si="0"/>
        <v>2034</v>
      </c>
      <c r="AF5" s="121">
        <f t="shared" si="0"/>
        <v>2035</v>
      </c>
      <c r="AG5" s="121">
        <f t="shared" si="0"/>
        <v>2036</v>
      </c>
      <c r="AH5" s="121">
        <f t="shared" si="0"/>
        <v>2037</v>
      </c>
      <c r="AI5" s="121">
        <f t="shared" si="0"/>
        <v>2038</v>
      </c>
      <c r="AJ5" s="121">
        <f t="shared" si="0"/>
        <v>2039</v>
      </c>
      <c r="AK5" s="121">
        <f t="shared" si="0"/>
        <v>2040</v>
      </c>
      <c r="AL5" s="121">
        <f t="shared" si="0"/>
        <v>2041</v>
      </c>
      <c r="AM5" s="121">
        <f t="shared" si="0"/>
        <v>2042</v>
      </c>
      <c r="AN5" s="121">
        <f t="shared" si="0"/>
        <v>2043</v>
      </c>
      <c r="AO5" s="121">
        <f t="shared" si="0"/>
        <v>2044</v>
      </c>
      <c r="AP5" s="121">
        <f t="shared" si="0"/>
        <v>2045</v>
      </c>
      <c r="AQ5" s="121">
        <f t="shared" si="0"/>
        <v>2046</v>
      </c>
      <c r="AR5" s="121">
        <f t="shared" si="0"/>
        <v>2047</v>
      </c>
      <c r="AS5" s="121">
        <f t="shared" si="0"/>
        <v>2048</v>
      </c>
      <c r="AT5" s="121">
        <f t="shared" si="0"/>
        <v>2049</v>
      </c>
      <c r="AU5" s="121">
        <f t="shared" si="0"/>
        <v>2050</v>
      </c>
      <c r="AV5" s="121">
        <f t="shared" si="0"/>
        <v>2051</v>
      </c>
      <c r="AW5" s="121">
        <f t="shared" si="0"/>
        <v>2052</v>
      </c>
      <c r="AX5" s="121">
        <f t="shared" si="0"/>
        <v>2053</v>
      </c>
      <c r="AY5" s="121">
        <f t="shared" si="0"/>
        <v>2054</v>
      </c>
      <c r="AZ5" s="121">
        <f t="shared" si="0"/>
        <v>2055</v>
      </c>
      <c r="BA5" s="121">
        <f t="shared" si="0"/>
        <v>2056</v>
      </c>
      <c r="BB5" s="121">
        <f t="shared" si="0"/>
        <v>2057</v>
      </c>
      <c r="BC5" s="121">
        <f t="shared" si="0"/>
        <v>2058</v>
      </c>
      <c r="BD5" s="121">
        <f t="shared" si="0"/>
        <v>2059</v>
      </c>
      <c r="BE5" s="121">
        <f t="shared" si="0"/>
        <v>2060</v>
      </c>
      <c r="BF5" s="121">
        <f t="shared" si="0"/>
        <v>2061</v>
      </c>
      <c r="BG5" s="121">
        <f t="shared" si="0"/>
        <v>2062</v>
      </c>
      <c r="BH5" s="121">
        <f t="shared" si="0"/>
        <v>2063</v>
      </c>
      <c r="BI5" s="121">
        <f t="shared" si="0"/>
        <v>2064</v>
      </c>
      <c r="BJ5" s="121">
        <f t="shared" si="0"/>
        <v>2065</v>
      </c>
      <c r="BK5" s="121">
        <f t="shared" si="0"/>
        <v>2066</v>
      </c>
      <c r="BL5" s="121">
        <f t="shared" si="0"/>
        <v>2067</v>
      </c>
      <c r="BM5" s="121">
        <f t="shared" si="0"/>
        <v>2068</v>
      </c>
      <c r="BN5" s="121">
        <f t="shared" si="0"/>
        <v>2069</v>
      </c>
      <c r="BO5" s="121">
        <f t="shared" si="0"/>
        <v>2070</v>
      </c>
      <c r="BP5" s="121">
        <f t="shared" si="0"/>
        <v>2071</v>
      </c>
      <c r="BQ5" s="121">
        <f t="shared" si="0"/>
        <v>2072</v>
      </c>
      <c r="BR5" s="121">
        <f t="shared" si="0"/>
        <v>2073</v>
      </c>
      <c r="BS5" s="121">
        <f t="shared" si="0"/>
        <v>2074</v>
      </c>
      <c r="BT5" s="121">
        <f t="shared" si="0"/>
        <v>2075</v>
      </c>
      <c r="BU5" s="121">
        <f t="shared" si="0"/>
        <v>2076</v>
      </c>
      <c r="BV5" s="121">
        <f t="shared" si="0"/>
        <v>2077</v>
      </c>
      <c r="BW5" s="121">
        <f t="shared" si="0"/>
        <v>2078</v>
      </c>
    </row>
    <row r="6" spans="1:76" ht="12.75" customHeight="1">
      <c r="D6" s="122" t="s">
        <v>8</v>
      </c>
      <c r="E6" s="120" t="s">
        <v>55</v>
      </c>
      <c r="J6" s="123">
        <f>'Inputs - Summary'!J20</f>
        <v>4.4216195120216684E-2</v>
      </c>
      <c r="K6" s="123">
        <f>'Inputs - Summary'!K20</f>
        <v>4.4216195120216684E-2</v>
      </c>
      <c r="L6" s="123">
        <f>'Inputs - Summary'!L20</f>
        <v>4.4216195120216684E-2</v>
      </c>
      <c r="M6" s="123">
        <f>'Inputs - Summary'!M20</f>
        <v>4.4216195120216684E-2</v>
      </c>
      <c r="N6" s="123">
        <f>'Inputs - Summary'!N20</f>
        <v>4.4216195120216684E-2</v>
      </c>
      <c r="O6" s="123">
        <f>'Inputs - Summary'!O20</f>
        <v>3.2232743212101587E-2</v>
      </c>
      <c r="P6" s="123">
        <f>'Inputs - Summary'!P20</f>
        <v>3.2232743212101587E-2</v>
      </c>
      <c r="Q6" s="123">
        <f>'Inputs - Summary'!Q20</f>
        <v>3.2232743212101587E-2</v>
      </c>
      <c r="R6" s="123">
        <f>'Inputs - Summary'!R20</f>
        <v>3.2232743212101587E-2</v>
      </c>
      <c r="S6" s="123">
        <f>'Inputs - Summary'!S20</f>
        <v>3.2232743212101587E-2</v>
      </c>
      <c r="T6" s="124">
        <f>S6</f>
        <v>3.2232743212101587E-2</v>
      </c>
      <c r="U6" s="124">
        <f t="shared" ref="U6:BW7" si="1">T6</f>
        <v>3.2232743212101587E-2</v>
      </c>
      <c r="V6" s="124">
        <f t="shared" si="1"/>
        <v>3.2232743212101587E-2</v>
      </c>
      <c r="W6" s="124">
        <f t="shared" si="1"/>
        <v>3.2232743212101587E-2</v>
      </c>
      <c r="X6" s="124">
        <f t="shared" si="1"/>
        <v>3.2232743212101587E-2</v>
      </c>
      <c r="Y6" s="124">
        <f t="shared" si="1"/>
        <v>3.2232743212101587E-2</v>
      </c>
      <c r="Z6" s="124">
        <f t="shared" si="1"/>
        <v>3.2232743212101587E-2</v>
      </c>
      <c r="AA6" s="124">
        <f t="shared" si="1"/>
        <v>3.2232743212101587E-2</v>
      </c>
      <c r="AB6" s="124">
        <f t="shared" si="1"/>
        <v>3.2232743212101587E-2</v>
      </c>
      <c r="AC6" s="124">
        <f t="shared" si="1"/>
        <v>3.2232743212101587E-2</v>
      </c>
      <c r="AD6" s="124">
        <f t="shared" si="1"/>
        <v>3.2232743212101587E-2</v>
      </c>
      <c r="AE6" s="124">
        <f t="shared" si="1"/>
        <v>3.2232743212101587E-2</v>
      </c>
      <c r="AF6" s="124">
        <f t="shared" si="1"/>
        <v>3.2232743212101587E-2</v>
      </c>
      <c r="AG6" s="124">
        <f t="shared" si="1"/>
        <v>3.2232743212101587E-2</v>
      </c>
      <c r="AH6" s="124">
        <f t="shared" si="1"/>
        <v>3.2232743212101587E-2</v>
      </c>
      <c r="AI6" s="124">
        <f t="shared" si="1"/>
        <v>3.2232743212101587E-2</v>
      </c>
      <c r="AJ6" s="124">
        <f t="shared" si="1"/>
        <v>3.2232743212101587E-2</v>
      </c>
      <c r="AK6" s="124">
        <f t="shared" si="1"/>
        <v>3.2232743212101587E-2</v>
      </c>
      <c r="AL6" s="124">
        <f t="shared" si="1"/>
        <v>3.2232743212101587E-2</v>
      </c>
      <c r="AM6" s="124">
        <f t="shared" si="1"/>
        <v>3.2232743212101587E-2</v>
      </c>
      <c r="AN6" s="124">
        <f t="shared" si="1"/>
        <v>3.2232743212101587E-2</v>
      </c>
      <c r="AO6" s="124">
        <f t="shared" si="1"/>
        <v>3.2232743212101587E-2</v>
      </c>
      <c r="AP6" s="124">
        <f t="shared" si="1"/>
        <v>3.2232743212101587E-2</v>
      </c>
      <c r="AQ6" s="124">
        <f t="shared" si="1"/>
        <v>3.2232743212101587E-2</v>
      </c>
      <c r="AR6" s="124">
        <f t="shared" si="1"/>
        <v>3.2232743212101587E-2</v>
      </c>
      <c r="AS6" s="124">
        <f t="shared" si="1"/>
        <v>3.2232743212101587E-2</v>
      </c>
      <c r="AT6" s="124">
        <f t="shared" si="1"/>
        <v>3.2232743212101587E-2</v>
      </c>
      <c r="AU6" s="124">
        <f t="shared" si="1"/>
        <v>3.2232743212101587E-2</v>
      </c>
      <c r="AV6" s="124">
        <f t="shared" si="1"/>
        <v>3.2232743212101587E-2</v>
      </c>
      <c r="AW6" s="124">
        <f t="shared" si="1"/>
        <v>3.2232743212101587E-2</v>
      </c>
      <c r="AX6" s="124">
        <f t="shared" si="1"/>
        <v>3.2232743212101587E-2</v>
      </c>
      <c r="AY6" s="124">
        <f t="shared" si="1"/>
        <v>3.2232743212101587E-2</v>
      </c>
      <c r="AZ6" s="124">
        <f t="shared" si="1"/>
        <v>3.2232743212101587E-2</v>
      </c>
      <c r="BA6" s="124">
        <f t="shared" si="1"/>
        <v>3.2232743212101587E-2</v>
      </c>
      <c r="BB6" s="124">
        <f t="shared" si="1"/>
        <v>3.2232743212101587E-2</v>
      </c>
      <c r="BC6" s="124">
        <f t="shared" si="1"/>
        <v>3.2232743212101587E-2</v>
      </c>
      <c r="BD6" s="124">
        <f t="shared" si="1"/>
        <v>3.2232743212101587E-2</v>
      </c>
      <c r="BE6" s="124">
        <f t="shared" si="1"/>
        <v>3.2232743212101587E-2</v>
      </c>
      <c r="BF6" s="124">
        <f t="shared" si="1"/>
        <v>3.2232743212101587E-2</v>
      </c>
      <c r="BG6" s="124">
        <f t="shared" si="1"/>
        <v>3.2232743212101587E-2</v>
      </c>
      <c r="BH6" s="124">
        <f t="shared" si="1"/>
        <v>3.2232743212101587E-2</v>
      </c>
      <c r="BI6" s="124">
        <f t="shared" si="1"/>
        <v>3.2232743212101587E-2</v>
      </c>
      <c r="BJ6" s="124">
        <f t="shared" si="1"/>
        <v>3.2232743212101587E-2</v>
      </c>
      <c r="BK6" s="124">
        <f t="shared" si="1"/>
        <v>3.2232743212101587E-2</v>
      </c>
      <c r="BL6" s="124">
        <f t="shared" si="1"/>
        <v>3.2232743212101587E-2</v>
      </c>
      <c r="BM6" s="124">
        <f t="shared" si="1"/>
        <v>3.2232743212101587E-2</v>
      </c>
      <c r="BN6" s="124">
        <f t="shared" si="1"/>
        <v>3.2232743212101587E-2</v>
      </c>
      <c r="BO6" s="124">
        <f t="shared" si="1"/>
        <v>3.2232743212101587E-2</v>
      </c>
      <c r="BP6" s="124">
        <f t="shared" si="1"/>
        <v>3.2232743212101587E-2</v>
      </c>
      <c r="BQ6" s="124">
        <f t="shared" si="1"/>
        <v>3.2232743212101587E-2</v>
      </c>
      <c r="BR6" s="124">
        <f t="shared" si="1"/>
        <v>3.2232743212101587E-2</v>
      </c>
      <c r="BS6" s="124">
        <f t="shared" si="1"/>
        <v>3.2232743212101587E-2</v>
      </c>
      <c r="BT6" s="124">
        <f t="shared" si="1"/>
        <v>3.2232743212101587E-2</v>
      </c>
      <c r="BU6" s="124">
        <f t="shared" si="1"/>
        <v>3.2232743212101587E-2</v>
      </c>
      <c r="BV6" s="124">
        <f t="shared" si="1"/>
        <v>3.2232743212101587E-2</v>
      </c>
      <c r="BW6" s="124">
        <f t="shared" si="1"/>
        <v>3.2232743212101587E-2</v>
      </c>
    </row>
    <row r="7" spans="1:76" ht="12.75" customHeight="1">
      <c r="D7" s="122" t="s">
        <v>27</v>
      </c>
      <c r="E7" s="120" t="s">
        <v>55</v>
      </c>
      <c r="J7" s="123">
        <f>'Inputs - Summary'!J21</f>
        <v>6.5142371375130903E-2</v>
      </c>
      <c r="K7" s="123">
        <f>'Inputs - Summary'!K21</f>
        <v>6.6782753364458269E-2</v>
      </c>
      <c r="L7" s="123">
        <f>'Inputs - Summary'!L21</f>
        <v>6.8313491930683368E-2</v>
      </c>
      <c r="M7" s="123">
        <f>'Inputs - Summary'!M21</f>
        <v>5.9918694294956776E-2</v>
      </c>
      <c r="N7" s="123">
        <f>'Inputs - Summary'!N21</f>
        <v>5.7752330982886235E-2</v>
      </c>
      <c r="O7" s="123">
        <f>'Inputs - Summary'!O21</f>
        <v>5.2980621350664947E-2</v>
      </c>
      <c r="P7" s="123">
        <f>'Inputs - Summary'!P21</f>
        <v>5.2980621350664947E-2</v>
      </c>
      <c r="Q7" s="123">
        <f>'Inputs - Summary'!Q21</f>
        <v>5.2980621350664947E-2</v>
      </c>
      <c r="R7" s="123">
        <f>'Inputs - Summary'!R21</f>
        <v>5.2980621350664947E-2</v>
      </c>
      <c r="S7" s="123">
        <f>'Inputs - Summary'!S21</f>
        <v>5.2980621350664947E-2</v>
      </c>
      <c r="T7" s="124">
        <f>S7</f>
        <v>5.2980621350664947E-2</v>
      </c>
      <c r="U7" s="124">
        <f t="shared" si="1"/>
        <v>5.2980621350664947E-2</v>
      </c>
      <c r="V7" s="124">
        <f t="shared" si="1"/>
        <v>5.2980621350664947E-2</v>
      </c>
      <c r="W7" s="124">
        <f t="shared" si="1"/>
        <v>5.2980621350664947E-2</v>
      </c>
      <c r="X7" s="124">
        <f t="shared" si="1"/>
        <v>5.2980621350664947E-2</v>
      </c>
      <c r="Y7" s="124">
        <f t="shared" si="1"/>
        <v>5.2980621350664947E-2</v>
      </c>
      <c r="Z7" s="124">
        <f t="shared" si="1"/>
        <v>5.2980621350664947E-2</v>
      </c>
      <c r="AA7" s="124">
        <f t="shared" si="1"/>
        <v>5.2980621350664947E-2</v>
      </c>
      <c r="AB7" s="124">
        <f t="shared" si="1"/>
        <v>5.2980621350664947E-2</v>
      </c>
      <c r="AC7" s="124">
        <f t="shared" si="1"/>
        <v>5.2980621350664947E-2</v>
      </c>
      <c r="AD7" s="124">
        <f t="shared" si="1"/>
        <v>5.2980621350664947E-2</v>
      </c>
      <c r="AE7" s="124">
        <f t="shared" si="1"/>
        <v>5.2980621350664947E-2</v>
      </c>
      <c r="AF7" s="124">
        <f t="shared" si="1"/>
        <v>5.2980621350664947E-2</v>
      </c>
      <c r="AG7" s="124">
        <f t="shared" si="1"/>
        <v>5.2980621350664947E-2</v>
      </c>
      <c r="AH7" s="124">
        <f t="shared" si="1"/>
        <v>5.2980621350664947E-2</v>
      </c>
      <c r="AI7" s="124">
        <f t="shared" si="1"/>
        <v>5.2980621350664947E-2</v>
      </c>
      <c r="AJ7" s="124">
        <f t="shared" si="1"/>
        <v>5.2980621350664947E-2</v>
      </c>
      <c r="AK7" s="124">
        <f t="shared" si="1"/>
        <v>5.2980621350664947E-2</v>
      </c>
      <c r="AL7" s="124">
        <f t="shared" si="1"/>
        <v>5.2980621350664947E-2</v>
      </c>
      <c r="AM7" s="124">
        <f t="shared" si="1"/>
        <v>5.2980621350664947E-2</v>
      </c>
      <c r="AN7" s="124">
        <f t="shared" si="1"/>
        <v>5.2980621350664947E-2</v>
      </c>
      <c r="AO7" s="124">
        <f t="shared" si="1"/>
        <v>5.2980621350664947E-2</v>
      </c>
      <c r="AP7" s="124">
        <f t="shared" si="1"/>
        <v>5.2980621350664947E-2</v>
      </c>
      <c r="AQ7" s="124">
        <f t="shared" si="1"/>
        <v>5.2980621350664947E-2</v>
      </c>
      <c r="AR7" s="124">
        <f t="shared" si="1"/>
        <v>5.2980621350664947E-2</v>
      </c>
      <c r="AS7" s="124">
        <f t="shared" si="1"/>
        <v>5.2980621350664947E-2</v>
      </c>
      <c r="AT7" s="124">
        <f t="shared" si="1"/>
        <v>5.2980621350664947E-2</v>
      </c>
      <c r="AU7" s="124">
        <f t="shared" si="1"/>
        <v>5.2980621350664947E-2</v>
      </c>
      <c r="AV7" s="124">
        <f t="shared" si="1"/>
        <v>5.2980621350664947E-2</v>
      </c>
      <c r="AW7" s="124">
        <f t="shared" si="1"/>
        <v>5.2980621350664947E-2</v>
      </c>
      <c r="AX7" s="124">
        <f t="shared" si="1"/>
        <v>5.2980621350664947E-2</v>
      </c>
      <c r="AY7" s="124">
        <f t="shared" si="1"/>
        <v>5.2980621350664947E-2</v>
      </c>
      <c r="AZ7" s="124">
        <f t="shared" si="1"/>
        <v>5.2980621350664947E-2</v>
      </c>
      <c r="BA7" s="124">
        <f t="shared" si="1"/>
        <v>5.2980621350664947E-2</v>
      </c>
      <c r="BB7" s="124">
        <f t="shared" si="1"/>
        <v>5.2980621350664947E-2</v>
      </c>
      <c r="BC7" s="124">
        <f t="shared" si="1"/>
        <v>5.2980621350664947E-2</v>
      </c>
      <c r="BD7" s="124">
        <f t="shared" si="1"/>
        <v>5.2980621350664947E-2</v>
      </c>
      <c r="BE7" s="124">
        <f t="shared" si="1"/>
        <v>5.2980621350664947E-2</v>
      </c>
      <c r="BF7" s="124">
        <f t="shared" si="1"/>
        <v>5.2980621350664947E-2</v>
      </c>
      <c r="BG7" s="124">
        <f t="shared" si="1"/>
        <v>5.2980621350664947E-2</v>
      </c>
      <c r="BH7" s="124">
        <f t="shared" si="1"/>
        <v>5.2980621350664947E-2</v>
      </c>
      <c r="BI7" s="124">
        <f t="shared" si="1"/>
        <v>5.2980621350664947E-2</v>
      </c>
      <c r="BJ7" s="124">
        <f t="shared" si="1"/>
        <v>5.2980621350664947E-2</v>
      </c>
      <c r="BK7" s="124">
        <f t="shared" si="1"/>
        <v>5.2980621350664947E-2</v>
      </c>
      <c r="BL7" s="124">
        <f t="shared" si="1"/>
        <v>5.2980621350664947E-2</v>
      </c>
      <c r="BM7" s="124">
        <f t="shared" si="1"/>
        <v>5.2980621350664947E-2</v>
      </c>
      <c r="BN7" s="124">
        <f t="shared" si="1"/>
        <v>5.2980621350664947E-2</v>
      </c>
      <c r="BO7" s="124">
        <f t="shared" si="1"/>
        <v>5.2980621350664947E-2</v>
      </c>
      <c r="BP7" s="124">
        <f t="shared" si="1"/>
        <v>5.2980621350664947E-2</v>
      </c>
      <c r="BQ7" s="124">
        <f t="shared" si="1"/>
        <v>5.2980621350664947E-2</v>
      </c>
      <c r="BR7" s="124">
        <f t="shared" si="1"/>
        <v>5.2980621350664947E-2</v>
      </c>
      <c r="BS7" s="124">
        <f t="shared" si="1"/>
        <v>5.2980621350664947E-2</v>
      </c>
      <c r="BT7" s="124">
        <f t="shared" si="1"/>
        <v>5.2980621350664947E-2</v>
      </c>
      <c r="BU7" s="124">
        <f t="shared" si="1"/>
        <v>5.2980621350664947E-2</v>
      </c>
      <c r="BV7" s="124">
        <f t="shared" si="1"/>
        <v>5.2980621350664947E-2</v>
      </c>
      <c r="BW7" s="124">
        <f t="shared" si="1"/>
        <v>5.2980621350664947E-2</v>
      </c>
    </row>
    <row r="8" spans="1:76" ht="12.75" customHeight="1">
      <c r="B8" s="125" t="s">
        <v>19</v>
      </c>
      <c r="G8" s="127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</row>
    <row r="9" spans="1:76" ht="12.75" customHeight="1">
      <c r="D9" s="126" t="s">
        <v>28</v>
      </c>
      <c r="E9" s="120" t="s">
        <v>55</v>
      </c>
      <c r="J9" s="129">
        <f>SUMIF($D$17:$D$534, $D9, J$17:J$534)</f>
        <v>45.110542326144355</v>
      </c>
      <c r="K9" s="129">
        <f t="shared" ref="K9:BW9" si="2">SUMIF($D$17:$D$534, $D9, K$17:K$534)</f>
        <v>51.870993407615209</v>
      </c>
      <c r="L9" s="129">
        <f t="shared" si="2"/>
        <v>53.619167853227808</v>
      </c>
      <c r="M9" s="129">
        <f t="shared" si="2"/>
        <v>55.780615455912553</v>
      </c>
      <c r="N9" s="129">
        <f t="shared" si="2"/>
        <v>58.426154058443103</v>
      </c>
      <c r="O9" s="129">
        <f t="shared" si="2"/>
        <v>52.183062020809587</v>
      </c>
      <c r="P9" s="129">
        <f t="shared" si="2"/>
        <v>47.210838597238947</v>
      </c>
      <c r="Q9" s="129">
        <f t="shared" si="2"/>
        <v>46.477939199227329</v>
      </c>
      <c r="R9" s="129">
        <f t="shared" si="2"/>
        <v>45.290074576987308</v>
      </c>
      <c r="S9" s="129">
        <f t="shared" si="2"/>
        <v>43.986486943756532</v>
      </c>
      <c r="T9" s="129">
        <f t="shared" si="2"/>
        <v>37.79519095499414</v>
      </c>
      <c r="U9" s="129">
        <f t="shared" si="2"/>
        <v>34.37666115375557</v>
      </c>
      <c r="V9" s="129">
        <f t="shared" si="2"/>
        <v>34.332040060852052</v>
      </c>
      <c r="W9" s="129">
        <f t="shared" si="2"/>
        <v>34.30829141987639</v>
      </c>
      <c r="X9" s="129">
        <f t="shared" si="2"/>
        <v>34.303033019134062</v>
      </c>
      <c r="Y9" s="129">
        <f t="shared" si="2"/>
        <v>34.303033019134062</v>
      </c>
      <c r="Z9" s="129">
        <f t="shared" si="2"/>
        <v>34.293128432191374</v>
      </c>
      <c r="AA9" s="129">
        <f t="shared" si="2"/>
        <v>34.291306535020389</v>
      </c>
      <c r="AB9" s="129">
        <f t="shared" si="2"/>
        <v>33.447597021463288</v>
      </c>
      <c r="AC9" s="129">
        <f t="shared" si="2"/>
        <v>33.01414430410528</v>
      </c>
      <c r="AD9" s="129">
        <f t="shared" si="2"/>
        <v>32.903815660131102</v>
      </c>
      <c r="AE9" s="129">
        <f t="shared" si="2"/>
        <v>32.903815660131102</v>
      </c>
      <c r="AF9" s="129">
        <f t="shared" si="2"/>
        <v>32.903815660131102</v>
      </c>
      <c r="AG9" s="129">
        <f t="shared" si="2"/>
        <v>32.903815660131102</v>
      </c>
      <c r="AH9" s="129">
        <f t="shared" si="2"/>
        <v>32.903815660131102</v>
      </c>
      <c r="AI9" s="129">
        <f t="shared" si="2"/>
        <v>32.903815660131102</v>
      </c>
      <c r="AJ9" s="129">
        <f t="shared" si="2"/>
        <v>32.903815660131102</v>
      </c>
      <c r="AK9" s="129">
        <f t="shared" si="2"/>
        <v>32.903815660131102</v>
      </c>
      <c r="AL9" s="129">
        <f t="shared" si="2"/>
        <v>32.903815660131102</v>
      </c>
      <c r="AM9" s="129">
        <f t="shared" si="2"/>
        <v>32.903815660131102</v>
      </c>
      <c r="AN9" s="129">
        <f t="shared" si="2"/>
        <v>30.659235616837535</v>
      </c>
      <c r="AO9" s="129">
        <f t="shared" si="2"/>
        <v>20.922069614249544</v>
      </c>
      <c r="AP9" s="129">
        <f t="shared" si="2"/>
        <v>20.827170382401125</v>
      </c>
      <c r="AQ9" s="129">
        <f t="shared" si="2"/>
        <v>17.97658469185118</v>
      </c>
      <c r="AR9" s="129">
        <f t="shared" si="2"/>
        <v>4.9421278411880891</v>
      </c>
      <c r="AS9" s="129">
        <f t="shared" si="2"/>
        <v>4.8086902352688501</v>
      </c>
      <c r="AT9" s="129">
        <f t="shared" si="2"/>
        <v>4.8086902352688501</v>
      </c>
      <c r="AU9" s="129">
        <f t="shared" si="2"/>
        <v>4.8086902352688501</v>
      </c>
      <c r="AV9" s="129">
        <f t="shared" si="2"/>
        <v>4.8086902352688501</v>
      </c>
      <c r="AW9" s="129">
        <f t="shared" si="2"/>
        <v>4.8086902352688501</v>
      </c>
      <c r="AX9" s="129">
        <f t="shared" si="2"/>
        <v>4.8086902352688501</v>
      </c>
      <c r="AY9" s="129">
        <f t="shared" si="2"/>
        <v>4.8086902352688501</v>
      </c>
      <c r="AZ9" s="129">
        <f t="shared" si="2"/>
        <v>4.8086902352688501</v>
      </c>
      <c r="BA9" s="129">
        <f t="shared" si="2"/>
        <v>4.8086902352688501</v>
      </c>
      <c r="BB9" s="129">
        <f t="shared" si="2"/>
        <v>4.8086902352688501</v>
      </c>
      <c r="BC9" s="129">
        <f t="shared" si="2"/>
        <v>4.794977324139869</v>
      </c>
      <c r="BD9" s="129">
        <f t="shared" si="2"/>
        <v>4.78906430578047</v>
      </c>
      <c r="BE9" s="129">
        <f t="shared" si="2"/>
        <v>4.78906430578047</v>
      </c>
      <c r="BF9" s="129">
        <f t="shared" si="2"/>
        <v>4.78906430578047</v>
      </c>
      <c r="BG9" s="129">
        <f t="shared" si="2"/>
        <v>4.78906430578047</v>
      </c>
      <c r="BH9" s="129">
        <f t="shared" si="2"/>
        <v>4.7890643057804798</v>
      </c>
      <c r="BI9" s="129">
        <f t="shared" si="2"/>
        <v>4.2213078523155865</v>
      </c>
      <c r="BJ9" s="129">
        <f t="shared" si="2"/>
        <v>3.3431362346970683</v>
      </c>
      <c r="BK9" s="129">
        <f t="shared" si="2"/>
        <v>2.3971841482862484</v>
      </c>
      <c r="BL9" s="129">
        <f t="shared" si="2"/>
        <v>1.2141862093592151</v>
      </c>
      <c r="BM9" s="129">
        <f t="shared" si="2"/>
        <v>0</v>
      </c>
      <c r="BN9" s="129">
        <f t="shared" si="2"/>
        <v>0</v>
      </c>
      <c r="BO9" s="129">
        <f t="shared" si="2"/>
        <v>0</v>
      </c>
      <c r="BP9" s="129">
        <f t="shared" si="2"/>
        <v>0</v>
      </c>
      <c r="BQ9" s="129">
        <f t="shared" si="2"/>
        <v>0</v>
      </c>
      <c r="BR9" s="129">
        <f t="shared" si="2"/>
        <v>0</v>
      </c>
      <c r="BS9" s="129">
        <f t="shared" si="2"/>
        <v>0</v>
      </c>
      <c r="BT9" s="129">
        <f t="shared" si="2"/>
        <v>0</v>
      </c>
      <c r="BU9" s="129">
        <f t="shared" si="2"/>
        <v>0</v>
      </c>
      <c r="BV9" s="129">
        <f t="shared" si="2"/>
        <v>0</v>
      </c>
      <c r="BW9" s="129">
        <f t="shared" si="2"/>
        <v>0</v>
      </c>
    </row>
    <row r="10" spans="1:76" ht="12.75" customHeight="1">
      <c r="D10" s="126" t="s">
        <v>10</v>
      </c>
      <c r="E10" s="120" t="s">
        <v>55</v>
      </c>
      <c r="J10" s="120">
        <f>SUMIF($C$17:$C$534, $D10, J$17:J$534)</f>
        <v>56.166741332306223</v>
      </c>
      <c r="K10" s="120">
        <f t="shared" ref="K10:BW10" si="3">SUMIF($C$17:$C$534, $D10, K$17:K$534)</f>
        <v>50.872400253333588</v>
      </c>
      <c r="L10" s="120">
        <f t="shared" si="3"/>
        <v>56.403234227608337</v>
      </c>
      <c r="M10" s="120">
        <f t="shared" si="3"/>
        <v>69.865889543145173</v>
      </c>
      <c r="N10" s="120">
        <f t="shared" si="3"/>
        <v>68.468983661542495</v>
      </c>
      <c r="O10" s="120">
        <f t="shared" si="3"/>
        <v>0</v>
      </c>
      <c r="P10" s="120">
        <f t="shared" si="3"/>
        <v>0</v>
      </c>
      <c r="Q10" s="120">
        <f t="shared" si="3"/>
        <v>0</v>
      </c>
      <c r="R10" s="120">
        <f t="shared" si="3"/>
        <v>0</v>
      </c>
      <c r="S10" s="120">
        <f t="shared" si="3"/>
        <v>0</v>
      </c>
      <c r="T10" s="120">
        <f t="shared" si="3"/>
        <v>0</v>
      </c>
      <c r="U10" s="120">
        <f t="shared" si="3"/>
        <v>0</v>
      </c>
      <c r="V10" s="120">
        <f t="shared" si="3"/>
        <v>0</v>
      </c>
      <c r="W10" s="120">
        <f t="shared" si="3"/>
        <v>0</v>
      </c>
      <c r="X10" s="120">
        <f t="shared" si="3"/>
        <v>0</v>
      </c>
      <c r="Y10" s="120">
        <f t="shared" si="3"/>
        <v>0</v>
      </c>
      <c r="Z10" s="120">
        <f t="shared" si="3"/>
        <v>0</v>
      </c>
      <c r="AA10" s="120">
        <f t="shared" si="3"/>
        <v>0</v>
      </c>
      <c r="AB10" s="120">
        <f t="shared" si="3"/>
        <v>0</v>
      </c>
      <c r="AC10" s="120">
        <f t="shared" si="3"/>
        <v>0</v>
      </c>
      <c r="AD10" s="120">
        <f t="shared" si="3"/>
        <v>0</v>
      </c>
      <c r="AE10" s="120">
        <f t="shared" si="3"/>
        <v>0</v>
      </c>
      <c r="AF10" s="120">
        <f t="shared" si="3"/>
        <v>0</v>
      </c>
      <c r="AG10" s="120">
        <f t="shared" si="3"/>
        <v>0</v>
      </c>
      <c r="AH10" s="120">
        <f t="shared" si="3"/>
        <v>0</v>
      </c>
      <c r="AI10" s="120">
        <f t="shared" si="3"/>
        <v>0</v>
      </c>
      <c r="AJ10" s="120">
        <f t="shared" si="3"/>
        <v>0</v>
      </c>
      <c r="AK10" s="120">
        <f t="shared" si="3"/>
        <v>0</v>
      </c>
      <c r="AL10" s="120">
        <f t="shared" si="3"/>
        <v>0</v>
      </c>
      <c r="AM10" s="120">
        <f t="shared" si="3"/>
        <v>0</v>
      </c>
      <c r="AN10" s="120">
        <f t="shared" si="3"/>
        <v>0</v>
      </c>
      <c r="AO10" s="120">
        <f t="shared" si="3"/>
        <v>0</v>
      </c>
      <c r="AP10" s="120">
        <f t="shared" si="3"/>
        <v>0</v>
      </c>
      <c r="AQ10" s="120">
        <f t="shared" si="3"/>
        <v>0</v>
      </c>
      <c r="AR10" s="120">
        <f t="shared" si="3"/>
        <v>0</v>
      </c>
      <c r="AS10" s="120">
        <f t="shared" si="3"/>
        <v>0</v>
      </c>
      <c r="AT10" s="120">
        <f t="shared" si="3"/>
        <v>0</v>
      </c>
      <c r="AU10" s="120">
        <f t="shared" si="3"/>
        <v>0</v>
      </c>
      <c r="AV10" s="120">
        <f t="shared" si="3"/>
        <v>0</v>
      </c>
      <c r="AW10" s="120">
        <f t="shared" si="3"/>
        <v>0</v>
      </c>
      <c r="AX10" s="120">
        <f t="shared" si="3"/>
        <v>0</v>
      </c>
      <c r="AY10" s="120">
        <f t="shared" si="3"/>
        <v>0</v>
      </c>
      <c r="AZ10" s="120">
        <f t="shared" si="3"/>
        <v>0</v>
      </c>
      <c r="BA10" s="120">
        <f t="shared" si="3"/>
        <v>0</v>
      </c>
      <c r="BB10" s="120">
        <f t="shared" si="3"/>
        <v>0</v>
      </c>
      <c r="BC10" s="120">
        <f t="shared" si="3"/>
        <v>0</v>
      </c>
      <c r="BD10" s="120">
        <f t="shared" si="3"/>
        <v>0</v>
      </c>
      <c r="BE10" s="120">
        <f t="shared" si="3"/>
        <v>0</v>
      </c>
      <c r="BF10" s="120">
        <f t="shared" si="3"/>
        <v>0</v>
      </c>
      <c r="BG10" s="120">
        <f t="shared" si="3"/>
        <v>0</v>
      </c>
      <c r="BH10" s="120">
        <f t="shared" si="3"/>
        <v>0</v>
      </c>
      <c r="BI10" s="120">
        <f t="shared" si="3"/>
        <v>0</v>
      </c>
      <c r="BJ10" s="120">
        <f t="shared" si="3"/>
        <v>0</v>
      </c>
      <c r="BK10" s="120">
        <f t="shared" si="3"/>
        <v>0</v>
      </c>
      <c r="BL10" s="120">
        <f t="shared" si="3"/>
        <v>0</v>
      </c>
      <c r="BM10" s="120">
        <f t="shared" si="3"/>
        <v>0</v>
      </c>
      <c r="BN10" s="120">
        <f t="shared" si="3"/>
        <v>0</v>
      </c>
      <c r="BO10" s="120">
        <f t="shared" si="3"/>
        <v>0</v>
      </c>
      <c r="BP10" s="120">
        <f t="shared" si="3"/>
        <v>0</v>
      </c>
      <c r="BQ10" s="120">
        <f t="shared" si="3"/>
        <v>0</v>
      </c>
      <c r="BR10" s="120">
        <f t="shared" si="3"/>
        <v>0</v>
      </c>
      <c r="BS10" s="120">
        <f t="shared" si="3"/>
        <v>0</v>
      </c>
      <c r="BT10" s="120">
        <f t="shared" si="3"/>
        <v>0</v>
      </c>
      <c r="BU10" s="120">
        <f t="shared" si="3"/>
        <v>0</v>
      </c>
      <c r="BV10" s="120">
        <f t="shared" si="3"/>
        <v>0</v>
      </c>
      <c r="BW10" s="120">
        <f t="shared" si="3"/>
        <v>0</v>
      </c>
    </row>
    <row r="11" spans="1:76" ht="12.75" customHeight="1"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  <c r="AS11" s="128"/>
      <c r="AT11" s="128"/>
      <c r="AU11" s="128"/>
      <c r="AV11" s="128"/>
      <c r="AW11" s="128"/>
      <c r="AX11" s="128"/>
      <c r="AY11" s="128"/>
      <c r="AZ11" s="128"/>
      <c r="BA11" s="128"/>
      <c r="BB11" s="128"/>
      <c r="BC11" s="128"/>
      <c r="BD11" s="128"/>
      <c r="BE11" s="128"/>
      <c r="BF11" s="128"/>
      <c r="BG11" s="128"/>
      <c r="BH11" s="128"/>
      <c r="BI11" s="128"/>
      <c r="BJ11" s="128"/>
      <c r="BK11" s="128"/>
      <c r="BL11" s="128"/>
      <c r="BM11" s="128"/>
      <c r="BN11" s="128"/>
      <c r="BO11" s="128"/>
      <c r="BP11" s="128"/>
      <c r="BQ11" s="128"/>
      <c r="BR11" s="128"/>
      <c r="BS11" s="128"/>
      <c r="BT11" s="128"/>
      <c r="BU11" s="128"/>
      <c r="BV11" s="128"/>
      <c r="BW11" s="128"/>
    </row>
    <row r="12" spans="1:76" ht="12.75" customHeight="1">
      <c r="D12" s="126" t="s">
        <v>29</v>
      </c>
      <c r="E12" s="120" t="s">
        <v>55</v>
      </c>
      <c r="I12" s="120">
        <f t="shared" ref="I12:AN12" si="4">SUMIF($D$17:$D$534, $D12, I$17:I$534)</f>
        <v>1055.0114117401808</v>
      </c>
      <c r="J12" s="120">
        <f t="shared" si="4"/>
        <v>1009.9008694140367</v>
      </c>
      <c r="K12" s="120">
        <f t="shared" si="4"/>
        <v>963.67695006908946</v>
      </c>
      <c r="L12" s="120">
        <f t="shared" si="4"/>
        <v>917.45303072414197</v>
      </c>
      <c r="M12" s="120">
        <f t="shared" si="4"/>
        <v>871.22911137919482</v>
      </c>
      <c r="N12" s="120">
        <f t="shared" si="4"/>
        <v>825.00519203424756</v>
      </c>
      <c r="O12" s="120">
        <f t="shared" si="4"/>
        <v>786.90264025746501</v>
      </c>
      <c r="P12" s="120">
        <f t="shared" si="4"/>
        <v>748.80008848068246</v>
      </c>
      <c r="Q12" s="120">
        <f t="shared" si="4"/>
        <v>710.70177549584037</v>
      </c>
      <c r="R12" s="120">
        <f t="shared" si="4"/>
        <v>672.72016020483932</v>
      </c>
      <c r="S12" s="120">
        <f t="shared" si="4"/>
        <v>634.73854491383838</v>
      </c>
      <c r="T12" s="120">
        <f t="shared" si="4"/>
        <v>602.52790254032118</v>
      </c>
      <c r="U12" s="120">
        <f t="shared" si="4"/>
        <v>573.72846720686152</v>
      </c>
      <c r="V12" s="120">
        <f t="shared" si="4"/>
        <v>544.92903187340175</v>
      </c>
      <c r="W12" s="120">
        <f t="shared" si="4"/>
        <v>516.1295965399421</v>
      </c>
      <c r="X12" s="120">
        <f t="shared" si="4"/>
        <v>487.33016120648233</v>
      </c>
      <c r="Y12" s="120">
        <f t="shared" si="4"/>
        <v>458.53072587302256</v>
      </c>
      <c r="Z12" s="120">
        <f t="shared" si="4"/>
        <v>429.73129053956279</v>
      </c>
      <c r="AA12" s="120">
        <f t="shared" si="4"/>
        <v>400.93185520610308</v>
      </c>
      <c r="AB12" s="120">
        <f t="shared" si="4"/>
        <v>372.96912341608936</v>
      </c>
      <c r="AC12" s="120">
        <f t="shared" si="4"/>
        <v>345.40881977905389</v>
      </c>
      <c r="AD12" s="120">
        <f t="shared" si="4"/>
        <v>317.84851614201847</v>
      </c>
      <c r="AE12" s="120">
        <f t="shared" si="4"/>
        <v>290.28821250498299</v>
      </c>
      <c r="AF12" s="120">
        <f t="shared" si="4"/>
        <v>262.72790886794746</v>
      </c>
      <c r="AG12" s="120">
        <f t="shared" si="4"/>
        <v>235.16760523091202</v>
      </c>
      <c r="AH12" s="120">
        <f t="shared" si="4"/>
        <v>207.60730159387657</v>
      </c>
      <c r="AI12" s="120">
        <f t="shared" si="4"/>
        <v>180.0469979568411</v>
      </c>
      <c r="AJ12" s="120">
        <f t="shared" si="4"/>
        <v>152.48669431980565</v>
      </c>
      <c r="AK12" s="120">
        <f t="shared" si="4"/>
        <v>124.92639068277018</v>
      </c>
      <c r="AL12" s="120">
        <f t="shared" si="4"/>
        <v>97.36608704573473</v>
      </c>
      <c r="AM12" s="120">
        <f t="shared" si="4"/>
        <v>69.80578340869927</v>
      </c>
      <c r="AN12" s="120">
        <f t="shared" si="4"/>
        <v>44.490059814957377</v>
      </c>
      <c r="AO12" s="120">
        <f t="shared" ref="AO12:BW12" si="5">SUMIF($D$17:$D$534, $D12, AO$17:AO$534)</f>
        <v>28.821635386294901</v>
      </c>
      <c r="AP12" s="120">
        <f t="shared" si="5"/>
        <v>13.153210957632412</v>
      </c>
      <c r="AQ12" s="120">
        <f t="shared" si="5"/>
        <v>0.22179824273157245</v>
      </c>
      <c r="AR12" s="120">
        <f t="shared" si="5"/>
        <v>0.20217231324319229</v>
      </c>
      <c r="AS12" s="120">
        <f t="shared" si="5"/>
        <v>0.18254638375481214</v>
      </c>
      <c r="AT12" s="120">
        <f t="shared" si="5"/>
        <v>0.16292045426643198</v>
      </c>
      <c r="AU12" s="120">
        <f t="shared" si="5"/>
        <v>0.14329452477805182</v>
      </c>
      <c r="AV12" s="120">
        <f t="shared" si="5"/>
        <v>0.12366859528967167</v>
      </c>
      <c r="AW12" s="120">
        <f t="shared" si="5"/>
        <v>0.10404266580129153</v>
      </c>
      <c r="AX12" s="120">
        <f t="shared" si="5"/>
        <v>8.4416736312911383E-2</v>
      </c>
      <c r="AY12" s="120">
        <f t="shared" si="5"/>
        <v>6.4790806824531241E-2</v>
      </c>
      <c r="AZ12" s="120">
        <f t="shared" si="5"/>
        <v>4.5164877336151099E-2</v>
      </c>
      <c r="BA12" s="120">
        <f t="shared" si="5"/>
        <v>2.5538947847770957E-2</v>
      </c>
      <c r="BB12" s="120">
        <f t="shared" si="5"/>
        <v>5.9130183593908148E-3</v>
      </c>
      <c r="BC12" s="120">
        <f t="shared" si="5"/>
        <v>-8.354428260304303E-15</v>
      </c>
      <c r="BD12" s="120">
        <f t="shared" si="5"/>
        <v>-8.354428260304303E-15</v>
      </c>
      <c r="BE12" s="120">
        <f t="shared" si="5"/>
        <v>-8.354428260304303E-15</v>
      </c>
      <c r="BF12" s="120">
        <f t="shared" si="5"/>
        <v>-8.354428260304303E-15</v>
      </c>
      <c r="BG12" s="120">
        <f t="shared" si="5"/>
        <v>-8.354428260304303E-15</v>
      </c>
      <c r="BH12" s="120">
        <f t="shared" si="5"/>
        <v>-8.354428260304303E-15</v>
      </c>
      <c r="BI12" s="120">
        <f t="shared" si="5"/>
        <v>-8.354428260304303E-15</v>
      </c>
      <c r="BJ12" s="120">
        <f t="shared" si="5"/>
        <v>-8.354428260304303E-15</v>
      </c>
      <c r="BK12" s="120">
        <f t="shared" si="5"/>
        <v>-8.354428260304303E-15</v>
      </c>
      <c r="BL12" s="120">
        <f t="shared" si="5"/>
        <v>-8.354428260304303E-15</v>
      </c>
      <c r="BM12" s="120">
        <f t="shared" si="5"/>
        <v>-8.354428260304303E-15</v>
      </c>
      <c r="BN12" s="120">
        <f t="shared" si="5"/>
        <v>-8.354428260304303E-15</v>
      </c>
      <c r="BO12" s="120">
        <f t="shared" si="5"/>
        <v>-8.354428260304303E-15</v>
      </c>
      <c r="BP12" s="120">
        <f t="shared" si="5"/>
        <v>-8.354428260304303E-15</v>
      </c>
      <c r="BQ12" s="120">
        <f t="shared" si="5"/>
        <v>-8.354428260304303E-15</v>
      </c>
      <c r="BR12" s="120">
        <f t="shared" si="5"/>
        <v>-8.354428260304303E-15</v>
      </c>
      <c r="BS12" s="120">
        <f t="shared" si="5"/>
        <v>-8.354428260304303E-15</v>
      </c>
      <c r="BT12" s="120">
        <f t="shared" si="5"/>
        <v>-8.354428260304303E-15</v>
      </c>
      <c r="BU12" s="120">
        <f t="shared" si="5"/>
        <v>-8.354428260304303E-15</v>
      </c>
      <c r="BV12" s="120">
        <f t="shared" si="5"/>
        <v>-8.354428260304303E-15</v>
      </c>
      <c r="BW12" s="120">
        <f t="shared" si="5"/>
        <v>-8.354428260304303E-15</v>
      </c>
    </row>
    <row r="13" spans="1:76" ht="12.75" customHeight="1">
      <c r="D13" s="126" t="s">
        <v>30</v>
      </c>
      <c r="E13" s="120" t="s">
        <v>55</v>
      </c>
      <c r="J13" s="128">
        <f t="shared" ref="J13:AO13" si="6">SUMIF($D$17:$D$534, $D13, J$17:J$534)</f>
        <v>56.166741332306223</v>
      </c>
      <c r="K13" s="128">
        <f t="shared" si="6"/>
        <v>101.39206752297187</v>
      </c>
      <c r="L13" s="128">
        <f t="shared" si="6"/>
        <v>150.40005324229969</v>
      </c>
      <c r="M13" s="128">
        <f t="shared" si="6"/>
        <v>210.70924667447954</v>
      </c>
      <c r="N13" s="128">
        <f t="shared" si="6"/>
        <v>266.97599562252617</v>
      </c>
      <c r="O13" s="120">
        <f t="shared" si="6"/>
        <v>252.89548537849919</v>
      </c>
      <c r="P13" s="120">
        <f t="shared" si="6"/>
        <v>243.78719855804275</v>
      </c>
      <c r="Q13" s="120">
        <f t="shared" si="6"/>
        <v>235.40757234365751</v>
      </c>
      <c r="R13" s="120">
        <f t="shared" si="6"/>
        <v>228.09911305767113</v>
      </c>
      <c r="S13" s="120">
        <f t="shared" si="6"/>
        <v>222.09424140491555</v>
      </c>
      <c r="T13" s="120">
        <f t="shared" si="6"/>
        <v>216.50969282343854</v>
      </c>
      <c r="U13" s="120">
        <f t="shared" si="6"/>
        <v>210.93246700314268</v>
      </c>
      <c r="V13" s="120">
        <f t="shared" si="6"/>
        <v>205.39986227575039</v>
      </c>
      <c r="W13" s="120">
        <f t="shared" si="6"/>
        <v>199.89100618933375</v>
      </c>
      <c r="X13" s="120">
        <f t="shared" si="6"/>
        <v>194.38740850365937</v>
      </c>
      <c r="Y13" s="120">
        <f t="shared" si="6"/>
        <v>188.88381081798511</v>
      </c>
      <c r="Z13" s="120">
        <f t="shared" si="6"/>
        <v>183.39011771925345</v>
      </c>
      <c r="AA13" s="120">
        <f t="shared" si="6"/>
        <v>177.89824651769283</v>
      </c>
      <c r="AB13" s="120">
        <f t="shared" si="6"/>
        <v>172.41338128624324</v>
      </c>
      <c r="AC13" s="120">
        <f t="shared" si="6"/>
        <v>166.95954061917337</v>
      </c>
      <c r="AD13" s="120">
        <f t="shared" si="6"/>
        <v>161.61602859607774</v>
      </c>
      <c r="AE13" s="120">
        <f t="shared" si="6"/>
        <v>156.27251657298214</v>
      </c>
      <c r="AF13" s="120">
        <f t="shared" si="6"/>
        <v>150.92900454988649</v>
      </c>
      <c r="AG13" s="120">
        <f t="shared" si="6"/>
        <v>145.5854925267908</v>
      </c>
      <c r="AH13" s="120">
        <f t="shared" si="6"/>
        <v>140.2419805036952</v>
      </c>
      <c r="AI13" s="120">
        <f t="shared" si="6"/>
        <v>134.89846848059952</v>
      </c>
      <c r="AJ13" s="120">
        <f t="shared" si="6"/>
        <v>129.55495645750389</v>
      </c>
      <c r="AK13" s="120">
        <f t="shared" si="6"/>
        <v>124.21144443440825</v>
      </c>
      <c r="AL13" s="120">
        <f t="shared" si="6"/>
        <v>118.86793241131262</v>
      </c>
      <c r="AM13" s="120">
        <f t="shared" si="6"/>
        <v>113.52442038821697</v>
      </c>
      <c r="AN13" s="120">
        <f t="shared" si="6"/>
        <v>108.18090836512133</v>
      </c>
      <c r="AO13" s="120">
        <f t="shared" si="6"/>
        <v>102.92726317953426</v>
      </c>
      <c r="AP13" s="120">
        <f t="shared" ref="AP13:BW13" si="7">SUMIF($D$17:$D$534, $D13, AP$17:AP$534)</f>
        <v>97.768517225795634</v>
      </c>
      <c r="AQ13" s="120">
        <f t="shared" si="7"/>
        <v>92.723345248845291</v>
      </c>
      <c r="AR13" s="120">
        <f t="shared" si="7"/>
        <v>87.800843337145579</v>
      </c>
      <c r="AS13" s="120">
        <f t="shared" si="7"/>
        <v>83.011779031365137</v>
      </c>
      <c r="AT13" s="120">
        <f t="shared" si="7"/>
        <v>78.222714725584652</v>
      </c>
      <c r="AU13" s="120">
        <f t="shared" si="7"/>
        <v>73.433650419804167</v>
      </c>
      <c r="AV13" s="120">
        <f t="shared" si="7"/>
        <v>68.64458611402371</v>
      </c>
      <c r="AW13" s="120">
        <f t="shared" si="7"/>
        <v>63.855521808243232</v>
      </c>
      <c r="AX13" s="120">
        <f t="shared" si="7"/>
        <v>59.066457502462754</v>
      </c>
      <c r="AY13" s="120">
        <f t="shared" si="7"/>
        <v>54.277393196682283</v>
      </c>
      <c r="AZ13" s="120">
        <f t="shared" si="7"/>
        <v>49.488328890901819</v>
      </c>
      <c r="BA13" s="120">
        <f t="shared" si="7"/>
        <v>44.699264585121341</v>
      </c>
      <c r="BB13" s="120">
        <f t="shared" si="7"/>
        <v>39.91020027934087</v>
      </c>
      <c r="BC13" s="120">
        <f t="shared" si="7"/>
        <v>35.12113597356042</v>
      </c>
      <c r="BD13" s="120">
        <f t="shared" si="7"/>
        <v>30.332071667779935</v>
      </c>
      <c r="BE13" s="120">
        <f t="shared" si="7"/>
        <v>25.543007361999468</v>
      </c>
      <c r="BF13" s="120">
        <f t="shared" si="7"/>
        <v>20.753943056218997</v>
      </c>
      <c r="BG13" s="120">
        <f t="shared" si="7"/>
        <v>15.964878750438524</v>
      </c>
      <c r="BH13" s="120">
        <f t="shared" si="7"/>
        <v>11.175814444658045</v>
      </c>
      <c r="BI13" s="120">
        <f t="shared" si="7"/>
        <v>6.9545065923424598</v>
      </c>
      <c r="BJ13" s="120">
        <f t="shared" si="7"/>
        <v>3.6113703576453902</v>
      </c>
      <c r="BK13" s="120">
        <f t="shared" si="7"/>
        <v>1.2141862093591422</v>
      </c>
      <c r="BL13" s="120">
        <f t="shared" si="7"/>
        <v>-7.279767066936671E-14</v>
      </c>
      <c r="BM13" s="120">
        <f t="shared" si="7"/>
        <v>-7.279767066936671E-14</v>
      </c>
      <c r="BN13" s="120">
        <f t="shared" si="7"/>
        <v>-7.279767066936671E-14</v>
      </c>
      <c r="BO13" s="120">
        <f t="shared" si="7"/>
        <v>-7.279767066936671E-14</v>
      </c>
      <c r="BP13" s="120">
        <f t="shared" si="7"/>
        <v>-7.279767066936671E-14</v>
      </c>
      <c r="BQ13" s="120">
        <f t="shared" si="7"/>
        <v>-7.279767066936671E-14</v>
      </c>
      <c r="BR13" s="120">
        <f t="shared" si="7"/>
        <v>-7.279767066936671E-14</v>
      </c>
      <c r="BS13" s="120">
        <f t="shared" si="7"/>
        <v>-7.279767066936671E-14</v>
      </c>
      <c r="BT13" s="120">
        <f t="shared" si="7"/>
        <v>-7.279767066936671E-14</v>
      </c>
      <c r="BU13" s="120">
        <f t="shared" si="7"/>
        <v>-7.279767066936671E-14</v>
      </c>
      <c r="BV13" s="120">
        <f t="shared" si="7"/>
        <v>-7.279767066936671E-14</v>
      </c>
      <c r="BW13" s="120">
        <f t="shared" si="7"/>
        <v>-7.279767066936671E-14</v>
      </c>
    </row>
    <row r="14" spans="1:76" ht="12.75" customHeight="1">
      <c r="D14" s="119" t="s">
        <v>31</v>
      </c>
      <c r="E14" s="120" t="s">
        <v>55</v>
      </c>
      <c r="F14" s="118"/>
      <c r="G14" s="118"/>
      <c r="H14" s="118"/>
      <c r="I14" s="118">
        <f>SUM(I12:I13)</f>
        <v>1055.0114117401808</v>
      </c>
      <c r="J14" s="118">
        <f>SUM(J12:J13)</f>
        <v>1066.067610746343</v>
      </c>
      <c r="K14" s="118">
        <f t="shared" ref="K14:BV14" si="8">SUM(K12:K13)</f>
        <v>1065.0690175920613</v>
      </c>
      <c r="L14" s="118">
        <f t="shared" si="8"/>
        <v>1067.8530839664418</v>
      </c>
      <c r="M14" s="118">
        <f t="shared" si="8"/>
        <v>1081.9383580536744</v>
      </c>
      <c r="N14" s="118">
        <f t="shared" si="8"/>
        <v>1091.9811876567737</v>
      </c>
      <c r="O14" s="118">
        <f t="shared" si="8"/>
        <v>1039.7981256359642</v>
      </c>
      <c r="P14" s="118">
        <f t="shared" si="8"/>
        <v>992.58728703872521</v>
      </c>
      <c r="Q14" s="118">
        <f t="shared" si="8"/>
        <v>946.1093478394979</v>
      </c>
      <c r="R14" s="118">
        <f t="shared" si="8"/>
        <v>900.81927326251048</v>
      </c>
      <c r="S14" s="118">
        <f t="shared" si="8"/>
        <v>856.83278631875396</v>
      </c>
      <c r="T14" s="118">
        <f t="shared" si="8"/>
        <v>819.03759536375969</v>
      </c>
      <c r="U14" s="118">
        <f t="shared" si="8"/>
        <v>784.66093421000414</v>
      </c>
      <c r="V14" s="118">
        <f t="shared" si="8"/>
        <v>750.32889414915212</v>
      </c>
      <c r="W14" s="118">
        <f t="shared" si="8"/>
        <v>716.02060272927588</v>
      </c>
      <c r="X14" s="118">
        <f t="shared" si="8"/>
        <v>681.71756971014167</v>
      </c>
      <c r="Y14" s="118">
        <f t="shared" si="8"/>
        <v>647.4145366910077</v>
      </c>
      <c r="Z14" s="118">
        <f t="shared" si="8"/>
        <v>613.12140825881625</v>
      </c>
      <c r="AA14" s="118">
        <f t="shared" si="8"/>
        <v>578.83010172379591</v>
      </c>
      <c r="AB14" s="118">
        <f t="shared" si="8"/>
        <v>545.38250470233265</v>
      </c>
      <c r="AC14" s="118">
        <f t="shared" si="8"/>
        <v>512.3683603982272</v>
      </c>
      <c r="AD14" s="118">
        <f t="shared" si="8"/>
        <v>479.46454473809621</v>
      </c>
      <c r="AE14" s="118">
        <f t="shared" si="8"/>
        <v>446.56072907796511</v>
      </c>
      <c r="AF14" s="118">
        <f t="shared" si="8"/>
        <v>413.65691341783395</v>
      </c>
      <c r="AG14" s="118">
        <f t="shared" si="8"/>
        <v>380.75309775770279</v>
      </c>
      <c r="AH14" s="118">
        <f t="shared" si="8"/>
        <v>347.84928209757174</v>
      </c>
      <c r="AI14" s="118">
        <f t="shared" si="8"/>
        <v>314.94546643744059</v>
      </c>
      <c r="AJ14" s="118">
        <f t="shared" si="8"/>
        <v>282.04165077730954</v>
      </c>
      <c r="AK14" s="118">
        <f t="shared" si="8"/>
        <v>249.13783511717844</v>
      </c>
      <c r="AL14" s="118">
        <f t="shared" si="8"/>
        <v>216.23401945704734</v>
      </c>
      <c r="AM14" s="118">
        <f t="shared" si="8"/>
        <v>183.33020379691624</v>
      </c>
      <c r="AN14" s="118">
        <f t="shared" si="8"/>
        <v>152.67096818007872</v>
      </c>
      <c r="AO14" s="118">
        <f t="shared" si="8"/>
        <v>131.74889856582917</v>
      </c>
      <c r="AP14" s="118">
        <f t="shared" si="8"/>
        <v>110.92172818342804</v>
      </c>
      <c r="AQ14" s="118">
        <f t="shared" si="8"/>
        <v>92.945143491576857</v>
      </c>
      <c r="AR14" s="118">
        <f t="shared" si="8"/>
        <v>88.003015650388775</v>
      </c>
      <c r="AS14" s="118">
        <f t="shared" si="8"/>
        <v>83.194325415119948</v>
      </c>
      <c r="AT14" s="118">
        <f t="shared" si="8"/>
        <v>78.385635179851079</v>
      </c>
      <c r="AU14" s="118">
        <f t="shared" si="8"/>
        <v>73.576944944582223</v>
      </c>
      <c r="AV14" s="118">
        <f t="shared" si="8"/>
        <v>68.768254709313382</v>
      </c>
      <c r="AW14" s="118">
        <f t="shared" si="8"/>
        <v>63.959564474044527</v>
      </c>
      <c r="AX14" s="118">
        <f t="shared" si="8"/>
        <v>59.150874238775664</v>
      </c>
      <c r="AY14" s="118">
        <f t="shared" si="8"/>
        <v>54.342184003506816</v>
      </c>
      <c r="AZ14" s="118">
        <f t="shared" si="8"/>
        <v>49.533493768237967</v>
      </c>
      <c r="BA14" s="118">
        <f t="shared" si="8"/>
        <v>44.724803532969112</v>
      </c>
      <c r="BB14" s="118">
        <f t="shared" si="8"/>
        <v>39.916113297700264</v>
      </c>
      <c r="BC14" s="118">
        <f t="shared" si="8"/>
        <v>35.121135973560413</v>
      </c>
      <c r="BD14" s="118">
        <f t="shared" si="8"/>
        <v>30.332071667779928</v>
      </c>
      <c r="BE14" s="118">
        <f t="shared" si="8"/>
        <v>25.543007361999461</v>
      </c>
      <c r="BF14" s="118">
        <f t="shared" si="8"/>
        <v>20.75394305621899</v>
      </c>
      <c r="BG14" s="118">
        <f t="shared" si="8"/>
        <v>15.964878750438515</v>
      </c>
      <c r="BH14" s="118">
        <f t="shared" si="8"/>
        <v>11.175814444658036</v>
      </c>
      <c r="BI14" s="118">
        <f t="shared" si="8"/>
        <v>6.9545065923424518</v>
      </c>
      <c r="BJ14" s="118">
        <f t="shared" si="8"/>
        <v>3.6113703576453817</v>
      </c>
      <c r="BK14" s="118">
        <f t="shared" si="8"/>
        <v>1.2141862093591338</v>
      </c>
      <c r="BL14" s="118">
        <f t="shared" si="8"/>
        <v>-8.1152098929671013E-14</v>
      </c>
      <c r="BM14" s="118">
        <f t="shared" si="8"/>
        <v>-8.1152098929671013E-14</v>
      </c>
      <c r="BN14" s="118">
        <f t="shared" si="8"/>
        <v>-8.1152098929671013E-14</v>
      </c>
      <c r="BO14" s="118">
        <f t="shared" si="8"/>
        <v>-8.1152098929671013E-14</v>
      </c>
      <c r="BP14" s="118">
        <f t="shared" si="8"/>
        <v>-8.1152098929671013E-14</v>
      </c>
      <c r="BQ14" s="118">
        <f t="shared" si="8"/>
        <v>-8.1152098929671013E-14</v>
      </c>
      <c r="BR14" s="118">
        <f t="shared" si="8"/>
        <v>-8.1152098929671013E-14</v>
      </c>
      <c r="BS14" s="118">
        <f t="shared" si="8"/>
        <v>-8.1152098929671013E-14</v>
      </c>
      <c r="BT14" s="118">
        <f t="shared" si="8"/>
        <v>-8.1152098929671013E-14</v>
      </c>
      <c r="BU14" s="118">
        <f t="shared" si="8"/>
        <v>-8.1152098929671013E-14</v>
      </c>
      <c r="BV14" s="118">
        <f t="shared" si="8"/>
        <v>-8.1152098929671013E-14</v>
      </c>
      <c r="BW14" s="118">
        <f t="shared" ref="BW14" si="9">SUM(BW12:BW13)</f>
        <v>-8.1152098929671013E-14</v>
      </c>
    </row>
    <row r="15" spans="1:76" ht="12.75" customHeight="1">
      <c r="N15" s="128"/>
      <c r="O15" s="128"/>
      <c r="P15" s="128"/>
      <c r="Q15" s="128"/>
      <c r="R15" s="128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  <c r="AD15" s="128"/>
      <c r="AE15" s="128"/>
      <c r="AF15" s="128"/>
      <c r="AG15" s="128"/>
      <c r="AH15" s="128"/>
      <c r="AI15" s="128"/>
      <c r="AJ15" s="128"/>
      <c r="AK15" s="128"/>
      <c r="AL15" s="128"/>
      <c r="AM15" s="128"/>
      <c r="AN15" s="128"/>
      <c r="AO15" s="128"/>
      <c r="AP15" s="128"/>
      <c r="AQ15" s="128"/>
      <c r="AR15" s="128"/>
      <c r="AS15" s="128"/>
      <c r="AT15" s="128"/>
      <c r="AU15" s="128"/>
      <c r="AV15" s="128"/>
      <c r="AW15" s="128"/>
      <c r="AX15" s="128"/>
      <c r="AY15" s="128"/>
      <c r="AZ15" s="128"/>
      <c r="BA15" s="128"/>
      <c r="BB15" s="128"/>
      <c r="BC15" s="128"/>
      <c r="BD15" s="128"/>
      <c r="BE15" s="128"/>
      <c r="BF15" s="128"/>
      <c r="BG15" s="128"/>
      <c r="BH15" s="128"/>
      <c r="BI15" s="128"/>
      <c r="BJ15" s="128"/>
      <c r="BK15" s="128"/>
      <c r="BL15" s="128"/>
      <c r="BM15" s="128"/>
      <c r="BN15" s="128"/>
      <c r="BO15" s="128"/>
      <c r="BP15" s="128"/>
      <c r="BQ15" s="128"/>
      <c r="BR15" s="128"/>
      <c r="BS15" s="128"/>
      <c r="BT15" s="128"/>
      <c r="BU15" s="128"/>
      <c r="BV15" s="128"/>
      <c r="BW15" s="128"/>
    </row>
    <row r="16" spans="1:76" ht="12.75" customHeight="1">
      <c r="N16" s="128"/>
    </row>
    <row r="17" spans="1:75" s="133" customFormat="1" ht="12.75" customHeight="1">
      <c r="A17" s="130"/>
      <c r="B17" s="131" t="str">
        <f>'Inputs - Summary'!C43</f>
        <v>Transmission and distribution</v>
      </c>
      <c r="C17" s="130"/>
      <c r="D17" s="132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  <c r="BR17" s="130"/>
      <c r="BS17" s="130"/>
      <c r="BT17" s="130"/>
      <c r="BU17" s="130"/>
      <c r="BV17" s="130"/>
      <c r="BW17" s="130"/>
    </row>
    <row r="18" spans="1:75" ht="12.75" customHeight="1" outlineLevel="1">
      <c r="B18" s="118"/>
      <c r="C18" s="120" t="s">
        <v>11</v>
      </c>
      <c r="I18" s="134">
        <f>INDEX('Inputs - Summary'!$E$43:$E$52, MATCH(B17, 'Inputs - Summary'!$C$43:$C$52,0))</f>
        <v>33.825097644786858</v>
      </c>
    </row>
    <row r="19" spans="1:75" ht="12.75" customHeight="1" outlineLevel="1">
      <c r="B19" s="118"/>
      <c r="C19" s="120" t="s">
        <v>12</v>
      </c>
      <c r="I19" s="134">
        <f>IF(INDEX('Inputs - Summary'!$F$43:$F$52,MATCH(B17,'Inputs - Summary'!$C$43:$C$52,0))&lt;0,1,INDEX('Inputs - Summary'!$F$43:$F$52,MATCH(B17,'Inputs - Summary'!$C$43:$C$52,0)))</f>
        <v>50</v>
      </c>
    </row>
    <row r="20" spans="1:75" ht="12.75" customHeight="1" outlineLevel="1">
      <c r="B20" s="118"/>
      <c r="I20" s="134"/>
    </row>
    <row r="21" spans="1:75" ht="12.75" customHeight="1" outlineLevel="1">
      <c r="C21" s="118" t="s">
        <v>32</v>
      </c>
      <c r="I21" s="134"/>
    </row>
    <row r="22" spans="1:75" ht="12.75" customHeight="1" outlineLevel="1">
      <c r="D22" s="126" t="s">
        <v>33</v>
      </c>
      <c r="E22" s="120" t="s">
        <v>55</v>
      </c>
      <c r="I22" s="134"/>
      <c r="J22" s="135">
        <f>IF(OR($I18=0,I27=0),0,IF($I25&gt;0,(MIN($I27/$I18, $I27-SUM($I22:I22))),(MAX($I27/$I18, $I27-SUM($I22:I22)))))</f>
        <v>15.648798499174108</v>
      </c>
      <c r="K22" s="136">
        <f>IF(OR($I18=0,J27=0),0,IF($I25&gt;0,(MIN($I27/$I18, $I27-SUM($I22:J22))),(MAX($I27/$I18, $I27-SUM($I22:J22)))))</f>
        <v>15.648798499174108</v>
      </c>
      <c r="L22" s="136">
        <f>IF(OR($I18=0,K27=0),0,IF($I25&gt;0,(MIN($I27/$I18, $I27-SUM($I22:K22))),(MAX($I27/$I18, $I27-SUM($I22:K22)))))</f>
        <v>15.648798499174108</v>
      </c>
      <c r="M22" s="136">
        <f>IF(OR($I18=0,L27=0),0,IF($I25&gt;0,(MIN($I27/$I18, $I27-SUM($I22:L22))),(MAX($I27/$I18, $I27-SUM($I22:L22)))))</f>
        <v>15.648798499174108</v>
      </c>
      <c r="N22" s="136">
        <f>IF(OR($I18=0,M27=0),0,IF($I25&gt;0,(MIN($I27/$I18, $I27-SUM($I22:M22))),(MAX($I27/$I18, $I27-SUM($I22:M22)))))</f>
        <v>15.648798499174108</v>
      </c>
      <c r="O22" s="136">
        <f>IF(OR($I18=0,N27=0),0,IF($I25&gt;0,(MIN($I27/$I18, $I27-SUM($I22:N22))),(MAX($I27/$I18, $I27-SUM($I22:N22)))))</f>
        <v>15.648798499174108</v>
      </c>
      <c r="P22" s="136">
        <f>IF(OR($I18=0,O27=0),0,IF($I25&gt;0,(MIN($I27/$I18, $I27-SUM($I22:O22))),(MAX($I27/$I18, $I27-SUM($I22:O22)))))</f>
        <v>15.648798499174108</v>
      </c>
      <c r="Q22" s="136">
        <f>IF(OR($I18=0,P27=0),0,IF($I25&gt;0,(MIN($I27/$I18, $I27-SUM($I22:P22))),(MAX($I27/$I18, $I27-SUM($I22:P22)))))</f>
        <v>15.648798499174108</v>
      </c>
      <c r="R22" s="136">
        <f>IF(OR($I18=0,Q27=0),0,IF($I25&gt;0,(MIN($I27/$I18, $I27-SUM($I22:Q22))),(MAX($I27/$I18, $I27-SUM($I22:Q22)))))</f>
        <v>15.648798499174108</v>
      </c>
      <c r="S22" s="136">
        <f>IF(OR($I18=0,R27=0),0,IF($I25&gt;0,(MIN($I27/$I18, $I27-SUM($I22:R22))),(MAX($I27/$I18, $I27-SUM($I22:R22)))))</f>
        <v>15.648798499174108</v>
      </c>
      <c r="T22" s="136">
        <f>IF(OR($I18=0,S27=0),0,IF($I25&gt;0,(MIN($I27/$I18, $I27-SUM($I22:S22))),(MAX($I27/$I18, $I27-SUM($I22:S22)))))</f>
        <v>15.648798499174108</v>
      </c>
      <c r="U22" s="136">
        <f>IF(OR($I18=0,T27=0),0,IF($I25&gt;0,(MIN($I27/$I18, $I27-SUM($I22:T22))),(MAX($I27/$I18, $I27-SUM($I22:T22)))))</f>
        <v>15.648798499174108</v>
      </c>
      <c r="V22" s="136">
        <f>IF(OR($I18=0,U27=0),0,IF($I25&gt;0,(MIN($I27/$I18, $I27-SUM($I22:U22))),(MAX($I27/$I18, $I27-SUM($I22:U22)))))</f>
        <v>15.648798499174108</v>
      </c>
      <c r="W22" s="136">
        <f>IF(OR($I18=0,V27=0),0,IF($I25&gt;0,(MIN($I27/$I18, $I27-SUM($I22:V22))),(MAX($I27/$I18, $I27-SUM($I22:V22)))))</f>
        <v>15.648798499174108</v>
      </c>
      <c r="X22" s="136">
        <f>IF(OR($I18=0,W27=0),0,IF($I25&gt;0,(MIN($I27/$I18, $I27-SUM($I22:W22))),(MAX($I27/$I18, $I27-SUM($I22:W22)))))</f>
        <v>15.648798499174108</v>
      </c>
      <c r="Y22" s="136">
        <f>IF(OR($I18=0,X27=0),0,IF($I25&gt;0,(MIN($I27/$I18, $I27-SUM($I22:X22))),(MAX($I27/$I18, $I27-SUM($I22:X22)))))</f>
        <v>15.648798499174108</v>
      </c>
      <c r="Z22" s="136">
        <f>IF(OR($I18=0,Y27=0),0,IF($I25&gt;0,(MIN($I27/$I18, $I27-SUM($I22:Y22))),(MAX($I27/$I18, $I27-SUM($I22:Y22)))))</f>
        <v>15.648798499174108</v>
      </c>
      <c r="AA22" s="136">
        <f>IF(OR($I18=0,Z27=0),0,IF($I25&gt;0,(MIN($I27/$I18, $I27-SUM($I22:Z22))),(MAX($I27/$I18, $I27-SUM($I22:Z22)))))</f>
        <v>15.648798499174108</v>
      </c>
      <c r="AB22" s="136">
        <f>IF(OR($I18=0,AA27=0),0,IF($I25&gt;0,(MIN($I27/$I18, $I27-SUM($I22:AA22))),(MAX($I27/$I18, $I27-SUM($I22:AA22)))))</f>
        <v>15.648798499174108</v>
      </c>
      <c r="AC22" s="136">
        <f>IF(OR($I18=0,AB27=0),0,IF($I25&gt;0,(MIN($I27/$I18, $I27-SUM($I22:AB22))),(MAX($I27/$I18, $I27-SUM($I22:AB22)))))</f>
        <v>15.648798499174108</v>
      </c>
      <c r="AD22" s="136">
        <f>IF(OR($I18=0,AC27=0),0,IF($I25&gt;0,(MIN($I27/$I18, $I27-SUM($I22:AC22))),(MAX($I27/$I18, $I27-SUM($I22:AC22)))))</f>
        <v>15.648798499174108</v>
      </c>
      <c r="AE22" s="136">
        <f>IF(OR($I18=0,AD27=0),0,IF($I25&gt;0,(MIN($I27/$I18, $I27-SUM($I22:AD22))),(MAX($I27/$I18, $I27-SUM($I22:AD22)))))</f>
        <v>15.648798499174108</v>
      </c>
      <c r="AF22" s="136">
        <f>IF(OR($I18=0,AE27=0),0,IF($I25&gt;0,(MIN($I27/$I18, $I27-SUM($I22:AE22))),(MAX($I27/$I18, $I27-SUM($I22:AE22)))))</f>
        <v>15.648798499174108</v>
      </c>
      <c r="AG22" s="136">
        <f>IF(OR($I18=0,AF27=0),0,IF($I25&gt;0,(MIN($I27/$I18, $I27-SUM($I22:AF22))),(MAX($I27/$I18, $I27-SUM($I22:AF22)))))</f>
        <v>15.648798499174108</v>
      </c>
      <c r="AH22" s="136">
        <f>IF(OR($I18=0,AG27=0),0,IF($I25&gt;0,(MIN($I27/$I18, $I27-SUM($I22:AG22))),(MAX($I27/$I18, $I27-SUM($I22:AG22)))))</f>
        <v>15.648798499174108</v>
      </c>
      <c r="AI22" s="136">
        <f>IF(OR($I18=0,AH27=0),0,IF($I25&gt;0,(MIN($I27/$I18, $I27-SUM($I22:AH22))),(MAX($I27/$I18, $I27-SUM($I22:AH22)))))</f>
        <v>15.648798499174108</v>
      </c>
      <c r="AJ22" s="136">
        <f>IF(OR($I18=0,AI27=0),0,IF($I25&gt;0,(MIN($I27/$I18, $I27-SUM($I22:AI22))),(MAX($I27/$I18, $I27-SUM($I22:AI22)))))</f>
        <v>15.648798499174108</v>
      </c>
      <c r="AK22" s="136">
        <f>IF(OR($I18=0,AJ27=0),0,IF($I25&gt;0,(MIN($I27/$I18, $I27-SUM($I22:AJ22))),(MAX($I27/$I18, $I27-SUM($I22:AJ22)))))</f>
        <v>15.648798499174108</v>
      </c>
      <c r="AL22" s="136">
        <f>IF(OR($I18=0,AK27=0),0,IF($I25&gt;0,(MIN($I27/$I18, $I27-SUM($I22:AK22))),(MAX($I27/$I18, $I27-SUM($I22:AK22)))))</f>
        <v>15.648798499174108</v>
      </c>
      <c r="AM22" s="136">
        <f>IF(OR($I18=0,AL27=0),0,IF($I25&gt;0,(MIN($I27/$I18, $I27-SUM($I22:AL22))),(MAX($I27/$I18, $I27-SUM($I22:AL22)))))</f>
        <v>15.648798499174108</v>
      </c>
      <c r="AN22" s="136">
        <f>IF(OR($I18=0,AM27=0),0,IF($I25&gt;0,(MIN($I27/$I18, $I27-SUM($I22:AM22))),(MAX($I27/$I18, $I27-SUM($I22:AM22)))))</f>
        <v>15.648798499174108</v>
      </c>
      <c r="AO22" s="136">
        <f>IF(OR($I18=0,AN27=0),0,IF($I25&gt;0,(MIN($I27/$I18, $I27-SUM($I22:AN22))),(MAX($I27/$I18, $I27-SUM($I22:AN22)))))</f>
        <v>15.648798499174108</v>
      </c>
      <c r="AP22" s="136">
        <f>IF(OR($I18=0,AO27=0),0,IF($I25&gt;0,(MIN($I27/$I18, $I27-SUM($I22:AO22))),(MAX($I27/$I18, $I27-SUM($I22:AO22)))))</f>
        <v>15.648798499174108</v>
      </c>
      <c r="AQ22" s="136">
        <f>IF(OR($I18=0,AP27=0),0,IF($I25&gt;0,(MIN($I27/$I18, $I27-SUM($I22:AP22))),(MAX($I27/$I18, $I27-SUM($I22:AP22)))))</f>
        <v>12.91178678541246</v>
      </c>
      <c r="AR22" s="136">
        <f>IF(OR($I18=0,AQ27=0),0,IF($I25&gt;0,(MIN($I27/$I18, $I27-SUM($I22:AQ22))),(MAX($I27/$I18, $I27-SUM($I22:AQ22)))))</f>
        <v>0</v>
      </c>
      <c r="AS22" s="136">
        <f>IF(OR($I18=0,AR27=0),0,IF($I25&gt;0,(MIN($I27/$I18, $I27-SUM($I22:AR22))),(MAX($I27/$I18, $I27-SUM($I22:AR22)))))</f>
        <v>0</v>
      </c>
      <c r="AT22" s="136">
        <f>IF(OR($I18=0,AS27=0),0,IF($I25&gt;0,(MIN($I27/$I18, $I27-SUM($I22:AS22))),(MAX($I27/$I18, $I27-SUM($I22:AS22)))))</f>
        <v>0</v>
      </c>
      <c r="AU22" s="136">
        <f>IF(OR($I18=0,AT27=0),0,IF($I25&gt;0,(MIN($I27/$I18, $I27-SUM($I22:AT22))),(MAX($I27/$I18, $I27-SUM($I22:AT22)))))</f>
        <v>0</v>
      </c>
      <c r="AV22" s="136">
        <f>IF(OR($I18=0,AU27=0),0,IF($I25&gt;0,(MIN($I27/$I18, $I27-SUM($I22:AU22))),(MAX($I27/$I18, $I27-SUM($I22:AU22)))))</f>
        <v>0</v>
      </c>
      <c r="AW22" s="136">
        <f>IF(OR($I18=0,AV27=0),0,IF($I25&gt;0,(MIN($I27/$I18, $I27-SUM($I22:AV22))),(MAX($I27/$I18, $I27-SUM($I22:AV22)))))</f>
        <v>0</v>
      </c>
      <c r="AX22" s="136">
        <f>IF(OR($I18=0,AW27=0),0,IF($I25&gt;0,(MIN($I27/$I18, $I27-SUM($I22:AW22))),(MAX($I27/$I18, $I27-SUM($I22:AW22)))))</f>
        <v>0</v>
      </c>
      <c r="AY22" s="136">
        <f>IF(OR($I18=0,AX27=0),0,IF($I25&gt;0,(MIN($I27/$I18, $I27-SUM($I22:AX22))),(MAX($I27/$I18, $I27-SUM($I22:AX22)))))</f>
        <v>0</v>
      </c>
      <c r="AZ22" s="136">
        <f>IF(OR($I18=0,AY27=0),0,IF($I25&gt;0,(MIN($I27/$I18, $I27-SUM($I22:AY22))),(MAX($I27/$I18, $I27-SUM($I22:AY22)))))</f>
        <v>0</v>
      </c>
      <c r="BA22" s="136">
        <f>IF(OR($I18=0,AZ27=0),0,IF($I25&gt;0,(MIN($I27/$I18, $I27-SUM($I22:AZ22))),(MAX($I27/$I18, $I27-SUM($I22:AZ22)))))</f>
        <v>0</v>
      </c>
      <c r="BB22" s="136">
        <f>IF(OR($I18=0,BA27=0),0,IF($I25&gt;0,(MIN($I27/$I18, $I27-SUM($I22:BA22))),(MAX($I27/$I18, $I27-SUM($I22:BA22)))))</f>
        <v>0</v>
      </c>
      <c r="BC22" s="136">
        <f>IF(OR($I18=0,BB27=0),0,IF($I25&gt;0,(MIN($I27/$I18, $I27-SUM($I22:BB22))),(MAX($I27/$I18, $I27-SUM($I22:BB22)))))</f>
        <v>0</v>
      </c>
      <c r="BD22" s="136">
        <f>IF(OR($I18=0,BC27=0),0,IF($I25&gt;0,(MIN($I27/$I18, $I27-SUM($I22:BC22))),(MAX($I27/$I18, $I27-SUM($I22:BC22)))))</f>
        <v>0</v>
      </c>
      <c r="BE22" s="136">
        <f>IF(OR($I18=0,BD27=0),0,IF($I25&gt;0,(MIN($I27/$I18, $I27-SUM($I22:BD22))),(MAX($I27/$I18, $I27-SUM($I22:BD22)))))</f>
        <v>0</v>
      </c>
      <c r="BF22" s="136">
        <f>IF(OR($I18=0,BE27=0),0,IF($I25&gt;0,(MIN($I27/$I18, $I27-SUM($I22:BE22))),(MAX($I27/$I18, $I27-SUM($I22:BE22)))))</f>
        <v>0</v>
      </c>
      <c r="BG22" s="136">
        <f>IF(OR($I18=0,BF27=0),0,IF($I25&gt;0,(MIN($I27/$I18, $I27-SUM($I22:BF22))),(MAX($I27/$I18, $I27-SUM($I22:BF22)))))</f>
        <v>0</v>
      </c>
      <c r="BH22" s="136">
        <f>IF(OR($I18=0,BG27=0),0,IF($I25&gt;0,(MIN($I27/$I18, $I27-SUM($I22:BG22))),(MAX($I27/$I18, $I27-SUM($I22:BG22)))))</f>
        <v>0</v>
      </c>
      <c r="BI22" s="136">
        <f>IF(OR($I18=0,BH27=0),0,IF($I25&gt;0,(MIN($I27/$I18, $I27-SUM($I22:BH22))),(MAX($I27/$I18, $I27-SUM($I22:BH22)))))</f>
        <v>0</v>
      </c>
      <c r="BJ22" s="136">
        <f>IF(OR($I18=0,BI27=0),0,IF($I25&gt;0,(MIN($I27/$I18, $I27-SUM($I22:BI22))),(MAX($I27/$I18, $I27-SUM($I22:BI22)))))</f>
        <v>0</v>
      </c>
      <c r="BK22" s="136">
        <f>IF(OR($I18=0,BJ27=0),0,IF($I25&gt;0,(MIN($I27/$I18, $I27-SUM($I22:BJ22))),(MAX($I27/$I18, $I27-SUM($I22:BJ22)))))</f>
        <v>0</v>
      </c>
      <c r="BL22" s="136">
        <f>IF(OR($I18=0,BK27=0),0,IF($I25&gt;0,(MIN($I27/$I18, $I27-SUM($I22:BK22))),(MAX($I27/$I18, $I27-SUM($I22:BK22)))))</f>
        <v>0</v>
      </c>
      <c r="BM22" s="136">
        <f>IF(OR($I18=0,BL27=0),0,IF($I25&gt;0,(MIN($I27/$I18, $I27-SUM($I22:BL22))),(MAX($I27/$I18, $I27-SUM($I22:BL22)))))</f>
        <v>0</v>
      </c>
      <c r="BN22" s="136">
        <f>IF(OR($I18=0,BM27=0),0,IF($I25&gt;0,(MIN($I27/$I18, $I27-SUM($I22:BM22))),(MAX($I27/$I18, $I27-SUM($I22:BM22)))))</f>
        <v>0</v>
      </c>
      <c r="BO22" s="136">
        <f>IF(OR($I18=0,BN27=0),0,IF($I25&gt;0,(MIN($I27/$I18, $I27-SUM($I22:BN22))),(MAX($I27/$I18, $I27-SUM($I22:BN22)))))</f>
        <v>0</v>
      </c>
      <c r="BP22" s="136">
        <f>IF(OR($I18=0,BO27=0),0,IF($I25&gt;0,(MIN($I27/$I18, $I27-SUM($I22:BO22))),(MAX($I27/$I18, $I27-SUM($I22:BO22)))))</f>
        <v>0</v>
      </c>
      <c r="BQ22" s="136">
        <f>IF(OR($I18=0,BP27=0),0,IF($I25&gt;0,(MIN($I27/$I18, $I27-SUM($I22:BP22))),(MAX($I27/$I18, $I27-SUM($I22:BP22)))))</f>
        <v>0</v>
      </c>
      <c r="BR22" s="136">
        <f>IF(OR($I18=0,BQ27=0),0,IF($I25&gt;0,(MIN($I27/$I18, $I27-SUM($I22:BQ22))),(MAX($I27/$I18, $I27-SUM($I22:BQ22)))))</f>
        <v>0</v>
      </c>
      <c r="BS22" s="136">
        <f>IF(OR($I18=0,BR27=0),0,IF($I25&gt;0,(MIN($I27/$I18, $I27-SUM($I22:BR22))),(MAX($I27/$I18, $I27-SUM($I22:BR22)))))</f>
        <v>0</v>
      </c>
      <c r="BT22" s="136">
        <f>IF(OR($I18=0,BS27=0),0,IF($I25&gt;0,(MIN($I27/$I18, $I27-SUM($I22:BS22))),(MAX($I27/$I18, $I27-SUM($I22:BS22)))))</f>
        <v>0</v>
      </c>
      <c r="BU22" s="136">
        <f>IF(OR($I18=0,BT27=0),0,IF($I25&gt;0,(MIN($I27/$I18, $I27-SUM($I22:BT22))),(MAX($I27/$I18, $I27-SUM($I22:BT22)))))</f>
        <v>0</v>
      </c>
      <c r="BV22" s="136">
        <f>IF(OR($I18=0,BU27=0),0,IF($I25&gt;0,(MIN($I27/$I18, $I27-SUM($I22:BU22))),(MAX($I27/$I18, $I27-SUM($I22:BU22)))))</f>
        <v>0</v>
      </c>
      <c r="BW22" s="136">
        <f>IF(OR($I18=0,BV27=0),0,IF($I25&gt;0,(MIN($I27/$I18, $I27-SUM($I22:BV22))),(MAX($I27/$I18, $I27-SUM($I22:BV22)))))</f>
        <v>0</v>
      </c>
    </row>
    <row r="23" spans="1:75" ht="12.75" customHeight="1" outlineLevel="1">
      <c r="D23" s="126" t="s">
        <v>34</v>
      </c>
      <c r="E23" s="120" t="s">
        <v>55</v>
      </c>
      <c r="I23" s="134"/>
      <c r="J23" s="137"/>
      <c r="K23" s="138"/>
      <c r="L23" s="138"/>
      <c r="M23" s="138"/>
      <c r="N23" s="139"/>
      <c r="O23" s="136">
        <f>IF(OR($I18=0,N27=0),0,IF($N26&gt;0,(MIN($N26/IF($I18&lt;=5,1,($I18-5)),$N26-SUM($N23:N23))), (MAX($N26/IF($I18&lt;=5,1,($I18-5)),$N26-SUM($N23:N23)))))</f>
        <v>0</v>
      </c>
      <c r="P23" s="136">
        <f>IF(OR($I18=0,O27=0),0,IF($N26&gt;0,(MIN($N26/IF($I18&lt;=5,1,($I18-5)),$N26-SUM($N23:O23))), (MAX($N26/IF($I18&lt;=5,1,($I18-5)),$N26-SUM($N23:O23)))))</f>
        <v>0</v>
      </c>
      <c r="Q23" s="136">
        <f>IF(OR($I18=0,P27=0),0,IF($N26&gt;0,(MIN($N26/IF($I18&lt;=5,1,($I18-5)),$N26-SUM($N23:P23))), (MAX($N26/IF($I18&lt;=5,1,($I18-5)),$N26-SUM($N23:P23)))))</f>
        <v>0</v>
      </c>
      <c r="R23" s="136">
        <f>IF(OR($I18=0,Q27=0),0,IF($N26&gt;0,(MIN($N26/IF($I18&lt;=5,1,($I18-5)),$N26-SUM($N23:Q23))), (MAX($N26/IF($I18&lt;=5,1,($I18-5)),$N26-SUM($N23:Q23)))))</f>
        <v>0</v>
      </c>
      <c r="S23" s="136">
        <f>IF(OR($I18=0,R27=0),0,IF($N26&gt;0,(MIN($N26/IF($I18&lt;=5,1,($I18-5)),$N26-SUM($N23:R23))), (MAX($N26/IF($I18&lt;=5,1,($I18-5)),$N26-SUM($N23:R23)))))</f>
        <v>0</v>
      </c>
      <c r="T23" s="136">
        <f>IF(OR($I18=0,S27=0),0,IF($N26&gt;0,(MIN($N26/IF($I18&lt;=5,1,($I18-5)),$N26-SUM($N23:S23))), (MAX($N26/IF($I18&lt;=5,1,($I18-5)),$N26-SUM($N23:S23)))))</f>
        <v>0</v>
      </c>
      <c r="U23" s="136">
        <f>IF(OR($I18=0,T27=0),0,IF($N26&gt;0,(MIN($N26/IF($I18&lt;=5,1,($I18-5)),$N26-SUM($N23:T23))), (MAX($N26/IF($I18&lt;=5,1,($I18-5)),$N26-SUM($N23:T23)))))</f>
        <v>0</v>
      </c>
      <c r="V23" s="136">
        <f>IF(OR($I18=0,U27=0),0,IF($N26&gt;0,(MIN($N26/IF($I18&lt;=5,1,($I18-5)),$N26-SUM($N23:U23))), (MAX($N26/IF($I18&lt;=5,1,($I18-5)),$N26-SUM($N23:U23)))))</f>
        <v>0</v>
      </c>
      <c r="W23" s="136">
        <f>IF(OR($I18=0,V27=0),0,IF($N26&gt;0,(MIN($N26/IF($I18&lt;=5,1,($I18-5)),$N26-SUM($N23:V23))), (MAX($N26/IF($I18&lt;=5,1,($I18-5)),$N26-SUM($N23:V23)))))</f>
        <v>0</v>
      </c>
      <c r="X23" s="136">
        <f>IF(OR($I18=0,W27=0),0,IF($N26&gt;0,(MIN($N26/IF($I18&lt;=5,1,($I18-5)),$N26-SUM($N23:W23))), (MAX($N26/IF($I18&lt;=5,1,($I18-5)),$N26-SUM($N23:W23)))))</f>
        <v>0</v>
      </c>
      <c r="Y23" s="136">
        <f>IF(OR($I18=0,X27=0),0,IF($N26&gt;0,(MIN($N26/IF($I18&lt;=5,1,($I18-5)),$N26-SUM($N23:X23))), (MAX($N26/IF($I18&lt;=5,1,($I18-5)),$N26-SUM($N23:X23)))))</f>
        <v>0</v>
      </c>
      <c r="Z23" s="136">
        <f>IF(OR($I18=0,Y27=0),0,IF($N26&gt;0,(MIN($N26/IF($I18&lt;=5,1,($I18-5)),$N26-SUM($N23:Y23))), (MAX($N26/IF($I18&lt;=5,1,($I18-5)),$N26-SUM($N23:Y23)))))</f>
        <v>0</v>
      </c>
      <c r="AA23" s="136">
        <f>IF(OR($I18=0,Z27=0),0,IF($N26&gt;0,(MIN($N26/IF($I18&lt;=5,1,($I18-5)),$N26-SUM($N23:Z23))), (MAX($N26/IF($I18&lt;=5,1,($I18-5)),$N26-SUM($N23:Z23)))))</f>
        <v>0</v>
      </c>
      <c r="AB23" s="136">
        <f>IF(OR($I18=0,AA27=0),0,IF($N26&gt;0,(MIN($N26/IF($I18&lt;=5,1,($I18-5)),$N26-SUM($N23:AA23))), (MAX($N26/IF($I18&lt;=5,1,($I18-5)),$N26-SUM($N23:AA23)))))</f>
        <v>0</v>
      </c>
      <c r="AC23" s="136">
        <f>IF(OR($I18=0,AB27=0),0,IF($N26&gt;0,(MIN($N26/IF($I18&lt;=5,1,($I18-5)),$N26-SUM($N23:AB23))), (MAX($N26/IF($I18&lt;=5,1,($I18-5)),$N26-SUM($N23:AB23)))))</f>
        <v>0</v>
      </c>
      <c r="AD23" s="136">
        <f>IF(OR($I18=0,AC27=0),0,IF($N26&gt;0,(MIN($N26/IF($I18&lt;=5,1,($I18-5)),$N26-SUM($N23:AC23))), (MAX($N26/IF($I18&lt;=5,1,($I18-5)),$N26-SUM($N23:AC23)))))</f>
        <v>0</v>
      </c>
      <c r="AE23" s="136">
        <f>IF(OR($I18=0,AD27=0),0,IF($N26&gt;0,(MIN($N26/IF($I18&lt;=5,1,($I18-5)),$N26-SUM($N23:AD23))), (MAX($N26/IF($I18&lt;=5,1,($I18-5)),$N26-SUM($N23:AD23)))))</f>
        <v>0</v>
      </c>
      <c r="AF23" s="136">
        <f>IF(OR($I18=0,AE27=0),0,IF($N26&gt;0,(MIN($N26/IF($I18&lt;=5,1,($I18-5)),$N26-SUM($N23:AE23))), (MAX($N26/IF($I18&lt;=5,1,($I18-5)),$N26-SUM($N23:AE23)))))</f>
        <v>0</v>
      </c>
      <c r="AG23" s="136">
        <f>IF(OR($I18=0,AF27=0),0,IF($N26&gt;0,(MIN($N26/IF($I18&lt;=5,1,($I18-5)),$N26-SUM($N23:AF23))), (MAX($N26/IF($I18&lt;=5,1,($I18-5)),$N26-SUM($N23:AF23)))))</f>
        <v>0</v>
      </c>
      <c r="AH23" s="136">
        <f>IF(OR($I18=0,AG27=0),0,IF($N26&gt;0,(MIN($N26/IF($I18&lt;=5,1,($I18-5)),$N26-SUM($N23:AG23))), (MAX($N26/IF($I18&lt;=5,1,($I18-5)),$N26-SUM($N23:AG23)))))</f>
        <v>0</v>
      </c>
      <c r="AI23" s="136">
        <f>IF(OR($I18=0,AH27=0),0,IF($N26&gt;0,(MIN($N26/IF($I18&lt;=5,1,($I18-5)),$N26-SUM($N23:AH23))), (MAX($N26/IF($I18&lt;=5,1,($I18-5)),$N26-SUM($N23:AH23)))))</f>
        <v>0</v>
      </c>
      <c r="AJ23" s="136">
        <f>IF(OR($I18=0,AI27=0),0,IF($N26&gt;0,(MIN($N26/IF($I18&lt;=5,1,($I18-5)),$N26-SUM($N23:AI23))), (MAX($N26/IF($I18&lt;=5,1,($I18-5)),$N26-SUM($N23:AI23)))))</f>
        <v>0</v>
      </c>
      <c r="AK23" s="136">
        <f>IF(OR($I18=0,AJ27=0),0,IF($N26&gt;0,(MIN($N26/IF($I18&lt;=5,1,($I18-5)),$N26-SUM($N23:AJ23))), (MAX($N26/IF($I18&lt;=5,1,($I18-5)),$N26-SUM($N23:AJ23)))))</f>
        <v>0</v>
      </c>
      <c r="AL23" s="136">
        <f>IF(OR($I18=0,AK27=0),0,IF($N26&gt;0,(MIN($N26/IF($I18&lt;=5,1,($I18-5)),$N26-SUM($N23:AK23))), (MAX($N26/IF($I18&lt;=5,1,($I18-5)),$N26-SUM($N23:AK23)))))</f>
        <v>0</v>
      </c>
      <c r="AM23" s="136">
        <f>IF(OR($I18=0,AL27=0),0,IF($N26&gt;0,(MIN($N26/IF($I18&lt;=5,1,($I18-5)),$N26-SUM($N23:AL23))), (MAX($N26/IF($I18&lt;=5,1,($I18-5)),$N26-SUM($N23:AL23)))))</f>
        <v>0</v>
      </c>
      <c r="AN23" s="136">
        <f>IF(OR($I18=0,AM27=0),0,IF($N26&gt;0,(MIN($N26/IF($I18&lt;=5,1,($I18-5)),$N26-SUM($N23:AM23))), (MAX($N26/IF($I18&lt;=5,1,($I18-5)),$N26-SUM($N23:AM23)))))</f>
        <v>0</v>
      </c>
      <c r="AO23" s="136">
        <f>IF(OR($I18=0,AN27=0),0,IF($N26&gt;0,(MIN($N26/IF($I18&lt;=5,1,($I18-5)),$N26-SUM($N23:AN23))), (MAX($N26/IF($I18&lt;=5,1,($I18-5)),$N26-SUM($N23:AN23)))))</f>
        <v>0</v>
      </c>
      <c r="AP23" s="136">
        <f>IF(OR($I18=0,AO27=0),0,IF($N26&gt;0,(MIN($N26/IF($I18&lt;=5,1,($I18-5)),$N26-SUM($N23:AO23))), (MAX($N26/IF($I18&lt;=5,1,($I18-5)),$N26-SUM($N23:AO23)))))</f>
        <v>0</v>
      </c>
      <c r="AQ23" s="136">
        <f>IF(OR($I18=0,AP27=0),0,IF($N26&gt;0,(MIN($N26/IF($I18&lt;=5,1,($I18-5)),$N26-SUM($N23:AP23))), (MAX($N26/IF($I18&lt;=5,1,($I18-5)),$N26-SUM($N23:AP23)))))</f>
        <v>0</v>
      </c>
      <c r="AR23" s="136">
        <f>IF(OR($I18=0,AQ27=0),0,IF($N26&gt;0,(MIN($N26/IF($I18&lt;=5,1,($I18-5)),$N26-SUM($N23:AQ23))), (MAX($N26/IF($I18&lt;=5,1,($I18-5)),$N26-SUM($N23:AQ23)))))</f>
        <v>0</v>
      </c>
      <c r="AS23" s="136">
        <f>IF(OR($I18=0,AR27=0),0,IF($N26&gt;0,(MIN($N26/IF($I18&lt;=5,1,($I18-5)),$N26-SUM($N23:AR23))), (MAX($N26/IF($I18&lt;=5,1,($I18-5)),$N26-SUM($N23:AR23)))))</f>
        <v>0</v>
      </c>
      <c r="AT23" s="136">
        <f>IF(OR($I18=0,AS27=0),0,IF($N26&gt;0,(MIN($N26/IF($I18&lt;=5,1,($I18-5)),$N26-SUM($N23:AS23))), (MAX($N26/IF($I18&lt;=5,1,($I18-5)),$N26-SUM($N23:AS23)))))</f>
        <v>0</v>
      </c>
      <c r="AU23" s="136">
        <f>IF(OR($I18=0,AT27=0),0,IF($N26&gt;0,(MIN($N26/IF($I18&lt;=5,1,($I18-5)),$N26-SUM($N23:AT23))), (MAX($N26/IF($I18&lt;=5,1,($I18-5)),$N26-SUM($N23:AT23)))))</f>
        <v>0</v>
      </c>
      <c r="AV23" s="136">
        <f>IF(OR($I18=0,AU27=0),0,IF($N26&gt;0,(MIN($N26/IF($I18&lt;=5,1,($I18-5)),$N26-SUM($N23:AU23))), (MAX($N26/IF($I18&lt;=5,1,($I18-5)),$N26-SUM($N23:AU23)))))</f>
        <v>0</v>
      </c>
      <c r="AW23" s="136">
        <f>IF(OR($I18=0,AV27=0),0,IF($N26&gt;0,(MIN($N26/IF($I18&lt;=5,1,($I18-5)),$N26-SUM($N23:AV23))), (MAX($N26/IF($I18&lt;=5,1,($I18-5)),$N26-SUM($N23:AV23)))))</f>
        <v>0</v>
      </c>
      <c r="AX23" s="136">
        <f>IF(OR($I18=0,AW27=0),0,IF($N26&gt;0,(MIN($N26/IF($I18&lt;=5,1,($I18-5)),$N26-SUM($N23:AW23))), (MAX($N26/IF($I18&lt;=5,1,($I18-5)),$N26-SUM($N23:AW23)))))</f>
        <v>0</v>
      </c>
      <c r="AY23" s="136">
        <f>IF(OR($I18=0,AX27=0),0,IF($N26&gt;0,(MIN($N26/IF($I18&lt;=5,1,($I18-5)),$N26-SUM($N23:AX23))), (MAX($N26/IF($I18&lt;=5,1,($I18-5)),$N26-SUM($N23:AX23)))))</f>
        <v>0</v>
      </c>
      <c r="AZ23" s="136">
        <f>IF(OR($I18=0,AY27=0),0,IF($N26&gt;0,(MIN($N26/IF($I18&lt;=5,1,($I18-5)),$N26-SUM($N23:AY23))), (MAX($N26/IF($I18&lt;=5,1,($I18-5)),$N26-SUM($N23:AY23)))))</f>
        <v>0</v>
      </c>
      <c r="BA23" s="136">
        <f>IF(OR($I18=0,AZ27=0),0,IF($N26&gt;0,(MIN($N26/IF($I18&lt;=5,1,($I18-5)),$N26-SUM($N23:AZ23))), (MAX($N26/IF($I18&lt;=5,1,($I18-5)),$N26-SUM($N23:AZ23)))))</f>
        <v>0</v>
      </c>
      <c r="BB23" s="136">
        <f>IF(OR($I18=0,BA27=0),0,IF($N26&gt;0,(MIN($N26/IF($I18&lt;=5,1,($I18-5)),$N26-SUM($N23:BA23))), (MAX($N26/IF($I18&lt;=5,1,($I18-5)),$N26-SUM($N23:BA23)))))</f>
        <v>0</v>
      </c>
      <c r="BC23" s="136">
        <f>IF(OR($I18=0,BB27=0),0,IF($N26&gt;0,(MIN($N26/IF($I18&lt;=5,1,($I18-5)),$N26-SUM($N23:BB23))), (MAX($N26/IF($I18&lt;=5,1,($I18-5)),$N26-SUM($N23:BB23)))))</f>
        <v>0</v>
      </c>
      <c r="BD23" s="136">
        <f>IF(OR($I18=0,BC27=0),0,IF($N26&gt;0,(MIN($N26/IF($I18&lt;=5,1,($I18-5)),$N26-SUM($N23:BC23))), (MAX($N26/IF($I18&lt;=5,1,($I18-5)),$N26-SUM($N23:BC23)))))</f>
        <v>0</v>
      </c>
      <c r="BE23" s="136">
        <f>IF(OR($I18=0,BD27=0),0,IF($N26&gt;0,(MIN($N26/IF($I18&lt;=5,1,($I18-5)),$N26-SUM($N23:BD23))), (MAX($N26/IF($I18&lt;=5,1,($I18-5)),$N26-SUM($N23:BD23)))))</f>
        <v>0</v>
      </c>
      <c r="BF23" s="136">
        <f>IF(OR($I18=0,BE27=0),0,IF($N26&gt;0,(MIN($N26/IF($I18&lt;=5,1,($I18-5)),$N26-SUM($N23:BE23))), (MAX($N26/IF($I18&lt;=5,1,($I18-5)),$N26-SUM($N23:BE23)))))</f>
        <v>0</v>
      </c>
      <c r="BG23" s="136">
        <f>IF(OR($I18=0,BF27=0),0,IF($N26&gt;0,(MIN($N26/IF($I18&lt;=5,1,($I18-5)),$N26-SUM($N23:BF23))), (MAX($N26/IF($I18&lt;=5,1,($I18-5)),$N26-SUM($N23:BF23)))))</f>
        <v>0</v>
      </c>
      <c r="BH23" s="136">
        <f>IF(OR($I18=0,BG27=0),0,IF($N26&gt;0,(MIN($N26/IF($I18&lt;=5,1,($I18-5)),$N26-SUM($N23:BG23))), (MAX($N26/IF($I18&lt;=5,1,($I18-5)),$N26-SUM($N23:BG23)))))</f>
        <v>0</v>
      </c>
      <c r="BI23" s="136">
        <f>IF(OR($I18=0,BH27=0),0,IF($N26&gt;0,(MIN($N26/IF($I18&lt;=5,1,($I18-5)),$N26-SUM($N23:BH23))), (MAX($N26/IF($I18&lt;=5,1,($I18-5)),$N26-SUM($N23:BH23)))))</f>
        <v>0</v>
      </c>
      <c r="BJ23" s="136">
        <f>IF(OR($I18=0,BI27=0),0,IF($N26&gt;0,(MIN($N26/IF($I18&lt;=5,1,($I18-5)),$N26-SUM($N23:BI23))), (MAX($N26/IF($I18&lt;=5,1,($I18-5)),$N26-SUM($N23:BI23)))))</f>
        <v>0</v>
      </c>
      <c r="BK23" s="136">
        <f>IF(OR($I18=0,BJ27=0),0,IF($N26&gt;0,(MIN($N26/IF($I18&lt;=5,1,($I18-5)),$N26-SUM($N23:BJ23))), (MAX($N26/IF($I18&lt;=5,1,($I18-5)),$N26-SUM($N23:BJ23)))))</f>
        <v>0</v>
      </c>
      <c r="BL23" s="136">
        <f>IF(OR($I18=0,BK27=0),0,IF($N26&gt;0,(MIN($N26/IF($I18&lt;=5,1,($I18-5)),$N26-SUM($N23:BK23))), (MAX($N26/IF($I18&lt;=5,1,($I18-5)),$N26-SUM($N23:BK23)))))</f>
        <v>0</v>
      </c>
      <c r="BM23" s="136">
        <f>IF(OR($I18=0,BL27=0),0,IF($N26&gt;0,(MIN($N26/IF($I18&lt;=5,1,($I18-5)),$N26-SUM($N23:BL23))), (MAX($N26/IF($I18&lt;=5,1,($I18-5)),$N26-SUM($N23:BL23)))))</f>
        <v>0</v>
      </c>
      <c r="BN23" s="136">
        <f>IF(OR($I18=0,BM27=0),0,IF($N26&gt;0,(MIN($N26/IF($I18&lt;=5,1,($I18-5)),$N26-SUM($N23:BM23))), (MAX($N26/IF($I18&lt;=5,1,($I18-5)),$N26-SUM($N23:BM23)))))</f>
        <v>0</v>
      </c>
      <c r="BO23" s="136">
        <f>IF(OR($I18=0,BN27=0),0,IF($N26&gt;0,(MIN($N26/IF($I18&lt;=5,1,($I18-5)),$N26-SUM($N23:BN23))), (MAX($N26/IF($I18&lt;=5,1,($I18-5)),$N26-SUM($N23:BN23)))))</f>
        <v>0</v>
      </c>
      <c r="BP23" s="136">
        <f>IF(OR($I18=0,BO27=0),0,IF($N26&gt;0,(MIN($N26/IF($I18&lt;=5,1,($I18-5)),$N26-SUM($N23:BO23))), (MAX($N26/IF($I18&lt;=5,1,($I18-5)),$N26-SUM($N23:BO23)))))</f>
        <v>0</v>
      </c>
      <c r="BQ23" s="136">
        <f>IF(OR($I18=0,BP27=0),0,IF($N26&gt;0,(MIN($N26/IF($I18&lt;=5,1,($I18-5)),$N26-SUM($N23:BP23))), (MAX($N26/IF($I18&lt;=5,1,($I18-5)),$N26-SUM($N23:BP23)))))</f>
        <v>0</v>
      </c>
      <c r="BR23" s="136">
        <f>IF(OR($I18=0,BQ27=0),0,IF($N26&gt;0,(MIN($N26/IF($I18&lt;=5,1,($I18-5)),$N26-SUM($N23:BQ23))), (MAX($N26/IF($I18&lt;=5,1,($I18-5)),$N26-SUM($N23:BQ23)))))</f>
        <v>0</v>
      </c>
      <c r="BS23" s="136">
        <f>IF(OR($I18=0,BR27=0),0,IF($N26&gt;0,(MIN($N26/IF($I18&lt;=5,1,($I18-5)),$N26-SUM($N23:BR23))), (MAX($N26/IF($I18&lt;=5,1,($I18-5)),$N26-SUM($N23:BR23)))))</f>
        <v>0</v>
      </c>
      <c r="BT23" s="136">
        <f>IF(OR($I18=0,BS27=0),0,IF($N26&gt;0,(MIN($N26/IF($I18&lt;=5,1,($I18-5)),$N26-SUM($N23:BS23))), (MAX($N26/IF($I18&lt;=5,1,($I18-5)),$N26-SUM($N23:BS23)))))</f>
        <v>0</v>
      </c>
      <c r="BU23" s="136">
        <f>IF(OR($I18=0,BT27=0),0,IF($N26&gt;0,(MIN($N26/IF($I18&lt;=5,1,($I18-5)),$N26-SUM($N23:BT23))), (MAX($N26/IF($I18&lt;=5,1,($I18-5)),$N26-SUM($N23:BT23)))))</f>
        <v>0</v>
      </c>
      <c r="BV23" s="136">
        <f>IF(OR($I18=0,BU27=0),0,IF($N26&gt;0,(MIN($N26/IF($I18&lt;=5,1,($I18-5)),$N26-SUM($N23:BU23))), (MAX($N26/IF($I18&lt;=5,1,($I18-5)),$N26-SUM($N23:BU23)))))</f>
        <v>0</v>
      </c>
      <c r="BW23" s="136">
        <f>IF(OR($I18=0,BV27=0),0,IF($N26&gt;0,(MIN($N26/IF($I18&lt;=5,1,($I18-5)),$N26-SUM($N23:BV23))), (MAX($N26/IF($I18&lt;=5,1,($I18-5)),$N26-SUM($N23:BV23)))))</f>
        <v>0</v>
      </c>
    </row>
    <row r="24" spans="1:75" ht="12.75" customHeight="1" outlineLevel="1">
      <c r="D24" s="140" t="s">
        <v>35</v>
      </c>
      <c r="E24" s="141" t="s">
        <v>55</v>
      </c>
      <c r="F24" s="141"/>
      <c r="G24" s="141"/>
      <c r="H24" s="141"/>
      <c r="I24" s="142"/>
      <c r="J24" s="143">
        <f>SUM(J22:J23)</f>
        <v>15.648798499174108</v>
      </c>
      <c r="K24" s="143">
        <f t="shared" ref="K24:BV24" si="10">SUM(K22:K23)</f>
        <v>15.648798499174108</v>
      </c>
      <c r="L24" s="143">
        <f t="shared" si="10"/>
        <v>15.648798499174108</v>
      </c>
      <c r="M24" s="143">
        <f t="shared" si="10"/>
        <v>15.648798499174108</v>
      </c>
      <c r="N24" s="143">
        <f t="shared" si="10"/>
        <v>15.648798499174108</v>
      </c>
      <c r="O24" s="143">
        <f t="shared" si="10"/>
        <v>15.648798499174108</v>
      </c>
      <c r="P24" s="143">
        <f t="shared" si="10"/>
        <v>15.648798499174108</v>
      </c>
      <c r="Q24" s="143">
        <f t="shared" si="10"/>
        <v>15.648798499174108</v>
      </c>
      <c r="R24" s="143">
        <f t="shared" si="10"/>
        <v>15.648798499174108</v>
      </c>
      <c r="S24" s="143">
        <f t="shared" si="10"/>
        <v>15.648798499174108</v>
      </c>
      <c r="T24" s="143">
        <f t="shared" si="10"/>
        <v>15.648798499174108</v>
      </c>
      <c r="U24" s="143">
        <f t="shared" si="10"/>
        <v>15.648798499174108</v>
      </c>
      <c r="V24" s="143">
        <f t="shared" si="10"/>
        <v>15.648798499174108</v>
      </c>
      <c r="W24" s="143">
        <f t="shared" si="10"/>
        <v>15.648798499174108</v>
      </c>
      <c r="X24" s="143">
        <f t="shared" si="10"/>
        <v>15.648798499174108</v>
      </c>
      <c r="Y24" s="143">
        <f t="shared" si="10"/>
        <v>15.648798499174108</v>
      </c>
      <c r="Z24" s="143">
        <f t="shared" si="10"/>
        <v>15.648798499174108</v>
      </c>
      <c r="AA24" s="143">
        <f t="shared" si="10"/>
        <v>15.648798499174108</v>
      </c>
      <c r="AB24" s="143">
        <f t="shared" si="10"/>
        <v>15.648798499174108</v>
      </c>
      <c r="AC24" s="143">
        <f t="shared" si="10"/>
        <v>15.648798499174108</v>
      </c>
      <c r="AD24" s="143">
        <f t="shared" si="10"/>
        <v>15.648798499174108</v>
      </c>
      <c r="AE24" s="143">
        <f t="shared" si="10"/>
        <v>15.648798499174108</v>
      </c>
      <c r="AF24" s="143">
        <f t="shared" si="10"/>
        <v>15.648798499174108</v>
      </c>
      <c r="AG24" s="143">
        <f t="shared" si="10"/>
        <v>15.648798499174108</v>
      </c>
      <c r="AH24" s="143">
        <f t="shared" si="10"/>
        <v>15.648798499174108</v>
      </c>
      <c r="AI24" s="143">
        <f t="shared" si="10"/>
        <v>15.648798499174108</v>
      </c>
      <c r="AJ24" s="143">
        <f t="shared" si="10"/>
        <v>15.648798499174108</v>
      </c>
      <c r="AK24" s="143">
        <f t="shared" si="10"/>
        <v>15.648798499174108</v>
      </c>
      <c r="AL24" s="143">
        <f t="shared" si="10"/>
        <v>15.648798499174108</v>
      </c>
      <c r="AM24" s="143">
        <f t="shared" si="10"/>
        <v>15.648798499174108</v>
      </c>
      <c r="AN24" s="143">
        <f t="shared" si="10"/>
        <v>15.648798499174108</v>
      </c>
      <c r="AO24" s="143">
        <f t="shared" si="10"/>
        <v>15.648798499174108</v>
      </c>
      <c r="AP24" s="143">
        <f t="shared" si="10"/>
        <v>15.648798499174108</v>
      </c>
      <c r="AQ24" s="143">
        <f t="shared" si="10"/>
        <v>12.91178678541246</v>
      </c>
      <c r="AR24" s="143">
        <f t="shared" si="10"/>
        <v>0</v>
      </c>
      <c r="AS24" s="143">
        <f t="shared" si="10"/>
        <v>0</v>
      </c>
      <c r="AT24" s="143">
        <f t="shared" si="10"/>
        <v>0</v>
      </c>
      <c r="AU24" s="143">
        <f t="shared" si="10"/>
        <v>0</v>
      </c>
      <c r="AV24" s="143">
        <f t="shared" si="10"/>
        <v>0</v>
      </c>
      <c r="AW24" s="143">
        <f t="shared" si="10"/>
        <v>0</v>
      </c>
      <c r="AX24" s="143">
        <f t="shared" si="10"/>
        <v>0</v>
      </c>
      <c r="AY24" s="143">
        <f t="shared" si="10"/>
        <v>0</v>
      </c>
      <c r="AZ24" s="143">
        <f t="shared" si="10"/>
        <v>0</v>
      </c>
      <c r="BA24" s="143">
        <f t="shared" si="10"/>
        <v>0</v>
      </c>
      <c r="BB24" s="143">
        <f t="shared" si="10"/>
        <v>0</v>
      </c>
      <c r="BC24" s="143">
        <f t="shared" si="10"/>
        <v>0</v>
      </c>
      <c r="BD24" s="143">
        <f t="shared" si="10"/>
        <v>0</v>
      </c>
      <c r="BE24" s="143">
        <f t="shared" si="10"/>
        <v>0</v>
      </c>
      <c r="BF24" s="143">
        <f t="shared" si="10"/>
        <v>0</v>
      </c>
      <c r="BG24" s="143">
        <f t="shared" si="10"/>
        <v>0</v>
      </c>
      <c r="BH24" s="143">
        <f t="shared" si="10"/>
        <v>0</v>
      </c>
      <c r="BI24" s="143">
        <f t="shared" si="10"/>
        <v>0</v>
      </c>
      <c r="BJ24" s="143">
        <f t="shared" si="10"/>
        <v>0</v>
      </c>
      <c r="BK24" s="143">
        <f t="shared" si="10"/>
        <v>0</v>
      </c>
      <c r="BL24" s="143">
        <f t="shared" si="10"/>
        <v>0</v>
      </c>
      <c r="BM24" s="143">
        <f t="shared" si="10"/>
        <v>0</v>
      </c>
      <c r="BN24" s="143">
        <f t="shared" si="10"/>
        <v>0</v>
      </c>
      <c r="BO24" s="143">
        <f t="shared" si="10"/>
        <v>0</v>
      </c>
      <c r="BP24" s="143">
        <f t="shared" si="10"/>
        <v>0</v>
      </c>
      <c r="BQ24" s="143">
        <f t="shared" si="10"/>
        <v>0</v>
      </c>
      <c r="BR24" s="143">
        <f t="shared" si="10"/>
        <v>0</v>
      </c>
      <c r="BS24" s="143">
        <f t="shared" si="10"/>
        <v>0</v>
      </c>
      <c r="BT24" s="143">
        <f t="shared" si="10"/>
        <v>0</v>
      </c>
      <c r="BU24" s="143">
        <f t="shared" si="10"/>
        <v>0</v>
      </c>
      <c r="BV24" s="143">
        <f t="shared" si="10"/>
        <v>0</v>
      </c>
      <c r="BW24" s="143">
        <f t="shared" ref="BW24" si="11">SUM(BW22:BW23)</f>
        <v>0</v>
      </c>
    </row>
    <row r="25" spans="1:75" ht="12.75" customHeight="1" outlineLevel="1">
      <c r="D25" s="126" t="s">
        <v>13</v>
      </c>
      <c r="I25" s="134">
        <f>IF(I$5=first_reg_period, INDEX('Inputs - Summary'!$I$43:$I$52,MATCH(B17,'Inputs - Summary'!$C$43:$C$52,0)),0)</f>
        <v>529.32213725815825</v>
      </c>
      <c r="J25" s="134">
        <f>IF(J$5=first_reg_period, INDEX('Inputs - Summary'!$I$43:$I$49,MATCH(C17,'Inputs - Summary'!$C$43:$C$49,0)),0)</f>
        <v>0</v>
      </c>
      <c r="K25" s="134">
        <f>IF(K$5=first_reg_period, INDEX('Inputs - Summary'!$I$43:$I$49,MATCH(D17,'Inputs - Summary'!$C$43:$C$49,0)),0)</f>
        <v>0</v>
      </c>
      <c r="L25" s="134">
        <f>IF(L$5=first_reg_period, INDEX('Inputs - Summary'!$I$43:$I$49,MATCH(E17,'Inputs - Summary'!$C$43:$C$49,0)),0)</f>
        <v>0</v>
      </c>
      <c r="M25" s="134">
        <f>IF(M$5=first_reg_period, INDEX('Inputs - Summary'!$I$43:$I$49,MATCH(F17,'Inputs - Summary'!$C$43:$C$49,0)),0)</f>
        <v>0</v>
      </c>
      <c r="N25" s="134">
        <f>IF(N$5=first_reg_period, INDEX('Inputs - Summary'!$I$43:$I$49,MATCH(G17,'Inputs - Summary'!$C$43:$C$49,0)),0)</f>
        <v>0</v>
      </c>
      <c r="O25" s="134">
        <f>IF(O$5=first_reg_period, INDEX('Inputs - Summary'!$I$43:$I$49,MATCH(H17,'Inputs - Summary'!$C$43:$C$49,0)),0)</f>
        <v>0</v>
      </c>
      <c r="P25" s="134">
        <f>IF(P$5=first_reg_period, INDEX('Inputs - Summary'!$I$43:$I$49,MATCH(I17,'Inputs - Summary'!$C$43:$C$49,0)),0)</f>
        <v>0</v>
      </c>
      <c r="Q25" s="134">
        <f>IF(Q$5=first_reg_period, INDEX('Inputs - Summary'!$I$43:$I$49,MATCH(J17,'Inputs - Summary'!$C$43:$C$49,0)),0)</f>
        <v>0</v>
      </c>
      <c r="R25" s="134">
        <f>IF(R$5=first_reg_period, INDEX('Inputs - Summary'!$I$43:$I$49,MATCH(K17,'Inputs - Summary'!$C$43:$C$49,0)),0)</f>
        <v>0</v>
      </c>
      <c r="S25" s="134">
        <f>IF(S$5=first_reg_period, INDEX('Inputs - Summary'!$I$43:$I$49,MATCH(L17,'Inputs - Summary'!$C$43:$C$49,0)),0)</f>
        <v>0</v>
      </c>
      <c r="T25" s="134">
        <f>IF(T$5=first_reg_period, INDEX('Inputs - Summary'!$I$43:$I$49,MATCH(M17,'Inputs - Summary'!$C$43:$C$49,0)),0)</f>
        <v>0</v>
      </c>
      <c r="U25" s="134">
        <f>IF(U$5=first_reg_period, INDEX('Inputs - Summary'!$I$43:$I$49,MATCH(N17,'Inputs - Summary'!$C$43:$C$49,0)),0)</f>
        <v>0</v>
      </c>
      <c r="V25" s="134">
        <f>IF(V$5=first_reg_period, INDEX('Inputs - Summary'!$I$43:$I$49,MATCH(O17,'Inputs - Summary'!$C$43:$C$49,0)),0)</f>
        <v>0</v>
      </c>
      <c r="W25" s="134">
        <f>IF(W$5=first_reg_period, INDEX('Inputs - Summary'!$I$43:$I$49,MATCH(P17,'Inputs - Summary'!$C$43:$C$49,0)),0)</f>
        <v>0</v>
      </c>
      <c r="X25" s="134">
        <f>IF(X$5=first_reg_period, INDEX('Inputs - Summary'!$I$43:$I$49,MATCH(Q17,'Inputs - Summary'!$C$43:$C$49,0)),0)</f>
        <v>0</v>
      </c>
      <c r="Y25" s="134">
        <f>IF(Y$5=first_reg_period, INDEX('Inputs - Summary'!$I$43:$I$49,MATCH(R17,'Inputs - Summary'!$C$43:$C$49,0)),0)</f>
        <v>0</v>
      </c>
      <c r="Z25" s="134">
        <f>IF(Z$5=first_reg_period, INDEX('Inputs - Summary'!$I$43:$I$49,MATCH(S17,'Inputs - Summary'!$C$43:$C$49,0)),0)</f>
        <v>0</v>
      </c>
      <c r="AA25" s="134">
        <f>IF(AA$5=first_reg_period, INDEX('Inputs - Summary'!$I$43:$I$49,MATCH(T17,'Inputs - Summary'!$C$43:$C$49,0)),0)</f>
        <v>0</v>
      </c>
      <c r="AB25" s="134">
        <f>IF(AB$5=first_reg_period, INDEX('Inputs - Summary'!$I$43:$I$49,MATCH(U17,'Inputs - Summary'!$C$43:$C$49,0)),0)</f>
        <v>0</v>
      </c>
      <c r="AC25" s="134">
        <f>IF(AC$5=first_reg_period, INDEX('Inputs - Summary'!$I$43:$I$49,MATCH(V17,'Inputs - Summary'!$C$43:$C$49,0)),0)</f>
        <v>0</v>
      </c>
      <c r="AD25" s="134">
        <f>IF(AD$5=first_reg_period, INDEX('Inputs - Summary'!$I$43:$I$49,MATCH(W17,'Inputs - Summary'!$C$43:$C$49,0)),0)</f>
        <v>0</v>
      </c>
      <c r="AE25" s="134">
        <f>IF(AE$5=first_reg_period, INDEX('Inputs - Summary'!$I$43:$I$49,MATCH(X17,'Inputs - Summary'!$C$43:$C$49,0)),0)</f>
        <v>0</v>
      </c>
      <c r="AF25" s="134">
        <f>IF(AF$5=first_reg_period, INDEX('Inputs - Summary'!$I$43:$I$49,MATCH(Y17,'Inputs - Summary'!$C$43:$C$49,0)),0)</f>
        <v>0</v>
      </c>
      <c r="AG25" s="134">
        <f>IF(AG$5=first_reg_period, INDEX('Inputs - Summary'!$I$43:$I$49,MATCH(Z17,'Inputs - Summary'!$C$43:$C$49,0)),0)</f>
        <v>0</v>
      </c>
      <c r="AH25" s="134">
        <f>IF(AH$5=first_reg_period, INDEX('Inputs - Summary'!$I$43:$I$49,MATCH(AA17,'Inputs - Summary'!$C$43:$C$49,0)),0)</f>
        <v>0</v>
      </c>
      <c r="AI25" s="134">
        <f>IF(AI$5=first_reg_period, INDEX('Inputs - Summary'!$I$43:$I$49,MATCH(AB17,'Inputs - Summary'!$C$43:$C$49,0)),0)</f>
        <v>0</v>
      </c>
      <c r="AJ25" s="134">
        <f>IF(AJ$5=first_reg_period, INDEX('Inputs - Summary'!$I$43:$I$49,MATCH(AC17,'Inputs - Summary'!$C$43:$C$49,0)),0)</f>
        <v>0</v>
      </c>
      <c r="AK25" s="134">
        <f>IF(AK$5=first_reg_period, INDEX('Inputs - Summary'!$I$43:$I$49,MATCH(AD17,'Inputs - Summary'!$C$43:$C$49,0)),0)</f>
        <v>0</v>
      </c>
      <c r="AL25" s="134">
        <f>IF(AL$5=first_reg_period, INDEX('Inputs - Summary'!$I$43:$I$49,MATCH(AE17,'Inputs - Summary'!$C$43:$C$49,0)),0)</f>
        <v>0</v>
      </c>
      <c r="AM25" s="134">
        <f>IF(AM$5=first_reg_period, INDEX('Inputs - Summary'!$I$43:$I$49,MATCH(AF17,'Inputs - Summary'!$C$43:$C$49,0)),0)</f>
        <v>0</v>
      </c>
      <c r="AN25" s="134">
        <f>IF(AN$5=first_reg_period, INDEX('Inputs - Summary'!$I$43:$I$49,MATCH(AG17,'Inputs - Summary'!$C$43:$C$49,0)),0)</f>
        <v>0</v>
      </c>
      <c r="AO25" s="134">
        <f>IF(AO$5=first_reg_period, INDEX('Inputs - Summary'!$I$43:$I$49,MATCH(AH17,'Inputs - Summary'!$C$43:$C$49,0)),0)</f>
        <v>0</v>
      </c>
      <c r="AP25" s="134">
        <f>IF(AP$5=first_reg_period, INDEX('Inputs - Summary'!$I$43:$I$49,MATCH(AI17,'Inputs - Summary'!$C$43:$C$49,0)),0)</f>
        <v>0</v>
      </c>
      <c r="AQ25" s="134">
        <f>IF(AQ$5=first_reg_period, INDEX('Inputs - Summary'!$I$43:$I$49,MATCH(AJ17,'Inputs - Summary'!$C$43:$C$49,0)),0)</f>
        <v>0</v>
      </c>
      <c r="AR25" s="134">
        <f>IF(AR$5=first_reg_period, INDEX('Inputs - Summary'!$I$43:$I$49,MATCH(AK17,'Inputs - Summary'!$C$43:$C$49,0)),0)</f>
        <v>0</v>
      </c>
      <c r="AS25" s="134">
        <f>IF(AS$5=first_reg_period, INDEX('Inputs - Summary'!$I$43:$I$49,MATCH(AL17,'Inputs - Summary'!$C$43:$C$49,0)),0)</f>
        <v>0</v>
      </c>
      <c r="AT25" s="134">
        <f>IF(AT$5=first_reg_period, INDEX('Inputs - Summary'!$I$43:$I$49,MATCH(AM17,'Inputs - Summary'!$C$43:$C$49,0)),0)</f>
        <v>0</v>
      </c>
      <c r="AU25" s="134">
        <f>IF(AU$5=first_reg_period, INDEX('Inputs - Summary'!$I$43:$I$49,MATCH(AN17,'Inputs - Summary'!$C$43:$C$49,0)),0)</f>
        <v>0</v>
      </c>
      <c r="AV25" s="134">
        <f>IF(AV$5=first_reg_period, INDEX('Inputs - Summary'!$I$43:$I$49,MATCH(AO17,'Inputs - Summary'!$C$43:$C$49,0)),0)</f>
        <v>0</v>
      </c>
      <c r="AW25" s="134">
        <f>IF(AW$5=first_reg_period, INDEX('Inputs - Summary'!$I$43:$I$49,MATCH(AP17,'Inputs - Summary'!$C$43:$C$49,0)),0)</f>
        <v>0</v>
      </c>
      <c r="AX25" s="134">
        <f>IF(AX$5=first_reg_period, INDEX('Inputs - Summary'!$I$43:$I$49,MATCH(AQ17,'Inputs - Summary'!$C$43:$C$49,0)),0)</f>
        <v>0</v>
      </c>
      <c r="AY25" s="134">
        <f>IF(AY$5=first_reg_period, INDEX('Inputs - Summary'!$I$43:$I$49,MATCH(AR17,'Inputs - Summary'!$C$43:$C$49,0)),0)</f>
        <v>0</v>
      </c>
      <c r="AZ25" s="134">
        <f>IF(AZ$5=first_reg_period, INDEX('Inputs - Summary'!$I$43:$I$49,MATCH(AS17,'Inputs - Summary'!$C$43:$C$49,0)),0)</f>
        <v>0</v>
      </c>
      <c r="BA25" s="134">
        <f>IF(BA$5=first_reg_period, INDEX('Inputs - Summary'!$I$43:$I$49,MATCH(AT17,'Inputs - Summary'!$C$43:$C$49,0)),0)</f>
        <v>0</v>
      </c>
      <c r="BB25" s="134">
        <f>IF(BB$5=first_reg_period, INDEX('Inputs - Summary'!$I$43:$I$49,MATCH(AU17,'Inputs - Summary'!$C$43:$C$49,0)),0)</f>
        <v>0</v>
      </c>
      <c r="BC25" s="134">
        <f>IF(BC$5=first_reg_period, INDEX('Inputs - Summary'!$I$43:$I$49,MATCH(AV17,'Inputs - Summary'!$C$43:$C$49,0)),0)</f>
        <v>0</v>
      </c>
      <c r="BD25" s="134">
        <f>IF(BD$5=first_reg_period, INDEX('Inputs - Summary'!$I$43:$I$49,MATCH(AW17,'Inputs - Summary'!$C$43:$C$49,0)),0)</f>
        <v>0</v>
      </c>
      <c r="BE25" s="134">
        <f>IF(BE$5=first_reg_period, INDEX('Inputs - Summary'!$I$43:$I$49,MATCH(AX17,'Inputs - Summary'!$C$43:$C$49,0)),0)</f>
        <v>0</v>
      </c>
      <c r="BF25" s="134">
        <f>IF(BF$5=first_reg_period, INDEX('Inputs - Summary'!$I$43:$I$49,MATCH(AY17,'Inputs - Summary'!$C$43:$C$49,0)),0)</f>
        <v>0</v>
      </c>
      <c r="BG25" s="134">
        <f>IF(BG$5=first_reg_period, INDEX('Inputs - Summary'!$I$43:$I$49,MATCH(AZ17,'Inputs - Summary'!$C$43:$C$49,0)),0)</f>
        <v>0</v>
      </c>
      <c r="BH25" s="134">
        <f>IF(BH$5=first_reg_period, INDEX('Inputs - Summary'!$I$43:$I$49,MATCH(BA17,'Inputs - Summary'!$C$43:$C$49,0)),0)</f>
        <v>0</v>
      </c>
      <c r="BI25" s="134">
        <f>IF(BI$5=first_reg_period, INDEX('Inputs - Summary'!$I$43:$I$49,MATCH(BB17,'Inputs - Summary'!$C$43:$C$49,0)),0)</f>
        <v>0</v>
      </c>
      <c r="BJ25" s="134">
        <f>IF(BJ$5=first_reg_period, INDEX('Inputs - Summary'!$I$43:$I$49,MATCH(BC17,'Inputs - Summary'!$C$43:$C$49,0)),0)</f>
        <v>0</v>
      </c>
      <c r="BK25" s="134">
        <f>IF(BK$5=first_reg_period, INDEX('Inputs - Summary'!$I$43:$I$49,MATCH(BD17,'Inputs - Summary'!$C$43:$C$49,0)),0)</f>
        <v>0</v>
      </c>
      <c r="BL25" s="134">
        <f>IF(BL$5=first_reg_period, INDEX('Inputs - Summary'!$I$43:$I$49,MATCH(BE17,'Inputs - Summary'!$C$43:$C$49,0)),0)</f>
        <v>0</v>
      </c>
      <c r="BM25" s="134">
        <f>IF(BM$5=first_reg_period, INDEX('Inputs - Summary'!$I$43:$I$49,MATCH(BF17,'Inputs - Summary'!$C$43:$C$49,0)),0)</f>
        <v>0</v>
      </c>
      <c r="BN25" s="134">
        <f>IF(BN$5=first_reg_period, INDEX('Inputs - Summary'!$I$43:$I$49,MATCH(BG17,'Inputs - Summary'!$C$43:$C$49,0)),0)</f>
        <v>0</v>
      </c>
      <c r="BO25" s="134">
        <f>IF(BO$5=first_reg_period, INDEX('Inputs - Summary'!$I$43:$I$49,MATCH(BH17,'Inputs - Summary'!$C$43:$C$49,0)),0)</f>
        <v>0</v>
      </c>
      <c r="BP25" s="134">
        <f>IF(BP$5=first_reg_period, INDEX('Inputs - Summary'!$I$43:$I$49,MATCH(BI17,'Inputs - Summary'!$C$43:$C$49,0)),0)</f>
        <v>0</v>
      </c>
      <c r="BQ25" s="134">
        <f>IF(BQ$5=first_reg_period, INDEX('Inputs - Summary'!$I$43:$I$49,MATCH(BJ17,'Inputs - Summary'!$C$43:$C$49,0)),0)</f>
        <v>0</v>
      </c>
      <c r="BR25" s="134">
        <f>IF(BR$5=first_reg_period, INDEX('Inputs - Summary'!$I$43:$I$49,MATCH(BK17,'Inputs - Summary'!$C$43:$C$49,0)),0)</f>
        <v>0</v>
      </c>
      <c r="BS25" s="134">
        <f>IF(BS$5=first_reg_period, INDEX('Inputs - Summary'!$I$43:$I$49,MATCH(BL17,'Inputs - Summary'!$C$43:$C$49,0)),0)</f>
        <v>0</v>
      </c>
      <c r="BT25" s="134">
        <f>IF(BT$5=first_reg_period, INDEX('Inputs - Summary'!$I$43:$I$49,MATCH(BM17,'Inputs - Summary'!$C$43:$C$49,0)),0)</f>
        <v>0</v>
      </c>
      <c r="BU25" s="134">
        <f>IF(BU$5=first_reg_period, INDEX('Inputs - Summary'!$I$43:$I$49,MATCH(BN17,'Inputs - Summary'!$C$43:$C$49,0)),0)</f>
        <v>0</v>
      </c>
      <c r="BV25" s="134">
        <f>IF(BV$5=first_reg_period, INDEX('Inputs - Summary'!$I$43:$I$49,MATCH(BO17,'Inputs - Summary'!$C$43:$C$49,0)),0)</f>
        <v>0</v>
      </c>
      <c r="BW25" s="134">
        <f>IF(BW$5=first_reg_period, INDEX('Inputs - Summary'!$I$43:$I$49,MATCH(BP17,'Inputs - Summary'!$C$43:$C$49,0)),0)</f>
        <v>0</v>
      </c>
    </row>
    <row r="26" spans="1:75" ht="12.75" customHeight="1" outlineLevel="1">
      <c r="D26" s="126" t="s">
        <v>56</v>
      </c>
      <c r="I26" s="134"/>
      <c r="J26" s="144">
        <f>IF(J$5=second_reg_period, INDEX('Inputs - Summary'!$N$219:$N$228,MATCH($B17,'Inputs - Summary'!$C$219:$C$228,0)),0)/conv_2015_2010</f>
        <v>0</v>
      </c>
      <c r="K26" s="144">
        <f>IF(K$5=second_reg_period, INDEX('Inputs - Summary'!$N$219:$N$228,MATCH($B17,'Inputs - Summary'!$C$219:$C$228,0)),0)/conv_2015_2010</f>
        <v>0</v>
      </c>
      <c r="L26" s="144">
        <f>IF(L$5=second_reg_period, INDEX('Inputs - Summary'!$N$219:$N$228,MATCH($B17,'Inputs - Summary'!$C$219:$C$228,0)),0)/conv_2015_2010</f>
        <v>0</v>
      </c>
      <c r="M26" s="144">
        <f>IF(M$5=second_reg_period, INDEX('Inputs - Summary'!$N$219:$N$228,MATCH($B17,'Inputs - Summary'!$C$219:$C$228,0)),0)/conv_2015_2010</f>
        <v>0</v>
      </c>
      <c r="N26" s="144">
        <f>IF(N$5=second_reg_period, INDEX('Inputs - Summary'!$N$219:$N$228,MATCH($B17,'Inputs - Summary'!$C$219:$C$228,0)),0)/conv_2015_2010</f>
        <v>0</v>
      </c>
      <c r="O26" s="144">
        <f>IF(O$5=second_reg_period, INDEX('Inputs - Summary'!$N$219:$N$228,MATCH($B17,'Inputs - Summary'!$C$219:$C$228,0)),0)/conv_2015_2010</f>
        <v>0</v>
      </c>
      <c r="P26" s="144">
        <f>IF(P$5=second_reg_period, INDEX('Inputs - Summary'!$N$219:$N$228,MATCH($B17,'Inputs - Summary'!$C$219:$C$228,0)),0)/conv_2015_2010</f>
        <v>0</v>
      </c>
      <c r="Q26" s="144">
        <f>IF(Q$5=second_reg_period, INDEX('Inputs - Summary'!$N$219:$N$228,MATCH($B17,'Inputs - Summary'!$C$219:$C$228,0)),0)/conv_2015_2010</f>
        <v>0</v>
      </c>
      <c r="R26" s="144">
        <f>IF(R$5=second_reg_period, INDEX('Inputs - Summary'!$N$219:$N$228,MATCH($B17,'Inputs - Summary'!$C$219:$C$228,0)),0)/conv_2015_2010</f>
        <v>0</v>
      </c>
      <c r="S26" s="144">
        <f>IF(S$5=second_reg_period, INDEX('Inputs - Summary'!$N$219:$N$228,MATCH($B17,'Inputs - Summary'!$C$219:$C$228,0)),0)/conv_2015_2010</f>
        <v>0</v>
      </c>
      <c r="T26" s="144">
        <f>IF(T$5=second_reg_period, INDEX('Inputs - Summary'!$N$219:$N$228,MATCH($B17,'Inputs - Summary'!$C$219:$C$228,0)),0)/conv_2015_2010</f>
        <v>0</v>
      </c>
      <c r="U26" s="144">
        <f>IF(U$5=second_reg_period, INDEX('Inputs - Summary'!$N$219:$N$228,MATCH($B17,'Inputs - Summary'!$C$219:$C$228,0)),0)/conv_2015_2010</f>
        <v>0</v>
      </c>
      <c r="V26" s="144">
        <f>IF(V$5=second_reg_period, INDEX('Inputs - Summary'!$N$219:$N$228,MATCH($B17,'Inputs - Summary'!$C$219:$C$228,0)),0)/conv_2015_2010</f>
        <v>0</v>
      </c>
      <c r="W26" s="144">
        <f>IF(W$5=second_reg_period, INDEX('Inputs - Summary'!$N$219:$N$228,MATCH($B17,'Inputs - Summary'!$C$219:$C$228,0)),0)/conv_2015_2010</f>
        <v>0</v>
      </c>
      <c r="X26" s="144">
        <f>IF(X$5=second_reg_period, INDEX('Inputs - Summary'!$N$219:$N$228,MATCH($B17,'Inputs - Summary'!$C$219:$C$228,0)),0)/conv_2015_2010</f>
        <v>0</v>
      </c>
      <c r="Y26" s="144">
        <f>IF(Y$5=second_reg_period, INDEX('Inputs - Summary'!$N$219:$N$228,MATCH($B17,'Inputs - Summary'!$C$219:$C$228,0)),0)/conv_2015_2010</f>
        <v>0</v>
      </c>
      <c r="Z26" s="144">
        <f>IF(Z$5=second_reg_period, INDEX('Inputs - Summary'!$N$219:$N$228,MATCH($B17,'Inputs - Summary'!$C$219:$C$228,0)),0)/conv_2015_2010</f>
        <v>0</v>
      </c>
      <c r="AA26" s="144">
        <f>IF(AA$5=second_reg_period, INDEX('Inputs - Summary'!$N$219:$N$228,MATCH($B17,'Inputs - Summary'!$C$219:$C$228,0)),0)/conv_2015_2010</f>
        <v>0</v>
      </c>
      <c r="AB26" s="144">
        <f>IF(AB$5=second_reg_period, INDEX('Inputs - Summary'!$N$219:$N$228,MATCH($B17,'Inputs - Summary'!$C$219:$C$228,0)),0)/conv_2015_2010</f>
        <v>0</v>
      </c>
      <c r="AC26" s="144">
        <f>IF(AC$5=second_reg_period, INDEX('Inputs - Summary'!$N$219:$N$228,MATCH($B17,'Inputs - Summary'!$C$219:$C$228,0)),0)/conv_2015_2010</f>
        <v>0</v>
      </c>
      <c r="AD26" s="144">
        <f>IF(AD$5=second_reg_period, INDEX('Inputs - Summary'!$N$219:$N$228,MATCH($B17,'Inputs - Summary'!$C$219:$C$228,0)),0)/conv_2015_2010</f>
        <v>0</v>
      </c>
      <c r="AE26" s="144">
        <f>IF(AE$5=second_reg_period, INDEX('Inputs - Summary'!$N$219:$N$228,MATCH($B17,'Inputs - Summary'!$C$219:$C$228,0)),0)/conv_2015_2010</f>
        <v>0</v>
      </c>
      <c r="AF26" s="144">
        <f>IF(AF$5=second_reg_period, INDEX('Inputs - Summary'!$N$219:$N$228,MATCH($B17,'Inputs - Summary'!$C$219:$C$228,0)),0)/conv_2015_2010</f>
        <v>0</v>
      </c>
      <c r="AG26" s="144">
        <f>IF(AG$5=second_reg_period, INDEX('Inputs - Summary'!$N$219:$N$228,MATCH($B17,'Inputs - Summary'!$C$219:$C$228,0)),0)/conv_2015_2010</f>
        <v>0</v>
      </c>
      <c r="AH26" s="144">
        <f>IF(AH$5=second_reg_period, INDEX('Inputs - Summary'!$N$219:$N$228,MATCH($B17,'Inputs - Summary'!$C$219:$C$228,0)),0)/conv_2015_2010</f>
        <v>0</v>
      </c>
      <c r="AI26" s="144">
        <f>IF(AI$5=second_reg_period, INDEX('Inputs - Summary'!$N$219:$N$228,MATCH($B17,'Inputs - Summary'!$C$219:$C$228,0)),0)/conv_2015_2010</f>
        <v>0</v>
      </c>
      <c r="AJ26" s="144">
        <f>IF(AJ$5=second_reg_period, INDEX('Inputs - Summary'!$N$219:$N$228,MATCH($B17,'Inputs - Summary'!$C$219:$C$228,0)),0)/conv_2015_2010</f>
        <v>0</v>
      </c>
      <c r="AK26" s="144">
        <f>IF(AK$5=second_reg_period, INDEX('Inputs - Summary'!$N$219:$N$228,MATCH($B17,'Inputs - Summary'!$C$219:$C$228,0)),0)/conv_2015_2010</f>
        <v>0</v>
      </c>
      <c r="AL26" s="144">
        <f>IF(AL$5=second_reg_period, INDEX('Inputs - Summary'!$N$219:$N$228,MATCH($B17,'Inputs - Summary'!$C$219:$C$228,0)),0)/conv_2015_2010</f>
        <v>0</v>
      </c>
      <c r="AM26" s="144">
        <f>IF(AM$5=second_reg_period, INDEX('Inputs - Summary'!$N$219:$N$228,MATCH($B17,'Inputs - Summary'!$C$219:$C$228,0)),0)/conv_2015_2010</f>
        <v>0</v>
      </c>
      <c r="AN26" s="144">
        <f>IF(AN$5=second_reg_period, INDEX('Inputs - Summary'!$N$219:$N$228,MATCH($B17,'Inputs - Summary'!$C$219:$C$228,0)),0)/conv_2015_2010</f>
        <v>0</v>
      </c>
      <c r="AO26" s="144">
        <f>IF(AO$5=second_reg_period, INDEX('Inputs - Summary'!$N$219:$N$228,MATCH($B17,'Inputs - Summary'!$C$219:$C$228,0)),0)/conv_2015_2010</f>
        <v>0</v>
      </c>
      <c r="AP26" s="144">
        <f>IF(AP$5=second_reg_period, INDEX('Inputs - Summary'!$N$219:$N$228,MATCH($B17,'Inputs - Summary'!$C$219:$C$228,0)),0)/conv_2015_2010</f>
        <v>0</v>
      </c>
      <c r="AQ26" s="144">
        <f>IF(AQ$5=second_reg_period, INDEX('Inputs - Summary'!$N$219:$N$228,MATCH($B17,'Inputs - Summary'!$C$219:$C$228,0)),0)/conv_2015_2010</f>
        <v>0</v>
      </c>
      <c r="AR26" s="144">
        <f>IF(AR$5=second_reg_period, INDEX('Inputs - Summary'!$N$219:$N$228,MATCH($B17,'Inputs - Summary'!$C$219:$C$228,0)),0)/conv_2015_2010</f>
        <v>0</v>
      </c>
      <c r="AS26" s="144">
        <f>IF(AS$5=second_reg_period, INDEX('Inputs - Summary'!$N$219:$N$228,MATCH($B17,'Inputs - Summary'!$C$219:$C$228,0)),0)/conv_2015_2010</f>
        <v>0</v>
      </c>
      <c r="AT26" s="144">
        <f>IF(AT$5=second_reg_period, INDEX('Inputs - Summary'!$N$219:$N$228,MATCH($B17,'Inputs - Summary'!$C$219:$C$228,0)),0)/conv_2015_2010</f>
        <v>0</v>
      </c>
      <c r="AU26" s="144">
        <f>IF(AU$5=second_reg_period, INDEX('Inputs - Summary'!$N$219:$N$228,MATCH($B17,'Inputs - Summary'!$C$219:$C$228,0)),0)/conv_2015_2010</f>
        <v>0</v>
      </c>
      <c r="AV26" s="144">
        <f>IF(AV$5=second_reg_period, INDEX('Inputs - Summary'!$N$219:$N$228,MATCH($B17,'Inputs - Summary'!$C$219:$C$228,0)),0)/conv_2015_2010</f>
        <v>0</v>
      </c>
      <c r="AW26" s="144">
        <f>IF(AW$5=second_reg_period, INDEX('Inputs - Summary'!$N$219:$N$228,MATCH($B17,'Inputs - Summary'!$C$219:$C$228,0)),0)/conv_2015_2010</f>
        <v>0</v>
      </c>
      <c r="AX26" s="144">
        <f>IF(AX$5=second_reg_period, INDEX('Inputs - Summary'!$N$219:$N$228,MATCH($B17,'Inputs - Summary'!$C$219:$C$228,0)),0)/conv_2015_2010</f>
        <v>0</v>
      </c>
      <c r="AY26" s="144">
        <f>IF(AY$5=second_reg_period, INDEX('Inputs - Summary'!$N$219:$N$228,MATCH($B17,'Inputs - Summary'!$C$219:$C$228,0)),0)/conv_2015_2010</f>
        <v>0</v>
      </c>
      <c r="AZ26" s="144">
        <f>IF(AZ$5=second_reg_period, INDEX('Inputs - Summary'!$N$219:$N$228,MATCH($B17,'Inputs - Summary'!$C$219:$C$228,0)),0)/conv_2015_2010</f>
        <v>0</v>
      </c>
      <c r="BA26" s="144">
        <f>IF(BA$5=second_reg_period, INDEX('Inputs - Summary'!$N$219:$N$228,MATCH($B17,'Inputs - Summary'!$C$219:$C$228,0)),0)/conv_2015_2010</f>
        <v>0</v>
      </c>
      <c r="BB26" s="144">
        <f>IF(BB$5=second_reg_period, INDEX('Inputs - Summary'!$N$219:$N$228,MATCH($B17,'Inputs - Summary'!$C$219:$C$228,0)),0)/conv_2015_2010</f>
        <v>0</v>
      </c>
      <c r="BC26" s="144">
        <f>IF(BC$5=second_reg_period, INDEX('Inputs - Summary'!$N$219:$N$228,MATCH($B17,'Inputs - Summary'!$C$219:$C$228,0)),0)/conv_2015_2010</f>
        <v>0</v>
      </c>
      <c r="BD26" s="144">
        <f>IF(BD$5=second_reg_period, INDEX('Inputs - Summary'!$N$219:$N$228,MATCH($B17,'Inputs - Summary'!$C$219:$C$228,0)),0)/conv_2015_2010</f>
        <v>0</v>
      </c>
      <c r="BE26" s="144">
        <f>IF(BE$5=second_reg_period, INDEX('Inputs - Summary'!$N$219:$N$228,MATCH($B17,'Inputs - Summary'!$C$219:$C$228,0)),0)/conv_2015_2010</f>
        <v>0</v>
      </c>
      <c r="BF26" s="144">
        <f>IF(BF$5=second_reg_period, INDEX('Inputs - Summary'!$N$219:$N$228,MATCH($B17,'Inputs - Summary'!$C$219:$C$228,0)),0)/conv_2015_2010</f>
        <v>0</v>
      </c>
      <c r="BG26" s="144">
        <f>IF(BG$5=second_reg_period, INDEX('Inputs - Summary'!$N$219:$N$228,MATCH($B17,'Inputs - Summary'!$C$219:$C$228,0)),0)/conv_2015_2010</f>
        <v>0</v>
      </c>
      <c r="BH26" s="144">
        <f>IF(BH$5=second_reg_period, INDEX('Inputs - Summary'!$N$219:$N$228,MATCH($B17,'Inputs - Summary'!$C$219:$C$228,0)),0)/conv_2015_2010</f>
        <v>0</v>
      </c>
      <c r="BI26" s="144">
        <f>IF(BI$5=second_reg_period, INDEX('Inputs - Summary'!$N$219:$N$228,MATCH($B17,'Inputs - Summary'!$C$219:$C$228,0)),0)/conv_2015_2010</f>
        <v>0</v>
      </c>
      <c r="BJ26" s="144">
        <f>IF(BJ$5=second_reg_period, INDEX('Inputs - Summary'!$N$219:$N$228,MATCH($B17,'Inputs - Summary'!$C$219:$C$228,0)),0)/conv_2015_2010</f>
        <v>0</v>
      </c>
      <c r="BK26" s="144">
        <f>IF(BK$5=second_reg_period, INDEX('Inputs - Summary'!$N$219:$N$228,MATCH($B17,'Inputs - Summary'!$C$219:$C$228,0)),0)/conv_2015_2010</f>
        <v>0</v>
      </c>
      <c r="BL26" s="144">
        <f>IF(BL$5=second_reg_period, INDEX('Inputs - Summary'!$N$219:$N$228,MATCH($B17,'Inputs - Summary'!$C$219:$C$228,0)),0)/conv_2015_2010</f>
        <v>0</v>
      </c>
      <c r="BM26" s="144">
        <f>IF(BM$5=second_reg_period, INDEX('Inputs - Summary'!$N$219:$N$228,MATCH($B17,'Inputs - Summary'!$C$219:$C$228,0)),0)/conv_2015_2010</f>
        <v>0</v>
      </c>
      <c r="BN26" s="144">
        <f>IF(BN$5=second_reg_period, INDEX('Inputs - Summary'!$N$219:$N$228,MATCH($B17,'Inputs - Summary'!$C$219:$C$228,0)),0)/conv_2015_2010</f>
        <v>0</v>
      </c>
      <c r="BO26" s="144">
        <f>IF(BO$5=second_reg_period, INDEX('Inputs - Summary'!$N$219:$N$228,MATCH($B17,'Inputs - Summary'!$C$219:$C$228,0)),0)/conv_2015_2010</f>
        <v>0</v>
      </c>
      <c r="BP26" s="144">
        <f>IF(BP$5=second_reg_period, INDEX('Inputs - Summary'!$N$219:$N$228,MATCH($B17,'Inputs - Summary'!$C$219:$C$228,0)),0)/conv_2015_2010</f>
        <v>0</v>
      </c>
      <c r="BQ26" s="144">
        <f>IF(BQ$5=second_reg_period, INDEX('Inputs - Summary'!$N$219:$N$228,MATCH($B17,'Inputs - Summary'!$C$219:$C$228,0)),0)/conv_2015_2010</f>
        <v>0</v>
      </c>
      <c r="BR26" s="144">
        <f>IF(BR$5=second_reg_period, INDEX('Inputs - Summary'!$N$219:$N$228,MATCH($B17,'Inputs - Summary'!$C$219:$C$228,0)),0)/conv_2015_2010</f>
        <v>0</v>
      </c>
      <c r="BS26" s="144">
        <f>IF(BS$5=second_reg_period, INDEX('Inputs - Summary'!$N$219:$N$228,MATCH($B17,'Inputs - Summary'!$C$219:$C$228,0)),0)/conv_2015_2010</f>
        <v>0</v>
      </c>
      <c r="BT26" s="144">
        <f>IF(BT$5=second_reg_period, INDEX('Inputs - Summary'!$N$219:$N$228,MATCH($B17,'Inputs - Summary'!$C$219:$C$228,0)),0)/conv_2015_2010</f>
        <v>0</v>
      </c>
      <c r="BU26" s="144">
        <f>IF(BU$5=second_reg_period, INDEX('Inputs - Summary'!$N$219:$N$228,MATCH($B17,'Inputs - Summary'!$C$219:$C$228,0)),0)/conv_2015_2010</f>
        <v>0</v>
      </c>
      <c r="BV26" s="144">
        <f>IF(BV$5=second_reg_period, INDEX('Inputs - Summary'!$N$219:$N$228,MATCH($B17,'Inputs - Summary'!$C$219:$C$228,0)),0)/conv_2015_2010</f>
        <v>0</v>
      </c>
      <c r="BW26" s="144">
        <f>IF(BW$5=second_reg_period, INDEX('Inputs - Summary'!$N$219:$N$228,MATCH($B17,'Inputs - Summary'!$C$219:$C$228,0)),0)/conv_2015_2010</f>
        <v>0</v>
      </c>
    </row>
    <row r="27" spans="1:75" ht="12.75" customHeight="1" outlineLevel="1">
      <c r="D27" s="126" t="s">
        <v>29</v>
      </c>
      <c r="E27" s="120" t="s">
        <v>55</v>
      </c>
      <c r="I27" s="120">
        <f>H27-I22+I25+I26</f>
        <v>529.32213725815825</v>
      </c>
      <c r="J27" s="120">
        <f>I27-J24+J25+J26</f>
        <v>513.67333875898419</v>
      </c>
      <c r="K27" s="120">
        <f t="shared" ref="K27:BW27" si="12">J27-K24+K25+K26</f>
        <v>498.02454025981007</v>
      </c>
      <c r="L27" s="120">
        <f t="shared" si="12"/>
        <v>482.37574176063595</v>
      </c>
      <c r="M27" s="120">
        <f t="shared" si="12"/>
        <v>466.72694326146183</v>
      </c>
      <c r="N27" s="120">
        <f t="shared" si="12"/>
        <v>451.07814476228771</v>
      </c>
      <c r="O27" s="120">
        <f t="shared" si="12"/>
        <v>435.42934626311359</v>
      </c>
      <c r="P27" s="120">
        <f t="shared" si="12"/>
        <v>419.78054776393947</v>
      </c>
      <c r="Q27" s="120">
        <f t="shared" si="12"/>
        <v>404.13174926476535</v>
      </c>
      <c r="R27" s="120">
        <f t="shared" si="12"/>
        <v>388.48295076559123</v>
      </c>
      <c r="S27" s="120">
        <f t="shared" si="12"/>
        <v>372.83415226641711</v>
      </c>
      <c r="T27" s="120">
        <f t="shared" si="12"/>
        <v>357.18535376724299</v>
      </c>
      <c r="U27" s="120">
        <f t="shared" si="12"/>
        <v>341.53655526806887</v>
      </c>
      <c r="V27" s="120">
        <f t="shared" si="12"/>
        <v>325.88775676889475</v>
      </c>
      <c r="W27" s="120">
        <f t="shared" si="12"/>
        <v>310.23895826972063</v>
      </c>
      <c r="X27" s="120">
        <f t="shared" si="12"/>
        <v>294.59015977054651</v>
      </c>
      <c r="Y27" s="120">
        <f t="shared" si="12"/>
        <v>278.94136127137239</v>
      </c>
      <c r="Z27" s="120">
        <f t="shared" si="12"/>
        <v>263.29256277219827</v>
      </c>
      <c r="AA27" s="120">
        <f t="shared" si="12"/>
        <v>247.64376427302415</v>
      </c>
      <c r="AB27" s="120">
        <f t="shared" si="12"/>
        <v>231.99496577385003</v>
      </c>
      <c r="AC27" s="120">
        <f t="shared" si="12"/>
        <v>216.34616727467591</v>
      </c>
      <c r="AD27" s="120">
        <f t="shared" si="12"/>
        <v>200.69736877550179</v>
      </c>
      <c r="AE27" s="120">
        <f t="shared" si="12"/>
        <v>185.04857027632767</v>
      </c>
      <c r="AF27" s="120">
        <f t="shared" si="12"/>
        <v>169.39977177715355</v>
      </c>
      <c r="AG27" s="120">
        <f t="shared" si="12"/>
        <v>153.75097327797943</v>
      </c>
      <c r="AH27" s="120">
        <f t="shared" si="12"/>
        <v>138.10217477880531</v>
      </c>
      <c r="AI27" s="120">
        <f t="shared" si="12"/>
        <v>122.4533762796312</v>
      </c>
      <c r="AJ27" s="120">
        <f t="shared" si="12"/>
        <v>106.80457778045709</v>
      </c>
      <c r="AK27" s="120">
        <f t="shared" si="12"/>
        <v>91.155779281282989</v>
      </c>
      <c r="AL27" s="120">
        <f t="shared" si="12"/>
        <v>75.506980782108883</v>
      </c>
      <c r="AM27" s="120">
        <f t="shared" si="12"/>
        <v>59.858182282934777</v>
      </c>
      <c r="AN27" s="120">
        <f t="shared" si="12"/>
        <v>44.209383783760671</v>
      </c>
      <c r="AO27" s="120">
        <f t="shared" si="12"/>
        <v>28.560585284586566</v>
      </c>
      <c r="AP27" s="120">
        <f t="shared" si="12"/>
        <v>12.911786785412458</v>
      </c>
      <c r="AQ27" s="120">
        <f t="shared" si="12"/>
        <v>-1.7763568394002505E-15</v>
      </c>
      <c r="AR27" s="120">
        <f t="shared" si="12"/>
        <v>-1.7763568394002505E-15</v>
      </c>
      <c r="AS27" s="120">
        <f t="shared" si="12"/>
        <v>-1.7763568394002505E-15</v>
      </c>
      <c r="AT27" s="120">
        <f t="shared" si="12"/>
        <v>-1.7763568394002505E-15</v>
      </c>
      <c r="AU27" s="120">
        <f t="shared" si="12"/>
        <v>-1.7763568394002505E-15</v>
      </c>
      <c r="AV27" s="120">
        <f t="shared" si="12"/>
        <v>-1.7763568394002505E-15</v>
      </c>
      <c r="AW27" s="120">
        <f t="shared" si="12"/>
        <v>-1.7763568394002505E-15</v>
      </c>
      <c r="AX27" s="120">
        <f t="shared" si="12"/>
        <v>-1.7763568394002505E-15</v>
      </c>
      <c r="AY27" s="120">
        <f t="shared" si="12"/>
        <v>-1.7763568394002505E-15</v>
      </c>
      <c r="AZ27" s="120">
        <f t="shared" si="12"/>
        <v>-1.7763568394002505E-15</v>
      </c>
      <c r="BA27" s="120">
        <f t="shared" si="12"/>
        <v>-1.7763568394002505E-15</v>
      </c>
      <c r="BB27" s="120">
        <f t="shared" si="12"/>
        <v>-1.7763568394002505E-15</v>
      </c>
      <c r="BC27" s="120">
        <f t="shared" si="12"/>
        <v>-1.7763568394002505E-15</v>
      </c>
      <c r="BD27" s="120">
        <f t="shared" si="12"/>
        <v>-1.7763568394002505E-15</v>
      </c>
      <c r="BE27" s="120">
        <f t="shared" si="12"/>
        <v>-1.7763568394002505E-15</v>
      </c>
      <c r="BF27" s="120">
        <f t="shared" si="12"/>
        <v>-1.7763568394002505E-15</v>
      </c>
      <c r="BG27" s="120">
        <f t="shared" si="12"/>
        <v>-1.7763568394002505E-15</v>
      </c>
      <c r="BH27" s="120">
        <f t="shared" si="12"/>
        <v>-1.7763568394002505E-15</v>
      </c>
      <c r="BI27" s="120">
        <f t="shared" si="12"/>
        <v>-1.7763568394002505E-15</v>
      </c>
      <c r="BJ27" s="120">
        <f t="shared" si="12"/>
        <v>-1.7763568394002505E-15</v>
      </c>
      <c r="BK27" s="120">
        <f t="shared" si="12"/>
        <v>-1.7763568394002505E-15</v>
      </c>
      <c r="BL27" s="120">
        <f t="shared" si="12"/>
        <v>-1.7763568394002505E-15</v>
      </c>
      <c r="BM27" s="120">
        <f t="shared" si="12"/>
        <v>-1.7763568394002505E-15</v>
      </c>
      <c r="BN27" s="120">
        <f t="shared" si="12"/>
        <v>-1.7763568394002505E-15</v>
      </c>
      <c r="BO27" s="120">
        <f t="shared" si="12"/>
        <v>-1.7763568394002505E-15</v>
      </c>
      <c r="BP27" s="120">
        <f t="shared" si="12"/>
        <v>-1.7763568394002505E-15</v>
      </c>
      <c r="BQ27" s="120">
        <f t="shared" si="12"/>
        <v>-1.7763568394002505E-15</v>
      </c>
      <c r="BR27" s="120">
        <f t="shared" si="12"/>
        <v>-1.7763568394002505E-15</v>
      </c>
      <c r="BS27" s="120">
        <f t="shared" si="12"/>
        <v>-1.7763568394002505E-15</v>
      </c>
      <c r="BT27" s="120">
        <f t="shared" si="12"/>
        <v>-1.7763568394002505E-15</v>
      </c>
      <c r="BU27" s="120">
        <f t="shared" si="12"/>
        <v>-1.7763568394002505E-15</v>
      </c>
      <c r="BV27" s="120">
        <f t="shared" si="12"/>
        <v>-1.7763568394002505E-15</v>
      </c>
      <c r="BW27" s="120">
        <f t="shared" si="12"/>
        <v>-1.7763568394002505E-15</v>
      </c>
    </row>
    <row r="28" spans="1:75" ht="12.75" customHeight="1" outlineLevel="1">
      <c r="I28" s="134"/>
      <c r="J28" s="128"/>
      <c r="K28" s="128"/>
      <c r="L28" s="128"/>
      <c r="M28" s="128"/>
      <c r="N28" s="128"/>
      <c r="O28" s="128"/>
      <c r="P28" s="128"/>
      <c r="Q28" s="128"/>
      <c r="R28" s="128"/>
    </row>
    <row r="29" spans="1:75" ht="12.75" customHeight="1" outlineLevel="1">
      <c r="D29" s="126" t="s">
        <v>36</v>
      </c>
      <c r="I29" s="134"/>
      <c r="J29" s="145"/>
      <c r="K29" s="146"/>
      <c r="L29" s="146"/>
      <c r="M29" s="147"/>
      <c r="N29" s="136">
        <f>INDEX('Inputs - Summary'!$N$204:$N$213,MATCH($B17,'Inputs - Summary'!$C$204:$C$213,0))/conv_2015_2010</f>
        <v>0</v>
      </c>
    </row>
    <row r="30" spans="1:75" ht="12.75" customHeight="1" outlineLevel="1">
      <c r="C30" s="118" t="s">
        <v>10</v>
      </c>
      <c r="E30" s="120" t="s">
        <v>55</v>
      </c>
      <c r="I30" s="134"/>
      <c r="J30" s="180">
        <f>INDEX('Inputs - Summary'!J$43:J$52,MATCH($B17,'Inputs - Summary'!$C$43:$C$52,0))*(1+IF(J$5&lt;=second_reg_period, J$7, J$6))^0.5</f>
        <v>11.360819403510069</v>
      </c>
      <c r="K30" s="181">
        <f>INDEX('Inputs - Summary'!K$43:K$52,MATCH($B17,'Inputs - Summary'!$C$43:$C$52,0))*(1+IF(K$5&lt;=second_reg_period, K$7, K$6))^0.5</f>
        <v>25.428663616564272</v>
      </c>
      <c r="L30" s="181">
        <f>INDEX('Inputs - Summary'!L$43:L$52,MATCH($B17,'Inputs - Summary'!$C$43:$C$52,0))*(1+IF(L$5&lt;=second_reg_period, L$7, L$6))^0.5</f>
        <v>27.20617921138113</v>
      </c>
      <c r="M30" s="181">
        <f>INDEX('Inputs - Summary'!M$43:M$52,MATCH($B17,'Inputs - Summary'!$C$43:$C$52,0))*(1+IF(M$5&lt;=second_reg_period, M$7, M$6))^0.5</f>
        <v>40.607979188441689</v>
      </c>
      <c r="N30" s="128">
        <f>INDEX('Inputs - Summary'!N$43:N$52,MATCH($B17,'Inputs - Summary'!$C$43:$C$52,0))*(1+IF(N$5&lt;=second_reg_period, N$7, N$6))^0.5</f>
        <v>41.449034539347473</v>
      </c>
      <c r="O30" s="120">
        <f>INDEX('Inputs - Summary'!O$43:O$52,MATCH($B17,'Inputs - Summary'!$C$43:$C$52,0))*(1+IF(O$5&lt;=second_reg_period, O$7, O$6))^0.5</f>
        <v>0</v>
      </c>
      <c r="P30" s="120">
        <f>INDEX('Inputs - Summary'!P$43:P$52,MATCH($B17,'Inputs - Summary'!$C$43:$C$52,0))*(1+IF(P$5&lt;=second_reg_period, P$7, P$6))^0.5</f>
        <v>0</v>
      </c>
      <c r="Q30" s="120">
        <f>INDEX('Inputs - Summary'!Q$43:Q$52,MATCH($B17,'Inputs - Summary'!$C$43:$C$52,0))*(1+IF(Q$5&lt;=second_reg_period, Q$7, Q$6))^0.5</f>
        <v>0</v>
      </c>
      <c r="R30" s="120">
        <f>INDEX('Inputs - Summary'!R$43:R$52,MATCH($B17,'Inputs - Summary'!$C$43:$C$52,0))*(1+IF(R$5&lt;=second_reg_period, R$7, R$6))^0.5</f>
        <v>0</v>
      </c>
      <c r="S30" s="120">
        <f>INDEX('Inputs - Summary'!S$43:S$52,MATCH($B17,'Inputs - Summary'!$C$43:$C$52,0))*(1+IF(S$5&lt;=second_reg_period, S$7, S$6))^0.5</f>
        <v>0</v>
      </c>
      <c r="T30" s="120">
        <f>INDEX('Inputs - Summary'!T$43:T$52,MATCH($B17,'Inputs - Summary'!$C$43:$C$52,0))*(1+IF(T$5&lt;=second_reg_period, T$7, T$6))^0.5</f>
        <v>0</v>
      </c>
      <c r="U30" s="120">
        <f>INDEX('Inputs - Summary'!U$43:U$52,MATCH($B17,'Inputs - Summary'!$C$43:$C$52,0))*(1+IF(U$5&lt;=second_reg_period, U$7, U$6))^0.5</f>
        <v>0</v>
      </c>
      <c r="V30" s="120">
        <f>INDEX('Inputs - Summary'!V$43:V$52,MATCH($B17,'Inputs - Summary'!$C$43:$C$52,0))*(1+IF(V$5&lt;=second_reg_period, V$7, V$6))^0.5</f>
        <v>0</v>
      </c>
      <c r="W30" s="120">
        <f>INDEX('Inputs - Summary'!W$43:W$52,MATCH($B17,'Inputs - Summary'!$C$43:$C$52,0))*(1+IF(W$5&lt;=second_reg_period, W$7, W$6))^0.5</f>
        <v>0</v>
      </c>
      <c r="X30" s="120">
        <f>INDEX('Inputs - Summary'!X$43:X$52,MATCH($B17,'Inputs - Summary'!$C$43:$C$52,0))*(1+IF(X$5&lt;=second_reg_period, X$7, X$6))^0.5</f>
        <v>0</v>
      </c>
      <c r="Y30" s="120">
        <f>INDEX('Inputs - Summary'!Y$43:Y$52,MATCH($B17,'Inputs - Summary'!$C$43:$C$52,0))*(1+IF(Y$5&lt;=second_reg_period, Y$7, Y$6))^0.5</f>
        <v>0</v>
      </c>
      <c r="Z30" s="120">
        <f>INDEX('Inputs - Summary'!Z$43:Z$52,MATCH($B17,'Inputs - Summary'!$C$43:$C$52,0))*(1+IF(Z$5&lt;=second_reg_period, Z$7, Z$6))^0.5</f>
        <v>0</v>
      </c>
      <c r="AA30" s="120">
        <f>INDEX('Inputs - Summary'!AA$43:AA$52,MATCH($B17,'Inputs - Summary'!$C$43:$C$52,0))*(1+IF(AA$5&lt;=second_reg_period, AA$7, AA$6))^0.5</f>
        <v>0</v>
      </c>
      <c r="AB30" s="120">
        <f>INDEX('Inputs - Summary'!AB$43:AB$52,MATCH($B17,'Inputs - Summary'!$C$43:$C$52,0))*(1+IF(AB$5&lt;=second_reg_period, AB$7, AB$6))^0.5</f>
        <v>0</v>
      </c>
      <c r="AC30" s="120">
        <f>INDEX('Inputs - Summary'!AC$43:AC$52,MATCH($B17,'Inputs - Summary'!$C$43:$C$52,0))*(1+IF(AC$5&lt;=second_reg_period, AC$7, AC$6))^0.5</f>
        <v>0</v>
      </c>
      <c r="AD30" s="120">
        <f>INDEX('Inputs - Summary'!AD$43:AD$52,MATCH($B17,'Inputs - Summary'!$C$43:$C$52,0))*(1+IF(AD$5&lt;=second_reg_period, AD$7, AD$6))^0.5</f>
        <v>0</v>
      </c>
      <c r="AE30" s="120">
        <f>INDEX('Inputs - Summary'!AE$43:AE$52,MATCH($B17,'Inputs - Summary'!$C$43:$C$52,0))*(1+IF(AE$5&lt;=second_reg_period, AE$7, AE$6))^0.5</f>
        <v>0</v>
      </c>
      <c r="AF30" s="120">
        <f>INDEX('Inputs - Summary'!AF$43:AF$52,MATCH($B17,'Inputs - Summary'!$C$43:$C$52,0))*(1+IF(AF$5&lt;=second_reg_period, AF$7, AF$6))^0.5</f>
        <v>0</v>
      </c>
      <c r="AG30" s="120">
        <f>INDEX('Inputs - Summary'!AG$43:AG$52,MATCH($B17,'Inputs - Summary'!$C$43:$C$52,0))*(1+IF(AG$5&lt;=second_reg_period, AG$7, AG$6))^0.5</f>
        <v>0</v>
      </c>
      <c r="AH30" s="120">
        <f>INDEX('Inputs - Summary'!AH$43:AH$52,MATCH($B17,'Inputs - Summary'!$C$43:$C$52,0))*(1+IF(AH$5&lt;=second_reg_period, AH$7, AH$6))^0.5</f>
        <v>0</v>
      </c>
      <c r="AI30" s="120">
        <f>INDEX('Inputs - Summary'!AI$43:AI$52,MATCH($B17,'Inputs - Summary'!$C$43:$C$52,0))*(1+IF(AI$5&lt;=second_reg_period, AI$7, AI$6))^0.5</f>
        <v>0</v>
      </c>
      <c r="AJ30" s="120">
        <f>INDEX('Inputs - Summary'!AJ$43:AJ$52,MATCH($B17,'Inputs - Summary'!$C$43:$C$52,0))*(1+IF(AJ$5&lt;=second_reg_period, AJ$7, AJ$6))^0.5</f>
        <v>0</v>
      </c>
      <c r="AK30" s="120">
        <f>INDEX('Inputs - Summary'!AK$43:AK$52,MATCH($B17,'Inputs - Summary'!$C$43:$C$52,0))*(1+IF(AK$5&lt;=second_reg_period, AK$7, AK$6))^0.5</f>
        <v>0</v>
      </c>
      <c r="AL30" s="120">
        <f>INDEX('Inputs - Summary'!AL$43:AL$52,MATCH($B17,'Inputs - Summary'!$C$43:$C$52,0))*(1+IF(AL$5&lt;=second_reg_period, AL$7, AL$6))^0.5</f>
        <v>0</v>
      </c>
      <c r="AM30" s="120">
        <f>INDEX('Inputs - Summary'!AM$43:AM$52,MATCH($B17,'Inputs - Summary'!$C$43:$C$52,0))*(1+IF(AM$5&lt;=second_reg_period, AM$7, AM$6))^0.5</f>
        <v>0</v>
      </c>
      <c r="AN30" s="120">
        <f>INDEX('Inputs - Summary'!AN$43:AN$52,MATCH($B17,'Inputs - Summary'!$C$43:$C$52,0))*(1+IF(AN$5&lt;=second_reg_period, AN$7, AN$6))^0.5</f>
        <v>0</v>
      </c>
      <c r="AO30" s="120">
        <f>INDEX('Inputs - Summary'!AO$43:AO$52,MATCH($B17,'Inputs - Summary'!$C$43:$C$52,0))*(1+IF(AO$5&lt;=second_reg_period, AO$7, AO$6))^0.5</f>
        <v>0</v>
      </c>
      <c r="AP30" s="120">
        <f>INDEX('Inputs - Summary'!AP$43:AP$52,MATCH($B17,'Inputs - Summary'!$C$43:$C$52,0))*(1+IF(AP$5&lt;=second_reg_period, AP$7, AP$6))^0.5</f>
        <v>0</v>
      </c>
      <c r="AQ30" s="120">
        <f>INDEX('Inputs - Summary'!AQ$43:AQ$52,MATCH($B17,'Inputs - Summary'!$C$43:$C$52,0))*(1+IF(AQ$5&lt;=second_reg_period, AQ$7, AQ$6))^0.5</f>
        <v>0</v>
      </c>
      <c r="AR30" s="120">
        <f>INDEX('Inputs - Summary'!AR$43:AR$52,MATCH($B17,'Inputs - Summary'!$C$43:$C$52,0))*(1+IF(AR$5&lt;=second_reg_period, AR$7, AR$6))^0.5</f>
        <v>0</v>
      </c>
      <c r="AS30" s="120">
        <f>INDEX('Inputs - Summary'!AS$43:AS$52,MATCH($B17,'Inputs - Summary'!$C$43:$C$52,0))*(1+IF(AS$5&lt;=second_reg_period, AS$7, AS$6))^0.5</f>
        <v>0</v>
      </c>
      <c r="AT30" s="120">
        <f>INDEX('Inputs - Summary'!AT$43:AT$52,MATCH($B17,'Inputs - Summary'!$C$43:$C$52,0))*(1+IF(AT$5&lt;=second_reg_period, AT$7, AT$6))^0.5</f>
        <v>0</v>
      </c>
      <c r="AU30" s="120">
        <f>INDEX('Inputs - Summary'!AU$43:AU$52,MATCH($B17,'Inputs - Summary'!$C$43:$C$52,0))*(1+IF(AU$5&lt;=second_reg_period, AU$7, AU$6))^0.5</f>
        <v>0</v>
      </c>
      <c r="AV30" s="120">
        <f>INDEX('Inputs - Summary'!AV$43:AV$52,MATCH($B17,'Inputs - Summary'!$C$43:$C$52,0))*(1+IF(AV$5&lt;=second_reg_period, AV$7, AV$6))^0.5</f>
        <v>0</v>
      </c>
      <c r="AW30" s="120">
        <f>INDEX('Inputs - Summary'!AW$43:AW$52,MATCH($B17,'Inputs - Summary'!$C$43:$C$52,0))*(1+IF(AW$5&lt;=second_reg_period, AW$7, AW$6))^0.5</f>
        <v>0</v>
      </c>
      <c r="AX30" s="120">
        <f>INDEX('Inputs - Summary'!AX$43:AX$52,MATCH($B17,'Inputs - Summary'!$C$43:$C$52,0))*(1+IF(AX$5&lt;=second_reg_period, AX$7, AX$6))^0.5</f>
        <v>0</v>
      </c>
      <c r="AY30" s="120">
        <f>INDEX('Inputs - Summary'!AY$43:AY$52,MATCH($B17,'Inputs - Summary'!$C$43:$C$52,0))*(1+IF(AY$5&lt;=second_reg_period, AY$7, AY$6))^0.5</f>
        <v>0</v>
      </c>
      <c r="AZ30" s="120">
        <f>INDEX('Inputs - Summary'!AZ$43:AZ$52,MATCH($B17,'Inputs - Summary'!$C$43:$C$52,0))*(1+IF(AZ$5&lt;=second_reg_period, AZ$7, AZ$6))^0.5</f>
        <v>0</v>
      </c>
      <c r="BA30" s="120">
        <f>INDEX('Inputs - Summary'!BA$43:BA$52,MATCH($B17,'Inputs - Summary'!$C$43:$C$52,0))*(1+IF(BA$5&lt;=second_reg_period, BA$7, BA$6))^0.5</f>
        <v>0</v>
      </c>
      <c r="BB30" s="120">
        <f>INDEX('Inputs - Summary'!BB$43:BB$52,MATCH($B17,'Inputs - Summary'!$C$43:$C$52,0))*(1+IF(BB$5&lt;=second_reg_period, BB$7, BB$6))^0.5</f>
        <v>0</v>
      </c>
      <c r="BC30" s="120">
        <f>INDEX('Inputs - Summary'!BC$43:BC$52,MATCH($B17,'Inputs - Summary'!$C$43:$C$52,0))*(1+IF(BC$5&lt;=second_reg_period, BC$7, BC$6))^0.5</f>
        <v>0</v>
      </c>
      <c r="BD30" s="120">
        <f>INDEX('Inputs - Summary'!BD$43:BD$52,MATCH($B17,'Inputs - Summary'!$C$43:$C$52,0))*(1+IF(BD$5&lt;=second_reg_period, BD$7, BD$6))^0.5</f>
        <v>0</v>
      </c>
      <c r="BE30" s="120">
        <f>INDEX('Inputs - Summary'!BE$43:BE$52,MATCH($B17,'Inputs - Summary'!$C$43:$C$52,0))*(1+IF(BE$5&lt;=second_reg_period, BE$7, BE$6))^0.5</f>
        <v>0</v>
      </c>
      <c r="BF30" s="120">
        <f>INDEX('Inputs - Summary'!BF$43:BF$52,MATCH($B17,'Inputs - Summary'!$C$43:$C$52,0))*(1+IF(BF$5&lt;=second_reg_period, BF$7, BF$6))^0.5</f>
        <v>0</v>
      </c>
      <c r="BG30" s="120">
        <f>INDEX('Inputs - Summary'!BG$43:BG$52,MATCH($B17,'Inputs - Summary'!$C$43:$C$52,0))*(1+IF(BG$5&lt;=second_reg_period, BG$7, BG$6))^0.5</f>
        <v>0</v>
      </c>
      <c r="BH30" s="120">
        <f>INDEX('Inputs - Summary'!BH$43:BH$52,MATCH($B17,'Inputs - Summary'!$C$43:$C$52,0))*(1+IF(BH$5&lt;=second_reg_period, BH$7, BH$6))^0.5</f>
        <v>0</v>
      </c>
      <c r="BI30" s="120">
        <f>INDEX('Inputs - Summary'!BI$43:BI$52,MATCH($B17,'Inputs - Summary'!$C$43:$C$52,0))*(1+IF(BI$5&lt;=second_reg_period, BI$7, BI$6))^0.5</f>
        <v>0</v>
      </c>
      <c r="BJ30" s="120">
        <f>INDEX('Inputs - Summary'!BJ$43:BJ$52,MATCH($B17,'Inputs - Summary'!$C$43:$C$52,0))*(1+IF(BJ$5&lt;=second_reg_period, BJ$7, BJ$6))^0.5</f>
        <v>0</v>
      </c>
      <c r="BK30" s="120">
        <f>INDEX('Inputs - Summary'!BK$43:BK$52,MATCH($B17,'Inputs - Summary'!$C$43:$C$52,0))*(1+IF(BK$5&lt;=second_reg_period, BK$7, BK$6))^0.5</f>
        <v>0</v>
      </c>
      <c r="BL30" s="120">
        <f>INDEX('Inputs - Summary'!BL$43:BL$52,MATCH($B17,'Inputs - Summary'!$C$43:$C$52,0))*(1+IF(BL$5&lt;=second_reg_period, BL$7, BL$6))^0.5</f>
        <v>0</v>
      </c>
      <c r="BM30" s="120">
        <f>INDEX('Inputs - Summary'!BM$43:BM$52,MATCH($B17,'Inputs - Summary'!$C$43:$C$52,0))*(1+IF(BM$5&lt;=second_reg_period, BM$7, BM$6))^0.5</f>
        <v>0</v>
      </c>
      <c r="BN30" s="120">
        <f>INDEX('Inputs - Summary'!BN$43:BN$52,MATCH($B17,'Inputs - Summary'!$C$43:$C$52,0))*(1+IF(BN$5&lt;=second_reg_period, BN$7, BN$6))^0.5</f>
        <v>0</v>
      </c>
      <c r="BO30" s="120">
        <f>INDEX('Inputs - Summary'!BO$43:BO$52,MATCH($B17,'Inputs - Summary'!$C$43:$C$52,0))*(1+IF(BO$5&lt;=second_reg_period, BO$7, BO$6))^0.5</f>
        <v>0</v>
      </c>
      <c r="BP30" s="120">
        <f>INDEX('Inputs - Summary'!BP$43:BP$52,MATCH($B17,'Inputs - Summary'!$C$43:$C$52,0))*(1+IF(BP$5&lt;=second_reg_period, BP$7, BP$6))^0.5</f>
        <v>0</v>
      </c>
      <c r="BQ30" s="120">
        <f>INDEX('Inputs - Summary'!BQ$43:BQ$52,MATCH($B17,'Inputs - Summary'!$C$43:$C$52,0))*(1+IF(BQ$5&lt;=second_reg_period, BQ$7, BQ$6))^0.5</f>
        <v>0</v>
      </c>
      <c r="BR30" s="120">
        <f>INDEX('Inputs - Summary'!BR$43:BR$52,MATCH($B17,'Inputs - Summary'!$C$43:$C$52,0))*(1+IF(BR$5&lt;=second_reg_period, BR$7, BR$6))^0.5</f>
        <v>0</v>
      </c>
      <c r="BS30" s="120">
        <f>INDEX('Inputs - Summary'!BS$43:BS$52,MATCH($B17,'Inputs - Summary'!$C$43:$C$52,0))*(1+IF(BS$5&lt;=second_reg_period, BS$7, BS$6))^0.5</f>
        <v>0</v>
      </c>
      <c r="BT30" s="120">
        <f>INDEX('Inputs - Summary'!BT$43:BT$52,MATCH($B17,'Inputs - Summary'!$C$43:$C$52,0))*(1+IF(BT$5&lt;=second_reg_period, BT$7, BT$6))^0.5</f>
        <v>0</v>
      </c>
      <c r="BU30" s="120">
        <f>INDEX('Inputs - Summary'!BU$43:BU$52,MATCH($B17,'Inputs - Summary'!$C$43:$C$52,0))*(1+IF(BU$5&lt;=second_reg_period, BU$7, BU$6))^0.5</f>
        <v>0</v>
      </c>
      <c r="BV30" s="120">
        <f>INDEX('Inputs - Summary'!BV$43:BV$52,MATCH($B17,'Inputs - Summary'!$C$43:$C$52,0))*(1+IF(BV$5&lt;=second_reg_period, BV$7, BV$6))^0.5</f>
        <v>0</v>
      </c>
      <c r="BW30" s="120">
        <f>INDEX('Inputs - Summary'!BW$43:BW$52,MATCH($B17,'Inputs - Summary'!$C$43:$C$52,0))*(1+IF(BW$5&lt;=second_reg_period, BW$7, BW$6))^0.5</f>
        <v>0</v>
      </c>
    </row>
    <row r="31" spans="1:75" ht="12.75" customHeight="1" outlineLevel="1">
      <c r="D31" s="126" t="s">
        <v>37</v>
      </c>
      <c r="I31" s="134"/>
      <c r="O31" s="149"/>
      <c r="P31" s="128"/>
      <c r="Q31" s="128"/>
      <c r="R31" s="128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8"/>
      <c r="AE31" s="128"/>
      <c r="AF31" s="128"/>
      <c r="AG31" s="128"/>
      <c r="AH31" s="128"/>
      <c r="AI31" s="128"/>
      <c r="AJ31" s="128"/>
      <c r="AK31" s="128"/>
      <c r="AL31" s="128"/>
      <c r="AM31" s="128"/>
      <c r="AN31" s="128"/>
      <c r="AO31" s="128"/>
      <c r="AP31" s="128"/>
      <c r="AQ31" s="128"/>
      <c r="AR31" s="128"/>
      <c r="AS31" s="128"/>
      <c r="AT31" s="128"/>
      <c r="AU31" s="128"/>
      <c r="AV31" s="128"/>
      <c r="AW31" s="128"/>
      <c r="AX31" s="128"/>
      <c r="AY31" s="128"/>
      <c r="AZ31" s="128"/>
      <c r="BA31" s="128"/>
      <c r="BB31" s="128"/>
      <c r="BC31" s="128"/>
      <c r="BD31" s="128"/>
      <c r="BE31" s="128"/>
      <c r="BF31" s="128"/>
      <c r="BG31" s="128"/>
      <c r="BH31" s="128"/>
      <c r="BI31" s="128"/>
      <c r="BJ31" s="128"/>
      <c r="BK31" s="128"/>
      <c r="BL31" s="128"/>
      <c r="BM31" s="128"/>
      <c r="BN31" s="128"/>
      <c r="BO31" s="128"/>
      <c r="BP31" s="128"/>
      <c r="BQ31" s="128"/>
      <c r="BR31" s="128"/>
      <c r="BS31" s="128"/>
      <c r="BT31" s="128"/>
      <c r="BU31" s="128"/>
      <c r="BV31" s="128"/>
      <c r="BW31" s="128"/>
    </row>
    <row r="32" spans="1:75" ht="12.75" customHeight="1" outlineLevel="1">
      <c r="D32" s="150" t="s">
        <v>36</v>
      </c>
      <c r="E32" s="120" t="s">
        <v>55</v>
      </c>
      <c r="I32" s="134"/>
      <c r="J32" s="151"/>
      <c r="K32" s="151"/>
      <c r="L32" s="151"/>
      <c r="M32" s="151"/>
      <c r="N32" s="151"/>
      <c r="O32" s="151">
        <f>IF($I19="n/a",0,IF(O$5-$N$5&gt;$I19-5,$N29-SUM($J32:N32),$N29/($I19-5)))</f>
        <v>0</v>
      </c>
      <c r="P32" s="151">
        <f>IF($I19="n/a",0,IF(P$5-$N$5&gt;$I19-5,$N29-SUM($J32:O32),$N29/($I19-5)))</f>
        <v>0</v>
      </c>
      <c r="Q32" s="151">
        <f>IF($I19="n/a",0,IF(Q$5-$N$5&gt;$I19-5,$N29-SUM($J32:P32),$N29/($I19-5)))</f>
        <v>0</v>
      </c>
      <c r="R32" s="151">
        <f>IF($I19="n/a",0,IF(R$5-$N$5&gt;$I19-5,$N29-SUM($J32:Q32),$N29/($I19-5)))</f>
        <v>0</v>
      </c>
      <c r="S32" s="151">
        <f>IF($I19="n/a",0,IF(S$5-$N$5&gt;$I19-5,$N29-SUM($J32:R32),$N29/($I19-5)))</f>
        <v>0</v>
      </c>
      <c r="T32" s="151">
        <f>IF($I19="n/a",0,IF(T$5-$N$5&gt;$I19-5,$N29-SUM($J32:S32),$N29/($I19-5)))</f>
        <v>0</v>
      </c>
      <c r="U32" s="151">
        <f>IF($I19="n/a",0,IF(U$5-$N$5&gt;$I19-5,$N29-SUM($J32:T32),$N29/($I19-5)))</f>
        <v>0</v>
      </c>
      <c r="V32" s="151">
        <f>IF($I19="n/a",0,IF(V$5-$N$5&gt;$I19-5,$N29-SUM($J32:U32),$N29/($I19-5)))</f>
        <v>0</v>
      </c>
      <c r="W32" s="151">
        <f>IF($I19="n/a",0,IF(W$5-$N$5&gt;$I19-5,$N29-SUM($J32:V32),$N29/($I19-5)))</f>
        <v>0</v>
      </c>
      <c r="X32" s="151">
        <f>IF($I19="n/a",0,IF(X$5-$N$5&gt;$I19-5,$N29-SUM($J32:W32),$N29/($I19-5)))</f>
        <v>0</v>
      </c>
      <c r="Y32" s="151">
        <f>IF($I19="n/a",0,IF(Y$5-$N$5&gt;$I19-5,$N29-SUM($J32:X32),$N29/($I19-5)))</f>
        <v>0</v>
      </c>
      <c r="Z32" s="151">
        <f>IF($I19="n/a",0,IF(Z$5-$N$5&gt;$I19-5,$N29-SUM($J32:Y32),$N29/($I19-5)))</f>
        <v>0</v>
      </c>
      <c r="AA32" s="151">
        <f>IF($I19="n/a",0,IF(AA$5-$N$5&gt;$I19-5,$N29-SUM($J32:Z32),$N29/($I19-5)))</f>
        <v>0</v>
      </c>
      <c r="AB32" s="151">
        <f>IF($I19="n/a",0,IF(AB$5-$N$5&gt;$I19-5,$N29-SUM($J32:AA32),$N29/($I19-5)))</f>
        <v>0</v>
      </c>
      <c r="AC32" s="151">
        <f>IF($I19="n/a",0,IF(AC$5-$N$5&gt;$I19-5,$N29-SUM($J32:AB32),$N29/($I19-5)))</f>
        <v>0</v>
      </c>
      <c r="AD32" s="151">
        <f>IF($I19="n/a",0,IF(AD$5-$N$5&gt;$I19-5,$N29-SUM($J32:AC32),$N29/($I19-5)))</f>
        <v>0</v>
      </c>
      <c r="AE32" s="151">
        <f>IF($I19="n/a",0,IF(AE$5-$N$5&gt;$I19-5,$N29-SUM($J32:AD32),$N29/($I19-5)))</f>
        <v>0</v>
      </c>
      <c r="AF32" s="151">
        <f>IF($I19="n/a",0,IF(AF$5-$N$5&gt;$I19-5,$N29-SUM($J32:AE32),$N29/($I19-5)))</f>
        <v>0</v>
      </c>
      <c r="AG32" s="151">
        <f>IF($I19="n/a",0,IF(AG$5-$N$5&gt;$I19-5,$N29-SUM($J32:AF32),$N29/($I19-5)))</f>
        <v>0</v>
      </c>
      <c r="AH32" s="151">
        <f>IF($I19="n/a",0,IF(AH$5-$N$5&gt;$I19-5,$N29-SUM($J32:AG32),$N29/($I19-5)))</f>
        <v>0</v>
      </c>
      <c r="AI32" s="151">
        <f>IF($I19="n/a",0,IF(AI$5-$N$5&gt;$I19-5,$N29-SUM($J32:AH32),$N29/($I19-5)))</f>
        <v>0</v>
      </c>
      <c r="AJ32" s="151">
        <f>IF($I19="n/a",0,IF(AJ$5-$N$5&gt;$I19-5,$N29-SUM($J32:AI32),$N29/($I19-5)))</f>
        <v>0</v>
      </c>
      <c r="AK32" s="151">
        <f>IF($I19="n/a",0,IF(AK$5-$N$5&gt;$I19-5,$N29-SUM($J32:AJ32),$N29/($I19-5)))</f>
        <v>0</v>
      </c>
      <c r="AL32" s="151">
        <f>IF($I19="n/a",0,IF(AL$5-$N$5&gt;$I19-5,$N29-SUM($J32:AK32),$N29/($I19-5)))</f>
        <v>0</v>
      </c>
      <c r="AM32" s="151">
        <f>IF($I19="n/a",0,IF(AM$5-$N$5&gt;$I19-5,$N29-SUM($J32:AL32),$N29/($I19-5)))</f>
        <v>0</v>
      </c>
      <c r="AN32" s="151">
        <f>IF($I19="n/a",0,IF(AN$5-$N$5&gt;$I19-5,$N29-SUM($J32:AM32),$N29/($I19-5)))</f>
        <v>0</v>
      </c>
      <c r="AO32" s="151">
        <f>IF($I19="n/a",0,IF(AO$5-$N$5&gt;$I19-5,$N29-SUM($J32:AN32),$N29/($I19-5)))</f>
        <v>0</v>
      </c>
      <c r="AP32" s="151">
        <f>IF($I19="n/a",0,IF(AP$5-$N$5&gt;$I19-5,$N29-SUM($J32:AO32),$N29/($I19-5)))</f>
        <v>0</v>
      </c>
      <c r="AQ32" s="151">
        <f>IF($I19="n/a",0,IF(AQ$5-$N$5&gt;$I19-5,$N29-SUM($J32:AP32),$N29/($I19-5)))</f>
        <v>0</v>
      </c>
      <c r="AR32" s="151">
        <f>IF($I19="n/a",0,IF(AR$5-$N$5&gt;$I19-5,$N29-SUM($J32:AQ32),$N29/($I19-5)))</f>
        <v>0</v>
      </c>
      <c r="AS32" s="151">
        <f>IF($I19="n/a",0,IF(AS$5-$N$5&gt;$I19-5,$N29-SUM($J32:AR32),$N29/($I19-5)))</f>
        <v>0</v>
      </c>
      <c r="AT32" s="151">
        <f>IF($I19="n/a",0,IF(AT$5-$N$5&gt;$I19-5,$N29-SUM($J32:AS32),$N29/($I19-5)))</f>
        <v>0</v>
      </c>
      <c r="AU32" s="151">
        <f>IF($I19="n/a",0,IF(AU$5-$N$5&gt;$I19-5,$N29-SUM($J32:AT32),$N29/($I19-5)))</f>
        <v>0</v>
      </c>
      <c r="AV32" s="151">
        <f>IF($I19="n/a",0,IF(AV$5-$N$5&gt;$I19-5,$N29-SUM($J32:AU32),$N29/($I19-5)))</f>
        <v>0</v>
      </c>
      <c r="AW32" s="151">
        <f>IF($I19="n/a",0,IF(AW$5-$N$5&gt;$I19-5,$N29-SUM($J32:AV32),$N29/($I19-5)))</f>
        <v>0</v>
      </c>
      <c r="AX32" s="151">
        <f>IF($I19="n/a",0,IF(AX$5-$N$5&gt;$I19-5,$N29-SUM($J32:AW32),$N29/($I19-5)))</f>
        <v>0</v>
      </c>
      <c r="AY32" s="151">
        <f>IF($I19="n/a",0,IF(AY$5-$N$5&gt;$I19-5,$N29-SUM($J32:AX32),$N29/($I19-5)))</f>
        <v>0</v>
      </c>
      <c r="AZ32" s="151">
        <f>IF($I19="n/a",0,IF(AZ$5-$N$5&gt;$I19-5,$N29-SUM($J32:AY32),$N29/($I19-5)))</f>
        <v>0</v>
      </c>
      <c r="BA32" s="151">
        <f>IF($I19="n/a",0,IF(BA$5-$N$5&gt;$I19-5,$N29-SUM($J32:AZ32),$N29/($I19-5)))</f>
        <v>0</v>
      </c>
      <c r="BB32" s="151">
        <f>IF($I19="n/a",0,IF(BB$5-$N$5&gt;$I19-5,$N29-SUM($J32:BA32),$N29/($I19-5)))</f>
        <v>0</v>
      </c>
      <c r="BC32" s="151">
        <f>IF($I19="n/a",0,IF(BC$5-$N$5&gt;$I19-5,$N29-SUM($J32:BB32),$N29/($I19-5)))</f>
        <v>0</v>
      </c>
      <c r="BD32" s="151">
        <f>IF($I19="n/a",0,IF(BD$5-$N$5&gt;$I19-5,$N29-SUM($J32:BC32),$N29/($I19-5)))</f>
        <v>0</v>
      </c>
      <c r="BE32" s="151">
        <f>IF($I19="n/a",0,IF(BE$5-$N$5&gt;$I19-5,$N29-SUM($J32:BD32),$N29/($I19-5)))</f>
        <v>0</v>
      </c>
      <c r="BF32" s="151">
        <f>IF($I19="n/a",0,IF(BF$5-$N$5&gt;$I19-5,$N29-SUM($J32:BE32),$N29/($I19-5)))</f>
        <v>0</v>
      </c>
      <c r="BG32" s="151">
        <f>IF($I19="n/a",0,IF(BG$5-$N$5&gt;$I19-5,$N29-SUM($J32:BF32),$N29/($I19-5)))</f>
        <v>0</v>
      </c>
      <c r="BH32" s="151">
        <f>IF($I19="n/a",0,IF(BH$5-$N$5&gt;$I19-5,$N29-SUM($J32:BG32),$N29/($I19-5)))</f>
        <v>0</v>
      </c>
      <c r="BI32" s="151">
        <f>IF($I19="n/a",0,IF(BI$5-$N$5&gt;$I19-5,$N29-SUM($J32:BH32),$N29/($I19-5)))</f>
        <v>0</v>
      </c>
      <c r="BJ32" s="151">
        <f>IF($I19="n/a",0,IF(BJ$5-$N$5&gt;$I19-5,$N29-SUM($J32:BI32),$N29/($I19-5)))</f>
        <v>0</v>
      </c>
      <c r="BK32" s="151">
        <f>IF($I19="n/a",0,IF(BK$5-$N$5&gt;$I19-5,$N29-SUM($J32:BJ32),$N29/($I19-5)))</f>
        <v>0</v>
      </c>
      <c r="BL32" s="151">
        <f>IF($I19="n/a",0,IF(BL$5-$N$5&gt;$I19-5,$N29-SUM($J32:BK32),$N29/($I19-5)))</f>
        <v>0</v>
      </c>
      <c r="BM32" s="151">
        <f>IF($I19="n/a",0,IF(BM$5-$N$5&gt;$I19-5,$N29-SUM($J32:BL32),$N29/($I19-5)))</f>
        <v>0</v>
      </c>
      <c r="BN32" s="151">
        <f>IF($I19="n/a",0,IF(BN$5-$N$5&gt;$I19-5,$N29-SUM($J32:BM32),$N29/($I19-5)))</f>
        <v>0</v>
      </c>
      <c r="BO32" s="151">
        <f>IF($I19="n/a",0,IF(BO$5-$N$5&gt;$I19-5,$N29-SUM($J32:BN32),$N29/($I19-5)))</f>
        <v>0</v>
      </c>
      <c r="BP32" s="151">
        <f>IF($I19="n/a",0,IF(BP$5-$N$5&gt;$I19-5,$N29-SUM($J32:BO32),$N29/($I19-5)))</f>
        <v>0</v>
      </c>
      <c r="BQ32" s="151">
        <f>IF($I19="n/a",0,IF(BQ$5-$N$5&gt;$I19-5,$N29-SUM($J32:BP32),$N29/($I19-5)))</f>
        <v>0</v>
      </c>
      <c r="BR32" s="151">
        <f>IF($I19="n/a",0,IF(BR$5-$N$5&gt;$I19-5,$N29-SUM($J32:BQ32),$N29/($I19-5)))</f>
        <v>0</v>
      </c>
      <c r="BS32" s="151">
        <f>IF($I19="n/a",0,IF(BS$5-$N$5&gt;$I19-5,$N29-SUM($J32:BR32),$N29/($I19-5)))</f>
        <v>0</v>
      </c>
      <c r="BT32" s="151">
        <f>IF($I19="n/a",0,IF(BT$5-$N$5&gt;$I19-5,$N29-SUM($J32:BS32),$N29/($I19-5)))</f>
        <v>0</v>
      </c>
      <c r="BU32" s="151">
        <f>IF($I19="n/a",0,IF(BU$5-$N$5&gt;$I19-5,$N29-SUM($J32:BT32),$N29/($I19-5)))</f>
        <v>0</v>
      </c>
      <c r="BV32" s="151">
        <f>IF($I19="n/a",0,IF(BV$5-$N$5&gt;$I19-5,$N29-SUM($J32:BU32),$N29/($I19-5)))</f>
        <v>0</v>
      </c>
      <c r="BW32" s="151">
        <f>IF($I19="n/a",0,IF(BW$5-$N$5&gt;$I19-5,$N29-SUM($J32:BV32),$N29/($I19-5)))</f>
        <v>0</v>
      </c>
    </row>
    <row r="33" spans="4:75" ht="12.75" customHeight="1" outlineLevel="1">
      <c r="D33" s="150">
        <v>2013</v>
      </c>
      <c r="E33" s="120" t="s">
        <v>55</v>
      </c>
      <c r="I33" s="134"/>
      <c r="J33" s="152">
        <f>IF(J$5&lt;=$D33,0,IF(SUM($D33,I19)&gt;J$5,$J30/I19,$J30-SUM($I33:I33)))</f>
        <v>0</v>
      </c>
      <c r="K33" s="153">
        <f>IF(K$5&lt;=$D33,0,IF(SUM($D33,I19)&gt;K$5,$J30/I19,$J30-SUM($I33:J33)))</f>
        <v>0.22721638807020139</v>
      </c>
      <c r="L33" s="154">
        <f>IF(L$5&lt;=$D33,0,IF(SUM($D33,I19)&gt;L$5,$J30/I19,$J30-SUM($I33:K33)))</f>
        <v>0.22721638807020139</v>
      </c>
      <c r="M33" s="154">
        <f>IF(M$5&lt;=$D33,0,IF(SUM($D33,I19)&gt;M$5,$J30/I19,$J30-SUM($I33:L33)))</f>
        <v>0.22721638807020139</v>
      </c>
      <c r="N33" s="154">
        <f>IF(N$5&lt;=$D33,0,IF(SUM($D33,I19)&gt;N$5,$J30/I19,$J30-SUM($I33:M33)))</f>
        <v>0.22721638807020139</v>
      </c>
      <c r="O33" s="154">
        <f>IF(O$5&lt;=$D33,0,IF(SUM($D33,I19)&gt;O$5,$J30/I19,$J30-SUM($I33:N33)))</f>
        <v>0.22721638807020139</v>
      </c>
      <c r="P33" s="154">
        <f>IF(P$5&lt;=$D33,0,IF(SUM($D33,I19)&gt;P$5,$J30/I19,$J30-SUM($I33:O33)))</f>
        <v>0.22721638807020139</v>
      </c>
      <c r="Q33" s="154">
        <f>IF(Q$5&lt;=$D33,0,IF(SUM($D33,I19)&gt;Q$5,$J30/I19,$J30-SUM($I33:P33)))</f>
        <v>0.22721638807020139</v>
      </c>
      <c r="R33" s="154">
        <f>IF(R$5&lt;=$D33,0,IF(SUM($D33,I19)&gt;R$5,$J30/I19,$J30-SUM($I33:Q33)))</f>
        <v>0.22721638807020139</v>
      </c>
      <c r="S33" s="154">
        <f>IF(S$5&lt;=$D33,0,IF(SUM($D33,I19)&gt;S$5,$J30/I19,$J30-SUM($I33:R33)))</f>
        <v>0.22721638807020139</v>
      </c>
      <c r="T33" s="154">
        <f>IF(T$5&lt;=$D33,0,IF(SUM($D33,I19)&gt;T$5,$J30/I19,$J30-SUM($I33:S33)))</f>
        <v>0.22721638807020139</v>
      </c>
      <c r="U33" s="154">
        <f>IF(U$5&lt;=$D33,0,IF(SUM($D33,I19)&gt;U$5,$J30/I19,$J30-SUM($I33:T33)))</f>
        <v>0.22721638807020139</v>
      </c>
      <c r="V33" s="154">
        <f>IF(V$5&lt;=$D33,0,IF(SUM($D33,I19)&gt;V$5,$J30/I19,$J30-SUM($I33:U33)))</f>
        <v>0.22721638807020139</v>
      </c>
      <c r="W33" s="154">
        <f>IF(W$5&lt;=$D33,0,IF(SUM($D33,I19)&gt;W$5,$J30/I19,$J30-SUM($I33:V33)))</f>
        <v>0.22721638807020139</v>
      </c>
      <c r="X33" s="154">
        <f>IF(X$5&lt;=$D33,0,IF(SUM($D33,I19)&gt;X$5,$J30/I19,$J30-SUM($I33:W33)))</f>
        <v>0.22721638807020139</v>
      </c>
      <c r="Y33" s="154">
        <f>IF(Y$5&lt;=$D33,0,IF(SUM($D33,I19)&gt;Y$5,$J30/I19,$J30-SUM($I33:X33)))</f>
        <v>0.22721638807020139</v>
      </c>
      <c r="Z33" s="154">
        <f>IF(Z$5&lt;=$D33,0,IF(SUM($D33,I19)&gt;Z$5,$J30/I19,$J30-SUM($I33:Y33)))</f>
        <v>0.22721638807020139</v>
      </c>
      <c r="AA33" s="154">
        <f>IF(AA$5&lt;=$D33,0,IF(SUM($D33,I19)&gt;AA$5,$J30/I19,$J30-SUM($I33:Z33)))</f>
        <v>0.22721638807020139</v>
      </c>
      <c r="AB33" s="154">
        <f>IF(AB$5&lt;=$D33,0,IF(SUM($D33,I19)&gt;AB$5,$J30/I19,$J30-SUM($I33:AA33)))</f>
        <v>0.22721638807020139</v>
      </c>
      <c r="AC33" s="154">
        <f>IF(AC$5&lt;=$D33,0,IF(SUM($D33,I19)&gt;AC$5,$J30/I19,$J30-SUM($I33:AB33)))</f>
        <v>0.22721638807020139</v>
      </c>
      <c r="AD33" s="154">
        <f>IF(AD$5&lt;=$D33,0,IF(SUM($D33,I19)&gt;AD$5,$J30/I19,$J30-SUM($I33:AC33)))</f>
        <v>0.22721638807020139</v>
      </c>
      <c r="AE33" s="154">
        <f>IF(AE$5&lt;=$D33,0,IF(SUM($D33,I19)&gt;AE$5,$J30/I19,$J30-SUM($I33:AD33)))</f>
        <v>0.22721638807020139</v>
      </c>
      <c r="AF33" s="154">
        <f>IF(AF$5&lt;=$D33,0,IF(SUM($D33,I19)&gt;AF$5,$J30/I19,$J30-SUM($I33:AE33)))</f>
        <v>0.22721638807020139</v>
      </c>
      <c r="AG33" s="154">
        <f>IF(AG$5&lt;=$D33,0,IF(SUM($D33,I19)&gt;AG$5,$J30/I19,$J30-SUM($I33:AF33)))</f>
        <v>0.22721638807020139</v>
      </c>
      <c r="AH33" s="154">
        <f>IF(AH$5&lt;=$D33,0,IF(SUM($D33,I19)&gt;AH$5,$J30/I19,$J30-SUM($I33:AG33)))</f>
        <v>0.22721638807020139</v>
      </c>
      <c r="AI33" s="154">
        <f>IF(AI$5&lt;=$D33,0,IF(SUM($D33,I19)&gt;AI$5,$J30/I19,$J30-SUM($I33:AH33)))</f>
        <v>0.22721638807020139</v>
      </c>
      <c r="AJ33" s="154">
        <f>IF(AJ$5&lt;=$D33,0,IF(SUM($D33,I19)&gt;AJ$5,$J30/I19,$J30-SUM($I33:AI33)))</f>
        <v>0.22721638807020139</v>
      </c>
      <c r="AK33" s="154">
        <f>IF(AK$5&lt;=$D33,0,IF(SUM($D33,I19)&gt;AK$5,$J30/I19,$J30-SUM($I33:AJ33)))</f>
        <v>0.22721638807020139</v>
      </c>
      <c r="AL33" s="154">
        <f>IF(AL$5&lt;=$D33,0,IF(SUM($D33,I19)&gt;AL$5,$J30/I19,$J30-SUM($I33:AK33)))</f>
        <v>0.22721638807020139</v>
      </c>
      <c r="AM33" s="154">
        <f>IF(AM$5&lt;=$D33,0,IF(SUM($D33,I19)&gt;AM$5,$J30/I19,$J30-SUM($I33:AL33)))</f>
        <v>0.22721638807020139</v>
      </c>
      <c r="AN33" s="154">
        <f>IF(AN$5&lt;=$D33,0,IF(SUM($D33,I19)&gt;AN$5,$J30/I19,$J30-SUM($I33:AM33)))</f>
        <v>0.22721638807020139</v>
      </c>
      <c r="AO33" s="154">
        <f>IF(AO$5&lt;=$D33,0,IF(SUM($D33,I19)&gt;AO$5,$J30/I19,$J30-SUM($I33:AN33)))</f>
        <v>0.22721638807020139</v>
      </c>
      <c r="AP33" s="154">
        <f>IF(AP$5&lt;=$D33,0,IF(SUM($D33,I19)&gt;AP$5,$J30/I19,$J30-SUM($I33:AO33)))</f>
        <v>0.22721638807020139</v>
      </c>
      <c r="AQ33" s="154">
        <f>IF(AQ$5&lt;=$D33,0,IF(SUM($D33,I19)&gt;AQ$5,$J30/I19,$J30-SUM($I33:AP33)))</f>
        <v>0.22721638807020139</v>
      </c>
      <c r="AR33" s="154">
        <f>IF(AR$5&lt;=$D33,0,IF(SUM($D33,I19)&gt;AR$5,$J30/I19,$J30-SUM($I33:AQ33)))</f>
        <v>0.22721638807020139</v>
      </c>
      <c r="AS33" s="154">
        <f>IF(AS$5&lt;=$D33,0,IF(SUM($D33,I19)&gt;AS$5,$J30/I19,$J30-SUM($I33:AR33)))</f>
        <v>0.22721638807020139</v>
      </c>
      <c r="AT33" s="154">
        <f>IF(AT$5&lt;=$D33,0,IF(SUM($D33,I19)&gt;AT$5,$J30/I19,$J30-SUM($I33:AS33)))</f>
        <v>0.22721638807020139</v>
      </c>
      <c r="AU33" s="154">
        <f>IF(AU$5&lt;=$D33,0,IF(SUM($D33,I19)&gt;AU$5,$J30/I19,$J30-SUM($I33:AT33)))</f>
        <v>0.22721638807020139</v>
      </c>
      <c r="AV33" s="154">
        <f>IF(AV$5&lt;=$D33,0,IF(SUM($D33,I19)&gt;AV$5,$J30/I19,$J30-SUM($I33:AU33)))</f>
        <v>0.22721638807020139</v>
      </c>
      <c r="AW33" s="154">
        <f>IF(AW$5&lt;=$D33,0,IF(SUM($D33,I19)&gt;AW$5,$J30/I19,$J30-SUM($I33:AV33)))</f>
        <v>0.22721638807020139</v>
      </c>
      <c r="AX33" s="154">
        <f>IF(AX$5&lt;=$D33,0,IF(SUM($D33,I19)&gt;AX$5,$J30/I19,$J30-SUM($I33:AW33)))</f>
        <v>0.22721638807020139</v>
      </c>
      <c r="AY33" s="154">
        <f>IF(AY$5&lt;=$D33,0,IF(SUM($D33,I19)&gt;AY$5,$J30/I19,$J30-SUM($I33:AX33)))</f>
        <v>0.22721638807020139</v>
      </c>
      <c r="AZ33" s="154">
        <f>IF(AZ$5&lt;=$D33,0,IF(SUM($D33,I19)&gt;AZ$5,$J30/I19,$J30-SUM($I33:AY33)))</f>
        <v>0.22721638807020139</v>
      </c>
      <c r="BA33" s="154">
        <f>IF(BA$5&lt;=$D33,0,IF(SUM($D33,I19)&gt;BA$5,$J30/I19,$J30-SUM($I33:AZ33)))</f>
        <v>0.22721638807020139</v>
      </c>
      <c r="BB33" s="154">
        <f>IF(BB$5&lt;=$D33,0,IF(SUM($D33,I19)&gt;BB$5,$J30/I19,$J30-SUM($I33:BA33)))</f>
        <v>0.22721638807020139</v>
      </c>
      <c r="BC33" s="154">
        <f>IF(BC$5&lt;=$D33,0,IF(SUM($D33,I19)&gt;BC$5,$J30/I19,$J30-SUM($I33:BB33)))</f>
        <v>0.22721638807020139</v>
      </c>
      <c r="BD33" s="154">
        <f>IF(BD$5&lt;=$D33,0,IF(SUM($D33,I19)&gt;BD$5,$J30/I19,$J30-SUM($I33:BC33)))</f>
        <v>0.22721638807020139</v>
      </c>
      <c r="BE33" s="154">
        <f>IF(BE$5&lt;=$D33,0,IF(SUM($D33,I19)&gt;BE$5,$J30/I19,$J30-SUM($I33:BD33)))</f>
        <v>0.22721638807020139</v>
      </c>
      <c r="BF33" s="154">
        <f>IF(BF$5&lt;=$D33,0,IF(SUM($D33,I19)&gt;BF$5,$J30/I19,$J30-SUM($I33:BE33)))</f>
        <v>0.22721638807020139</v>
      </c>
      <c r="BG33" s="154">
        <f>IF(BG$5&lt;=$D33,0,IF(SUM($D33,I19)&gt;BG$5,$J30/I19,$J30-SUM($I33:BF33)))</f>
        <v>0.22721638807020139</v>
      </c>
      <c r="BH33" s="154">
        <f>IF(BH$5&lt;=$D33,0,IF(SUM($D33,I19)&gt;BH$5,$J30/I19,$J30-SUM($I33:BG33)))</f>
        <v>0.22721638807019851</v>
      </c>
      <c r="BI33" s="154">
        <f>IF(BI$5&lt;=$D33,0,IF(SUM($D33,I19)&gt;BI$5,$J30/I19,$J30-SUM($I33:BH33)))</f>
        <v>0</v>
      </c>
      <c r="BJ33" s="154">
        <f>IF(BJ$5&lt;=$D33,0,IF(SUM($D33,I19)&gt;BJ$5,$J30/I19,$J30-SUM($I33:BI33)))</f>
        <v>0</v>
      </c>
      <c r="BK33" s="154">
        <f>IF(BK$5&lt;=$D33,0,IF(SUM($D33,I19)&gt;BK$5,$J30/I19,$J30-SUM($I33:BJ33)))</f>
        <v>0</v>
      </c>
      <c r="BL33" s="154">
        <f>IF(BL$5&lt;=$D33,0,IF(SUM($D33,I19)&gt;BL$5,$J30/I19,$J30-SUM($I33:BK33)))</f>
        <v>0</v>
      </c>
      <c r="BM33" s="154">
        <f>IF(BM$5&lt;=$D33,0,IF(SUM($D33,I19)&gt;BM$5,$J30/I19,$J30-SUM($I33:BL33)))</f>
        <v>0</v>
      </c>
      <c r="BN33" s="154">
        <f>IF(BN$5&lt;=$D33,0,IF(SUM($D33,I19)&gt;BN$5,$J30/I19,$J30-SUM($I33:BM33)))</f>
        <v>0</v>
      </c>
      <c r="BO33" s="154">
        <f>IF(BO$5&lt;=$D33,0,IF(SUM($D33,I19)&gt;BO$5,$J30/I19,$J30-SUM($I33:BN33)))</f>
        <v>0</v>
      </c>
      <c r="BP33" s="154">
        <f>IF(BP$5&lt;=$D33,0,IF(SUM($D33,I19)&gt;BP$5,$J30/I19,$J30-SUM($I33:BO33)))</f>
        <v>0</v>
      </c>
      <c r="BQ33" s="154">
        <f>IF(BQ$5&lt;=$D33,0,IF(SUM($D33,I19)&gt;BQ$5,$J30/I19,$J30-SUM($I33:BP33)))</f>
        <v>0</v>
      </c>
      <c r="BR33" s="154">
        <f>IF(BR$5&lt;=$D33,0,IF(SUM($D33,I19)&gt;BR$5,$J30/I19,$J30-SUM($I33:BQ33)))</f>
        <v>0</v>
      </c>
      <c r="BS33" s="154">
        <f>IF(BS$5&lt;=$D33,0,IF(SUM($D33,I19)&gt;BS$5,$J30/I19,$J30-SUM($I33:BR33)))</f>
        <v>0</v>
      </c>
      <c r="BT33" s="154">
        <f>IF(BT$5&lt;=$D33,0,IF(SUM($D33,I19)&gt;BT$5,$J30/I19,$J30-SUM($I33:BS33)))</f>
        <v>0</v>
      </c>
      <c r="BU33" s="154">
        <f>IF(BU$5&lt;=$D33,0,IF(SUM($D33,I19)&gt;BU$5,$J30/I19,$J30-SUM($I33:BT33)))</f>
        <v>0</v>
      </c>
      <c r="BV33" s="154">
        <f>IF(BV$5&lt;=$D33,0,IF(SUM($D33,I19)&gt;BV$5,$J30/I19,$J30-SUM($I33:BU33)))</f>
        <v>0</v>
      </c>
      <c r="BW33" s="154">
        <f>IF(BW$5&lt;=$D33,0,IF(SUM($D33,I19)&gt;BW$5,$J30/I19,$J30-SUM($I33:BV33)))</f>
        <v>0</v>
      </c>
    </row>
    <row r="34" spans="4:75" ht="12.75" customHeight="1" outlineLevel="1">
      <c r="D34" s="155">
        <f>D33+1</f>
        <v>2014</v>
      </c>
      <c r="E34" s="120" t="s">
        <v>55</v>
      </c>
      <c r="I34" s="134"/>
      <c r="J34" s="152">
        <f>IF(J$5&lt;=$D34,0,IF(SUM($D34,I19)&gt;J$5,$K30/I19,$K30-SUM($I34:I34)))</f>
        <v>0</v>
      </c>
      <c r="K34" s="152">
        <f>IF(K$5&lt;=$D34,0,IF(SUM($D34,I19)&gt;K$5,$K30/I19,$K30-SUM($I34:J34)))</f>
        <v>0</v>
      </c>
      <c r="L34" s="153">
        <f>IF(L$5&lt;=$D34,0,IF(SUM($D34,I19)&gt;L$5,$K30/I19,$K30-SUM($I34:K34)))</f>
        <v>0.50857327233128546</v>
      </c>
      <c r="M34" s="154">
        <f>IF(M$5&lt;=$D34,0,IF(SUM($D34,I19)&gt;M$5,$K30/I19,$K30-SUM($I34:L34)))</f>
        <v>0.50857327233128546</v>
      </c>
      <c r="N34" s="154">
        <f>IF(N$5&lt;=$D34,0,IF(SUM($D34,I19)&gt;N$5,$K30/I19,$K30-SUM($I34:M34)))</f>
        <v>0.50857327233128546</v>
      </c>
      <c r="O34" s="154">
        <f>IF(O$5&lt;=$D34,0,IF(SUM($D34,I19)&gt;O$5,$K30/I19,$K30-SUM($I34:N34)))</f>
        <v>0.50857327233128546</v>
      </c>
      <c r="P34" s="154">
        <f>IF(P$5&lt;=$D34,0,IF(SUM($D34,I19)&gt;P$5,$K30/I19,$K30-SUM($I34:O34)))</f>
        <v>0.50857327233128546</v>
      </c>
      <c r="Q34" s="154">
        <f>IF(Q$5&lt;=$D34,0,IF(SUM($D34,I19)&gt;Q$5,$K30/I19,$K30-SUM($I34:P34)))</f>
        <v>0.50857327233128546</v>
      </c>
      <c r="R34" s="154">
        <f>IF(R$5&lt;=$D34,0,IF(SUM($D34,I19)&gt;R$5,$K30/I19,$K30-SUM($I34:Q34)))</f>
        <v>0.50857327233128546</v>
      </c>
      <c r="S34" s="154">
        <f>IF(S$5&lt;=$D34,0,IF(SUM($D34,I19)&gt;S$5,$K30/I19,$K30-SUM($I34:R34)))</f>
        <v>0.50857327233128546</v>
      </c>
      <c r="T34" s="154">
        <f>IF(T$5&lt;=$D34,0,IF(SUM($D34,I19)&gt;T$5,$K30/I19,$K30-SUM($I34:S34)))</f>
        <v>0.50857327233128546</v>
      </c>
      <c r="U34" s="154">
        <f>IF(U$5&lt;=$D34,0,IF(SUM($D34,I19)&gt;U$5,$K30/I19,$K30-SUM($I34:T34)))</f>
        <v>0.50857327233128546</v>
      </c>
      <c r="V34" s="154">
        <f>IF(V$5&lt;=$D34,0,IF(SUM($D34,I19)&gt;V$5,$K30/I19,$K30-SUM($I34:U34)))</f>
        <v>0.50857327233128546</v>
      </c>
      <c r="W34" s="154">
        <f>IF(W$5&lt;=$D34,0,IF(SUM($D34,I19)&gt;W$5,$K30/I19,$K30-SUM($I34:V34)))</f>
        <v>0.50857327233128546</v>
      </c>
      <c r="X34" s="154">
        <f>IF(X$5&lt;=$D34,0,IF(SUM($D34,I19)&gt;X$5,$K30/I19,$K30-SUM($I34:W34)))</f>
        <v>0.50857327233128546</v>
      </c>
      <c r="Y34" s="154">
        <f>IF(Y$5&lt;=$D34,0,IF(SUM($D34,I19)&gt;Y$5,$K30/I19,$K30-SUM($I34:X34)))</f>
        <v>0.50857327233128546</v>
      </c>
      <c r="Z34" s="154">
        <f>IF(Z$5&lt;=$D34,0,IF(SUM($D34,I19)&gt;Z$5,$K30/I19,$K30-SUM($I34:Y34)))</f>
        <v>0.50857327233128546</v>
      </c>
      <c r="AA34" s="154">
        <f>IF(AA$5&lt;=$D34,0,IF(SUM($D34,I19)&gt;AA$5,$K30/I19,$K30-SUM($I34:Z34)))</f>
        <v>0.50857327233128546</v>
      </c>
      <c r="AB34" s="154">
        <f>IF(AB$5&lt;=$D34,0,IF(SUM($D34,I19)&gt;AB$5,$K30/I19,$K30-SUM($I34:AA34)))</f>
        <v>0.50857327233128546</v>
      </c>
      <c r="AC34" s="154">
        <f>IF(AC$5&lt;=$D34,0,IF(SUM($D34,I19)&gt;AC$5,$K30/I19,$K30-SUM($I34:AB34)))</f>
        <v>0.50857327233128546</v>
      </c>
      <c r="AD34" s="154">
        <f>IF(AD$5&lt;=$D34,0,IF(SUM($D34,I19)&gt;AD$5,$K30/I19,$K30-SUM($I34:AC34)))</f>
        <v>0.50857327233128546</v>
      </c>
      <c r="AE34" s="154">
        <f>IF(AE$5&lt;=$D34,0,IF(SUM($D34,I19)&gt;AE$5,$K30/I19,$K30-SUM($I34:AD34)))</f>
        <v>0.50857327233128546</v>
      </c>
      <c r="AF34" s="154">
        <f>IF(AF$5&lt;=$D34,0,IF(SUM($D34,I19)&gt;AF$5,$K30/I19,$K30-SUM($I34:AE34)))</f>
        <v>0.50857327233128546</v>
      </c>
      <c r="AG34" s="154">
        <f>IF(AG$5&lt;=$D34,0,IF(SUM($D34,I19)&gt;AG$5,$K30/I19,$K30-SUM($I34:AF34)))</f>
        <v>0.50857327233128546</v>
      </c>
      <c r="AH34" s="154">
        <f>IF(AH$5&lt;=$D34,0,IF(SUM($D34,I19)&gt;AH$5,$K30/I19,$K30-SUM($I34:AG34)))</f>
        <v>0.50857327233128546</v>
      </c>
      <c r="AI34" s="154">
        <f>IF(AI$5&lt;=$D34,0,IF(SUM($D34,I19)&gt;AI$5,$K30/I19,$K30-SUM($I34:AH34)))</f>
        <v>0.50857327233128546</v>
      </c>
      <c r="AJ34" s="154">
        <f>IF(AJ$5&lt;=$D34,0,IF(SUM($D34,I19)&gt;AJ$5,$K30/I19,$K30-SUM($I34:AI34)))</f>
        <v>0.50857327233128546</v>
      </c>
      <c r="AK34" s="154">
        <f>IF(AK$5&lt;=$D34,0,IF(SUM($D34,I19)&gt;AK$5,$K30/I19,$K30-SUM($I34:AJ34)))</f>
        <v>0.50857327233128546</v>
      </c>
      <c r="AL34" s="154">
        <f>IF(AL$5&lt;=$D34,0,IF(SUM($D34,I19)&gt;AL$5,$K30/I19,$K30-SUM($I34:AK34)))</f>
        <v>0.50857327233128546</v>
      </c>
      <c r="AM34" s="154">
        <f>IF(AM$5&lt;=$D34,0,IF(SUM($D34,I19)&gt;AM$5,$K30/I19,$K30-SUM($I34:AL34)))</f>
        <v>0.50857327233128546</v>
      </c>
      <c r="AN34" s="154">
        <f>IF(AN$5&lt;=$D34,0,IF(SUM($D34,I19)&gt;AN$5,$K30/I19,$K30-SUM($I34:AM34)))</f>
        <v>0.50857327233128546</v>
      </c>
      <c r="AO34" s="154">
        <f>IF(AO$5&lt;=$D34,0,IF(SUM($D34,I19)&gt;AO$5,$K30/I19,$K30-SUM($I34:AN34)))</f>
        <v>0.50857327233128546</v>
      </c>
      <c r="AP34" s="154">
        <f>IF(AP$5&lt;=$D34,0,IF(SUM($D34,I19)&gt;AP$5,$K30/I19,$K30-SUM($I34:AO34)))</f>
        <v>0.50857327233128546</v>
      </c>
      <c r="AQ34" s="154">
        <f>IF(AQ$5&lt;=$D34,0,IF(SUM($D34,I19)&gt;AQ$5,$K30/I19,$K30-SUM($I34:AP34)))</f>
        <v>0.50857327233128546</v>
      </c>
      <c r="AR34" s="154">
        <f>IF(AR$5&lt;=$D34,0,IF(SUM($D34,I19)&gt;AR$5,$K30/I19,$K30-SUM($I34:AQ34)))</f>
        <v>0.50857327233128546</v>
      </c>
      <c r="AS34" s="154">
        <f>IF(AS$5&lt;=$D34,0,IF(SUM($D34,I19)&gt;AS$5,$K30/I19,$K30-SUM($I34:AR34)))</f>
        <v>0.50857327233128546</v>
      </c>
      <c r="AT34" s="154">
        <f>IF(AT$5&lt;=$D34,0,IF(SUM($D34,I19)&gt;AT$5,$K30/I19,$K30-SUM($I34:AS34)))</f>
        <v>0.50857327233128546</v>
      </c>
      <c r="AU34" s="154">
        <f>IF(AU$5&lt;=$D34,0,IF(SUM($D34,I19)&gt;AU$5,$K30/I19,$K30-SUM($I34:AT34)))</f>
        <v>0.50857327233128546</v>
      </c>
      <c r="AV34" s="154">
        <f>IF(AV$5&lt;=$D34,0,IF(SUM($D34,I19)&gt;AV$5,$K30/I19,$K30-SUM($I34:AU34)))</f>
        <v>0.50857327233128546</v>
      </c>
      <c r="AW34" s="154">
        <f>IF(AW$5&lt;=$D34,0,IF(SUM($D34,I19)&gt;AW$5,$K30/I19,$K30-SUM($I34:AV34)))</f>
        <v>0.50857327233128546</v>
      </c>
      <c r="AX34" s="154">
        <f>IF(AX$5&lt;=$D34,0,IF(SUM($D34,I19)&gt;AX$5,$K30/I19,$K30-SUM($I34:AW34)))</f>
        <v>0.50857327233128546</v>
      </c>
      <c r="AY34" s="154">
        <f>IF(AY$5&lt;=$D34,0,IF(SUM($D34,I19)&gt;AY$5,$K30/I19,$K30-SUM($I34:AX34)))</f>
        <v>0.50857327233128546</v>
      </c>
      <c r="AZ34" s="154">
        <f>IF(AZ$5&lt;=$D34,0,IF(SUM($D34,I19)&gt;AZ$5,$K30/I19,$K30-SUM($I34:AY34)))</f>
        <v>0.50857327233128546</v>
      </c>
      <c r="BA34" s="154">
        <f>IF(BA$5&lt;=$D34,0,IF(SUM($D34,I19)&gt;BA$5,$K30/I19,$K30-SUM($I34:AZ34)))</f>
        <v>0.50857327233128546</v>
      </c>
      <c r="BB34" s="154">
        <f>IF(BB$5&lt;=$D34,0,IF(SUM($D34,I19)&gt;BB$5,$K30/I19,$K30-SUM($I34:BA34)))</f>
        <v>0.50857327233128546</v>
      </c>
      <c r="BC34" s="154">
        <f>IF(BC$5&lt;=$D34,0,IF(SUM($D34,I19)&gt;BC$5,$K30/I19,$K30-SUM($I34:BB34)))</f>
        <v>0.50857327233128546</v>
      </c>
      <c r="BD34" s="154">
        <f>IF(BD$5&lt;=$D34,0,IF(SUM($D34,I19)&gt;BD$5,$K30/I19,$K30-SUM($I34:BC34)))</f>
        <v>0.50857327233128546</v>
      </c>
      <c r="BE34" s="154">
        <f>IF(BE$5&lt;=$D34,0,IF(SUM($D34,I19)&gt;BE$5,$K30/I19,$K30-SUM($I34:BD34)))</f>
        <v>0.50857327233128546</v>
      </c>
      <c r="BF34" s="154">
        <f>IF(BF$5&lt;=$D34,0,IF(SUM($D34,I19)&gt;BF$5,$K30/I19,$K30-SUM($I34:BE34)))</f>
        <v>0.50857327233128546</v>
      </c>
      <c r="BG34" s="154">
        <f>IF(BG$5&lt;=$D34,0,IF(SUM($D34,I19)&gt;BG$5,$K30/I19,$K30-SUM($I34:BF34)))</f>
        <v>0.50857327233128546</v>
      </c>
      <c r="BH34" s="154">
        <f>IF(BH$5&lt;=$D34,0,IF(SUM($D34,I19)&gt;BH$5,$K30/I19,$K30-SUM($I34:BG34)))</f>
        <v>0.50857327233128546</v>
      </c>
      <c r="BI34" s="154">
        <f>IF(BI$5&lt;=$D34,0,IF(SUM($D34,I19)&gt;BI$5,$K30/I19,$K30-SUM($I34:BH34)))</f>
        <v>0.50857327233127236</v>
      </c>
      <c r="BJ34" s="154">
        <f>IF(BJ$5&lt;=$D34,0,IF(SUM($D34,I19)&gt;BJ$5,$K30/I19,$K30-SUM($I34:BI34)))</f>
        <v>0</v>
      </c>
      <c r="BK34" s="154">
        <f>IF(BK$5&lt;=$D34,0,IF(SUM($D34,I19)&gt;BK$5,$K30/I19,$K30-SUM($I34:BJ34)))</f>
        <v>0</v>
      </c>
      <c r="BL34" s="154">
        <f>IF(BL$5&lt;=$D34,0,IF(SUM($D34,I19)&gt;BL$5,$K30/I19,$K30-SUM($I34:BK34)))</f>
        <v>0</v>
      </c>
      <c r="BM34" s="154">
        <f>IF(BM$5&lt;=$D34,0,IF(SUM($D34,I19)&gt;BM$5,$K30/I19,$K30-SUM($I34:BL34)))</f>
        <v>0</v>
      </c>
      <c r="BN34" s="154">
        <f>IF(BN$5&lt;=$D34,0,IF(SUM($D34,I19)&gt;BN$5,$K30/I19,$K30-SUM($I34:BM34)))</f>
        <v>0</v>
      </c>
      <c r="BO34" s="154">
        <f>IF(BO$5&lt;=$D34,0,IF(SUM($D34,I19)&gt;BO$5,$K30/I19,$K30-SUM($I34:BN34)))</f>
        <v>0</v>
      </c>
      <c r="BP34" s="154">
        <f>IF(BP$5&lt;=$D34,0,IF(SUM($D34,I19)&gt;BP$5,$K30/I19,$K30-SUM($I34:BO34)))</f>
        <v>0</v>
      </c>
      <c r="BQ34" s="154">
        <f>IF(BQ$5&lt;=$D34,0,IF(SUM($D34,I19)&gt;BQ$5,$K30/I19,$K30-SUM($I34:BP34)))</f>
        <v>0</v>
      </c>
      <c r="BR34" s="154">
        <f>IF(BR$5&lt;=$D34,0,IF(SUM($D34,I19)&gt;BR$5,$K30/I19,$K30-SUM($I34:BQ34)))</f>
        <v>0</v>
      </c>
      <c r="BS34" s="154">
        <f>IF(BS$5&lt;=$D34,0,IF(SUM($D34,I19)&gt;BS$5,$K30/I19,$K30-SUM($I34:BR34)))</f>
        <v>0</v>
      </c>
      <c r="BT34" s="154">
        <f>IF(BT$5&lt;=$D34,0,IF(SUM($D34,I19)&gt;BT$5,$K30/I19,$K30-SUM($I34:BS34)))</f>
        <v>0</v>
      </c>
      <c r="BU34" s="154">
        <f>IF(BU$5&lt;=$D34,0,IF(SUM($D34,I19)&gt;BU$5,$K30/I19,$K30-SUM($I34:BT34)))</f>
        <v>0</v>
      </c>
      <c r="BV34" s="154">
        <f>IF(BV$5&lt;=$D34,0,IF(SUM($D34,I19)&gt;BV$5,$K30/I19,$K30-SUM($I34:BU34)))</f>
        <v>0</v>
      </c>
      <c r="BW34" s="154">
        <f>IF(BW$5&lt;=$D34,0,IF(SUM($D34,I19)&gt;BW$5,$K30/I19,$K30-SUM($I34:BV34)))</f>
        <v>0</v>
      </c>
    </row>
    <row r="35" spans="4:75" ht="12.75" customHeight="1" outlineLevel="1">
      <c r="D35" s="155">
        <f t="shared" ref="D35:D62" si="13">D34+1</f>
        <v>2015</v>
      </c>
      <c r="E35" s="120" t="s">
        <v>55</v>
      </c>
      <c r="I35" s="134"/>
      <c r="J35" s="152">
        <f>IF(J$5&lt;=$D35,0,IF(SUM($D35,I19)&gt;J$5,$L30/I19,$L30-SUM($I35:I35)))</f>
        <v>0</v>
      </c>
      <c r="K35" s="152">
        <f>IF(K$5&lt;=$D35,0,IF(SUM($D35,I19)&gt;K$5,$L30/I19,$L30-SUM($I35:J35)))</f>
        <v>0</v>
      </c>
      <c r="L35" s="152">
        <f>IF(L$5&lt;=$D35,0,IF(SUM($D35,I19)&gt;L$5,$L30/I19,$L30-SUM($I35:K35)))</f>
        <v>0</v>
      </c>
      <c r="M35" s="153">
        <f>IF(M$5&lt;=$D35,0,IF(SUM($D35,I19)&gt;M$5,$L30/I19,$L30-SUM($I35:L35)))</f>
        <v>0.54412358422762264</v>
      </c>
      <c r="N35" s="154">
        <f>IF(N$5&lt;=$D35,0,IF(SUM($D35,I19)&gt;N$5,$L30/I19,$L30-SUM($I35:M35)))</f>
        <v>0.54412358422762264</v>
      </c>
      <c r="O35" s="154">
        <f>IF(O$5&lt;=$D35,0,IF(SUM($D35,I19)&gt;O$5,$L30/I19,$L30-SUM($I35:N35)))</f>
        <v>0.54412358422762264</v>
      </c>
      <c r="P35" s="154">
        <f>IF(P$5&lt;=$D35,0,IF(SUM($D35,I19)&gt;P$5,$L30/I19,$L30-SUM($I35:O35)))</f>
        <v>0.54412358422762264</v>
      </c>
      <c r="Q35" s="154">
        <f>IF(Q$5&lt;=$D35,0,IF(SUM($D35,I19)&gt;Q$5,$L30/I19,$L30-SUM($I35:P35)))</f>
        <v>0.54412358422762264</v>
      </c>
      <c r="R35" s="154">
        <f>IF(R$5&lt;=$D35,0,IF(SUM($D35,I19)&gt;R$5,$L30/I19,$L30-SUM($I35:Q35)))</f>
        <v>0.54412358422762264</v>
      </c>
      <c r="S35" s="154">
        <f>IF(S$5&lt;=$D35,0,IF(SUM($D35,I19)&gt;S$5,$L30/I19,$L30-SUM($I35:R35)))</f>
        <v>0.54412358422762264</v>
      </c>
      <c r="T35" s="154">
        <f>IF(T$5&lt;=$D35,0,IF(SUM($D35,I19)&gt;T$5,$L30/I19,$L30-SUM($I35:S35)))</f>
        <v>0.54412358422762264</v>
      </c>
      <c r="U35" s="154">
        <f>IF(U$5&lt;=$D35,0,IF(SUM($D35,I19)&gt;U$5,$L30/I19,$L30-SUM($I35:T35)))</f>
        <v>0.54412358422762264</v>
      </c>
      <c r="V35" s="154">
        <f>IF(V$5&lt;=$D35,0,IF(SUM($D35,I19)&gt;V$5,$L30/I19,$L30-SUM($I35:U35)))</f>
        <v>0.54412358422762264</v>
      </c>
      <c r="W35" s="154">
        <f>IF(W$5&lt;=$D35,0,IF(SUM($D35,I19)&gt;W$5,$L30/I19,$L30-SUM($I35:V35)))</f>
        <v>0.54412358422762264</v>
      </c>
      <c r="X35" s="154">
        <f>IF(X$5&lt;=$D35,0,IF(SUM($D35,I19)&gt;X$5,$L30/I19,$L30-SUM($I35:W35)))</f>
        <v>0.54412358422762264</v>
      </c>
      <c r="Y35" s="154">
        <f>IF(Y$5&lt;=$D35,0,IF(SUM($D35,I19)&gt;Y$5,$L30/I19,$L30-SUM($I35:X35)))</f>
        <v>0.54412358422762264</v>
      </c>
      <c r="Z35" s="154">
        <f>IF(Z$5&lt;=$D35,0,IF(SUM($D35,I19)&gt;Z$5,$L30/I19,$L30-SUM($I35:Y35)))</f>
        <v>0.54412358422762264</v>
      </c>
      <c r="AA35" s="154">
        <f>IF(AA$5&lt;=$D35,0,IF(SUM($D35,I19)&gt;AA$5,$L30/I19,$L30-SUM($I35:Z35)))</f>
        <v>0.54412358422762264</v>
      </c>
      <c r="AB35" s="154">
        <f>IF(AB$5&lt;=$D35,0,IF(SUM($D35,I19)&gt;AB$5,$L30/I19,$L30-SUM($I35:AA35)))</f>
        <v>0.54412358422762264</v>
      </c>
      <c r="AC35" s="154">
        <f>IF(AC$5&lt;=$D35,0,IF(SUM($D35,I19)&gt;AC$5,$L30/I19,$L30-SUM($I35:AB35)))</f>
        <v>0.54412358422762264</v>
      </c>
      <c r="AD35" s="154">
        <f>IF(AD$5&lt;=$D35,0,IF(SUM($D35,I19)&gt;AD$5,$L30/I19,$L30-SUM($I35:AC35)))</f>
        <v>0.54412358422762264</v>
      </c>
      <c r="AE35" s="154">
        <f>IF(AE$5&lt;=$D35,0,IF(SUM($D35,I19)&gt;AE$5,$L30/I19,$L30-SUM($I35:AD35)))</f>
        <v>0.54412358422762264</v>
      </c>
      <c r="AF35" s="154">
        <f>IF(AF$5&lt;=$D35,0,IF(SUM($D35,I19)&gt;AF$5,$L30/I19,$L30-SUM($I35:AE35)))</f>
        <v>0.54412358422762264</v>
      </c>
      <c r="AG35" s="154">
        <f>IF(AG$5&lt;=$D35,0,IF(SUM($D35,I19)&gt;AG$5,$L30/I19,$L30-SUM($I35:AF35)))</f>
        <v>0.54412358422762264</v>
      </c>
      <c r="AH35" s="154">
        <f>IF(AH$5&lt;=$D35,0,IF(SUM($D35,I19)&gt;AH$5,$L30/I19,$L30-SUM($I35:AG35)))</f>
        <v>0.54412358422762264</v>
      </c>
      <c r="AI35" s="154">
        <f>IF(AI$5&lt;=$D35,0,IF(SUM($D35,I19)&gt;AI$5,$L30/I19,$L30-SUM($I35:AH35)))</f>
        <v>0.54412358422762264</v>
      </c>
      <c r="AJ35" s="154">
        <f>IF(AJ$5&lt;=$D35,0,IF(SUM($D35,I19)&gt;AJ$5,$L30/I19,$L30-SUM($I35:AI35)))</f>
        <v>0.54412358422762264</v>
      </c>
      <c r="AK35" s="154">
        <f>IF(AK$5&lt;=$D35,0,IF(SUM($D35,I19)&gt;AK$5,$L30/I19,$L30-SUM($I35:AJ35)))</f>
        <v>0.54412358422762264</v>
      </c>
      <c r="AL35" s="154">
        <f>IF(AL$5&lt;=$D35,0,IF(SUM($D35,I19)&gt;AL$5,$L30/I19,$L30-SUM($I35:AK35)))</f>
        <v>0.54412358422762264</v>
      </c>
      <c r="AM35" s="154">
        <f>IF(AM$5&lt;=$D35,0,IF(SUM($D35,I19)&gt;AM$5,$L30/I19,$L30-SUM($I35:AL35)))</f>
        <v>0.54412358422762264</v>
      </c>
      <c r="AN35" s="154">
        <f>IF(AN$5&lt;=$D35,0,IF(SUM($D35,I19)&gt;AN$5,$L30/I19,$L30-SUM($I35:AM35)))</f>
        <v>0.54412358422762264</v>
      </c>
      <c r="AO35" s="154">
        <f>IF(AO$5&lt;=$D35,0,IF(SUM($D35,I19)&gt;AO$5,$L30/I19,$L30-SUM($I35:AN35)))</f>
        <v>0.54412358422762264</v>
      </c>
      <c r="AP35" s="154">
        <f>IF(AP$5&lt;=$D35,0,IF(SUM($D35,I19)&gt;AP$5,$L30/I19,$L30-SUM($I35:AO35)))</f>
        <v>0.54412358422762264</v>
      </c>
      <c r="AQ35" s="154">
        <f>IF(AQ$5&lt;=$D35,0,IF(SUM($D35,I19)&gt;AQ$5,$L30/I19,$L30-SUM($I35:AP35)))</f>
        <v>0.54412358422762264</v>
      </c>
      <c r="AR35" s="154">
        <f>IF(AR$5&lt;=$D35,0,IF(SUM($D35,I19)&gt;AR$5,$L30/I19,$L30-SUM($I35:AQ35)))</f>
        <v>0.54412358422762264</v>
      </c>
      <c r="AS35" s="154">
        <f>IF(AS$5&lt;=$D35,0,IF(SUM($D35,I19)&gt;AS$5,$L30/I19,$L30-SUM($I35:AR35)))</f>
        <v>0.54412358422762264</v>
      </c>
      <c r="AT35" s="154">
        <f>IF(AT$5&lt;=$D35,0,IF(SUM($D35,I19)&gt;AT$5,$L30/I19,$L30-SUM($I35:AS35)))</f>
        <v>0.54412358422762264</v>
      </c>
      <c r="AU35" s="154">
        <f>IF(AU$5&lt;=$D35,0,IF(SUM($D35,I19)&gt;AU$5,$L30/I19,$L30-SUM($I35:AT35)))</f>
        <v>0.54412358422762264</v>
      </c>
      <c r="AV35" s="154">
        <f>IF(AV$5&lt;=$D35,0,IF(SUM($D35,I19)&gt;AV$5,$L30/I19,$L30-SUM($I35:AU35)))</f>
        <v>0.54412358422762264</v>
      </c>
      <c r="AW35" s="154">
        <f>IF(AW$5&lt;=$D35,0,IF(SUM($D35,I19)&gt;AW$5,$L30/I19,$L30-SUM($I35:AV35)))</f>
        <v>0.54412358422762264</v>
      </c>
      <c r="AX35" s="154">
        <f>IF(AX$5&lt;=$D35,0,IF(SUM($D35,I19)&gt;AX$5,$L30/I19,$L30-SUM($I35:AW35)))</f>
        <v>0.54412358422762264</v>
      </c>
      <c r="AY35" s="154">
        <f>IF(AY$5&lt;=$D35,0,IF(SUM($D35,I19)&gt;AY$5,$L30/I19,$L30-SUM($I35:AX35)))</f>
        <v>0.54412358422762264</v>
      </c>
      <c r="AZ35" s="154">
        <f>IF(AZ$5&lt;=$D35,0,IF(SUM($D35,I19)&gt;AZ$5,$L30/I19,$L30-SUM($I35:AY35)))</f>
        <v>0.54412358422762264</v>
      </c>
      <c r="BA35" s="154">
        <f>IF(BA$5&lt;=$D35,0,IF(SUM($D35,I19)&gt;BA$5,$L30/I19,$L30-SUM($I35:AZ35)))</f>
        <v>0.54412358422762264</v>
      </c>
      <c r="BB35" s="154">
        <f>IF(BB$5&lt;=$D35,0,IF(SUM($D35,I19)&gt;BB$5,$L30/I19,$L30-SUM($I35:BA35)))</f>
        <v>0.54412358422762264</v>
      </c>
      <c r="BC35" s="154">
        <f>IF(BC$5&lt;=$D35,0,IF(SUM($D35,I19)&gt;BC$5,$L30/I19,$L30-SUM($I35:BB35)))</f>
        <v>0.54412358422762264</v>
      </c>
      <c r="BD35" s="154">
        <f>IF(BD$5&lt;=$D35,0,IF(SUM($D35,I19)&gt;BD$5,$L30/I19,$L30-SUM($I35:BC35)))</f>
        <v>0.54412358422762264</v>
      </c>
      <c r="BE35" s="154">
        <f>IF(BE$5&lt;=$D35,0,IF(SUM($D35,I19)&gt;BE$5,$L30/I19,$L30-SUM($I35:BD35)))</f>
        <v>0.54412358422762264</v>
      </c>
      <c r="BF35" s="154">
        <f>IF(BF$5&lt;=$D35,0,IF(SUM($D35,I19)&gt;BF$5,$L30/I19,$L30-SUM($I35:BE35)))</f>
        <v>0.54412358422762264</v>
      </c>
      <c r="BG35" s="154">
        <f>IF(BG$5&lt;=$D35,0,IF(SUM($D35,I19)&gt;BG$5,$L30/I19,$L30-SUM($I35:BF35)))</f>
        <v>0.54412358422762264</v>
      </c>
      <c r="BH35" s="154">
        <f>IF(BH$5&lt;=$D35,0,IF(SUM($D35,I19)&gt;BH$5,$L30/I19,$L30-SUM($I35:BG35)))</f>
        <v>0.54412358422762264</v>
      </c>
      <c r="BI35" s="154">
        <f>IF(BI$5&lt;=$D35,0,IF(SUM($D35,I19)&gt;BI$5,$L30/I19,$L30-SUM($I35:BH35)))</f>
        <v>0.54412358422762264</v>
      </c>
      <c r="BJ35" s="154">
        <f>IF(BJ$5&lt;=$D35,0,IF(SUM($D35,I19)&gt;BJ$5,$L30/I19,$L30-SUM($I35:BI35)))</f>
        <v>0.54412358422759155</v>
      </c>
      <c r="BK35" s="154">
        <f>IF(BK$5&lt;=$D35,0,IF(SUM($D35,I19)&gt;BK$5,$L30/I19,$L30-SUM($I35:BJ35)))</f>
        <v>0</v>
      </c>
      <c r="BL35" s="154">
        <f>IF(BL$5&lt;=$D35,0,IF(SUM($D35,I19)&gt;BL$5,$L30/I19,$L30-SUM($I35:BK35)))</f>
        <v>0</v>
      </c>
      <c r="BM35" s="154">
        <f>IF(BM$5&lt;=$D35,0,IF(SUM($D35,I19)&gt;BM$5,$L30/I19,$L30-SUM($I35:BL35)))</f>
        <v>0</v>
      </c>
      <c r="BN35" s="154">
        <f>IF(BN$5&lt;=$D35,0,IF(SUM($D35,I19)&gt;BN$5,$L30/I19,$L30-SUM($I35:BM35)))</f>
        <v>0</v>
      </c>
      <c r="BO35" s="154">
        <f>IF(BO$5&lt;=$D35,0,IF(SUM($D35,I19)&gt;BO$5,$L30/I19,$L30-SUM($I35:BN35)))</f>
        <v>0</v>
      </c>
      <c r="BP35" s="154">
        <f>IF(BP$5&lt;=$D35,0,IF(SUM($D35,I19)&gt;BP$5,$L30/I19,$L30-SUM($I35:BO35)))</f>
        <v>0</v>
      </c>
      <c r="BQ35" s="154">
        <f>IF(BQ$5&lt;=$D35,0,IF(SUM($D35,I19)&gt;BQ$5,$L30/I19,$L30-SUM($I35:BP35)))</f>
        <v>0</v>
      </c>
      <c r="BR35" s="154">
        <f>IF(BR$5&lt;=$D35,0,IF(SUM($D35,I19)&gt;BR$5,$L30/I19,$L30-SUM($I35:BQ35)))</f>
        <v>0</v>
      </c>
      <c r="BS35" s="154">
        <f>IF(BS$5&lt;=$D35,0,IF(SUM($D35,I19)&gt;BS$5,$L30/I19,$L30-SUM($I35:BR35)))</f>
        <v>0</v>
      </c>
      <c r="BT35" s="154">
        <f>IF(BT$5&lt;=$D35,0,IF(SUM($D35,I19)&gt;BT$5,$L30/I19,$L30-SUM($I35:BS35)))</f>
        <v>0</v>
      </c>
      <c r="BU35" s="154">
        <f>IF(BU$5&lt;=$D35,0,IF(SUM($D35,I19)&gt;BU$5,$L30/I19,$L30-SUM($I35:BT35)))</f>
        <v>0</v>
      </c>
      <c r="BV35" s="154">
        <f>IF(BV$5&lt;=$D35,0,IF(SUM($D35,I19)&gt;BV$5,$L30/I19,$L30-SUM($I35:BU35)))</f>
        <v>0</v>
      </c>
      <c r="BW35" s="154">
        <f>IF(BW$5&lt;=$D35,0,IF(SUM($D35,I19)&gt;BW$5,$L30/I19,$L30-SUM($I35:BV35)))</f>
        <v>0</v>
      </c>
    </row>
    <row r="36" spans="4:75" ht="12.75" customHeight="1" outlineLevel="1">
      <c r="D36" s="155">
        <f t="shared" si="13"/>
        <v>2016</v>
      </c>
      <c r="E36" s="120" t="s">
        <v>55</v>
      </c>
      <c r="I36" s="134"/>
      <c r="J36" s="152">
        <f>IF(J$5&lt;=$D36,0,IF(SUM($D36,I19)&gt;J$5,$M30/I19,$M30-SUM($I36:I36)))</f>
        <v>0</v>
      </c>
      <c r="K36" s="152">
        <f>IF(K$5&lt;=$D36,0,IF(SUM($D36,I19)&gt;K$5,$M30/I19,$M30-SUM($I36:J36)))</f>
        <v>0</v>
      </c>
      <c r="L36" s="152">
        <f>IF(L$5&lt;=$D36,0,IF(SUM($D36,I19)&gt;L$5,$M30/I19,$M30-SUM($I36:K36)))</f>
        <v>0</v>
      </c>
      <c r="M36" s="152">
        <f>IF(M$5&lt;=$D36,0,IF(SUM($D36,I19)&gt;M$5,$M30/I19,$M30-SUM($I36:L36)))</f>
        <v>0</v>
      </c>
      <c r="N36" s="153">
        <f>IF(N$5&lt;=$D36,0,IF(SUM($D36,I19)&gt;N$5,$M30/I19,$M30-SUM($I36:M36)))</f>
        <v>0.81215958376883379</v>
      </c>
      <c r="O36" s="154">
        <f>IF(O$5&lt;=$D36,0,IF(SUM($D36,I19)&gt;O$5,$M30/I19,$M30-SUM($I36:N36)))</f>
        <v>0.81215958376883379</v>
      </c>
      <c r="P36" s="154">
        <f>IF(P$5&lt;=$D36,0,IF(SUM($D36,I19)&gt;P$5,$M30/I19,$M30-SUM($I36:O36)))</f>
        <v>0.81215958376883379</v>
      </c>
      <c r="Q36" s="154">
        <f>IF(Q$5&lt;=$D36,0,IF(SUM($D36,I19)&gt;Q$5,$M30/I19,$M30-SUM($I36:P36)))</f>
        <v>0.81215958376883379</v>
      </c>
      <c r="R36" s="154">
        <f>IF(R$5&lt;=$D36,0,IF(SUM($D36,I19)&gt;R$5,$M30/I19,$M30-SUM($I36:Q36)))</f>
        <v>0.81215958376883379</v>
      </c>
      <c r="S36" s="154">
        <f>IF(S$5&lt;=$D36,0,IF(SUM($D36,I19)&gt;S$5,$M30/I19,$M30-SUM($I36:R36)))</f>
        <v>0.81215958376883379</v>
      </c>
      <c r="T36" s="154">
        <f>IF(T$5&lt;=$D36,0,IF(SUM($D36,I19)&gt;T$5,$M30/I19,$M30-SUM($I36:S36)))</f>
        <v>0.81215958376883379</v>
      </c>
      <c r="U36" s="154">
        <f>IF(U$5&lt;=$D36,0,IF(SUM($D36,I19)&gt;U$5,$M30/I19,$M30-SUM($I36:T36)))</f>
        <v>0.81215958376883379</v>
      </c>
      <c r="V36" s="154">
        <f>IF(V$5&lt;=$D36,0,IF(SUM($D36,I19)&gt;V$5,$M30/I19,$M30-SUM($I36:U36)))</f>
        <v>0.81215958376883379</v>
      </c>
      <c r="W36" s="154">
        <f>IF(W$5&lt;=$D36,0,IF(SUM($D36,I19)&gt;W$5,$M30/I19,$M30-SUM($I36:V36)))</f>
        <v>0.81215958376883379</v>
      </c>
      <c r="X36" s="154">
        <f>IF(X$5&lt;=$D36,0,IF(SUM($D36,I19)&gt;X$5,$M30/I19,$M30-SUM($I36:W36)))</f>
        <v>0.81215958376883379</v>
      </c>
      <c r="Y36" s="154">
        <f>IF(Y$5&lt;=$D36,0,IF(SUM($D36,I19)&gt;Y$5,$M30/I19,$M30-SUM($I36:X36)))</f>
        <v>0.81215958376883379</v>
      </c>
      <c r="Z36" s="154">
        <f>IF(Z$5&lt;=$D36,0,IF(SUM($D36,I19)&gt;Z$5,$M30/I19,$M30-SUM($I36:Y36)))</f>
        <v>0.81215958376883379</v>
      </c>
      <c r="AA36" s="154">
        <f>IF(AA$5&lt;=$D36,0,IF(SUM($D36,I19)&gt;AA$5,$M30/I19,$M30-SUM($I36:Z36)))</f>
        <v>0.81215958376883379</v>
      </c>
      <c r="AB36" s="154">
        <f>IF(AB$5&lt;=$D36,0,IF(SUM($D36,I19)&gt;AB$5,$M30/I19,$M30-SUM($I36:AA36)))</f>
        <v>0.81215958376883379</v>
      </c>
      <c r="AC36" s="154">
        <f>IF(AC$5&lt;=$D36,0,IF(SUM($D36,I19)&gt;AC$5,$M30/I19,$M30-SUM($I36:AB36)))</f>
        <v>0.81215958376883379</v>
      </c>
      <c r="AD36" s="154">
        <f>IF(AD$5&lt;=$D36,0,IF(SUM($D36,I19)&gt;AD$5,$M30/I19,$M30-SUM($I36:AC36)))</f>
        <v>0.81215958376883379</v>
      </c>
      <c r="AE36" s="154">
        <f>IF(AE$5&lt;=$D36,0,IF(SUM($D36,I19)&gt;AE$5,$M30/I19,$M30-SUM($I36:AD36)))</f>
        <v>0.81215958376883379</v>
      </c>
      <c r="AF36" s="154">
        <f>IF(AF$5&lt;=$D36,0,IF(SUM($D36,I19)&gt;AF$5,$M30/I19,$M30-SUM($I36:AE36)))</f>
        <v>0.81215958376883379</v>
      </c>
      <c r="AG36" s="154">
        <f>IF(AG$5&lt;=$D36,0,IF(SUM($D36,I19)&gt;AG$5,$M30/I19,$M30-SUM($I36:AF36)))</f>
        <v>0.81215958376883379</v>
      </c>
      <c r="AH36" s="154">
        <f>IF(AH$5&lt;=$D36,0,IF(SUM($D36,I19)&gt;AH$5,$M30/I19,$M30-SUM($I36:AG36)))</f>
        <v>0.81215958376883379</v>
      </c>
      <c r="AI36" s="154">
        <f>IF(AI$5&lt;=$D36,0,IF(SUM($D36,I19)&gt;AI$5,$M30/I19,$M30-SUM($I36:AH36)))</f>
        <v>0.81215958376883379</v>
      </c>
      <c r="AJ36" s="154">
        <f>IF(AJ$5&lt;=$D36,0,IF(SUM($D36,I19)&gt;AJ$5,$M30/I19,$M30-SUM($I36:AI36)))</f>
        <v>0.81215958376883379</v>
      </c>
      <c r="AK36" s="154">
        <f>IF(AK$5&lt;=$D36,0,IF(SUM($D36,I19)&gt;AK$5,$M30/I19,$M30-SUM($I36:AJ36)))</f>
        <v>0.81215958376883379</v>
      </c>
      <c r="AL36" s="154">
        <f>IF(AL$5&lt;=$D36,0,IF(SUM($D36,I19)&gt;AL$5,$M30/I19,$M30-SUM($I36:AK36)))</f>
        <v>0.81215958376883379</v>
      </c>
      <c r="AM36" s="154">
        <f>IF(AM$5&lt;=$D36,0,IF(SUM($D36,I19)&gt;AM$5,$M30/I19,$M30-SUM($I36:AL36)))</f>
        <v>0.81215958376883379</v>
      </c>
      <c r="AN36" s="154">
        <f>IF(AN$5&lt;=$D36,0,IF(SUM($D36,I19)&gt;AN$5,$M30/I19,$M30-SUM($I36:AM36)))</f>
        <v>0.81215958376883379</v>
      </c>
      <c r="AO36" s="154">
        <f>IF(AO$5&lt;=$D36,0,IF(SUM($D36,I19)&gt;AO$5,$M30/I19,$M30-SUM($I36:AN36)))</f>
        <v>0.81215958376883379</v>
      </c>
      <c r="AP36" s="154">
        <f>IF(AP$5&lt;=$D36,0,IF(SUM($D36,I19)&gt;AP$5,$M30/I19,$M30-SUM($I36:AO36)))</f>
        <v>0.81215958376883379</v>
      </c>
      <c r="AQ36" s="154">
        <f>IF(AQ$5&lt;=$D36,0,IF(SUM($D36,I19)&gt;AQ$5,$M30/I19,$M30-SUM($I36:AP36)))</f>
        <v>0.81215958376883379</v>
      </c>
      <c r="AR36" s="154">
        <f>IF(AR$5&lt;=$D36,0,IF(SUM($D36,I19)&gt;AR$5,$M30/I19,$M30-SUM($I36:AQ36)))</f>
        <v>0.81215958376883379</v>
      </c>
      <c r="AS36" s="154">
        <f>IF(AS$5&lt;=$D36,0,IF(SUM($D36,I19)&gt;AS$5,$M30/I19,$M30-SUM($I36:AR36)))</f>
        <v>0.81215958376883379</v>
      </c>
      <c r="AT36" s="154">
        <f>IF(AT$5&lt;=$D36,0,IF(SUM($D36,I19)&gt;AT$5,$M30/I19,$M30-SUM($I36:AS36)))</f>
        <v>0.81215958376883379</v>
      </c>
      <c r="AU36" s="154">
        <f>IF(AU$5&lt;=$D36,0,IF(SUM($D36,I19)&gt;AU$5,$M30/I19,$M30-SUM($I36:AT36)))</f>
        <v>0.81215958376883379</v>
      </c>
      <c r="AV36" s="154">
        <f>IF(AV$5&lt;=$D36,0,IF(SUM($D36,I19)&gt;AV$5,$M30/I19,$M30-SUM($I36:AU36)))</f>
        <v>0.81215958376883379</v>
      </c>
      <c r="AW36" s="154">
        <f>IF(AW$5&lt;=$D36,0,IF(SUM($D36,I19)&gt;AW$5,$M30/I19,$M30-SUM($I36:AV36)))</f>
        <v>0.81215958376883379</v>
      </c>
      <c r="AX36" s="154">
        <f>IF(AX$5&lt;=$D36,0,IF(SUM($D36,I19)&gt;AX$5,$M30/I19,$M30-SUM($I36:AW36)))</f>
        <v>0.81215958376883379</v>
      </c>
      <c r="AY36" s="154">
        <f>IF(AY$5&lt;=$D36,0,IF(SUM($D36,I19)&gt;AY$5,$M30/I19,$M30-SUM($I36:AX36)))</f>
        <v>0.81215958376883379</v>
      </c>
      <c r="AZ36" s="154">
        <f>IF(AZ$5&lt;=$D36,0,IF(SUM($D36,I19)&gt;AZ$5,$M30/I19,$M30-SUM($I36:AY36)))</f>
        <v>0.81215958376883379</v>
      </c>
      <c r="BA36" s="154">
        <f>IF(BA$5&lt;=$D36,0,IF(SUM($D36,I19)&gt;BA$5,$M30/I19,$M30-SUM($I36:AZ36)))</f>
        <v>0.81215958376883379</v>
      </c>
      <c r="BB36" s="154">
        <f>IF(BB$5&lt;=$D36,0,IF(SUM($D36,I19)&gt;BB$5,$M30/I19,$M30-SUM($I36:BA36)))</f>
        <v>0.81215958376883379</v>
      </c>
      <c r="BC36" s="154">
        <f>IF(BC$5&lt;=$D36,0,IF(SUM($D36,I19)&gt;BC$5,$M30/I19,$M30-SUM($I36:BB36)))</f>
        <v>0.81215958376883379</v>
      </c>
      <c r="BD36" s="154">
        <f>IF(BD$5&lt;=$D36,0,IF(SUM($D36,I19)&gt;BD$5,$M30/I19,$M30-SUM($I36:BC36)))</f>
        <v>0.81215958376883379</v>
      </c>
      <c r="BE36" s="154">
        <f>IF(BE$5&lt;=$D36,0,IF(SUM($D36,I19)&gt;BE$5,$M30/I19,$M30-SUM($I36:BD36)))</f>
        <v>0.81215958376883379</v>
      </c>
      <c r="BF36" s="154">
        <f>IF(BF$5&lt;=$D36,0,IF(SUM($D36,I19)&gt;BF$5,$M30/I19,$M30-SUM($I36:BE36)))</f>
        <v>0.81215958376883379</v>
      </c>
      <c r="BG36" s="154">
        <f>IF(BG$5&lt;=$D36,0,IF(SUM($D36,I19)&gt;BG$5,$M30/I19,$M30-SUM($I36:BF36)))</f>
        <v>0.81215958376883379</v>
      </c>
      <c r="BH36" s="154">
        <f>IF(BH$5&lt;=$D36,0,IF(SUM($D36,I19)&gt;BH$5,$M30/I19,$M30-SUM($I36:BG36)))</f>
        <v>0.81215958376883379</v>
      </c>
      <c r="BI36" s="154">
        <f>IF(BI$5&lt;=$D36,0,IF(SUM($D36,I19)&gt;BI$5,$M30/I19,$M30-SUM($I36:BH36)))</f>
        <v>0.81215958376883379</v>
      </c>
      <c r="BJ36" s="154">
        <f>IF(BJ$5&lt;=$D36,0,IF(SUM($D36,I19)&gt;BJ$5,$M30/I19,$M30-SUM($I36:BI36)))</f>
        <v>0.81215958376883379</v>
      </c>
      <c r="BK36" s="154">
        <f>IF(BK$5&lt;=$D36,0,IF(SUM($D36,I19)&gt;BK$5,$M30/I19,$M30-SUM($I36:BJ36)))</f>
        <v>0.81215958376882469</v>
      </c>
      <c r="BL36" s="154">
        <f>IF(BL$5&lt;=$D36,0,IF(SUM($D36,I19)&gt;BL$5,$M30/I19,$M30-SUM($I36:BK36)))</f>
        <v>0</v>
      </c>
      <c r="BM36" s="154">
        <f>IF(BM$5&lt;=$D36,0,IF(SUM($D36,I19)&gt;BM$5,$M30/I19,$M30-SUM($I36:BL36)))</f>
        <v>0</v>
      </c>
      <c r="BN36" s="154">
        <f>IF(BN$5&lt;=$D36,0,IF(SUM($D36,I19)&gt;BN$5,$M30/I19,$M30-SUM($I36:BM36)))</f>
        <v>0</v>
      </c>
      <c r="BO36" s="154">
        <f>IF(BO$5&lt;=$D36,0,IF(SUM($D36,I19)&gt;BO$5,$M30/I19,$M30-SUM($I36:BN36)))</f>
        <v>0</v>
      </c>
      <c r="BP36" s="154">
        <f>IF(BP$5&lt;=$D36,0,IF(SUM($D36,I19)&gt;BP$5,$M30/I19,$M30-SUM($I36:BO36)))</f>
        <v>0</v>
      </c>
      <c r="BQ36" s="154">
        <f>IF(BQ$5&lt;=$D36,0,IF(SUM($D36,I19)&gt;BQ$5,$M30/I19,$M30-SUM($I36:BP36)))</f>
        <v>0</v>
      </c>
      <c r="BR36" s="154">
        <f>IF(BR$5&lt;=$D36,0,IF(SUM($D36,I19)&gt;BR$5,$M30/I19,$M30-SUM($I36:BQ36)))</f>
        <v>0</v>
      </c>
      <c r="BS36" s="154">
        <f>IF(BS$5&lt;=$D36,0,IF(SUM($D36,I19)&gt;BS$5,$M30/I19,$M30-SUM($I36:BR36)))</f>
        <v>0</v>
      </c>
      <c r="BT36" s="154">
        <f>IF(BT$5&lt;=$D36,0,IF(SUM($D36,I19)&gt;BT$5,$M30/I19,$M30-SUM($I36:BS36)))</f>
        <v>0</v>
      </c>
      <c r="BU36" s="154">
        <f>IF(BU$5&lt;=$D36,0,IF(SUM($D36,I19)&gt;BU$5,$M30/I19,$M30-SUM($I36:BT36)))</f>
        <v>0</v>
      </c>
      <c r="BV36" s="154">
        <f>IF(BV$5&lt;=$D36,0,IF(SUM($D36,I19)&gt;BV$5,$M30/I19,$M30-SUM($I36:BU36)))</f>
        <v>0</v>
      </c>
      <c r="BW36" s="154">
        <f>IF(BW$5&lt;=$D36,0,IF(SUM($D36,I19)&gt;BW$5,$M30/I19,$M30-SUM($I36:BV36)))</f>
        <v>0</v>
      </c>
    </row>
    <row r="37" spans="4:75" ht="12.75" customHeight="1" outlineLevel="1">
      <c r="D37" s="155">
        <f t="shared" si="13"/>
        <v>2017</v>
      </c>
      <c r="E37" s="120" t="s">
        <v>55</v>
      </c>
      <c r="I37" s="134"/>
      <c r="J37" s="152">
        <f>IF(J$5&lt;=$D37,0,IF(SUM($D37,I19)&gt;J$5,$N30/I19,$N30-SUM($I37:I37)))</f>
        <v>0</v>
      </c>
      <c r="K37" s="152">
        <f>IF(K$5&lt;=$D37,0,IF(SUM($D37,I19)&gt;K$5,$N30/I19,$N30-SUM($I37:J37)))</f>
        <v>0</v>
      </c>
      <c r="L37" s="152">
        <f>IF(L$5&lt;=$D37,0,IF(SUM($D37,I19)&gt;L$5,$N30/I19,$N30-SUM($I37:K37)))</f>
        <v>0</v>
      </c>
      <c r="M37" s="152">
        <f>IF(M$5&lt;=$D37,0,IF(SUM($D37,I19)&gt;M$5,$N30/I19,$N30-SUM($I37:L37)))</f>
        <v>0</v>
      </c>
      <c r="N37" s="152">
        <f>IF(N$5&lt;=$D37,0,IF(SUM($D37,I19)&gt;N$5,$N30/I19,$N30-SUM($I37:M37)))</f>
        <v>0</v>
      </c>
      <c r="O37" s="153">
        <f>IF(O$5&lt;=$D37,0,IF(SUM($D37,I19)&gt;O$5,$N30/I19,$N30-SUM($I37:N37)))</f>
        <v>0.82898069078694947</v>
      </c>
      <c r="P37" s="154">
        <f>IF(P$5&lt;=$D37,0,IF(SUM($D37,I19)&gt;P$5,$N30/I19,$N30-SUM($I37:O37)))</f>
        <v>0.82898069078694947</v>
      </c>
      <c r="Q37" s="154">
        <f>IF(Q$5&lt;=$D37,0,IF(SUM($D37,I19)&gt;Q$5,$N30/I19,$N30-SUM($I37:P37)))</f>
        <v>0.82898069078694947</v>
      </c>
      <c r="R37" s="154">
        <f>IF(R$5&lt;=$D37,0,IF(SUM($D37,I19)&gt;R$5,$N30/I19,$N30-SUM($I37:Q37)))</f>
        <v>0.82898069078694947</v>
      </c>
      <c r="S37" s="154">
        <f>IF(S$5&lt;=$D37,0,IF(SUM($D37,I19)&gt;S$5,$N30/I19,$N30-SUM($I37:R37)))</f>
        <v>0.82898069078694947</v>
      </c>
      <c r="T37" s="154">
        <f>IF(T$5&lt;=$D37,0,IF(SUM($D37,I19)&gt;T$5,$N30/I19,$N30-SUM($I37:S37)))</f>
        <v>0.82898069078694947</v>
      </c>
      <c r="U37" s="154">
        <f>IF(U$5&lt;=$D37,0,IF(SUM($D37,I19)&gt;U$5,$N30/I19,$N30-SUM($I37:T37)))</f>
        <v>0.82898069078694947</v>
      </c>
      <c r="V37" s="154">
        <f>IF(V$5&lt;=$D37,0,IF(SUM($D37,I19)&gt;V$5,$N30/I19,$N30-SUM($I37:U37)))</f>
        <v>0.82898069078694947</v>
      </c>
      <c r="W37" s="154">
        <f>IF(W$5&lt;=$D37,0,IF(SUM($D37,I19)&gt;W$5,$N30/I19,$N30-SUM($I37:V37)))</f>
        <v>0.82898069078694947</v>
      </c>
      <c r="X37" s="154">
        <f>IF(X$5&lt;=$D37,0,IF(SUM($D37,I19)&gt;X$5,$N30/I19,$N30-SUM($I37:W37)))</f>
        <v>0.82898069078694947</v>
      </c>
      <c r="Y37" s="154">
        <f>IF(Y$5&lt;=$D37,0,IF(SUM($D37,I19)&gt;Y$5,$N30/I19,$N30-SUM($I37:X37)))</f>
        <v>0.82898069078694947</v>
      </c>
      <c r="Z37" s="154">
        <f>IF(Z$5&lt;=$D37,0,IF(SUM($D37,I19)&gt;Z$5,$N30/I19,$N30-SUM($I37:Y37)))</f>
        <v>0.82898069078694947</v>
      </c>
      <c r="AA37" s="154">
        <f>IF(AA$5&lt;=$D37,0,IF(SUM($D37,I19)&gt;AA$5,$N30/I19,$N30-SUM($I37:Z37)))</f>
        <v>0.82898069078694947</v>
      </c>
      <c r="AB37" s="154">
        <f>IF(AB$5&lt;=$D37,0,IF(SUM($D37,I19)&gt;AB$5,$N30/I19,$N30-SUM($I37:AA37)))</f>
        <v>0.82898069078694947</v>
      </c>
      <c r="AC37" s="154">
        <f>IF(AC$5&lt;=$D37,0,IF(SUM($D37,I19)&gt;AC$5,$N30/I19,$N30-SUM($I37:AB37)))</f>
        <v>0.82898069078694947</v>
      </c>
      <c r="AD37" s="154">
        <f>IF(AD$5&lt;=$D37,0,IF(SUM($D37,I19)&gt;AD$5,$N30/I19,$N30-SUM($I37:AC37)))</f>
        <v>0.82898069078694947</v>
      </c>
      <c r="AE37" s="154">
        <f>IF(AE$5&lt;=$D37,0,IF(SUM($D37,I19)&gt;AE$5,$N30/I19,$N30-SUM($I37:AD37)))</f>
        <v>0.82898069078694947</v>
      </c>
      <c r="AF37" s="154">
        <f>IF(AF$5&lt;=$D37,0,IF(SUM($D37,I19)&gt;AF$5,$N30/I19,$N30-SUM($I37:AE37)))</f>
        <v>0.82898069078694947</v>
      </c>
      <c r="AG37" s="154">
        <f>IF(AG$5&lt;=$D37,0,IF(SUM($D37,I19)&gt;AG$5,$N30/I19,$N30-SUM($I37:AF37)))</f>
        <v>0.82898069078694947</v>
      </c>
      <c r="AH37" s="154">
        <f>IF(AH$5&lt;=$D37,0,IF(SUM($D37,I19)&gt;AH$5,$N30/I19,$N30-SUM($I37:AG37)))</f>
        <v>0.82898069078694947</v>
      </c>
      <c r="AI37" s="154">
        <f>IF(AI$5&lt;=$D37,0,IF(SUM($D37,I19)&gt;AI$5,$N30/I19,$N30-SUM($I37:AH37)))</f>
        <v>0.82898069078694947</v>
      </c>
      <c r="AJ37" s="154">
        <f>IF(AJ$5&lt;=$D37,0,IF(SUM($D37,I19)&gt;AJ$5,$N30/I19,$N30-SUM($I37:AI37)))</f>
        <v>0.82898069078694947</v>
      </c>
      <c r="AK37" s="154">
        <f>IF(AK$5&lt;=$D37,0,IF(SUM($D37,I19)&gt;AK$5,$N30/I19,$N30-SUM($I37:AJ37)))</f>
        <v>0.82898069078694947</v>
      </c>
      <c r="AL37" s="154">
        <f>IF(AL$5&lt;=$D37,0,IF(SUM($D37,I19)&gt;AL$5,$N30/I19,$N30-SUM($I37:AK37)))</f>
        <v>0.82898069078694947</v>
      </c>
      <c r="AM37" s="154">
        <f>IF(AM$5&lt;=$D37,0,IF(SUM($D37,I19)&gt;AM$5,$N30/I19,$N30-SUM($I37:AL37)))</f>
        <v>0.82898069078694947</v>
      </c>
      <c r="AN37" s="154">
        <f>IF(AN$5&lt;=$D37,0,IF(SUM($D37,I19)&gt;AN$5,$N30/I19,$N30-SUM($I37:AM37)))</f>
        <v>0.82898069078694947</v>
      </c>
      <c r="AO37" s="154">
        <f>IF(AO$5&lt;=$D37,0,IF(SUM($D37,I19)&gt;AO$5,$N30/I19,$N30-SUM($I37:AN37)))</f>
        <v>0.82898069078694947</v>
      </c>
      <c r="AP37" s="154">
        <f>IF(AP$5&lt;=$D37,0,IF(SUM($D37,I19)&gt;AP$5,$N30/I19,$N30-SUM($I37:AO37)))</f>
        <v>0.82898069078694947</v>
      </c>
      <c r="AQ37" s="154">
        <f>IF(AQ$5&lt;=$D37,0,IF(SUM($D37,I19)&gt;AQ$5,$N30/I19,$N30-SUM($I37:AP37)))</f>
        <v>0.82898069078694947</v>
      </c>
      <c r="AR37" s="154">
        <f>IF(AR$5&lt;=$D37,0,IF(SUM($D37,I19)&gt;AR$5,$N30/I19,$N30-SUM($I37:AQ37)))</f>
        <v>0.82898069078694947</v>
      </c>
      <c r="AS37" s="154">
        <f>IF(AS$5&lt;=$D37,0,IF(SUM($D37,I19)&gt;AS$5,$N30/I19,$N30-SUM($I37:AR37)))</f>
        <v>0.82898069078694947</v>
      </c>
      <c r="AT37" s="154">
        <f>IF(AT$5&lt;=$D37,0,IF(SUM($D37,I19)&gt;AT$5,$N30/I19,$N30-SUM($I37:AS37)))</f>
        <v>0.82898069078694947</v>
      </c>
      <c r="AU37" s="154">
        <f>IF(AU$5&lt;=$D37,0,IF(SUM($D37,I19)&gt;AU$5,$N30/I19,$N30-SUM($I37:AT37)))</f>
        <v>0.82898069078694947</v>
      </c>
      <c r="AV37" s="154">
        <f>IF(AV$5&lt;=$D37,0,IF(SUM($D37,I19)&gt;AV$5,$N30/I19,$N30-SUM($I37:AU37)))</f>
        <v>0.82898069078694947</v>
      </c>
      <c r="AW37" s="154">
        <f>IF(AW$5&lt;=$D37,0,IF(SUM($D37,I19)&gt;AW$5,$N30/I19,$N30-SUM($I37:AV37)))</f>
        <v>0.82898069078694947</v>
      </c>
      <c r="AX37" s="154">
        <f>IF(AX$5&lt;=$D37,0,IF(SUM($D37,I19)&gt;AX$5,$N30/I19,$N30-SUM($I37:AW37)))</f>
        <v>0.82898069078694947</v>
      </c>
      <c r="AY37" s="154">
        <f>IF(AY$5&lt;=$D37,0,IF(SUM($D37,I19)&gt;AY$5,$N30/I19,$N30-SUM($I37:AX37)))</f>
        <v>0.82898069078694947</v>
      </c>
      <c r="AZ37" s="154">
        <f>IF(AZ$5&lt;=$D37,0,IF(SUM($D37,I19)&gt;AZ$5,$N30/I19,$N30-SUM($I37:AY37)))</f>
        <v>0.82898069078694947</v>
      </c>
      <c r="BA37" s="154">
        <f>IF(BA$5&lt;=$D37,0,IF(SUM($D37,I19)&gt;BA$5,$N30/I19,$N30-SUM($I37:AZ37)))</f>
        <v>0.82898069078694947</v>
      </c>
      <c r="BB37" s="154">
        <f>IF(BB$5&lt;=$D37,0,IF(SUM($D37,I19)&gt;BB$5,$N30/I19,$N30-SUM($I37:BA37)))</f>
        <v>0.82898069078694947</v>
      </c>
      <c r="BC37" s="154">
        <f>IF(BC$5&lt;=$D37,0,IF(SUM($D37,I19)&gt;BC$5,$N30/I19,$N30-SUM($I37:BB37)))</f>
        <v>0.82898069078694947</v>
      </c>
      <c r="BD37" s="154">
        <f>IF(BD$5&lt;=$D37,0,IF(SUM($D37,I19)&gt;BD$5,$N30/I19,$N30-SUM($I37:BC37)))</f>
        <v>0.82898069078694947</v>
      </c>
      <c r="BE37" s="154">
        <f>IF(BE$5&lt;=$D37,0,IF(SUM($D37,I19)&gt;BE$5,$N30/I19,$N30-SUM($I37:BD37)))</f>
        <v>0.82898069078694947</v>
      </c>
      <c r="BF37" s="154">
        <f>IF(BF$5&lt;=$D37,0,IF(SUM($D37,I19)&gt;BF$5,$N30/I19,$N30-SUM($I37:BE37)))</f>
        <v>0.82898069078694947</v>
      </c>
      <c r="BG37" s="154">
        <f>IF(BG$5&lt;=$D37,0,IF(SUM($D37,I19)&gt;BG$5,$N30/I19,$N30-SUM($I37:BF37)))</f>
        <v>0.82898069078694947</v>
      </c>
      <c r="BH37" s="154">
        <f>IF(BH$5&lt;=$D37,0,IF(SUM($D37,I19)&gt;BH$5,$N30/I19,$N30-SUM($I37:BG37)))</f>
        <v>0.82898069078694947</v>
      </c>
      <c r="BI37" s="154">
        <f>IF(BI$5&lt;=$D37,0,IF(SUM($D37,I19)&gt;BI$5,$N30/I19,$N30-SUM($I37:BH37)))</f>
        <v>0.82898069078694947</v>
      </c>
      <c r="BJ37" s="154">
        <f>IF(BJ$5&lt;=$D37,0,IF(SUM($D37,I19)&gt;BJ$5,$N30/I19,$N30-SUM($I37:BI37)))</f>
        <v>0.82898069078694947</v>
      </c>
      <c r="BK37" s="154">
        <f>IF(BK$5&lt;=$D37,0,IF(SUM($D37,I19)&gt;BK$5,$N30/I19,$N30-SUM($I37:BJ37)))</f>
        <v>0.82898069078694947</v>
      </c>
      <c r="BL37" s="154">
        <f>IF(BL$5&lt;=$D37,0,IF(SUM($D37,I19)&gt;BL$5,$N30/I19,$N30-SUM($I37:BK37)))</f>
        <v>0.82898069078696324</v>
      </c>
      <c r="BM37" s="154">
        <f>IF(BM$5&lt;=$D37,0,IF(SUM($D37,I19)&gt;BM$5,$N30/I19,$N30-SUM($I37:BL37)))</f>
        <v>0</v>
      </c>
      <c r="BN37" s="154">
        <f>IF(BN$5&lt;=$D37,0,IF(SUM($D37,I19)&gt;BN$5,$N30/I19,$N30-SUM($I37:BM37)))</f>
        <v>0</v>
      </c>
      <c r="BO37" s="154">
        <f>IF(BO$5&lt;=$D37,0,IF(SUM($D37,I19)&gt;BO$5,$N30/I19,$N30-SUM($I37:BN37)))</f>
        <v>0</v>
      </c>
      <c r="BP37" s="154">
        <f>IF(BP$5&lt;=$D37,0,IF(SUM($D37,I19)&gt;BP$5,$N30/I19,$N30-SUM($I37:BO37)))</f>
        <v>0</v>
      </c>
      <c r="BQ37" s="154">
        <f>IF(BQ$5&lt;=$D37,0,IF(SUM($D37,I19)&gt;BQ$5,$N30/I19,$N30-SUM($I37:BP37)))</f>
        <v>0</v>
      </c>
      <c r="BR37" s="154">
        <f>IF(BR$5&lt;=$D37,0,IF(SUM($D37,I19)&gt;BR$5,$N30/I19,$N30-SUM($I37:BQ37)))</f>
        <v>0</v>
      </c>
      <c r="BS37" s="154">
        <f>IF(BS$5&lt;=$D37,0,IF(SUM($D37,I19)&gt;BS$5,$N30/I19,$N30-SUM($I37:BR37)))</f>
        <v>0</v>
      </c>
      <c r="BT37" s="154">
        <f>IF(BT$5&lt;=$D37,0,IF(SUM($D37,I19)&gt;BT$5,$N30/I19,$N30-SUM($I37:BS37)))</f>
        <v>0</v>
      </c>
      <c r="BU37" s="154">
        <f>IF(BU$5&lt;=$D37,0,IF(SUM($D37,I19)&gt;BU$5,$N30/I19,$N30-SUM($I37:BT37)))</f>
        <v>0</v>
      </c>
      <c r="BV37" s="154">
        <f>IF(BV$5&lt;=$D37,0,IF(SUM($D37,I19)&gt;BV$5,$N30/I19,$N30-SUM($I37:BU37)))</f>
        <v>0</v>
      </c>
      <c r="BW37" s="154">
        <f>IF(BW$5&lt;=$D37,0,IF(SUM($D37,I19)&gt;BW$5,$N30/I19,$N30-SUM($I37:BV37)))</f>
        <v>0</v>
      </c>
    </row>
    <row r="38" spans="4:75" ht="12.75" customHeight="1" outlineLevel="1">
      <c r="D38" s="155">
        <f t="shared" si="13"/>
        <v>2018</v>
      </c>
      <c r="E38" s="120" t="s">
        <v>55</v>
      </c>
      <c r="I38" s="134"/>
      <c r="J38" s="152">
        <f>IF(J$5&lt;=$D38,0,IF(SUM($D38,I19)&gt;J$5,$O30/I19,$O30-SUM($I38:I38)))</f>
        <v>0</v>
      </c>
      <c r="K38" s="152">
        <f>IF(K$5&lt;=$D38,0,IF(SUM($D38,I19)&gt;K$5,$O30/I19,$O30-SUM($I38:J38)))</f>
        <v>0</v>
      </c>
      <c r="L38" s="152">
        <f>IF(L$5&lt;=$D38,0,IF(SUM($D38,I19)&gt;L$5,$O30/I19,$O30-SUM($I38:K38)))</f>
        <v>0</v>
      </c>
      <c r="M38" s="152">
        <f>IF(M$5&lt;=$D38,0,IF(SUM($D38,I19)&gt;M$5,$O30/I19,$O30-SUM($I38:L38)))</f>
        <v>0</v>
      </c>
      <c r="N38" s="152">
        <f>IF(N$5&lt;=$D38,0,IF(SUM($D38,I19)&gt;N$5,$O30/I19,$O30-SUM($I38:M38)))</f>
        <v>0</v>
      </c>
      <c r="O38" s="152">
        <f>IF(O$5&lt;=$D38,0,IF(SUM($D38,I19)&gt;O$5,$O30/I19,$O30-SUM($I38:N38)))</f>
        <v>0</v>
      </c>
      <c r="P38" s="153">
        <f>IF(P$5&lt;=$D38,0,IF(SUM($D38,I19)&gt;P$5,$O30/I19,$O30-SUM($I38:O38)))</f>
        <v>0</v>
      </c>
      <c r="Q38" s="154">
        <f>IF(Q$5&lt;=$D38,0,IF(SUM($D38,I19)&gt;Q$5,$O30/I19,$O30-SUM($I38:P38)))</f>
        <v>0</v>
      </c>
      <c r="R38" s="154">
        <f>IF(R$5&lt;=$D38,0,IF(SUM($D38,I19)&gt;R$5,$O30/I19,$O30-SUM($I38:Q38)))</f>
        <v>0</v>
      </c>
      <c r="S38" s="154">
        <f>IF(S$5&lt;=$D38,0,IF(SUM($D38,I19)&gt;S$5,$O30/I19,$O30-SUM($I38:R38)))</f>
        <v>0</v>
      </c>
      <c r="T38" s="154">
        <f>IF(T$5&lt;=$D38,0,IF(SUM($D38,I19)&gt;T$5,$O30/I19,$O30-SUM($I38:S38)))</f>
        <v>0</v>
      </c>
      <c r="U38" s="154">
        <f>IF(U$5&lt;=$D38,0,IF(SUM($D38,I19)&gt;U$5,$O30/I19,$O30-SUM($I38:T38)))</f>
        <v>0</v>
      </c>
      <c r="V38" s="154">
        <f>IF(V$5&lt;=$D38,0,IF(SUM($D38,I19)&gt;V$5,$O30/I19,$O30-SUM($I38:U38)))</f>
        <v>0</v>
      </c>
      <c r="W38" s="154">
        <f>IF(W$5&lt;=$D38,0,IF(SUM($D38,I19)&gt;W$5,$O30/I19,$O30-SUM($I38:V38)))</f>
        <v>0</v>
      </c>
      <c r="X38" s="154">
        <f>IF(X$5&lt;=$D38,0,IF(SUM($D38,I19)&gt;X$5,$O30/I19,$O30-SUM($I38:W38)))</f>
        <v>0</v>
      </c>
      <c r="Y38" s="154">
        <f>IF(Y$5&lt;=$D38,0,IF(SUM($D38,I19)&gt;Y$5,$O30/I19,$O30-SUM($I38:X38)))</f>
        <v>0</v>
      </c>
      <c r="Z38" s="154">
        <f>IF(Z$5&lt;=$D38,0,IF(SUM($D38,I19)&gt;Z$5,$O30/I19,$O30-SUM($I38:Y38)))</f>
        <v>0</v>
      </c>
      <c r="AA38" s="154">
        <f>IF(AA$5&lt;=$D38,0,IF(SUM($D38,I19)&gt;AA$5,$O30/I19,$O30-SUM($I38:Z38)))</f>
        <v>0</v>
      </c>
      <c r="AB38" s="154">
        <f>IF(AB$5&lt;=$D38,0,IF(SUM($D38,I19)&gt;AB$5,$O30/I19,$O30-SUM($I38:AA38)))</f>
        <v>0</v>
      </c>
      <c r="AC38" s="154">
        <f>IF(AC$5&lt;=$D38,0,IF(SUM($D38,I19)&gt;AC$5,$O30/I19,$O30-SUM($I38:AB38)))</f>
        <v>0</v>
      </c>
      <c r="AD38" s="154">
        <f>IF(AD$5&lt;=$D38,0,IF(SUM($D38,I19)&gt;AD$5,$O30/I19,$O30-SUM($I38:AC38)))</f>
        <v>0</v>
      </c>
      <c r="AE38" s="154">
        <f>IF(AE$5&lt;=$D38,0,IF(SUM($D38,I19)&gt;AE$5,$O30/I19,$O30-SUM($I38:AD38)))</f>
        <v>0</v>
      </c>
      <c r="AF38" s="154">
        <f>IF(AF$5&lt;=$D38,0,IF(SUM($D38,I19)&gt;AF$5,$O30/I19,$O30-SUM($I38:AE38)))</f>
        <v>0</v>
      </c>
      <c r="AG38" s="154">
        <f>IF(AG$5&lt;=$D38,0,IF(SUM($D38,I19)&gt;AG$5,$O30/I19,$O30-SUM($I38:AF38)))</f>
        <v>0</v>
      </c>
      <c r="AH38" s="154">
        <f>IF(AH$5&lt;=$D38,0,IF(SUM($D38,I19)&gt;AH$5,$O30/I19,$O30-SUM($I38:AG38)))</f>
        <v>0</v>
      </c>
      <c r="AI38" s="154">
        <f>IF(AI$5&lt;=$D38,0,IF(SUM($D38,I19)&gt;AI$5,$O30/I19,$O30-SUM($I38:AH38)))</f>
        <v>0</v>
      </c>
      <c r="AJ38" s="154">
        <f>IF(AJ$5&lt;=$D38,0,IF(SUM($D38,I19)&gt;AJ$5,$O30/I19,$O30-SUM($I38:AI38)))</f>
        <v>0</v>
      </c>
      <c r="AK38" s="154">
        <f>IF(AK$5&lt;=$D38,0,IF(SUM($D38,I19)&gt;AK$5,$O30/I19,$O30-SUM($I38:AJ38)))</f>
        <v>0</v>
      </c>
      <c r="AL38" s="154">
        <f>IF(AL$5&lt;=$D38,0,IF(SUM($D38,I19)&gt;AL$5,$O30/I19,$O30-SUM($I38:AK38)))</f>
        <v>0</v>
      </c>
      <c r="AM38" s="154">
        <f>IF(AM$5&lt;=$D38,0,IF(SUM($D38,I19)&gt;AM$5,$O30/I19,$O30-SUM($I38:AL38)))</f>
        <v>0</v>
      </c>
      <c r="AN38" s="154">
        <f>IF(AN$5&lt;=$D38,0,IF(SUM($D38,I19)&gt;AN$5,$O30/I19,$O30-SUM($I38:AM38)))</f>
        <v>0</v>
      </c>
      <c r="AO38" s="154">
        <f>IF(AO$5&lt;=$D38,0,IF(SUM($D38,I19)&gt;AO$5,$O30/I19,$O30-SUM($I38:AN38)))</f>
        <v>0</v>
      </c>
      <c r="AP38" s="154">
        <f>IF(AP$5&lt;=$D38,0,IF(SUM($D38,I19)&gt;AP$5,$O30/I19,$O30-SUM($I38:AO38)))</f>
        <v>0</v>
      </c>
      <c r="AQ38" s="154">
        <f>IF(AQ$5&lt;=$D38,0,IF(SUM($D38,I19)&gt;AQ$5,$O30/I19,$O30-SUM($I38:AP38)))</f>
        <v>0</v>
      </c>
      <c r="AR38" s="154">
        <f>IF(AR$5&lt;=$D38,0,IF(SUM($D38,I19)&gt;AR$5,$O30/I19,$O30-SUM($I38:AQ38)))</f>
        <v>0</v>
      </c>
      <c r="AS38" s="154">
        <f>IF(AS$5&lt;=$D38,0,IF(SUM($D38,I19)&gt;AS$5,$O30/I19,$O30-SUM($I38:AR38)))</f>
        <v>0</v>
      </c>
      <c r="AT38" s="154">
        <f>IF(AT$5&lt;=$D38,0,IF(SUM($D38,I19)&gt;AT$5,$O30/I19,$O30-SUM($I38:AS38)))</f>
        <v>0</v>
      </c>
      <c r="AU38" s="154">
        <f>IF(AU$5&lt;=$D38,0,IF(SUM($D38,I19)&gt;AU$5,$O30/I19,$O30-SUM($I38:AT38)))</f>
        <v>0</v>
      </c>
      <c r="AV38" s="154">
        <f>IF(AV$5&lt;=$D38,0,IF(SUM($D38,I19)&gt;AV$5,$O30/I19,$O30-SUM($I38:AU38)))</f>
        <v>0</v>
      </c>
      <c r="AW38" s="154">
        <f>IF(AW$5&lt;=$D38,0,IF(SUM($D38,I19)&gt;AW$5,$O30/I19,$O30-SUM($I38:AV38)))</f>
        <v>0</v>
      </c>
      <c r="AX38" s="154">
        <f>IF(AX$5&lt;=$D38,0,IF(SUM($D38,I19)&gt;AX$5,$O30/I19,$O30-SUM($I38:AW38)))</f>
        <v>0</v>
      </c>
      <c r="AY38" s="154">
        <f>IF(AY$5&lt;=$D38,0,IF(SUM($D38,I19)&gt;AY$5,$O30/I19,$O30-SUM($I38:AX38)))</f>
        <v>0</v>
      </c>
      <c r="AZ38" s="154">
        <f>IF(AZ$5&lt;=$D38,0,IF(SUM($D38,I19)&gt;AZ$5,$O30/I19,$O30-SUM($I38:AY38)))</f>
        <v>0</v>
      </c>
      <c r="BA38" s="154">
        <f>IF(BA$5&lt;=$D38,0,IF(SUM($D38,I19)&gt;BA$5,$O30/I19,$O30-SUM($I38:AZ38)))</f>
        <v>0</v>
      </c>
      <c r="BB38" s="154">
        <f>IF(BB$5&lt;=$D38,0,IF(SUM($D38,I19)&gt;BB$5,$O30/I19,$O30-SUM($I38:BA38)))</f>
        <v>0</v>
      </c>
      <c r="BC38" s="154">
        <f>IF(BC$5&lt;=$D38,0,IF(SUM($D38,I19)&gt;BC$5,$O30/I19,$O30-SUM($I38:BB38)))</f>
        <v>0</v>
      </c>
      <c r="BD38" s="154">
        <f>IF(BD$5&lt;=$D38,0,IF(SUM($D38,I19)&gt;BD$5,$O30/I19,$O30-SUM($I38:BC38)))</f>
        <v>0</v>
      </c>
      <c r="BE38" s="154">
        <f>IF(BE$5&lt;=$D38,0,IF(SUM($D38,I19)&gt;BE$5,$O30/I19,$O30-SUM($I38:BD38)))</f>
        <v>0</v>
      </c>
      <c r="BF38" s="154">
        <f>IF(BF$5&lt;=$D38,0,IF(SUM($D38,I19)&gt;BF$5,$O30/I19,$O30-SUM($I38:BE38)))</f>
        <v>0</v>
      </c>
      <c r="BG38" s="154">
        <f>IF(BG$5&lt;=$D38,0,IF(SUM($D38,I19)&gt;BG$5,$O30/I19,$O30-SUM($I38:BF38)))</f>
        <v>0</v>
      </c>
      <c r="BH38" s="154">
        <f>IF(BH$5&lt;=$D38,0,IF(SUM($D38,I19)&gt;BH$5,$O30/I19,$O30-SUM($I38:BG38)))</f>
        <v>0</v>
      </c>
      <c r="BI38" s="154">
        <f>IF(BI$5&lt;=$D38,0,IF(SUM($D38,I19)&gt;BI$5,$O30/I19,$O30-SUM($I38:BH38)))</f>
        <v>0</v>
      </c>
      <c r="BJ38" s="154">
        <f>IF(BJ$5&lt;=$D38,0,IF(SUM($D38,I19)&gt;BJ$5,$O30/I19,$O30-SUM($I38:BI38)))</f>
        <v>0</v>
      </c>
      <c r="BK38" s="154">
        <f>IF(BK$5&lt;=$D38,0,IF(SUM($D38,I19)&gt;BK$5,$O30/I19,$O30-SUM($I38:BJ38)))</f>
        <v>0</v>
      </c>
      <c r="BL38" s="154">
        <f>IF(BL$5&lt;=$D38,0,IF(SUM($D38,I19)&gt;BL$5,$O30/I19,$O30-SUM($I38:BK38)))</f>
        <v>0</v>
      </c>
      <c r="BM38" s="154">
        <f>IF(BM$5&lt;=$D38,0,IF(SUM($D38,I19)&gt;BM$5,$O30/I19,$O30-SUM($I38:BL38)))</f>
        <v>0</v>
      </c>
      <c r="BN38" s="154">
        <f>IF(BN$5&lt;=$D38,0,IF(SUM($D38,I19)&gt;BN$5,$O30/I19,$O30-SUM($I38:BM38)))</f>
        <v>0</v>
      </c>
      <c r="BO38" s="154">
        <f>IF(BO$5&lt;=$D38,0,IF(SUM($D38,I19)&gt;BO$5,$O30/I19,$O30-SUM($I38:BN38)))</f>
        <v>0</v>
      </c>
      <c r="BP38" s="154">
        <f>IF(BP$5&lt;=$D38,0,IF(SUM($D38,I19)&gt;BP$5,$O30/I19,$O30-SUM($I38:BO38)))</f>
        <v>0</v>
      </c>
      <c r="BQ38" s="154">
        <f>IF(BQ$5&lt;=$D38,0,IF(SUM($D38,I19)&gt;BQ$5,$O30/I19,$O30-SUM($I38:BP38)))</f>
        <v>0</v>
      </c>
      <c r="BR38" s="154">
        <f>IF(BR$5&lt;=$D38,0,IF(SUM($D38,I19)&gt;BR$5,$O30/I19,$O30-SUM($I38:BQ38)))</f>
        <v>0</v>
      </c>
      <c r="BS38" s="154">
        <f>IF(BS$5&lt;=$D38,0,IF(SUM($D38,I19)&gt;BS$5,$O30/I19,$O30-SUM($I38:BR38)))</f>
        <v>0</v>
      </c>
      <c r="BT38" s="154">
        <f>IF(BT$5&lt;=$D38,0,IF(SUM($D38,I19)&gt;BT$5,$O30/I19,$O30-SUM($I38:BS38)))</f>
        <v>0</v>
      </c>
      <c r="BU38" s="154">
        <f>IF(BU$5&lt;=$D38,0,IF(SUM($D38,I19)&gt;BU$5,$O30/I19,$O30-SUM($I38:BT38)))</f>
        <v>0</v>
      </c>
      <c r="BV38" s="154">
        <f>IF(BV$5&lt;=$D38,0,IF(SUM($D38,I19)&gt;BV$5,$O30/I19,$O30-SUM($I38:BU38)))</f>
        <v>0</v>
      </c>
      <c r="BW38" s="154">
        <f>IF(BW$5&lt;=$D38,0,IF(SUM($D38,I19)&gt;BW$5,$O30/I19,$O30-SUM($I38:BV38)))</f>
        <v>0</v>
      </c>
    </row>
    <row r="39" spans="4:75" ht="12.75" customHeight="1" outlineLevel="1">
      <c r="D39" s="155">
        <f t="shared" si="13"/>
        <v>2019</v>
      </c>
      <c r="E39" s="120" t="s">
        <v>55</v>
      </c>
      <c r="I39" s="134"/>
      <c r="J39" s="152">
        <f>IF(J$5&lt;=$D39,0,IF(SUM($D39,I19)&gt;J$5,$P30/I19,$P30-SUM($I39:I39)))</f>
        <v>0</v>
      </c>
      <c r="K39" s="152">
        <f>IF(K$5&lt;=$D39,0,IF(SUM($D39,I19)&gt;K$5,$P30/I19,$P30-SUM($I39:J39)))</f>
        <v>0</v>
      </c>
      <c r="L39" s="152">
        <f>IF(L$5&lt;=$D39,0,IF(SUM($D39,I19)&gt;L$5,$P30/I19,$P30-SUM($I39:K39)))</f>
        <v>0</v>
      </c>
      <c r="M39" s="152">
        <f>IF(M$5&lt;=$D39,0,IF(SUM($D39,I19)&gt;M$5,$P30/I19,$P30-SUM($I39:L39)))</f>
        <v>0</v>
      </c>
      <c r="N39" s="152">
        <f>IF(N$5&lt;=$D39,0,IF(SUM($D39,I19)&gt;N$5,$P30/I19,$P30-SUM($I39:M39)))</f>
        <v>0</v>
      </c>
      <c r="O39" s="152">
        <f>IF(O$5&lt;=$D39,0,IF(SUM($D39,I19)&gt;O$5,$P30/I19,$P30-SUM($I39:N39)))</f>
        <v>0</v>
      </c>
      <c r="P39" s="152">
        <f>IF(P$5&lt;=$D39,0,IF(SUM($D39,I19)&gt;P$5,$P30/I19,$P30-SUM($I39:O39)))</f>
        <v>0</v>
      </c>
      <c r="Q39" s="153">
        <f>IF(Q$5&lt;=$D39,0,IF(SUM($D39,I19)&gt;Q$5,$P30/I19,$P30-SUM($I39:P39)))</f>
        <v>0</v>
      </c>
      <c r="R39" s="154">
        <f>IF(R$5&lt;=$D39,0,IF(SUM($D39,I19)&gt;R$5,$P30/I19,$P30-SUM($I39:Q39)))</f>
        <v>0</v>
      </c>
      <c r="S39" s="154">
        <f>IF(S$5&lt;=$D39,0,IF(SUM($D39,I19)&gt;S$5,$P30/I19,$P30-SUM($I39:R39)))</f>
        <v>0</v>
      </c>
      <c r="T39" s="154">
        <f>IF(T$5&lt;=$D39,0,IF(SUM($D39,I19)&gt;T$5,$P30/I19,$P30-SUM($I39:S39)))</f>
        <v>0</v>
      </c>
      <c r="U39" s="154">
        <f>IF(U$5&lt;=$D39,0,IF(SUM($D39,I19)&gt;U$5,$P30/I19,$P30-SUM($I39:T39)))</f>
        <v>0</v>
      </c>
      <c r="V39" s="154">
        <f>IF(V$5&lt;=$D39,0,IF(SUM($D39,I19)&gt;V$5,$P30/I19,$P30-SUM($I39:U39)))</f>
        <v>0</v>
      </c>
      <c r="W39" s="154">
        <f>IF(W$5&lt;=$D39,0,IF(SUM($D39,I19)&gt;W$5,$P30/I19,$P30-SUM($I39:V39)))</f>
        <v>0</v>
      </c>
      <c r="X39" s="154">
        <f>IF(X$5&lt;=$D39,0,IF(SUM($D39,I19)&gt;X$5,$P30/I19,$P30-SUM($I39:W39)))</f>
        <v>0</v>
      </c>
      <c r="Y39" s="154">
        <f>IF(Y$5&lt;=$D39,0,IF(SUM($D39,I19)&gt;Y$5,$P30/I19,$P30-SUM($I39:X39)))</f>
        <v>0</v>
      </c>
      <c r="Z39" s="154">
        <f>IF(Z$5&lt;=$D39,0,IF(SUM($D39,I19)&gt;Z$5,$P30/I19,$P30-SUM($I39:Y39)))</f>
        <v>0</v>
      </c>
      <c r="AA39" s="154">
        <f>IF(AA$5&lt;=$D39,0,IF(SUM($D39,I19)&gt;AA$5,$P30/I19,$P30-SUM($I39:Z39)))</f>
        <v>0</v>
      </c>
      <c r="AB39" s="154">
        <f>IF(AB$5&lt;=$D39,0,IF(SUM($D39,I19)&gt;AB$5,$P30/I19,$P30-SUM($I39:AA39)))</f>
        <v>0</v>
      </c>
      <c r="AC39" s="154">
        <f>IF(AC$5&lt;=$D39,0,IF(SUM($D39,I19)&gt;AC$5,$P30/I19,$P30-SUM($I39:AB39)))</f>
        <v>0</v>
      </c>
      <c r="AD39" s="154">
        <f>IF(AD$5&lt;=$D39,0,IF(SUM($D39,I19)&gt;AD$5,$P30/I19,$P30-SUM($I39:AC39)))</f>
        <v>0</v>
      </c>
      <c r="AE39" s="154">
        <f>IF(AE$5&lt;=$D39,0,IF(SUM($D39,I19)&gt;AE$5,$P30/I19,$P30-SUM($I39:AD39)))</f>
        <v>0</v>
      </c>
      <c r="AF39" s="154">
        <f>IF(AF$5&lt;=$D39,0,IF(SUM($D39,I19)&gt;AF$5,$P30/I19,$P30-SUM($I39:AE39)))</f>
        <v>0</v>
      </c>
      <c r="AG39" s="154">
        <f>IF(AG$5&lt;=$D39,0,IF(SUM($D39,I19)&gt;AG$5,$P30/I19,$P30-SUM($I39:AF39)))</f>
        <v>0</v>
      </c>
      <c r="AH39" s="154">
        <f>IF(AH$5&lt;=$D39,0,IF(SUM($D39,I19)&gt;AH$5,$P30/I19,$P30-SUM($I39:AG39)))</f>
        <v>0</v>
      </c>
      <c r="AI39" s="154">
        <f>IF(AI$5&lt;=$D39,0,IF(SUM($D39,I19)&gt;AI$5,$P30/I19,$P30-SUM($I39:AH39)))</f>
        <v>0</v>
      </c>
      <c r="AJ39" s="154">
        <f>IF(AJ$5&lt;=$D39,0,IF(SUM($D39,I19)&gt;AJ$5,$P30/I19,$P30-SUM($I39:AI39)))</f>
        <v>0</v>
      </c>
      <c r="AK39" s="154">
        <f>IF(AK$5&lt;=$D39,0,IF(SUM($D39,I19)&gt;AK$5,$P30/I19,$P30-SUM($I39:AJ39)))</f>
        <v>0</v>
      </c>
      <c r="AL39" s="154">
        <f>IF(AL$5&lt;=$D39,0,IF(SUM($D39,I19)&gt;AL$5,$P30/I19,$P30-SUM($I39:AK39)))</f>
        <v>0</v>
      </c>
      <c r="AM39" s="154">
        <f>IF(AM$5&lt;=$D39,0,IF(SUM($D39,I19)&gt;AM$5,$P30/I19,$P30-SUM($I39:AL39)))</f>
        <v>0</v>
      </c>
      <c r="AN39" s="154">
        <f>IF(AN$5&lt;=$D39,0,IF(SUM($D39,I19)&gt;AN$5,$P30/I19,$P30-SUM($I39:AM39)))</f>
        <v>0</v>
      </c>
      <c r="AO39" s="154">
        <f>IF(AO$5&lt;=$D39,0,IF(SUM($D39,I19)&gt;AO$5,$P30/I19,$P30-SUM($I39:AN39)))</f>
        <v>0</v>
      </c>
      <c r="AP39" s="154">
        <f>IF(AP$5&lt;=$D39,0,IF(SUM($D39,I19)&gt;AP$5,$P30/I19,$P30-SUM($I39:AO39)))</f>
        <v>0</v>
      </c>
      <c r="AQ39" s="154">
        <f>IF(AQ$5&lt;=$D39,0,IF(SUM($D39,I19)&gt;AQ$5,$P30/I19,$P30-SUM($I39:AP39)))</f>
        <v>0</v>
      </c>
      <c r="AR39" s="154">
        <f>IF(AR$5&lt;=$D39,0,IF(SUM($D39,I19)&gt;AR$5,$P30/I19,$P30-SUM($I39:AQ39)))</f>
        <v>0</v>
      </c>
      <c r="AS39" s="154">
        <f>IF(AS$5&lt;=$D39,0,IF(SUM($D39,I19)&gt;AS$5,$P30/I19,$P30-SUM($I39:AR39)))</f>
        <v>0</v>
      </c>
      <c r="AT39" s="154">
        <f>IF(AT$5&lt;=$D39,0,IF(SUM($D39,I19)&gt;AT$5,$P30/I19,$P30-SUM($I39:AS39)))</f>
        <v>0</v>
      </c>
      <c r="AU39" s="154">
        <f>IF(AU$5&lt;=$D39,0,IF(SUM($D39,I19)&gt;AU$5,$P30/I19,$P30-SUM($I39:AT39)))</f>
        <v>0</v>
      </c>
      <c r="AV39" s="154">
        <f>IF(AV$5&lt;=$D39,0,IF(SUM($D39,I19)&gt;AV$5,$P30/I19,$P30-SUM($I39:AU39)))</f>
        <v>0</v>
      </c>
      <c r="AW39" s="154">
        <f>IF(AW$5&lt;=$D39,0,IF(SUM($D39,I19)&gt;AW$5,$P30/I19,$P30-SUM($I39:AV39)))</f>
        <v>0</v>
      </c>
      <c r="AX39" s="154">
        <f>IF(AX$5&lt;=$D39,0,IF(SUM($D39,I19)&gt;AX$5,$P30/I19,$P30-SUM($I39:AW39)))</f>
        <v>0</v>
      </c>
      <c r="AY39" s="154">
        <f>IF(AY$5&lt;=$D39,0,IF(SUM($D39,I19)&gt;AY$5,$P30/I19,$P30-SUM($I39:AX39)))</f>
        <v>0</v>
      </c>
      <c r="AZ39" s="154">
        <f>IF(AZ$5&lt;=$D39,0,IF(SUM($D39,I19)&gt;AZ$5,$P30/I19,$P30-SUM($I39:AY39)))</f>
        <v>0</v>
      </c>
      <c r="BA39" s="154">
        <f>IF(BA$5&lt;=$D39,0,IF(SUM($D39,I19)&gt;BA$5,$P30/I19,$P30-SUM($I39:AZ39)))</f>
        <v>0</v>
      </c>
      <c r="BB39" s="154">
        <f>IF(BB$5&lt;=$D39,0,IF(SUM($D39,I19)&gt;BB$5,$P30/I19,$P30-SUM($I39:BA39)))</f>
        <v>0</v>
      </c>
      <c r="BC39" s="154">
        <f>IF(BC$5&lt;=$D39,0,IF(SUM($D39,I19)&gt;BC$5,$P30/I19,$P30-SUM($I39:BB39)))</f>
        <v>0</v>
      </c>
      <c r="BD39" s="154">
        <f>IF(BD$5&lt;=$D39,0,IF(SUM($D39,I19)&gt;BD$5,$P30/I19,$P30-SUM($I39:BC39)))</f>
        <v>0</v>
      </c>
      <c r="BE39" s="154">
        <f>IF(BE$5&lt;=$D39,0,IF(SUM($D39,I19)&gt;BE$5,$P30/I19,$P30-SUM($I39:BD39)))</f>
        <v>0</v>
      </c>
      <c r="BF39" s="154">
        <f>IF(BF$5&lt;=$D39,0,IF(SUM($D39,I19)&gt;BF$5,$P30/I19,$P30-SUM($I39:BE39)))</f>
        <v>0</v>
      </c>
      <c r="BG39" s="154">
        <f>IF(BG$5&lt;=$D39,0,IF(SUM($D39,I19)&gt;BG$5,$P30/I19,$P30-SUM($I39:BF39)))</f>
        <v>0</v>
      </c>
      <c r="BH39" s="154">
        <f>IF(BH$5&lt;=$D39,0,IF(SUM($D39,I19)&gt;BH$5,$P30/I19,$P30-SUM($I39:BG39)))</f>
        <v>0</v>
      </c>
      <c r="BI39" s="154">
        <f>IF(BI$5&lt;=$D39,0,IF(SUM($D39,I19)&gt;BI$5,$P30/I19,$P30-SUM($I39:BH39)))</f>
        <v>0</v>
      </c>
      <c r="BJ39" s="154">
        <f>IF(BJ$5&lt;=$D39,0,IF(SUM($D39,I19)&gt;BJ$5,$P30/I19,$P30-SUM($I39:BI39)))</f>
        <v>0</v>
      </c>
      <c r="BK39" s="154">
        <f>IF(BK$5&lt;=$D39,0,IF(SUM($D39,I19)&gt;BK$5,$P30/I19,$P30-SUM($I39:BJ39)))</f>
        <v>0</v>
      </c>
      <c r="BL39" s="154">
        <f>IF(BL$5&lt;=$D39,0,IF(SUM($D39,I19)&gt;BL$5,$P30/I19,$P30-SUM($I39:BK39)))</f>
        <v>0</v>
      </c>
      <c r="BM39" s="154">
        <f>IF(BM$5&lt;=$D39,0,IF(SUM($D39,I19)&gt;BM$5,$P30/I19,$P30-SUM($I39:BL39)))</f>
        <v>0</v>
      </c>
      <c r="BN39" s="154">
        <f>IF(BN$5&lt;=$D39,0,IF(SUM($D39,I19)&gt;BN$5,$P30/I19,$P30-SUM($I39:BM39)))</f>
        <v>0</v>
      </c>
      <c r="BO39" s="154">
        <f>IF(BO$5&lt;=$D39,0,IF(SUM($D39,I19)&gt;BO$5,$P30/I19,$P30-SUM($I39:BN39)))</f>
        <v>0</v>
      </c>
      <c r="BP39" s="154">
        <f>IF(BP$5&lt;=$D39,0,IF(SUM($D39,I19)&gt;BP$5,$P30/I19,$P30-SUM($I39:BO39)))</f>
        <v>0</v>
      </c>
      <c r="BQ39" s="154">
        <f>IF(BQ$5&lt;=$D39,0,IF(SUM($D39,I19)&gt;BQ$5,$P30/I19,$P30-SUM($I39:BP39)))</f>
        <v>0</v>
      </c>
      <c r="BR39" s="154">
        <f>IF(BR$5&lt;=$D39,0,IF(SUM($D39,I19)&gt;BR$5,$P30/I19,$P30-SUM($I39:BQ39)))</f>
        <v>0</v>
      </c>
      <c r="BS39" s="154">
        <f>IF(BS$5&lt;=$D39,0,IF(SUM($D39,I19)&gt;BS$5,$P30/I19,$P30-SUM($I39:BR39)))</f>
        <v>0</v>
      </c>
      <c r="BT39" s="154">
        <f>IF(BT$5&lt;=$D39,0,IF(SUM($D39,I19)&gt;BT$5,$P30/I19,$P30-SUM($I39:BS39)))</f>
        <v>0</v>
      </c>
      <c r="BU39" s="154">
        <f>IF(BU$5&lt;=$D39,0,IF(SUM($D39,I19)&gt;BU$5,$P30/I19,$P30-SUM($I39:BT39)))</f>
        <v>0</v>
      </c>
      <c r="BV39" s="154">
        <f>IF(BV$5&lt;=$D39,0,IF(SUM($D39,I19)&gt;BV$5,$P30/I19,$P30-SUM($I39:BU39)))</f>
        <v>0</v>
      </c>
      <c r="BW39" s="154">
        <f>IF(BW$5&lt;=$D39,0,IF(SUM($D39,I19)&gt;BW$5,$P30/I19,$P30-SUM($I39:BV39)))</f>
        <v>0</v>
      </c>
    </row>
    <row r="40" spans="4:75" ht="12.75" customHeight="1" outlineLevel="1">
      <c r="D40" s="155">
        <f t="shared" si="13"/>
        <v>2020</v>
      </c>
      <c r="E40" s="120" t="s">
        <v>55</v>
      </c>
      <c r="I40" s="134"/>
      <c r="J40" s="152">
        <f>IF(J$5&lt;=$D40,0,IF(SUM($D40,I19)&gt;J$5,$Q30/I19,$Q30-SUM($I40:I40)))</f>
        <v>0</v>
      </c>
      <c r="K40" s="152">
        <f>IF(K$5&lt;=$D40,0,IF(SUM($D40,I19)&gt;K$5,$Q30/I19,$Q30-SUM($I40:J40)))</f>
        <v>0</v>
      </c>
      <c r="L40" s="152">
        <f>IF(L$5&lt;=$D40,0,IF(SUM($D40,I19)&gt;L$5,$Q30/I19,$Q30-SUM($I40:K40)))</f>
        <v>0</v>
      </c>
      <c r="M40" s="152">
        <f>IF(M$5&lt;=$D40,0,IF(SUM($D40,I19)&gt;M$5,$Q30/I19,$Q30-SUM($I40:L40)))</f>
        <v>0</v>
      </c>
      <c r="N40" s="152">
        <f>IF(N$5&lt;=$D40,0,IF(SUM($D40,I19)&gt;N$5,$Q30/I19,$Q30-SUM($I40:M40)))</f>
        <v>0</v>
      </c>
      <c r="O40" s="152">
        <f>IF(O$5&lt;=$D40,0,IF(SUM($D40,I19)&gt;O$5,$Q30/I19,$Q30-SUM($I40:N40)))</f>
        <v>0</v>
      </c>
      <c r="P40" s="152">
        <f>IF(P$5&lt;=$D40,0,IF(SUM($D40,I19)&gt;P$5,$Q30/I19,$Q30-SUM($I40:O40)))</f>
        <v>0</v>
      </c>
      <c r="Q40" s="152">
        <f>IF(Q$5&lt;=$D40,0,IF(SUM($D40,I19)&gt;Q$5,$Q30/I19,$Q30-SUM($I40:P40)))</f>
        <v>0</v>
      </c>
      <c r="R40" s="153">
        <f>IF(R$5&lt;=$D40,0,IF(SUM($D40,I19)&gt;R$5,$Q30/I19,$Q30-SUM($I40:Q40)))</f>
        <v>0</v>
      </c>
      <c r="S40" s="154">
        <f>IF(S$5&lt;=$D40,0,IF(SUM($D40,I19)&gt;S$5,$Q30/I19,$Q30-SUM($I40:R40)))</f>
        <v>0</v>
      </c>
      <c r="T40" s="154">
        <f>IF(T$5&lt;=$D40,0,IF(SUM($D40,I19)&gt;T$5,$Q30/I19,$Q30-SUM($I40:S40)))</f>
        <v>0</v>
      </c>
      <c r="U40" s="154">
        <f>IF(U$5&lt;=$D40,0,IF(SUM($D40,I19)&gt;U$5,$Q30/I19,$Q30-SUM($I40:T40)))</f>
        <v>0</v>
      </c>
      <c r="V40" s="154">
        <f>IF(V$5&lt;=$D40,0,IF(SUM($D40,I19)&gt;V$5,$Q30/I19,$Q30-SUM($I40:U40)))</f>
        <v>0</v>
      </c>
      <c r="W40" s="154">
        <f>IF(W$5&lt;=$D40,0,IF(SUM($D40,I19)&gt;W$5,$Q30/I19,$Q30-SUM($I40:V40)))</f>
        <v>0</v>
      </c>
      <c r="X40" s="154">
        <f>IF(X$5&lt;=$D40,0,IF(SUM($D40,I19)&gt;X$5,$Q30/I19,$Q30-SUM($I40:W40)))</f>
        <v>0</v>
      </c>
      <c r="Y40" s="154">
        <f>IF(Y$5&lt;=$D40,0,IF(SUM($D40,I19)&gt;Y$5,$Q30/I19,$Q30-SUM($I40:X40)))</f>
        <v>0</v>
      </c>
      <c r="Z40" s="154">
        <f>IF(Z$5&lt;=$D40,0,IF(SUM($D40,I19)&gt;Z$5,$Q30/I19,$Q30-SUM($I40:Y40)))</f>
        <v>0</v>
      </c>
      <c r="AA40" s="154">
        <f>IF(AA$5&lt;=$D40,0,IF(SUM($D40,I19)&gt;AA$5,$Q30/I19,$Q30-SUM($I40:Z40)))</f>
        <v>0</v>
      </c>
      <c r="AB40" s="154">
        <f>IF(AB$5&lt;=$D40,0,IF(SUM($D40,I19)&gt;AB$5,$Q30/I19,$Q30-SUM($I40:AA40)))</f>
        <v>0</v>
      </c>
      <c r="AC40" s="154">
        <f>IF(AC$5&lt;=$D40,0,IF(SUM($D40,I19)&gt;AC$5,$Q30/I19,$Q30-SUM($I40:AB40)))</f>
        <v>0</v>
      </c>
      <c r="AD40" s="154">
        <f>IF(AD$5&lt;=$D40,0,IF(SUM($D40,I19)&gt;AD$5,$Q30/I19,$Q30-SUM($I40:AC40)))</f>
        <v>0</v>
      </c>
      <c r="AE40" s="154">
        <f>IF(AE$5&lt;=$D40,0,IF(SUM($D40,I19)&gt;AE$5,$Q30/I19,$Q30-SUM($I40:AD40)))</f>
        <v>0</v>
      </c>
      <c r="AF40" s="154">
        <f>IF(AF$5&lt;=$D40,0,IF(SUM($D40,I19)&gt;AF$5,$Q30/I19,$Q30-SUM($I40:AE40)))</f>
        <v>0</v>
      </c>
      <c r="AG40" s="154">
        <f>IF(AG$5&lt;=$D40,0,IF(SUM($D40,I19)&gt;AG$5,$Q30/I19,$Q30-SUM($I40:AF40)))</f>
        <v>0</v>
      </c>
      <c r="AH40" s="154">
        <f>IF(AH$5&lt;=$D40,0,IF(SUM($D40,I19)&gt;AH$5,$Q30/I19,$Q30-SUM($I40:AG40)))</f>
        <v>0</v>
      </c>
      <c r="AI40" s="154">
        <f>IF(AI$5&lt;=$D40,0,IF(SUM($D40,I19)&gt;AI$5,$Q30/I19,$Q30-SUM($I40:AH40)))</f>
        <v>0</v>
      </c>
      <c r="AJ40" s="154">
        <f>IF(AJ$5&lt;=$D40,0,IF(SUM($D40,I19)&gt;AJ$5,$Q30/I19,$Q30-SUM($I40:AI40)))</f>
        <v>0</v>
      </c>
      <c r="AK40" s="154">
        <f>IF(AK$5&lt;=$D40,0,IF(SUM($D40,I19)&gt;AK$5,$Q30/I19,$Q30-SUM($I40:AJ40)))</f>
        <v>0</v>
      </c>
      <c r="AL40" s="154">
        <f>IF(AL$5&lt;=$D40,0,IF(SUM($D40,I19)&gt;AL$5,$Q30/I19,$Q30-SUM($I40:AK40)))</f>
        <v>0</v>
      </c>
      <c r="AM40" s="154">
        <f>IF(AM$5&lt;=$D40,0,IF(SUM($D40,I19)&gt;AM$5,$Q30/I19,$Q30-SUM($I40:AL40)))</f>
        <v>0</v>
      </c>
      <c r="AN40" s="154">
        <f>IF(AN$5&lt;=$D40,0,IF(SUM($D40,I19)&gt;AN$5,$Q30/I19,$Q30-SUM($I40:AM40)))</f>
        <v>0</v>
      </c>
      <c r="AO40" s="154">
        <f>IF(AO$5&lt;=$D40,0,IF(SUM($D40,I19)&gt;AO$5,$Q30/I19,$Q30-SUM($I40:AN40)))</f>
        <v>0</v>
      </c>
      <c r="AP40" s="154">
        <f>IF(AP$5&lt;=$D40,0,IF(SUM($D40,I19)&gt;AP$5,$Q30/I19,$Q30-SUM($I40:AO40)))</f>
        <v>0</v>
      </c>
      <c r="AQ40" s="154">
        <f>IF(AQ$5&lt;=$D40,0,IF(SUM($D40,I19)&gt;AQ$5,$Q30/I19,$Q30-SUM($I40:AP40)))</f>
        <v>0</v>
      </c>
      <c r="AR40" s="154">
        <f>IF(AR$5&lt;=$D40,0,IF(SUM($D40,I19)&gt;AR$5,$Q30/I19,$Q30-SUM($I40:AQ40)))</f>
        <v>0</v>
      </c>
      <c r="AS40" s="154">
        <f>IF(AS$5&lt;=$D40,0,IF(SUM($D40,I19)&gt;AS$5,$Q30/I19,$Q30-SUM($I40:AR40)))</f>
        <v>0</v>
      </c>
      <c r="AT40" s="154">
        <f>IF(AT$5&lt;=$D40,0,IF(SUM($D40,I19)&gt;AT$5,$Q30/I19,$Q30-SUM($I40:AS40)))</f>
        <v>0</v>
      </c>
      <c r="AU40" s="154">
        <f>IF(AU$5&lt;=$D40,0,IF(SUM($D40,I19)&gt;AU$5,$Q30/I19,$Q30-SUM($I40:AT40)))</f>
        <v>0</v>
      </c>
      <c r="AV40" s="154">
        <f>IF(AV$5&lt;=$D40,0,IF(SUM($D40,I19)&gt;AV$5,$Q30/I19,$Q30-SUM($I40:AU40)))</f>
        <v>0</v>
      </c>
      <c r="AW40" s="154">
        <f>IF(AW$5&lt;=$D40,0,IF(SUM($D40,I19)&gt;AW$5,$Q30/I19,$Q30-SUM($I40:AV40)))</f>
        <v>0</v>
      </c>
      <c r="AX40" s="154">
        <f>IF(AX$5&lt;=$D40,0,IF(SUM($D40,I19)&gt;AX$5,$Q30/I19,$Q30-SUM($I40:AW40)))</f>
        <v>0</v>
      </c>
      <c r="AY40" s="154">
        <f>IF(AY$5&lt;=$D40,0,IF(SUM($D40,I19)&gt;AY$5,$Q30/I19,$Q30-SUM($I40:AX40)))</f>
        <v>0</v>
      </c>
      <c r="AZ40" s="154">
        <f>IF(AZ$5&lt;=$D40,0,IF(SUM($D40,I19)&gt;AZ$5,$Q30/I19,$Q30-SUM($I40:AY40)))</f>
        <v>0</v>
      </c>
      <c r="BA40" s="154">
        <f>IF(BA$5&lt;=$D40,0,IF(SUM($D40,I19)&gt;BA$5,$Q30/I19,$Q30-SUM($I40:AZ40)))</f>
        <v>0</v>
      </c>
      <c r="BB40" s="154">
        <f>IF(BB$5&lt;=$D40,0,IF(SUM($D40,I19)&gt;BB$5,$Q30/I19,$Q30-SUM($I40:BA40)))</f>
        <v>0</v>
      </c>
      <c r="BC40" s="154">
        <f>IF(BC$5&lt;=$D40,0,IF(SUM($D40,I19)&gt;BC$5,$Q30/I19,$Q30-SUM($I40:BB40)))</f>
        <v>0</v>
      </c>
      <c r="BD40" s="154">
        <f>IF(BD$5&lt;=$D40,0,IF(SUM($D40,I19)&gt;BD$5,$Q30/I19,$Q30-SUM($I40:BC40)))</f>
        <v>0</v>
      </c>
      <c r="BE40" s="154">
        <f>IF(BE$5&lt;=$D40,0,IF(SUM($D40,I19)&gt;BE$5,$Q30/I19,$Q30-SUM($I40:BD40)))</f>
        <v>0</v>
      </c>
      <c r="BF40" s="154">
        <f>IF(BF$5&lt;=$D40,0,IF(SUM($D40,I19)&gt;BF$5,$Q30/I19,$Q30-SUM($I40:BE40)))</f>
        <v>0</v>
      </c>
      <c r="BG40" s="154">
        <f>IF(BG$5&lt;=$D40,0,IF(SUM($D40,I19)&gt;BG$5,$Q30/I19,$Q30-SUM($I40:BF40)))</f>
        <v>0</v>
      </c>
      <c r="BH40" s="154">
        <f>IF(BH$5&lt;=$D40,0,IF(SUM($D40,I19)&gt;BH$5,$Q30/I19,$Q30-SUM($I40:BG40)))</f>
        <v>0</v>
      </c>
      <c r="BI40" s="154">
        <f>IF(BI$5&lt;=$D40,0,IF(SUM($D40,I19)&gt;BI$5,$Q30/I19,$Q30-SUM($I40:BH40)))</f>
        <v>0</v>
      </c>
      <c r="BJ40" s="154">
        <f>IF(BJ$5&lt;=$D40,0,IF(SUM($D40,I19)&gt;BJ$5,$Q30/I19,$Q30-SUM($I40:BI40)))</f>
        <v>0</v>
      </c>
      <c r="BK40" s="154">
        <f>IF(BK$5&lt;=$D40,0,IF(SUM($D40,I19)&gt;BK$5,$Q30/I19,$Q30-SUM($I40:BJ40)))</f>
        <v>0</v>
      </c>
      <c r="BL40" s="154">
        <f>IF(BL$5&lt;=$D40,0,IF(SUM($D40,I19)&gt;BL$5,$Q30/I19,$Q30-SUM($I40:BK40)))</f>
        <v>0</v>
      </c>
      <c r="BM40" s="154">
        <f>IF(BM$5&lt;=$D40,0,IF(SUM($D40,I19)&gt;BM$5,$Q30/I19,$Q30-SUM($I40:BL40)))</f>
        <v>0</v>
      </c>
      <c r="BN40" s="154">
        <f>IF(BN$5&lt;=$D40,0,IF(SUM($D40,I19)&gt;BN$5,$Q30/I19,$Q30-SUM($I40:BM40)))</f>
        <v>0</v>
      </c>
      <c r="BO40" s="154">
        <f>IF(BO$5&lt;=$D40,0,IF(SUM($D40,I19)&gt;BO$5,$Q30/I19,$Q30-SUM($I40:BN40)))</f>
        <v>0</v>
      </c>
      <c r="BP40" s="154">
        <f>IF(BP$5&lt;=$D40,0,IF(SUM($D40,I19)&gt;BP$5,$Q30/I19,$Q30-SUM($I40:BO40)))</f>
        <v>0</v>
      </c>
      <c r="BQ40" s="154">
        <f>IF(BQ$5&lt;=$D40,0,IF(SUM($D40,I19)&gt;BQ$5,$Q30/I19,$Q30-SUM($I40:BP40)))</f>
        <v>0</v>
      </c>
      <c r="BR40" s="154">
        <f>IF(BR$5&lt;=$D40,0,IF(SUM($D40,I19)&gt;BR$5,$Q30/I19,$Q30-SUM($I40:BQ40)))</f>
        <v>0</v>
      </c>
      <c r="BS40" s="154">
        <f>IF(BS$5&lt;=$D40,0,IF(SUM($D40,I19)&gt;BS$5,$Q30/I19,$Q30-SUM($I40:BR40)))</f>
        <v>0</v>
      </c>
      <c r="BT40" s="154">
        <f>IF(BT$5&lt;=$D40,0,IF(SUM($D40,I19)&gt;BT$5,$Q30/I19,$Q30-SUM($I40:BS40)))</f>
        <v>0</v>
      </c>
      <c r="BU40" s="154">
        <f>IF(BU$5&lt;=$D40,0,IF(SUM($D40,I19)&gt;BU$5,$Q30/I19,$Q30-SUM($I40:BT40)))</f>
        <v>0</v>
      </c>
      <c r="BV40" s="154">
        <f>IF(BV$5&lt;=$D40,0,IF(SUM($D40,I19)&gt;BV$5,$Q30/I19,$Q30-SUM($I40:BU40)))</f>
        <v>0</v>
      </c>
      <c r="BW40" s="154">
        <f>IF(BW$5&lt;=$D40,0,IF(SUM($D40,I19)&gt;BW$5,$Q30/I19,$Q30-SUM($I40:BV40)))</f>
        <v>0</v>
      </c>
    </row>
    <row r="41" spans="4:75" ht="12.75" customHeight="1" outlineLevel="1">
      <c r="D41" s="155">
        <f t="shared" si="13"/>
        <v>2021</v>
      </c>
      <c r="E41" s="120" t="s">
        <v>55</v>
      </c>
      <c r="I41" s="134"/>
      <c r="J41" s="152">
        <f>IF(J$5&lt;=$D41,0,IF(SUM($D41,I19)&gt;J$5,$R30/I19,$R30-SUM($I41:I41)))</f>
        <v>0</v>
      </c>
      <c r="K41" s="152">
        <f>IF(K$5&lt;=$D41,0,IF(SUM($D41,I19)&gt;K$5,$R30/I19,$R30-SUM($I41:J41)))</f>
        <v>0</v>
      </c>
      <c r="L41" s="152">
        <f>IF(L$5&lt;=$D41,0,IF(SUM($D41,I19)&gt;L$5,$R30/I19,$R30-SUM($I41:K41)))</f>
        <v>0</v>
      </c>
      <c r="M41" s="152">
        <f>IF(M$5&lt;=$D41,0,IF(SUM($D41,I19)&gt;M$5,$R30/I19,$R30-SUM($I41:L41)))</f>
        <v>0</v>
      </c>
      <c r="N41" s="152">
        <f>IF(N$5&lt;=$D41,0,IF(SUM($D41,I19)&gt;N$5,$R30/I19,$R30-SUM($I41:M41)))</f>
        <v>0</v>
      </c>
      <c r="O41" s="152">
        <f>IF(O$5&lt;=$D41,0,IF(SUM($D41,I19)&gt;O$5,$R30/I19,$R30-SUM($I41:N41)))</f>
        <v>0</v>
      </c>
      <c r="P41" s="152">
        <f>IF(P$5&lt;=$D41,0,IF(SUM($D41,I19)&gt;P$5,$R30/I19,$R30-SUM($I41:O41)))</f>
        <v>0</v>
      </c>
      <c r="Q41" s="152">
        <f>IF(Q$5&lt;=$D41,0,IF(SUM($D41,I19)&gt;Q$5,$R30/I19,$R30-SUM($I41:P41)))</f>
        <v>0</v>
      </c>
      <c r="R41" s="152">
        <f>IF(R$5&lt;=$D41,0,IF(SUM($D41,I19)&gt;R$5,$R30/I19,$R30-SUM($I41:Q41)))</f>
        <v>0</v>
      </c>
      <c r="S41" s="153">
        <f>IF(S$5&lt;=$D41,0,IF(SUM($D41,I19)&gt;S$5,$R30/I19,$R30-SUM($I41:R41)))</f>
        <v>0</v>
      </c>
      <c r="T41" s="154">
        <f>IF(T$5&lt;=$D41,0,IF(SUM($D41,I19)&gt;T$5,$R30/I19,$R30-SUM($I41:S41)))</f>
        <v>0</v>
      </c>
      <c r="U41" s="154">
        <f>IF(U$5&lt;=$D41,0,IF(SUM($D41,I19)&gt;U$5,$R30/I19,$R30-SUM($I41:T41)))</f>
        <v>0</v>
      </c>
      <c r="V41" s="154">
        <f>IF(V$5&lt;=$D41,0,IF(SUM($D41,I19)&gt;V$5,$R30/I19,$R30-SUM($I41:U41)))</f>
        <v>0</v>
      </c>
      <c r="W41" s="154">
        <f>IF(W$5&lt;=$D41,0,IF(SUM($D41,I19)&gt;W$5,$R30/I19,$R30-SUM($I41:V41)))</f>
        <v>0</v>
      </c>
      <c r="X41" s="154">
        <f>IF(X$5&lt;=$D41,0,IF(SUM($D41,I19)&gt;X$5,$R30/I19,$R30-SUM($I41:W41)))</f>
        <v>0</v>
      </c>
      <c r="Y41" s="154">
        <f>IF(Y$5&lt;=$D41,0,IF(SUM($D41,I19)&gt;Y$5,$R30/I19,$R30-SUM($I41:X41)))</f>
        <v>0</v>
      </c>
      <c r="Z41" s="154">
        <f>IF(Z$5&lt;=$D41,0,IF(SUM($D41,I19)&gt;Z$5,$R30/I19,$R30-SUM($I41:Y41)))</f>
        <v>0</v>
      </c>
      <c r="AA41" s="154">
        <f>IF(AA$5&lt;=$D41,0,IF(SUM($D41,I19)&gt;AA$5,$R30/I19,$R30-SUM($I41:Z41)))</f>
        <v>0</v>
      </c>
      <c r="AB41" s="154">
        <f>IF(AB$5&lt;=$D41,0,IF(SUM($D41,I19)&gt;AB$5,$R30/I19,$R30-SUM($I41:AA41)))</f>
        <v>0</v>
      </c>
      <c r="AC41" s="154">
        <f>IF(AC$5&lt;=$D41,0,IF(SUM($D41,I19)&gt;AC$5,$R30/I19,$R30-SUM($I41:AB41)))</f>
        <v>0</v>
      </c>
      <c r="AD41" s="154">
        <f>IF(AD$5&lt;=$D41,0,IF(SUM($D41,I19)&gt;AD$5,$R30/I19,$R30-SUM($I41:AC41)))</f>
        <v>0</v>
      </c>
      <c r="AE41" s="154">
        <f>IF(AE$5&lt;=$D41,0,IF(SUM($D41,I19)&gt;AE$5,$R30/I19,$R30-SUM($I41:AD41)))</f>
        <v>0</v>
      </c>
      <c r="AF41" s="154">
        <f>IF(AF$5&lt;=$D41,0,IF(SUM($D41,I19)&gt;AF$5,$R30/I19,$R30-SUM($I41:AE41)))</f>
        <v>0</v>
      </c>
      <c r="AG41" s="154">
        <f>IF(AG$5&lt;=$D41,0,IF(SUM($D41,I19)&gt;AG$5,$R30/I19,$R30-SUM($I41:AF41)))</f>
        <v>0</v>
      </c>
      <c r="AH41" s="154">
        <f>IF(AH$5&lt;=$D41,0,IF(SUM($D41,I19)&gt;AH$5,$R30/I19,$R30-SUM($I41:AG41)))</f>
        <v>0</v>
      </c>
      <c r="AI41" s="154">
        <f>IF(AI$5&lt;=$D41,0,IF(SUM($D41,I19)&gt;AI$5,$R30/I19,$R30-SUM($I41:AH41)))</f>
        <v>0</v>
      </c>
      <c r="AJ41" s="154">
        <f>IF(AJ$5&lt;=$D41,0,IF(SUM($D41,I19)&gt;AJ$5,$R30/I19,$R30-SUM($I41:AI41)))</f>
        <v>0</v>
      </c>
      <c r="AK41" s="154">
        <f>IF(AK$5&lt;=$D41,0,IF(SUM($D41,I19)&gt;AK$5,$R30/I19,$R30-SUM($I41:AJ41)))</f>
        <v>0</v>
      </c>
      <c r="AL41" s="154">
        <f>IF(AL$5&lt;=$D41,0,IF(SUM($D41,I19)&gt;AL$5,$R30/I19,$R30-SUM($I41:AK41)))</f>
        <v>0</v>
      </c>
      <c r="AM41" s="154">
        <f>IF(AM$5&lt;=$D41,0,IF(SUM($D41,I19)&gt;AM$5,$R30/I19,$R30-SUM($I41:AL41)))</f>
        <v>0</v>
      </c>
      <c r="AN41" s="154">
        <f>IF(AN$5&lt;=$D41,0,IF(SUM($D41,I19)&gt;AN$5,$R30/I19,$R30-SUM($I41:AM41)))</f>
        <v>0</v>
      </c>
      <c r="AO41" s="154">
        <f>IF(AO$5&lt;=$D41,0,IF(SUM($D41,I19)&gt;AO$5,$R30/I19,$R30-SUM($I41:AN41)))</f>
        <v>0</v>
      </c>
      <c r="AP41" s="154">
        <f>IF(AP$5&lt;=$D41,0,IF(SUM($D41,I19)&gt;AP$5,$R30/I19,$R30-SUM($I41:AO41)))</f>
        <v>0</v>
      </c>
      <c r="AQ41" s="154">
        <f>IF(AQ$5&lt;=$D41,0,IF(SUM($D41,I19)&gt;AQ$5,$R30/I19,$R30-SUM($I41:AP41)))</f>
        <v>0</v>
      </c>
      <c r="AR41" s="154">
        <f>IF(AR$5&lt;=$D41,0,IF(SUM($D41,I19)&gt;AR$5,$R30/I19,$R30-SUM($I41:AQ41)))</f>
        <v>0</v>
      </c>
      <c r="AS41" s="154">
        <f>IF(AS$5&lt;=$D41,0,IF(SUM($D41,I19)&gt;AS$5,$R30/I19,$R30-SUM($I41:AR41)))</f>
        <v>0</v>
      </c>
      <c r="AT41" s="154">
        <f>IF(AT$5&lt;=$D41,0,IF(SUM($D41,I19)&gt;AT$5,$R30/I19,$R30-SUM($I41:AS41)))</f>
        <v>0</v>
      </c>
      <c r="AU41" s="154">
        <f>IF(AU$5&lt;=$D41,0,IF(SUM($D41,I19)&gt;AU$5,$R30/I19,$R30-SUM($I41:AT41)))</f>
        <v>0</v>
      </c>
      <c r="AV41" s="154">
        <f>IF(AV$5&lt;=$D41,0,IF(SUM($D41,I19)&gt;AV$5,$R30/I19,$R30-SUM($I41:AU41)))</f>
        <v>0</v>
      </c>
      <c r="AW41" s="154">
        <f>IF(AW$5&lt;=$D41,0,IF(SUM($D41,I19)&gt;AW$5,$R30/I19,$R30-SUM($I41:AV41)))</f>
        <v>0</v>
      </c>
      <c r="AX41" s="154">
        <f>IF(AX$5&lt;=$D41,0,IF(SUM($D41,I19)&gt;AX$5,$R30/I19,$R30-SUM($I41:AW41)))</f>
        <v>0</v>
      </c>
      <c r="AY41" s="154">
        <f>IF(AY$5&lt;=$D41,0,IF(SUM($D41,I19)&gt;AY$5,$R30/I19,$R30-SUM($I41:AX41)))</f>
        <v>0</v>
      </c>
      <c r="AZ41" s="154">
        <f>IF(AZ$5&lt;=$D41,0,IF(SUM($D41,I19)&gt;AZ$5,$R30/I19,$R30-SUM($I41:AY41)))</f>
        <v>0</v>
      </c>
      <c r="BA41" s="154">
        <f>IF(BA$5&lt;=$D41,0,IF(SUM($D41,I19)&gt;BA$5,$R30/I19,$R30-SUM($I41:AZ41)))</f>
        <v>0</v>
      </c>
      <c r="BB41" s="154">
        <f>IF(BB$5&lt;=$D41,0,IF(SUM($D41,I19)&gt;BB$5,$R30/I19,$R30-SUM($I41:BA41)))</f>
        <v>0</v>
      </c>
      <c r="BC41" s="154">
        <f>IF(BC$5&lt;=$D41,0,IF(SUM($D41,I19)&gt;BC$5,$R30/I19,$R30-SUM($I41:BB41)))</f>
        <v>0</v>
      </c>
      <c r="BD41" s="154">
        <f>IF(BD$5&lt;=$D41,0,IF(SUM($D41,I19)&gt;BD$5,$R30/I19,$R30-SUM($I41:BC41)))</f>
        <v>0</v>
      </c>
      <c r="BE41" s="154">
        <f>IF(BE$5&lt;=$D41,0,IF(SUM($D41,I19)&gt;BE$5,$R30/I19,$R30-SUM($I41:BD41)))</f>
        <v>0</v>
      </c>
      <c r="BF41" s="154">
        <f>IF(BF$5&lt;=$D41,0,IF(SUM($D41,I19)&gt;BF$5,$R30/I19,$R30-SUM($I41:BE41)))</f>
        <v>0</v>
      </c>
      <c r="BG41" s="154">
        <f>IF(BG$5&lt;=$D41,0,IF(SUM($D41,I19)&gt;BG$5,$R30/I19,$R30-SUM($I41:BF41)))</f>
        <v>0</v>
      </c>
      <c r="BH41" s="154">
        <f>IF(BH$5&lt;=$D41,0,IF(SUM($D41,I19)&gt;BH$5,$R30/I19,$R30-SUM($I41:BG41)))</f>
        <v>0</v>
      </c>
      <c r="BI41" s="154">
        <f>IF(BI$5&lt;=$D41,0,IF(SUM($D41,I19)&gt;BI$5,$R30/I19,$R30-SUM($I41:BH41)))</f>
        <v>0</v>
      </c>
      <c r="BJ41" s="154">
        <f>IF(BJ$5&lt;=$D41,0,IF(SUM($D41,I19)&gt;BJ$5,$R30/I19,$R30-SUM($I41:BI41)))</f>
        <v>0</v>
      </c>
      <c r="BK41" s="154">
        <f>IF(BK$5&lt;=$D41,0,IF(SUM($D41,I19)&gt;BK$5,$R30/I19,$R30-SUM($I41:BJ41)))</f>
        <v>0</v>
      </c>
      <c r="BL41" s="154">
        <f>IF(BL$5&lt;=$D41,0,IF(SUM($D41,I19)&gt;BL$5,$R30/I19,$R30-SUM($I41:BK41)))</f>
        <v>0</v>
      </c>
      <c r="BM41" s="154">
        <f>IF(BM$5&lt;=$D41,0,IF(SUM($D41,I19)&gt;BM$5,$R30/I19,$R30-SUM($I41:BL41)))</f>
        <v>0</v>
      </c>
      <c r="BN41" s="154">
        <f>IF(BN$5&lt;=$D41,0,IF(SUM($D41,I19)&gt;BN$5,$R30/I19,$R30-SUM($I41:BM41)))</f>
        <v>0</v>
      </c>
      <c r="BO41" s="154">
        <f>IF(BO$5&lt;=$D41,0,IF(SUM($D41,I19)&gt;BO$5,$R30/I19,$R30-SUM($I41:BN41)))</f>
        <v>0</v>
      </c>
      <c r="BP41" s="154">
        <f>IF(BP$5&lt;=$D41,0,IF(SUM($D41,I19)&gt;BP$5,$R30/I19,$R30-SUM($I41:BO41)))</f>
        <v>0</v>
      </c>
      <c r="BQ41" s="154">
        <f>IF(BQ$5&lt;=$D41,0,IF(SUM($D41,I19)&gt;BQ$5,$R30/I19,$R30-SUM($I41:BP41)))</f>
        <v>0</v>
      </c>
      <c r="BR41" s="154">
        <f>IF(BR$5&lt;=$D41,0,IF(SUM($D41,I19)&gt;BR$5,$R30/I19,$R30-SUM($I41:BQ41)))</f>
        <v>0</v>
      </c>
      <c r="BS41" s="154">
        <f>IF(BS$5&lt;=$D41,0,IF(SUM($D41,I19)&gt;BS$5,$R30/I19,$R30-SUM($I41:BR41)))</f>
        <v>0</v>
      </c>
      <c r="BT41" s="154">
        <f>IF(BT$5&lt;=$D41,0,IF(SUM($D41,I19)&gt;BT$5,$R30/I19,$R30-SUM($I41:BS41)))</f>
        <v>0</v>
      </c>
      <c r="BU41" s="154">
        <f>IF(BU$5&lt;=$D41,0,IF(SUM($D41,I19)&gt;BU$5,$R30/I19,$R30-SUM($I41:BT41)))</f>
        <v>0</v>
      </c>
      <c r="BV41" s="154">
        <f>IF(BV$5&lt;=$D41,0,IF(SUM($D41,I19)&gt;BV$5,$R30/I19,$R30-SUM($I41:BU41)))</f>
        <v>0</v>
      </c>
      <c r="BW41" s="154">
        <f>IF(BW$5&lt;=$D41,0,IF(SUM($D41,I19)&gt;BW$5,$R30/I19,$R30-SUM($I41:BV41)))</f>
        <v>0</v>
      </c>
    </row>
    <row r="42" spans="4:75" ht="12.75" customHeight="1" outlineLevel="1">
      <c r="D42" s="155">
        <f t="shared" si="13"/>
        <v>2022</v>
      </c>
      <c r="E42" s="120" t="s">
        <v>55</v>
      </c>
      <c r="I42" s="134"/>
      <c r="J42" s="152">
        <f>IF(J$5&lt;=$D42,0,IF(SUM($D42,I19)&gt;J$5,$S30/I19,$S30-SUM($I42:I42)))</f>
        <v>0</v>
      </c>
      <c r="K42" s="152">
        <f>IF(K$5&lt;=$D42,0,IF(SUM($D42,I19)&gt;K$5,$S30/I19,$S30-SUM($I42:J42)))</f>
        <v>0</v>
      </c>
      <c r="L42" s="152">
        <f>IF(L$5&lt;=$D42,0,IF(SUM($D42,I19)&gt;L$5,$S30/I19,$S30-SUM($I42:K42)))</f>
        <v>0</v>
      </c>
      <c r="M42" s="152">
        <f>IF(M$5&lt;=$D42,0,IF(SUM($D42,I19)&gt;M$5,$S30/I19,$S30-SUM($I42:L42)))</f>
        <v>0</v>
      </c>
      <c r="N42" s="152">
        <f>IF(N$5&lt;=$D42,0,IF(SUM($D42,I19)&gt;N$5,$S30/I19,$S30-SUM($I42:M42)))</f>
        <v>0</v>
      </c>
      <c r="O42" s="152">
        <f>IF(O$5&lt;=$D42,0,IF(SUM($D42,I19)&gt;O$5,$S30/I19,$S30-SUM($I42:N42)))</f>
        <v>0</v>
      </c>
      <c r="P42" s="152">
        <f>IF(P$5&lt;=$D42,0,IF(SUM($D42,I19)&gt;P$5,$S30/I19,$S30-SUM($I42:O42)))</f>
        <v>0</v>
      </c>
      <c r="Q42" s="152">
        <f>IF(Q$5&lt;=$D42,0,IF(SUM($D42,I19)&gt;Q$5,$S30/I19,$S30-SUM($I42:P42)))</f>
        <v>0</v>
      </c>
      <c r="R42" s="152">
        <f>IF(R$5&lt;=$D42,0,IF(SUM($D42,I19)&gt;R$5,$S30/I19,$S30-SUM($I42:Q42)))</f>
        <v>0</v>
      </c>
      <c r="S42" s="152">
        <f>IF(S$5&lt;=$D42,0,IF(SUM($D42,I19)&gt;S$5,$S30/I19,$S30-SUM($I42:R42)))</f>
        <v>0</v>
      </c>
      <c r="T42" s="153">
        <f>IF(T$5&lt;=$D42,0,IF(SUM($D42,I19)&gt;T$5,$S30/I19,$S30-SUM($I42:S42)))</f>
        <v>0</v>
      </c>
      <c r="U42" s="154">
        <f>IF(U$5&lt;=$D42,0,IF(SUM($D42,I19)&gt;U$5,$S30/I19,$S30-SUM($I42:T42)))</f>
        <v>0</v>
      </c>
      <c r="V42" s="154">
        <f>IF(V$5&lt;=$D42,0,IF(SUM($D42,I19)&gt;V$5,$S30/I19,$S30-SUM($I42:U42)))</f>
        <v>0</v>
      </c>
      <c r="W42" s="154">
        <f>IF(W$5&lt;=$D42,0,IF(SUM($D42,I19)&gt;W$5,$S30/I19,$S30-SUM($I42:V42)))</f>
        <v>0</v>
      </c>
      <c r="X42" s="154">
        <f>IF(X$5&lt;=$D42,0,IF(SUM($D42,I19)&gt;X$5,$S30/I19,$S30-SUM($I42:W42)))</f>
        <v>0</v>
      </c>
      <c r="Y42" s="154">
        <f>IF(Y$5&lt;=$D42,0,IF(SUM($D42,I19)&gt;Y$5,$S30/I19,$S30-SUM($I42:X42)))</f>
        <v>0</v>
      </c>
      <c r="Z42" s="154">
        <f>IF(Z$5&lt;=$D42,0,IF(SUM($D42,I19)&gt;Z$5,$S30/I19,$S30-SUM($I42:Y42)))</f>
        <v>0</v>
      </c>
      <c r="AA42" s="154">
        <f>IF(AA$5&lt;=$D42,0,IF(SUM($D42,I19)&gt;AA$5,$S30/I19,$S30-SUM($I42:Z42)))</f>
        <v>0</v>
      </c>
      <c r="AB42" s="154">
        <f>IF(AB$5&lt;=$D42,0,IF(SUM($D42,I19)&gt;AB$5,$S30/I19,$S30-SUM($I42:AA42)))</f>
        <v>0</v>
      </c>
      <c r="AC42" s="154">
        <f>IF(AC$5&lt;=$D42,0,IF(SUM($D42,I19)&gt;AC$5,$S30/I19,$S30-SUM($I42:AB42)))</f>
        <v>0</v>
      </c>
      <c r="AD42" s="154">
        <f>IF(AD$5&lt;=$D42,0,IF(SUM($D42,I19)&gt;AD$5,$S30/I19,$S30-SUM($I42:AC42)))</f>
        <v>0</v>
      </c>
      <c r="AE42" s="154">
        <f>IF(AE$5&lt;=$D42,0,IF(SUM($D42,I19)&gt;AE$5,$S30/I19,$S30-SUM($I42:AD42)))</f>
        <v>0</v>
      </c>
      <c r="AF42" s="154">
        <f>IF(AF$5&lt;=$D42,0,IF(SUM($D42,I19)&gt;AF$5,$S30/I19,$S30-SUM($I42:AE42)))</f>
        <v>0</v>
      </c>
      <c r="AG42" s="154">
        <f>IF(AG$5&lt;=$D42,0,IF(SUM($D42,I19)&gt;AG$5,$S30/I19,$S30-SUM($I42:AF42)))</f>
        <v>0</v>
      </c>
      <c r="AH42" s="154">
        <f>IF(AH$5&lt;=$D42,0,IF(SUM($D42,I19)&gt;AH$5,$S30/I19,$S30-SUM($I42:AG42)))</f>
        <v>0</v>
      </c>
      <c r="AI42" s="154">
        <f>IF(AI$5&lt;=$D42,0,IF(SUM($D42,I19)&gt;AI$5,$S30/I19,$S30-SUM($I42:AH42)))</f>
        <v>0</v>
      </c>
      <c r="AJ42" s="154">
        <f>IF(AJ$5&lt;=$D42,0,IF(SUM($D42,I19)&gt;AJ$5,$S30/I19,$S30-SUM($I42:AI42)))</f>
        <v>0</v>
      </c>
      <c r="AK42" s="154">
        <f>IF(AK$5&lt;=$D42,0,IF(SUM($D42,I19)&gt;AK$5,$S30/I19,$S30-SUM($I42:AJ42)))</f>
        <v>0</v>
      </c>
      <c r="AL42" s="154">
        <f>IF(AL$5&lt;=$D42,0,IF(SUM($D42,I19)&gt;AL$5,$S30/I19,$S30-SUM($I42:AK42)))</f>
        <v>0</v>
      </c>
      <c r="AM42" s="154">
        <f>IF(AM$5&lt;=$D42,0,IF(SUM($D42,I19)&gt;AM$5,$S30/I19,$S30-SUM($I42:AL42)))</f>
        <v>0</v>
      </c>
      <c r="AN42" s="154">
        <f>IF(AN$5&lt;=$D42,0,IF(SUM($D42,I19)&gt;AN$5,$S30/I19,$S30-SUM($I42:AM42)))</f>
        <v>0</v>
      </c>
      <c r="AO42" s="154">
        <f>IF(AO$5&lt;=$D42,0,IF(SUM($D42,I19)&gt;AO$5,$S30/I19,$S30-SUM($I42:AN42)))</f>
        <v>0</v>
      </c>
      <c r="AP42" s="154">
        <f>IF(AP$5&lt;=$D42,0,IF(SUM($D42,I19)&gt;AP$5,$S30/I19,$S30-SUM($I42:AO42)))</f>
        <v>0</v>
      </c>
      <c r="AQ42" s="154">
        <f>IF(AQ$5&lt;=$D42,0,IF(SUM($D42,I19)&gt;AQ$5,$S30/I19,$S30-SUM($I42:AP42)))</f>
        <v>0</v>
      </c>
      <c r="AR42" s="154">
        <f>IF(AR$5&lt;=$D42,0,IF(SUM($D42,I19)&gt;AR$5,$S30/I19,$S30-SUM($I42:AQ42)))</f>
        <v>0</v>
      </c>
      <c r="AS42" s="154">
        <f>IF(AS$5&lt;=$D42,0,IF(SUM($D42,I19)&gt;AS$5,$S30/I19,$S30-SUM($I42:AR42)))</f>
        <v>0</v>
      </c>
      <c r="AT42" s="154">
        <f>IF(AT$5&lt;=$D42,0,IF(SUM($D42,I19)&gt;AT$5,$S30/I19,$S30-SUM($I42:AS42)))</f>
        <v>0</v>
      </c>
      <c r="AU42" s="154">
        <f>IF(AU$5&lt;=$D42,0,IF(SUM($D42,I19)&gt;AU$5,$S30/I19,$S30-SUM($I42:AT42)))</f>
        <v>0</v>
      </c>
      <c r="AV42" s="154">
        <f>IF(AV$5&lt;=$D42,0,IF(SUM($D42,I19)&gt;AV$5,$S30/I19,$S30-SUM($I42:AU42)))</f>
        <v>0</v>
      </c>
      <c r="AW42" s="154">
        <f>IF(AW$5&lt;=$D42,0,IF(SUM($D42,I19)&gt;AW$5,$S30/I19,$S30-SUM($I42:AV42)))</f>
        <v>0</v>
      </c>
      <c r="AX42" s="154">
        <f>IF(AX$5&lt;=$D42,0,IF(SUM($D42,I19)&gt;AX$5,$S30/I19,$S30-SUM($I42:AW42)))</f>
        <v>0</v>
      </c>
      <c r="AY42" s="154">
        <f>IF(AY$5&lt;=$D42,0,IF(SUM($D42,I19)&gt;AY$5,$S30/I19,$S30-SUM($I42:AX42)))</f>
        <v>0</v>
      </c>
      <c r="AZ42" s="154">
        <f>IF(AZ$5&lt;=$D42,0,IF(SUM($D42,I19)&gt;AZ$5,$S30/I19,$S30-SUM($I42:AY42)))</f>
        <v>0</v>
      </c>
      <c r="BA42" s="154">
        <f>IF(BA$5&lt;=$D42,0,IF(SUM($D42,I19)&gt;BA$5,$S30/I19,$S30-SUM($I42:AZ42)))</f>
        <v>0</v>
      </c>
      <c r="BB42" s="154">
        <f>IF(BB$5&lt;=$D42,0,IF(SUM($D42,I19)&gt;BB$5,$S30/I19,$S30-SUM($I42:BA42)))</f>
        <v>0</v>
      </c>
      <c r="BC42" s="154">
        <f>IF(BC$5&lt;=$D42,0,IF(SUM($D42,I19)&gt;BC$5,$S30/I19,$S30-SUM($I42:BB42)))</f>
        <v>0</v>
      </c>
      <c r="BD42" s="154">
        <f>IF(BD$5&lt;=$D42,0,IF(SUM($D42,I19)&gt;BD$5,$S30/I19,$S30-SUM($I42:BC42)))</f>
        <v>0</v>
      </c>
      <c r="BE42" s="154">
        <f>IF(BE$5&lt;=$D42,0,IF(SUM($D42,I19)&gt;BE$5,$S30/I19,$S30-SUM($I42:BD42)))</f>
        <v>0</v>
      </c>
      <c r="BF42" s="154">
        <f>IF(BF$5&lt;=$D42,0,IF(SUM($D42,I19)&gt;BF$5,$S30/I19,$S30-SUM($I42:BE42)))</f>
        <v>0</v>
      </c>
      <c r="BG42" s="154">
        <f>IF(BG$5&lt;=$D42,0,IF(SUM($D42,I19)&gt;BG$5,$S30/I19,$S30-SUM($I42:BF42)))</f>
        <v>0</v>
      </c>
      <c r="BH42" s="154">
        <f>IF(BH$5&lt;=$D42,0,IF(SUM($D42,I19)&gt;BH$5,$S30/I19,$S30-SUM($I42:BG42)))</f>
        <v>0</v>
      </c>
      <c r="BI42" s="154">
        <f>IF(BI$5&lt;=$D42,0,IF(SUM($D42,I19)&gt;BI$5,$S30/I19,$S30-SUM($I42:BH42)))</f>
        <v>0</v>
      </c>
      <c r="BJ42" s="154">
        <f>IF(BJ$5&lt;=$D42,0,IF(SUM($D42,I19)&gt;BJ$5,$S30/I19,$S30-SUM($I42:BI42)))</f>
        <v>0</v>
      </c>
      <c r="BK42" s="154">
        <f>IF(BK$5&lt;=$D42,0,IF(SUM($D42,I19)&gt;BK$5,$S30/I19,$S30-SUM($I42:BJ42)))</f>
        <v>0</v>
      </c>
      <c r="BL42" s="154">
        <f>IF(BL$5&lt;=$D42,0,IF(SUM($D42,I19)&gt;BL$5,$S30/I19,$S30-SUM($I42:BK42)))</f>
        <v>0</v>
      </c>
      <c r="BM42" s="154">
        <f>IF(BM$5&lt;=$D42,0,IF(SUM($D42,I19)&gt;BM$5,$S30/I19,$S30-SUM($I42:BL42)))</f>
        <v>0</v>
      </c>
      <c r="BN42" s="154">
        <f>IF(BN$5&lt;=$D42,0,IF(SUM($D42,I19)&gt;BN$5,$S30/I19,$S30-SUM($I42:BM42)))</f>
        <v>0</v>
      </c>
      <c r="BO42" s="154">
        <f>IF(BO$5&lt;=$D42,0,IF(SUM($D42,I19)&gt;BO$5,$S30/I19,$S30-SUM($I42:BN42)))</f>
        <v>0</v>
      </c>
      <c r="BP42" s="154">
        <f>IF(BP$5&lt;=$D42,0,IF(SUM($D42,I19)&gt;BP$5,$S30/I19,$S30-SUM($I42:BO42)))</f>
        <v>0</v>
      </c>
      <c r="BQ42" s="154">
        <f>IF(BQ$5&lt;=$D42,0,IF(SUM($D42,I19)&gt;BQ$5,$S30/I19,$S30-SUM($I42:BP42)))</f>
        <v>0</v>
      </c>
      <c r="BR42" s="154">
        <f>IF(BR$5&lt;=$D42,0,IF(SUM($D42,I19)&gt;BR$5,$S30/I19,$S30-SUM($I42:BQ42)))</f>
        <v>0</v>
      </c>
      <c r="BS42" s="154">
        <f>IF(BS$5&lt;=$D42,0,IF(SUM($D42,I19)&gt;BS$5,$S30/I19,$S30-SUM($I42:BR42)))</f>
        <v>0</v>
      </c>
      <c r="BT42" s="154">
        <f>IF(BT$5&lt;=$D42,0,IF(SUM($D42,I19)&gt;BT$5,$S30/I19,$S30-SUM($I42:BS42)))</f>
        <v>0</v>
      </c>
      <c r="BU42" s="154">
        <f>IF(BU$5&lt;=$D42,0,IF(SUM($D42,I19)&gt;BU$5,$S30/I19,$S30-SUM($I42:BT42)))</f>
        <v>0</v>
      </c>
      <c r="BV42" s="154">
        <f>IF(BV$5&lt;=$D42,0,IF(SUM($D42,I19)&gt;BV$5,$S30/I19,$S30-SUM($I42:BU42)))</f>
        <v>0</v>
      </c>
      <c r="BW42" s="154">
        <f>IF(BW$5&lt;=$D42,0,IF(SUM($D42,I19)&gt;BW$5,$S30/I19,$S30-SUM($I42:BV42)))</f>
        <v>0</v>
      </c>
    </row>
    <row r="43" spans="4:75" ht="12.75" customHeight="1" outlineLevel="1">
      <c r="D43" s="155">
        <f t="shared" si="13"/>
        <v>2023</v>
      </c>
      <c r="E43" s="120" t="s">
        <v>55</v>
      </c>
      <c r="I43" s="134"/>
      <c r="J43" s="152">
        <f>IF(J$5&lt;=$D43,0,IF(SUM($D43,I19)&gt;J$5,$T30/I19,$T30-SUM($I43:I43)))</f>
        <v>0</v>
      </c>
      <c r="K43" s="152">
        <f>IF(K$5&lt;=$D43,0,IF(SUM($D43,I19)&gt;K$5,$T30/I19,$T30-SUM($I43:J43)))</f>
        <v>0</v>
      </c>
      <c r="L43" s="152">
        <f>IF(L$5&lt;=$D43,0,IF(SUM($D43,I19)&gt;L$5,$T30/I19,$T30-SUM($I43:K43)))</f>
        <v>0</v>
      </c>
      <c r="M43" s="152">
        <f>IF(M$5&lt;=$D43,0,IF(SUM($D43,I19)&gt;M$5,$T30/I19,$T30-SUM($I43:L43)))</f>
        <v>0</v>
      </c>
      <c r="N43" s="152">
        <f>IF(N$5&lt;=$D43,0,IF(SUM($D43,I19)&gt;N$5,$T30/I19,$T30-SUM($I43:M43)))</f>
        <v>0</v>
      </c>
      <c r="O43" s="152">
        <f>IF(O$5&lt;=$D43,0,IF(SUM($D43,I19)&gt;O$5,$T30/I19,$T30-SUM($I43:N43)))</f>
        <v>0</v>
      </c>
      <c r="P43" s="152">
        <f>IF(P$5&lt;=$D43,0,IF(SUM($D43,I19)&gt;P$5,$T30/I19,$T30-SUM($I43:O43)))</f>
        <v>0</v>
      </c>
      <c r="Q43" s="152">
        <f>IF(Q$5&lt;=$D43,0,IF(SUM($D43,I19)&gt;Q$5,$T30/I19,$T30-SUM($I43:P43)))</f>
        <v>0</v>
      </c>
      <c r="R43" s="152">
        <f>IF(R$5&lt;=$D43,0,IF(SUM($D43,I19)&gt;R$5,$T30/I19,$T30-SUM($I43:Q43)))</f>
        <v>0</v>
      </c>
      <c r="S43" s="152">
        <f>IF(S$5&lt;=$D43,0,IF(SUM($D43,I19)&gt;S$5,$T30/I19,$T30-SUM($I43:R43)))</f>
        <v>0</v>
      </c>
      <c r="T43" s="152">
        <f>IF(T$5&lt;=$D43,0,IF(SUM($D43,I19)&gt;T$5,$T30/I19,$T30-SUM($I43:S43)))</f>
        <v>0</v>
      </c>
      <c r="U43" s="153">
        <f>IF(U$5&lt;=$D43,0,IF(SUM($D43,I19)&gt;U$5,$T30/I19,$T30-SUM($I43:T43)))</f>
        <v>0</v>
      </c>
      <c r="V43" s="154">
        <f>IF(V$5&lt;=$D43,0,IF(SUM($D43,I19)&gt;V$5,$T30/I19,$T30-SUM($I43:U43)))</f>
        <v>0</v>
      </c>
      <c r="W43" s="154">
        <f>IF(W$5&lt;=$D43,0,IF(SUM($D43,I19)&gt;W$5,$T30/I19,$T30-SUM($I43:V43)))</f>
        <v>0</v>
      </c>
      <c r="X43" s="154">
        <f>IF(X$5&lt;=$D43,0,IF(SUM($D43,I19)&gt;X$5,$T30/I19,$T30-SUM($I43:W43)))</f>
        <v>0</v>
      </c>
      <c r="Y43" s="154">
        <f>IF(Y$5&lt;=$D43,0,IF(SUM($D43,I19)&gt;Y$5,$T30/I19,$T30-SUM($I43:X43)))</f>
        <v>0</v>
      </c>
      <c r="Z43" s="154">
        <f>IF(Z$5&lt;=$D43,0,IF(SUM($D43,I19)&gt;Z$5,$T30/I19,$T30-SUM($I43:Y43)))</f>
        <v>0</v>
      </c>
      <c r="AA43" s="154">
        <f>IF(AA$5&lt;=$D43,0,IF(SUM($D43,I19)&gt;AA$5,$T30/I19,$T30-SUM($I43:Z43)))</f>
        <v>0</v>
      </c>
      <c r="AB43" s="154">
        <f>IF(AB$5&lt;=$D43,0,IF(SUM($D43,I19)&gt;AB$5,$T30/I19,$T30-SUM($I43:AA43)))</f>
        <v>0</v>
      </c>
      <c r="AC43" s="154">
        <f>IF(AC$5&lt;=$D43,0,IF(SUM($D43,I19)&gt;AC$5,$T30/I19,$T30-SUM($I43:AB43)))</f>
        <v>0</v>
      </c>
      <c r="AD43" s="154">
        <f>IF(AD$5&lt;=$D43,0,IF(SUM($D43,I19)&gt;AD$5,$T30/I19,$T30-SUM($I43:AC43)))</f>
        <v>0</v>
      </c>
      <c r="AE43" s="154">
        <f>IF(AE$5&lt;=$D43,0,IF(SUM($D43,I19)&gt;AE$5,$T30/I19,$T30-SUM($I43:AD43)))</f>
        <v>0</v>
      </c>
      <c r="AF43" s="154">
        <f>IF(AF$5&lt;=$D43,0,IF(SUM($D43,I19)&gt;AF$5,$T30/I19,$T30-SUM($I43:AE43)))</f>
        <v>0</v>
      </c>
      <c r="AG43" s="154">
        <f>IF(AG$5&lt;=$D43,0,IF(SUM($D43,I19)&gt;AG$5,$T30/I19,$T30-SUM($I43:AF43)))</f>
        <v>0</v>
      </c>
      <c r="AH43" s="154">
        <f>IF(AH$5&lt;=$D43,0,IF(SUM($D43,I19)&gt;AH$5,$T30/I19,$T30-SUM($I43:AG43)))</f>
        <v>0</v>
      </c>
      <c r="AI43" s="154">
        <f>IF(AI$5&lt;=$D43,0,IF(SUM($D43,I19)&gt;AI$5,$T30/I19,$T30-SUM($I43:AH43)))</f>
        <v>0</v>
      </c>
      <c r="AJ43" s="154">
        <f>IF(AJ$5&lt;=$D43,0,IF(SUM($D43,I19)&gt;AJ$5,$T30/I19,$T30-SUM($I43:AI43)))</f>
        <v>0</v>
      </c>
      <c r="AK43" s="154">
        <f>IF(AK$5&lt;=$D43,0,IF(SUM($D43,I19)&gt;AK$5,$T30/I19,$T30-SUM($I43:AJ43)))</f>
        <v>0</v>
      </c>
      <c r="AL43" s="154">
        <f>IF(AL$5&lt;=$D43,0,IF(SUM($D43,I19)&gt;AL$5,$T30/I19,$T30-SUM($I43:AK43)))</f>
        <v>0</v>
      </c>
      <c r="AM43" s="154">
        <f>IF(AM$5&lt;=$D43,0,IF(SUM($D43,I19)&gt;AM$5,$T30/I19,$T30-SUM($I43:AL43)))</f>
        <v>0</v>
      </c>
      <c r="AN43" s="154">
        <f>IF(AN$5&lt;=$D43,0,IF(SUM($D43,I19)&gt;AN$5,$T30/I19,$T30-SUM($I43:AM43)))</f>
        <v>0</v>
      </c>
      <c r="AO43" s="154">
        <f>IF(AO$5&lt;=$D43,0,IF(SUM($D43,I19)&gt;AO$5,$T30/I19,$T30-SUM($I43:AN43)))</f>
        <v>0</v>
      </c>
      <c r="AP43" s="154">
        <f>IF(AP$5&lt;=$D43,0,IF(SUM($D43,I19)&gt;AP$5,$T30/I19,$T30-SUM($I43:AO43)))</f>
        <v>0</v>
      </c>
      <c r="AQ43" s="154">
        <f>IF(AQ$5&lt;=$D43,0,IF(SUM($D43,I19)&gt;AQ$5,$T30/I19,$T30-SUM($I43:AP43)))</f>
        <v>0</v>
      </c>
      <c r="AR43" s="154">
        <f>IF(AR$5&lt;=$D43,0,IF(SUM($D43,I19)&gt;AR$5,$T30/I19,$T30-SUM($I43:AQ43)))</f>
        <v>0</v>
      </c>
      <c r="AS43" s="154">
        <f>IF(AS$5&lt;=$D43,0,IF(SUM($D43,I19)&gt;AS$5,$T30/I19,$T30-SUM($I43:AR43)))</f>
        <v>0</v>
      </c>
      <c r="AT43" s="154">
        <f>IF(AT$5&lt;=$D43,0,IF(SUM($D43,I19)&gt;AT$5,$T30/I19,$T30-SUM($I43:AS43)))</f>
        <v>0</v>
      </c>
      <c r="AU43" s="154">
        <f>IF(AU$5&lt;=$D43,0,IF(SUM($D43,I19)&gt;AU$5,$T30/I19,$T30-SUM($I43:AT43)))</f>
        <v>0</v>
      </c>
      <c r="AV43" s="154">
        <f>IF(AV$5&lt;=$D43,0,IF(SUM($D43,I19)&gt;AV$5,$T30/I19,$T30-SUM($I43:AU43)))</f>
        <v>0</v>
      </c>
      <c r="AW43" s="154">
        <f>IF(AW$5&lt;=$D43,0,IF(SUM($D43,I19)&gt;AW$5,$T30/I19,$T30-SUM($I43:AV43)))</f>
        <v>0</v>
      </c>
      <c r="AX43" s="154">
        <f>IF(AX$5&lt;=$D43,0,IF(SUM($D43,I19)&gt;AX$5,$T30/I19,$T30-SUM($I43:AW43)))</f>
        <v>0</v>
      </c>
      <c r="AY43" s="154">
        <f>IF(AY$5&lt;=$D43,0,IF(SUM($D43,I19)&gt;AY$5,$T30/I19,$T30-SUM($I43:AX43)))</f>
        <v>0</v>
      </c>
      <c r="AZ43" s="154">
        <f>IF(AZ$5&lt;=$D43,0,IF(SUM($D43,I19)&gt;AZ$5,$T30/I19,$T30-SUM($I43:AY43)))</f>
        <v>0</v>
      </c>
      <c r="BA43" s="154">
        <f>IF(BA$5&lt;=$D43,0,IF(SUM($D43,I19)&gt;BA$5,$T30/I19,$T30-SUM($I43:AZ43)))</f>
        <v>0</v>
      </c>
      <c r="BB43" s="154">
        <f>IF(BB$5&lt;=$D43,0,IF(SUM($D43,I19)&gt;BB$5,$T30/I19,$T30-SUM($I43:BA43)))</f>
        <v>0</v>
      </c>
      <c r="BC43" s="154">
        <f>IF(BC$5&lt;=$D43,0,IF(SUM($D43,I19)&gt;BC$5,$T30/I19,$T30-SUM($I43:BB43)))</f>
        <v>0</v>
      </c>
      <c r="BD43" s="154">
        <f>IF(BD$5&lt;=$D43,0,IF(SUM($D43,I19)&gt;BD$5,$T30/I19,$T30-SUM($I43:BC43)))</f>
        <v>0</v>
      </c>
      <c r="BE43" s="154">
        <f>IF(BE$5&lt;=$D43,0,IF(SUM($D43,I19)&gt;BE$5,$T30/I19,$T30-SUM($I43:BD43)))</f>
        <v>0</v>
      </c>
      <c r="BF43" s="154">
        <f>IF(BF$5&lt;=$D43,0,IF(SUM($D43,I19)&gt;BF$5,$T30/I19,$T30-SUM($I43:BE43)))</f>
        <v>0</v>
      </c>
      <c r="BG43" s="154">
        <f>IF(BG$5&lt;=$D43,0,IF(SUM($D43,I19)&gt;BG$5,$T30/I19,$T30-SUM($I43:BF43)))</f>
        <v>0</v>
      </c>
      <c r="BH43" s="154">
        <f>IF(BH$5&lt;=$D43,0,IF(SUM($D43,I19)&gt;BH$5,$T30/I19,$T30-SUM($I43:BG43)))</f>
        <v>0</v>
      </c>
      <c r="BI43" s="154">
        <f>IF(BI$5&lt;=$D43,0,IF(SUM($D43,I19)&gt;BI$5,$T30/I19,$T30-SUM($I43:BH43)))</f>
        <v>0</v>
      </c>
      <c r="BJ43" s="154">
        <f>IF(BJ$5&lt;=$D43,0,IF(SUM($D43,I19)&gt;BJ$5,$T30/I19,$T30-SUM($I43:BI43)))</f>
        <v>0</v>
      </c>
      <c r="BK43" s="154">
        <f>IF(BK$5&lt;=$D43,0,IF(SUM($D43,I19)&gt;BK$5,$T30/I19,$T30-SUM($I43:BJ43)))</f>
        <v>0</v>
      </c>
      <c r="BL43" s="154">
        <f>IF(BL$5&lt;=$D43,0,IF(SUM($D43,I19)&gt;BL$5,$T30/I19,$T30-SUM($I43:BK43)))</f>
        <v>0</v>
      </c>
      <c r="BM43" s="154">
        <f>IF(BM$5&lt;=$D43,0,IF(SUM($D43,I19)&gt;BM$5,$T30/I19,$T30-SUM($I43:BL43)))</f>
        <v>0</v>
      </c>
      <c r="BN43" s="154">
        <f>IF(BN$5&lt;=$D43,0,IF(SUM($D43,I19)&gt;BN$5,$T30/I19,$T30-SUM($I43:BM43)))</f>
        <v>0</v>
      </c>
      <c r="BO43" s="154">
        <f>IF(BO$5&lt;=$D43,0,IF(SUM($D43,I19)&gt;BO$5,$T30/I19,$T30-SUM($I43:BN43)))</f>
        <v>0</v>
      </c>
      <c r="BP43" s="154">
        <f>IF(BP$5&lt;=$D43,0,IF(SUM($D43,I19)&gt;BP$5,$T30/I19,$T30-SUM($I43:BO43)))</f>
        <v>0</v>
      </c>
      <c r="BQ43" s="154">
        <f>IF(BQ$5&lt;=$D43,0,IF(SUM($D43,I19)&gt;BQ$5,$T30/I19,$T30-SUM($I43:BP43)))</f>
        <v>0</v>
      </c>
      <c r="BR43" s="154">
        <f>IF(BR$5&lt;=$D43,0,IF(SUM($D43,I19)&gt;BR$5,$T30/I19,$T30-SUM($I43:BQ43)))</f>
        <v>0</v>
      </c>
      <c r="BS43" s="154">
        <f>IF(BS$5&lt;=$D43,0,IF(SUM($D43,I19)&gt;BS$5,$T30/I19,$T30-SUM($I43:BR43)))</f>
        <v>0</v>
      </c>
      <c r="BT43" s="154">
        <f>IF(BT$5&lt;=$D43,0,IF(SUM($D43,I19)&gt;BT$5,$T30/I19,$T30-SUM($I43:BS43)))</f>
        <v>0</v>
      </c>
      <c r="BU43" s="154">
        <f>IF(BU$5&lt;=$D43,0,IF(SUM($D43,I19)&gt;BU$5,$T30/I19,$T30-SUM($I43:BT43)))</f>
        <v>0</v>
      </c>
      <c r="BV43" s="154">
        <f>IF(BV$5&lt;=$D43,0,IF(SUM($D43,I19)&gt;BV$5,$T30/I19,$T30-SUM($I43:BU43)))</f>
        <v>0</v>
      </c>
      <c r="BW43" s="154">
        <f>IF(BW$5&lt;=$D43,0,IF(SUM($D43,I19)&gt;BW$5,$T30/I19,$T30-SUM($I43:BV43)))</f>
        <v>0</v>
      </c>
    </row>
    <row r="44" spans="4:75" ht="12.75" customHeight="1" outlineLevel="1">
      <c r="D44" s="155">
        <f t="shared" si="13"/>
        <v>2024</v>
      </c>
      <c r="E44" s="120" t="s">
        <v>55</v>
      </c>
      <c r="I44" s="134"/>
      <c r="J44" s="152">
        <f>IF(J$5&lt;=$D44,0,IF(SUM($D44,I19)&gt;J$5,$U30/I19,$U30-SUM($I44:I44)))</f>
        <v>0</v>
      </c>
      <c r="K44" s="152">
        <f>IF(K$5&lt;=$D44,0,IF(SUM($D44,I19)&gt;K$5,$U30/I19,$U30-SUM($I44:J44)))</f>
        <v>0</v>
      </c>
      <c r="L44" s="152">
        <f>IF(L$5&lt;=$D44,0,IF(SUM($D44,I19)&gt;L$5,$U30/I19,$U30-SUM($I44:K44)))</f>
        <v>0</v>
      </c>
      <c r="M44" s="152">
        <f>IF(M$5&lt;=$D44,0,IF(SUM($D44,I19)&gt;M$5,$U30/I19,$U30-SUM($I44:L44)))</f>
        <v>0</v>
      </c>
      <c r="N44" s="152">
        <f>IF(N$5&lt;=$D44,0,IF(SUM($D44,I19)&gt;N$5,$U30/I19,$U30-SUM($I44:M44)))</f>
        <v>0</v>
      </c>
      <c r="O44" s="152">
        <f>IF(O$5&lt;=$D44,0,IF(SUM($D44,I19)&gt;O$5,$U30/I19,$U30-SUM($I44:N44)))</f>
        <v>0</v>
      </c>
      <c r="P44" s="152">
        <f>IF(P$5&lt;=$D44,0,IF(SUM($D44,I19)&gt;P$5,$U30/I19,$U30-SUM($I44:O44)))</f>
        <v>0</v>
      </c>
      <c r="Q44" s="152">
        <f>IF(Q$5&lt;=$D44,0,IF(SUM($D44,I19)&gt;Q$5,$U30/I19,$U30-SUM($I44:P44)))</f>
        <v>0</v>
      </c>
      <c r="R44" s="152">
        <f>IF(R$5&lt;=$D44,0,IF(SUM($D44,I19)&gt;R$5,$U30/I19,$U30-SUM($I44:Q44)))</f>
        <v>0</v>
      </c>
      <c r="S44" s="152">
        <f>IF(S$5&lt;=$D44,0,IF(SUM($D44,I19)&gt;S$5,$U30/I19,$U30-SUM($I44:R44)))</f>
        <v>0</v>
      </c>
      <c r="T44" s="152">
        <f>IF(T$5&lt;=$D44,0,IF(SUM($D44,I19)&gt;T$5,$U30/I19,$U30-SUM($I44:S44)))</f>
        <v>0</v>
      </c>
      <c r="U44" s="152">
        <f>IF(U$5&lt;=$D44,0,IF(SUM($D44,I19)&gt;U$5,$U30/I19,$U30-SUM($I44:T44)))</f>
        <v>0</v>
      </c>
      <c r="V44" s="153">
        <f>IF(V$5&lt;=$D44,0,IF(SUM($D44,I19)&gt;V$5,$U30/I19,$U30-SUM($I44:U44)))</f>
        <v>0</v>
      </c>
      <c r="W44" s="154">
        <f>IF(W$5&lt;=$D44,0,IF(SUM($D44,I19)&gt;W$5,$U30/I19,$U30-SUM($I44:V44)))</f>
        <v>0</v>
      </c>
      <c r="X44" s="154">
        <f>IF(X$5&lt;=$D44,0,IF(SUM($D44,I19)&gt;X$5,$U30/I19,$U30-SUM($I44:W44)))</f>
        <v>0</v>
      </c>
      <c r="Y44" s="154">
        <f>IF(Y$5&lt;=$D44,0,IF(SUM($D44,I19)&gt;Y$5,$U30/I19,$U30-SUM($I44:X44)))</f>
        <v>0</v>
      </c>
      <c r="Z44" s="154">
        <f>IF(Z$5&lt;=$D44,0,IF(SUM($D44,I19)&gt;Z$5,$U30/I19,$U30-SUM($I44:Y44)))</f>
        <v>0</v>
      </c>
      <c r="AA44" s="154">
        <f>IF(AA$5&lt;=$D44,0,IF(SUM($D44,I19)&gt;AA$5,$U30/I19,$U30-SUM($I44:Z44)))</f>
        <v>0</v>
      </c>
      <c r="AB44" s="154">
        <f>IF(AB$5&lt;=$D44,0,IF(SUM($D44,I19)&gt;AB$5,$U30/I19,$U30-SUM($I44:AA44)))</f>
        <v>0</v>
      </c>
      <c r="AC44" s="154">
        <f>IF(AC$5&lt;=$D44,0,IF(SUM($D44,I19)&gt;AC$5,$U30/I19,$U30-SUM($I44:AB44)))</f>
        <v>0</v>
      </c>
      <c r="AD44" s="154">
        <f>IF(AD$5&lt;=$D44,0,IF(SUM($D44,I19)&gt;AD$5,$U30/I19,$U30-SUM($I44:AC44)))</f>
        <v>0</v>
      </c>
      <c r="AE44" s="154">
        <f>IF(AE$5&lt;=$D44,0,IF(SUM($D44,I19)&gt;AE$5,$U30/I19,$U30-SUM($I44:AD44)))</f>
        <v>0</v>
      </c>
      <c r="AF44" s="154">
        <f>IF(AF$5&lt;=$D44,0,IF(SUM($D44,I19)&gt;AF$5,$U30/I19,$U30-SUM($I44:AE44)))</f>
        <v>0</v>
      </c>
      <c r="AG44" s="154">
        <f>IF(AG$5&lt;=$D44,0,IF(SUM($D44,I19)&gt;AG$5,$U30/I19,$U30-SUM($I44:AF44)))</f>
        <v>0</v>
      </c>
      <c r="AH44" s="154">
        <f>IF(AH$5&lt;=$D44,0,IF(SUM($D44,I19)&gt;AH$5,$U30/I19,$U30-SUM($I44:AG44)))</f>
        <v>0</v>
      </c>
      <c r="AI44" s="154">
        <f>IF(AI$5&lt;=$D44,0,IF(SUM($D44,I19)&gt;AI$5,$U30/I19,$U30-SUM($I44:AH44)))</f>
        <v>0</v>
      </c>
      <c r="AJ44" s="154">
        <f>IF(AJ$5&lt;=$D44,0,IF(SUM($D44,I19)&gt;AJ$5,$U30/I19,$U30-SUM($I44:AI44)))</f>
        <v>0</v>
      </c>
      <c r="AK44" s="154">
        <f>IF(AK$5&lt;=$D44,0,IF(SUM($D44,I19)&gt;AK$5,$U30/I19,$U30-SUM($I44:AJ44)))</f>
        <v>0</v>
      </c>
      <c r="AL44" s="154">
        <f>IF(AL$5&lt;=$D44,0,IF(SUM($D44,I19)&gt;AL$5,$U30/I19,$U30-SUM($I44:AK44)))</f>
        <v>0</v>
      </c>
      <c r="AM44" s="154">
        <f>IF(AM$5&lt;=$D44,0,IF(SUM($D44,I19)&gt;AM$5,$U30/I19,$U30-SUM($I44:AL44)))</f>
        <v>0</v>
      </c>
      <c r="AN44" s="154">
        <f>IF(AN$5&lt;=$D44,0,IF(SUM($D44,I19)&gt;AN$5,$U30/I19,$U30-SUM($I44:AM44)))</f>
        <v>0</v>
      </c>
      <c r="AO44" s="154">
        <f>IF(AO$5&lt;=$D44,0,IF(SUM($D44,I19)&gt;AO$5,$U30/I19,$U30-SUM($I44:AN44)))</f>
        <v>0</v>
      </c>
      <c r="AP44" s="154">
        <f>IF(AP$5&lt;=$D44,0,IF(SUM($D44,I19)&gt;AP$5,$U30/I19,$U30-SUM($I44:AO44)))</f>
        <v>0</v>
      </c>
      <c r="AQ44" s="154">
        <f>IF(AQ$5&lt;=$D44,0,IF(SUM($D44,I19)&gt;AQ$5,$U30/I19,$U30-SUM($I44:AP44)))</f>
        <v>0</v>
      </c>
      <c r="AR44" s="154">
        <f>IF(AR$5&lt;=$D44,0,IF(SUM($D44,I19)&gt;AR$5,$U30/I19,$U30-SUM($I44:AQ44)))</f>
        <v>0</v>
      </c>
      <c r="AS44" s="154">
        <f>IF(AS$5&lt;=$D44,0,IF(SUM($D44,I19)&gt;AS$5,$U30/I19,$U30-SUM($I44:AR44)))</f>
        <v>0</v>
      </c>
      <c r="AT44" s="154">
        <f>IF(AT$5&lt;=$D44,0,IF(SUM($D44,I19)&gt;AT$5,$U30/I19,$U30-SUM($I44:AS44)))</f>
        <v>0</v>
      </c>
      <c r="AU44" s="154">
        <f>IF(AU$5&lt;=$D44,0,IF(SUM($D44,I19)&gt;AU$5,$U30/I19,$U30-SUM($I44:AT44)))</f>
        <v>0</v>
      </c>
      <c r="AV44" s="154">
        <f>IF(AV$5&lt;=$D44,0,IF(SUM($D44,I19)&gt;AV$5,$U30/I19,$U30-SUM($I44:AU44)))</f>
        <v>0</v>
      </c>
      <c r="AW44" s="154">
        <f>IF(AW$5&lt;=$D44,0,IF(SUM($D44,I19)&gt;AW$5,$U30/I19,$U30-SUM($I44:AV44)))</f>
        <v>0</v>
      </c>
      <c r="AX44" s="154">
        <f>IF(AX$5&lt;=$D44,0,IF(SUM($D44,I19)&gt;AX$5,$U30/I19,$U30-SUM($I44:AW44)))</f>
        <v>0</v>
      </c>
      <c r="AY44" s="154">
        <f>IF(AY$5&lt;=$D44,0,IF(SUM($D44,I19)&gt;AY$5,$U30/I19,$U30-SUM($I44:AX44)))</f>
        <v>0</v>
      </c>
      <c r="AZ44" s="154">
        <f>IF(AZ$5&lt;=$D44,0,IF(SUM($D44,I19)&gt;AZ$5,$U30/I19,$U30-SUM($I44:AY44)))</f>
        <v>0</v>
      </c>
      <c r="BA44" s="154">
        <f>IF(BA$5&lt;=$D44,0,IF(SUM($D44,I19)&gt;BA$5,$U30/I19,$U30-SUM($I44:AZ44)))</f>
        <v>0</v>
      </c>
      <c r="BB44" s="154">
        <f>IF(BB$5&lt;=$D44,0,IF(SUM($D44,I19)&gt;BB$5,$U30/I19,$U30-SUM($I44:BA44)))</f>
        <v>0</v>
      </c>
      <c r="BC44" s="154">
        <f>IF(BC$5&lt;=$D44,0,IF(SUM($D44,I19)&gt;BC$5,$U30/I19,$U30-SUM($I44:BB44)))</f>
        <v>0</v>
      </c>
      <c r="BD44" s="154">
        <f>IF(BD$5&lt;=$D44,0,IF(SUM($D44,I19)&gt;BD$5,$U30/I19,$U30-SUM($I44:BC44)))</f>
        <v>0</v>
      </c>
      <c r="BE44" s="154">
        <f>IF(BE$5&lt;=$D44,0,IF(SUM($D44,I19)&gt;BE$5,$U30/I19,$U30-SUM($I44:BD44)))</f>
        <v>0</v>
      </c>
      <c r="BF44" s="154">
        <f>IF(BF$5&lt;=$D44,0,IF(SUM($D44,I19)&gt;BF$5,$U30/I19,$U30-SUM($I44:BE44)))</f>
        <v>0</v>
      </c>
      <c r="BG44" s="154">
        <f>IF(BG$5&lt;=$D44,0,IF(SUM($D44,I19)&gt;BG$5,$U30/I19,$U30-SUM($I44:BF44)))</f>
        <v>0</v>
      </c>
      <c r="BH44" s="154">
        <f>IF(BH$5&lt;=$D44,0,IF(SUM($D44,I19)&gt;BH$5,$U30/I19,$U30-SUM($I44:BG44)))</f>
        <v>0</v>
      </c>
      <c r="BI44" s="154">
        <f>IF(BI$5&lt;=$D44,0,IF(SUM($D44,I19)&gt;BI$5,$U30/I19,$U30-SUM($I44:BH44)))</f>
        <v>0</v>
      </c>
      <c r="BJ44" s="154">
        <f>IF(BJ$5&lt;=$D44,0,IF(SUM($D44,I19)&gt;BJ$5,$U30/I19,$U30-SUM($I44:BI44)))</f>
        <v>0</v>
      </c>
      <c r="BK44" s="154">
        <f>IF(BK$5&lt;=$D44,0,IF(SUM($D44,I19)&gt;BK$5,$U30/I19,$U30-SUM($I44:BJ44)))</f>
        <v>0</v>
      </c>
      <c r="BL44" s="154">
        <f>IF(BL$5&lt;=$D44,0,IF(SUM($D44,I19)&gt;BL$5,$U30/I19,$U30-SUM($I44:BK44)))</f>
        <v>0</v>
      </c>
      <c r="BM44" s="154">
        <f>IF(BM$5&lt;=$D44,0,IF(SUM($D44,I19)&gt;BM$5,$U30/I19,$U30-SUM($I44:BL44)))</f>
        <v>0</v>
      </c>
      <c r="BN44" s="154">
        <f>IF(BN$5&lt;=$D44,0,IF(SUM($D44,I19)&gt;BN$5,$U30/I19,$U30-SUM($I44:BM44)))</f>
        <v>0</v>
      </c>
      <c r="BO44" s="154">
        <f>IF(BO$5&lt;=$D44,0,IF(SUM($D44,I19)&gt;BO$5,$U30/I19,$U30-SUM($I44:BN44)))</f>
        <v>0</v>
      </c>
      <c r="BP44" s="154">
        <f>IF(BP$5&lt;=$D44,0,IF(SUM($D44,I19)&gt;BP$5,$U30/I19,$U30-SUM($I44:BO44)))</f>
        <v>0</v>
      </c>
      <c r="BQ44" s="154">
        <f>IF(BQ$5&lt;=$D44,0,IF(SUM($D44,I19)&gt;BQ$5,$U30/I19,$U30-SUM($I44:BP44)))</f>
        <v>0</v>
      </c>
      <c r="BR44" s="154">
        <f>IF(BR$5&lt;=$D44,0,IF(SUM($D44,I19)&gt;BR$5,$U30/I19,$U30-SUM($I44:BQ44)))</f>
        <v>0</v>
      </c>
      <c r="BS44" s="154">
        <f>IF(BS$5&lt;=$D44,0,IF(SUM($D44,I19)&gt;BS$5,$U30/I19,$U30-SUM($I44:BR44)))</f>
        <v>0</v>
      </c>
      <c r="BT44" s="154">
        <f>IF(BT$5&lt;=$D44,0,IF(SUM($D44,I19)&gt;BT$5,$U30/I19,$U30-SUM($I44:BS44)))</f>
        <v>0</v>
      </c>
      <c r="BU44" s="154">
        <f>IF(BU$5&lt;=$D44,0,IF(SUM($D44,I19)&gt;BU$5,$U30/I19,$U30-SUM($I44:BT44)))</f>
        <v>0</v>
      </c>
      <c r="BV44" s="154">
        <f>IF(BV$5&lt;=$D44,0,IF(SUM($D44,I19)&gt;BV$5,$U30/I19,$U30-SUM($I44:BU44)))</f>
        <v>0</v>
      </c>
      <c r="BW44" s="154">
        <f>IF(BW$5&lt;=$D44,0,IF(SUM($D44,I19)&gt;BW$5,$U30/I19,$U30-SUM($I44:BV44)))</f>
        <v>0</v>
      </c>
    </row>
    <row r="45" spans="4:75" ht="12.75" customHeight="1" outlineLevel="1">
      <c r="D45" s="155">
        <f t="shared" si="13"/>
        <v>2025</v>
      </c>
      <c r="E45" s="120" t="s">
        <v>55</v>
      </c>
      <c r="I45" s="134"/>
      <c r="J45" s="152">
        <f>IF(J$5&lt;=$D45,0,IF(SUM($D45,I19)&gt;J$5,$V30/I19,$V30-SUM($I45:I45)))</f>
        <v>0</v>
      </c>
      <c r="K45" s="152">
        <f>IF(K$5&lt;=$D45,0,IF(SUM($D45,I19)&gt;K$5,$V30/I19,$V30-SUM($I45:J45)))</f>
        <v>0</v>
      </c>
      <c r="L45" s="152">
        <f>IF(L$5&lt;=$D45,0,IF(SUM($D45,I19)&gt;L$5,$V30/I19,$V30-SUM($I45:K45)))</f>
        <v>0</v>
      </c>
      <c r="M45" s="152">
        <f>IF(M$5&lt;=$D45,0,IF(SUM($D45,I19)&gt;M$5,$V30/I19,$V30-SUM($I45:L45)))</f>
        <v>0</v>
      </c>
      <c r="N45" s="152">
        <f>IF(N$5&lt;=$D45,0,IF(SUM($D45,I19)&gt;N$5,$V30/I19,$V30-SUM($I45:M45)))</f>
        <v>0</v>
      </c>
      <c r="O45" s="152">
        <f>IF(O$5&lt;=$D45,0,IF(SUM($D45,I19)&gt;O$5,$V30/I19,$V30-SUM($I45:N45)))</f>
        <v>0</v>
      </c>
      <c r="P45" s="152">
        <f>IF(P$5&lt;=$D45,0,IF(SUM($D45,I19)&gt;P$5,$V30/I19,$V30-SUM($I45:O45)))</f>
        <v>0</v>
      </c>
      <c r="Q45" s="152">
        <f>IF(Q$5&lt;=$D45,0,IF(SUM($D45,I19)&gt;Q$5,$V30/I19,$V30-SUM($I45:P45)))</f>
        <v>0</v>
      </c>
      <c r="R45" s="152">
        <f>IF(R$5&lt;=$D45,0,IF(SUM($D45,I19)&gt;R$5,$V30/I19,$V30-SUM($I45:Q45)))</f>
        <v>0</v>
      </c>
      <c r="S45" s="152">
        <f>IF(S$5&lt;=$D45,0,IF(SUM($D45,I19)&gt;S$5,$V30/I19,$V30-SUM($I45:R45)))</f>
        <v>0</v>
      </c>
      <c r="T45" s="152">
        <f>IF(T$5&lt;=$D45,0,IF(SUM($D45,I19)&gt;T$5,$V30/I19,$V30-SUM($I45:S45)))</f>
        <v>0</v>
      </c>
      <c r="U45" s="152">
        <f>IF(U$5&lt;=$D45,0,IF(SUM($D45,I19)&gt;U$5,$V30/I19,$V30-SUM($I45:T45)))</f>
        <v>0</v>
      </c>
      <c r="V45" s="152">
        <f>IF(V$5&lt;=$D45,0,IF(SUM($D45,I19)&gt;V$5,$V30/I19,$V30-SUM($I45:U45)))</f>
        <v>0</v>
      </c>
      <c r="W45" s="153">
        <f>IF(W$5&lt;=$D45,0,IF(SUM($D45,I19)&gt;W$5,$V30/I19,$V30-SUM($I45:V45)))</f>
        <v>0</v>
      </c>
      <c r="X45" s="154">
        <f>IF(X$5&lt;=$D45,0,IF(SUM($D45,I19)&gt;X$5,$V30/I19,$V30-SUM($I45:W45)))</f>
        <v>0</v>
      </c>
      <c r="Y45" s="154">
        <f>IF(Y$5&lt;=$D45,0,IF(SUM($D45,I19)&gt;Y$5,$V30/I19,$V30-SUM($I45:X45)))</f>
        <v>0</v>
      </c>
      <c r="Z45" s="154">
        <f>IF(Z$5&lt;=$D45,0,IF(SUM($D45,I19)&gt;Z$5,$V30/I19,$V30-SUM($I45:Y45)))</f>
        <v>0</v>
      </c>
      <c r="AA45" s="154">
        <f>IF(AA$5&lt;=$D45,0,IF(SUM($D45,I19)&gt;AA$5,$V30/I19,$V30-SUM($I45:Z45)))</f>
        <v>0</v>
      </c>
      <c r="AB45" s="154">
        <f>IF(AB$5&lt;=$D45,0,IF(SUM($D45,I19)&gt;AB$5,$V30/I19,$V30-SUM($I45:AA45)))</f>
        <v>0</v>
      </c>
      <c r="AC45" s="154">
        <f>IF(AC$5&lt;=$D45,0,IF(SUM($D45,I19)&gt;AC$5,$V30/I19,$V30-SUM($I45:AB45)))</f>
        <v>0</v>
      </c>
      <c r="AD45" s="154">
        <f>IF(AD$5&lt;=$D45,0,IF(SUM($D45,I19)&gt;AD$5,$V30/I19,$V30-SUM($I45:AC45)))</f>
        <v>0</v>
      </c>
      <c r="AE45" s="154">
        <f>IF(AE$5&lt;=$D45,0,IF(SUM($D45,I19)&gt;AE$5,$V30/I19,$V30-SUM($I45:AD45)))</f>
        <v>0</v>
      </c>
      <c r="AF45" s="154">
        <f>IF(AF$5&lt;=$D45,0,IF(SUM($D45,I19)&gt;AF$5,$V30/I19,$V30-SUM($I45:AE45)))</f>
        <v>0</v>
      </c>
      <c r="AG45" s="154">
        <f>IF(AG$5&lt;=$D45,0,IF(SUM($D45,I19)&gt;AG$5,$V30/I19,$V30-SUM($I45:AF45)))</f>
        <v>0</v>
      </c>
      <c r="AH45" s="154">
        <f>IF(AH$5&lt;=$D45,0,IF(SUM($D45,I19)&gt;AH$5,$V30/I19,$V30-SUM($I45:AG45)))</f>
        <v>0</v>
      </c>
      <c r="AI45" s="154">
        <f>IF(AI$5&lt;=$D45,0,IF(SUM($D45,I19)&gt;AI$5,$V30/I19,$V30-SUM($I45:AH45)))</f>
        <v>0</v>
      </c>
      <c r="AJ45" s="154">
        <f>IF(AJ$5&lt;=$D45,0,IF(SUM($D45,I19)&gt;AJ$5,$V30/I19,$V30-SUM($I45:AI45)))</f>
        <v>0</v>
      </c>
      <c r="AK45" s="154">
        <f>IF(AK$5&lt;=$D45,0,IF(SUM($D45,I19)&gt;AK$5,$V30/I19,$V30-SUM($I45:AJ45)))</f>
        <v>0</v>
      </c>
      <c r="AL45" s="154">
        <f>IF(AL$5&lt;=$D45,0,IF(SUM($D45,I19)&gt;AL$5,$V30/I19,$V30-SUM($I45:AK45)))</f>
        <v>0</v>
      </c>
      <c r="AM45" s="154">
        <f>IF(AM$5&lt;=$D45,0,IF(SUM($D45,I19)&gt;AM$5,$V30/I19,$V30-SUM($I45:AL45)))</f>
        <v>0</v>
      </c>
      <c r="AN45" s="154">
        <f>IF(AN$5&lt;=$D45,0,IF(SUM($D45,I19)&gt;AN$5,$V30/I19,$V30-SUM($I45:AM45)))</f>
        <v>0</v>
      </c>
      <c r="AO45" s="154">
        <f>IF(AO$5&lt;=$D45,0,IF(SUM($D45,I19)&gt;AO$5,$V30/I19,$V30-SUM($I45:AN45)))</f>
        <v>0</v>
      </c>
      <c r="AP45" s="154">
        <f>IF(AP$5&lt;=$D45,0,IF(SUM($D45,I19)&gt;AP$5,$V30/I19,$V30-SUM($I45:AO45)))</f>
        <v>0</v>
      </c>
      <c r="AQ45" s="154">
        <f>IF(AQ$5&lt;=$D45,0,IF(SUM($D45,I19)&gt;AQ$5,$V30/I19,$V30-SUM($I45:AP45)))</f>
        <v>0</v>
      </c>
      <c r="AR45" s="154">
        <f>IF(AR$5&lt;=$D45,0,IF(SUM($D45,I19)&gt;AR$5,$V30/I19,$V30-SUM($I45:AQ45)))</f>
        <v>0</v>
      </c>
      <c r="AS45" s="154">
        <f>IF(AS$5&lt;=$D45,0,IF(SUM($D45,I19)&gt;AS$5,$V30/I19,$V30-SUM($I45:AR45)))</f>
        <v>0</v>
      </c>
      <c r="AT45" s="154">
        <f>IF(AT$5&lt;=$D45,0,IF(SUM($D45,I19)&gt;AT$5,$V30/I19,$V30-SUM($I45:AS45)))</f>
        <v>0</v>
      </c>
      <c r="AU45" s="154">
        <f>IF(AU$5&lt;=$D45,0,IF(SUM($D45,I19)&gt;AU$5,$V30/I19,$V30-SUM($I45:AT45)))</f>
        <v>0</v>
      </c>
      <c r="AV45" s="154">
        <f>IF(AV$5&lt;=$D45,0,IF(SUM($D45,I19)&gt;AV$5,$V30/I19,$V30-SUM($I45:AU45)))</f>
        <v>0</v>
      </c>
      <c r="AW45" s="154">
        <f>IF(AW$5&lt;=$D45,0,IF(SUM($D45,I19)&gt;AW$5,$V30/I19,$V30-SUM($I45:AV45)))</f>
        <v>0</v>
      </c>
      <c r="AX45" s="154">
        <f>IF(AX$5&lt;=$D45,0,IF(SUM($D45,I19)&gt;AX$5,$V30/I19,$V30-SUM($I45:AW45)))</f>
        <v>0</v>
      </c>
      <c r="AY45" s="154">
        <f>IF(AY$5&lt;=$D45,0,IF(SUM($D45,I19)&gt;AY$5,$V30/I19,$V30-SUM($I45:AX45)))</f>
        <v>0</v>
      </c>
      <c r="AZ45" s="154">
        <f>IF(AZ$5&lt;=$D45,0,IF(SUM($D45,I19)&gt;AZ$5,$V30/I19,$V30-SUM($I45:AY45)))</f>
        <v>0</v>
      </c>
      <c r="BA45" s="154">
        <f>IF(BA$5&lt;=$D45,0,IF(SUM($D45,I19)&gt;BA$5,$V30/I19,$V30-SUM($I45:AZ45)))</f>
        <v>0</v>
      </c>
      <c r="BB45" s="154">
        <f>IF(BB$5&lt;=$D45,0,IF(SUM($D45,I19)&gt;BB$5,$V30/I19,$V30-SUM($I45:BA45)))</f>
        <v>0</v>
      </c>
      <c r="BC45" s="154">
        <f>IF(BC$5&lt;=$D45,0,IF(SUM($D45,I19)&gt;BC$5,$V30/I19,$V30-SUM($I45:BB45)))</f>
        <v>0</v>
      </c>
      <c r="BD45" s="154">
        <f>IF(BD$5&lt;=$D45,0,IF(SUM($D45,I19)&gt;BD$5,$V30/I19,$V30-SUM($I45:BC45)))</f>
        <v>0</v>
      </c>
      <c r="BE45" s="154">
        <f>IF(BE$5&lt;=$D45,0,IF(SUM($D45,I19)&gt;BE$5,$V30/I19,$V30-SUM($I45:BD45)))</f>
        <v>0</v>
      </c>
      <c r="BF45" s="154">
        <f>IF(BF$5&lt;=$D45,0,IF(SUM($D45,I19)&gt;BF$5,$V30/I19,$V30-SUM($I45:BE45)))</f>
        <v>0</v>
      </c>
      <c r="BG45" s="154">
        <f>IF(BG$5&lt;=$D45,0,IF(SUM($D45,I19)&gt;BG$5,$V30/I19,$V30-SUM($I45:BF45)))</f>
        <v>0</v>
      </c>
      <c r="BH45" s="154">
        <f>IF(BH$5&lt;=$D45,0,IF(SUM($D45,I19)&gt;BH$5,$V30/I19,$V30-SUM($I45:BG45)))</f>
        <v>0</v>
      </c>
      <c r="BI45" s="154">
        <f>IF(BI$5&lt;=$D45,0,IF(SUM($D45,I19)&gt;BI$5,$V30/I19,$V30-SUM($I45:BH45)))</f>
        <v>0</v>
      </c>
      <c r="BJ45" s="154">
        <f>IF(BJ$5&lt;=$D45,0,IF(SUM($D45,I19)&gt;BJ$5,$V30/I19,$V30-SUM($I45:BI45)))</f>
        <v>0</v>
      </c>
      <c r="BK45" s="154">
        <f>IF(BK$5&lt;=$D45,0,IF(SUM($D45,I19)&gt;BK$5,$V30/I19,$V30-SUM($I45:BJ45)))</f>
        <v>0</v>
      </c>
      <c r="BL45" s="154">
        <f>IF(BL$5&lt;=$D45,0,IF(SUM($D45,I19)&gt;BL$5,$V30/I19,$V30-SUM($I45:BK45)))</f>
        <v>0</v>
      </c>
      <c r="BM45" s="154">
        <f>IF(BM$5&lt;=$D45,0,IF(SUM($D45,I19)&gt;BM$5,$V30/I19,$V30-SUM($I45:BL45)))</f>
        <v>0</v>
      </c>
      <c r="BN45" s="154">
        <f>IF(BN$5&lt;=$D45,0,IF(SUM($D45,I19)&gt;BN$5,$V30/I19,$V30-SUM($I45:BM45)))</f>
        <v>0</v>
      </c>
      <c r="BO45" s="154">
        <f>IF(BO$5&lt;=$D45,0,IF(SUM($D45,I19)&gt;BO$5,$V30/I19,$V30-SUM($I45:BN45)))</f>
        <v>0</v>
      </c>
      <c r="BP45" s="154">
        <f>IF(BP$5&lt;=$D45,0,IF(SUM($D45,I19)&gt;BP$5,$V30/I19,$V30-SUM($I45:BO45)))</f>
        <v>0</v>
      </c>
      <c r="BQ45" s="154">
        <f>IF(BQ$5&lt;=$D45,0,IF(SUM($D45,I19)&gt;BQ$5,$V30/I19,$V30-SUM($I45:BP45)))</f>
        <v>0</v>
      </c>
      <c r="BR45" s="154">
        <f>IF(BR$5&lt;=$D45,0,IF(SUM($D45,I19)&gt;BR$5,$V30/I19,$V30-SUM($I45:BQ45)))</f>
        <v>0</v>
      </c>
      <c r="BS45" s="154">
        <f>IF(BS$5&lt;=$D45,0,IF(SUM($D45,I19)&gt;BS$5,$V30/I19,$V30-SUM($I45:BR45)))</f>
        <v>0</v>
      </c>
      <c r="BT45" s="154">
        <f>IF(BT$5&lt;=$D45,0,IF(SUM($D45,I19)&gt;BT$5,$V30/I19,$V30-SUM($I45:BS45)))</f>
        <v>0</v>
      </c>
      <c r="BU45" s="154">
        <f>IF(BU$5&lt;=$D45,0,IF(SUM($D45,I19)&gt;BU$5,$V30/I19,$V30-SUM($I45:BT45)))</f>
        <v>0</v>
      </c>
      <c r="BV45" s="154">
        <f>IF(BV$5&lt;=$D45,0,IF(SUM($D45,I19)&gt;BV$5,$V30/I19,$V30-SUM($I45:BU45)))</f>
        <v>0</v>
      </c>
      <c r="BW45" s="154">
        <f>IF(BW$5&lt;=$D45,0,IF(SUM($D45,I19)&gt;BW$5,$V30/I19,$V30-SUM($I45:BV45)))</f>
        <v>0</v>
      </c>
    </row>
    <row r="46" spans="4:75" ht="12.75" customHeight="1" outlineLevel="1">
      <c r="D46" s="155">
        <f t="shared" si="13"/>
        <v>2026</v>
      </c>
      <c r="E46" s="120" t="s">
        <v>55</v>
      </c>
      <c r="I46" s="134"/>
      <c r="J46" s="152">
        <f>IF(J$5&lt;=$D46,0,IF(SUM($D46,I19)&gt;J$5,$W30/I19,$W30-SUM($I46:I46)))</f>
        <v>0</v>
      </c>
      <c r="K46" s="152">
        <f>IF(K$5&lt;=$D46,0,IF(SUM($D46,I19)&gt;K$5,$W30/I19,$W30-SUM($I46:J46)))</f>
        <v>0</v>
      </c>
      <c r="L46" s="152">
        <f>IF(L$5&lt;=$D46,0,IF(SUM($D46,I19)&gt;L$5,$W30/I19,$W30-SUM($I46:K46)))</f>
        <v>0</v>
      </c>
      <c r="M46" s="152">
        <f>IF(M$5&lt;=$D46,0,IF(SUM($D46,I19)&gt;M$5,$W30/I19,$W30-SUM($I46:L46)))</f>
        <v>0</v>
      </c>
      <c r="N46" s="152">
        <f>IF(N$5&lt;=$D46,0,IF(SUM($D46,I19)&gt;N$5,$W30/I19,$W30-SUM($I46:M46)))</f>
        <v>0</v>
      </c>
      <c r="O46" s="152">
        <f>IF(O$5&lt;=$D46,0,IF(SUM($D46,I19)&gt;O$5,$W30/I19,$W30-SUM($I46:N46)))</f>
        <v>0</v>
      </c>
      <c r="P46" s="152">
        <f>IF(P$5&lt;=$D46,0,IF(SUM($D46,I19)&gt;P$5,$W30/I19,$W30-SUM($I46:O46)))</f>
        <v>0</v>
      </c>
      <c r="Q46" s="152">
        <f>IF(Q$5&lt;=$D46,0,IF(SUM($D46,I19)&gt;Q$5,$W30/I19,$W30-SUM($I46:P46)))</f>
        <v>0</v>
      </c>
      <c r="R46" s="152">
        <f>IF(R$5&lt;=$D46,0,IF(SUM($D46,I19)&gt;R$5,$W30/I19,$W30-SUM($I46:Q46)))</f>
        <v>0</v>
      </c>
      <c r="S46" s="152">
        <f>IF(S$5&lt;=$D46,0,IF(SUM($D46,I19)&gt;S$5,$W30/I19,$W30-SUM($I46:R46)))</f>
        <v>0</v>
      </c>
      <c r="T46" s="152">
        <f>IF(T$5&lt;=$D46,0,IF(SUM($D46,I19)&gt;T$5,$W30/I19,$W30-SUM($I46:S46)))</f>
        <v>0</v>
      </c>
      <c r="U46" s="152">
        <f>IF(U$5&lt;=$D46,0,IF(SUM($D46,I19)&gt;U$5,$W30/I19,$W30-SUM($I46:T46)))</f>
        <v>0</v>
      </c>
      <c r="V46" s="152">
        <f>IF(V$5&lt;=$D46,0,IF(SUM($D46,I19)&gt;V$5,$W30/I19,$W30-SUM($I46:U46)))</f>
        <v>0</v>
      </c>
      <c r="W46" s="152">
        <f>IF(W$5&lt;=$D46,0,IF(SUM($D46,I19)&gt;W$5,$W30/I19,$W30-SUM($I46:V46)))</f>
        <v>0</v>
      </c>
      <c r="X46" s="153">
        <f>IF(X$5&lt;=$D46,0,IF(SUM($D46,I19)&gt;X$5,$W30/I19,$W30-SUM($I46:W46)))</f>
        <v>0</v>
      </c>
      <c r="Y46" s="154">
        <f>IF(Y$5&lt;=$D46,0,IF(SUM($D46,I19)&gt;Y$5,$W30/I19,$W30-SUM($I46:X46)))</f>
        <v>0</v>
      </c>
      <c r="Z46" s="154">
        <f>IF(Z$5&lt;=$D46,0,IF(SUM($D46,I19)&gt;Z$5,$W30/I19,$W30-SUM($I46:Y46)))</f>
        <v>0</v>
      </c>
      <c r="AA46" s="154">
        <f>IF(AA$5&lt;=$D46,0,IF(SUM($D46,I19)&gt;AA$5,$W30/I19,$W30-SUM($I46:Z46)))</f>
        <v>0</v>
      </c>
      <c r="AB46" s="154">
        <f>IF(AB$5&lt;=$D46,0,IF(SUM($D46,I19)&gt;AB$5,$W30/I19,$W30-SUM($I46:AA46)))</f>
        <v>0</v>
      </c>
      <c r="AC46" s="154">
        <f>IF(AC$5&lt;=$D46,0,IF(SUM($D46,I19)&gt;AC$5,$W30/I19,$W30-SUM($I46:AB46)))</f>
        <v>0</v>
      </c>
      <c r="AD46" s="154">
        <f>IF(AD$5&lt;=$D46,0,IF(SUM($D46,I19)&gt;AD$5,$W30/I19,$W30-SUM($I46:AC46)))</f>
        <v>0</v>
      </c>
      <c r="AE46" s="154">
        <f>IF(AE$5&lt;=$D46,0,IF(SUM($D46,I19)&gt;AE$5,$W30/I19,$W30-SUM($I46:AD46)))</f>
        <v>0</v>
      </c>
      <c r="AF46" s="154">
        <f>IF(AF$5&lt;=$D46,0,IF(SUM($D46,I19)&gt;AF$5,$W30/I19,$W30-SUM($I46:AE46)))</f>
        <v>0</v>
      </c>
      <c r="AG46" s="154">
        <f>IF(AG$5&lt;=$D46,0,IF(SUM($D46,I19)&gt;AG$5,$W30/I19,$W30-SUM($I46:AF46)))</f>
        <v>0</v>
      </c>
      <c r="AH46" s="154">
        <f>IF(AH$5&lt;=$D46,0,IF(SUM($D46,I19)&gt;AH$5,$W30/I19,$W30-SUM($I46:AG46)))</f>
        <v>0</v>
      </c>
      <c r="AI46" s="154">
        <f>IF(AI$5&lt;=$D46,0,IF(SUM($D46,I19)&gt;AI$5,$W30/I19,$W30-SUM($I46:AH46)))</f>
        <v>0</v>
      </c>
      <c r="AJ46" s="154">
        <f>IF(AJ$5&lt;=$D46,0,IF(SUM($D46,I19)&gt;AJ$5,$W30/I19,$W30-SUM($I46:AI46)))</f>
        <v>0</v>
      </c>
      <c r="AK46" s="154">
        <f>IF(AK$5&lt;=$D46,0,IF(SUM($D46,I19)&gt;AK$5,$W30/I19,$W30-SUM($I46:AJ46)))</f>
        <v>0</v>
      </c>
      <c r="AL46" s="154">
        <f>IF(AL$5&lt;=$D46,0,IF(SUM($D46,I19)&gt;AL$5,$W30/I19,$W30-SUM($I46:AK46)))</f>
        <v>0</v>
      </c>
      <c r="AM46" s="154">
        <f>IF(AM$5&lt;=$D46,0,IF(SUM($D46,I19)&gt;AM$5,$W30/I19,$W30-SUM($I46:AL46)))</f>
        <v>0</v>
      </c>
      <c r="AN46" s="154">
        <f>IF(AN$5&lt;=$D46,0,IF(SUM($D46,I19)&gt;AN$5,$W30/I19,$W30-SUM($I46:AM46)))</f>
        <v>0</v>
      </c>
      <c r="AO46" s="154">
        <f>IF(AO$5&lt;=$D46,0,IF(SUM($D46,I19)&gt;AO$5,$W30/I19,$W30-SUM($I46:AN46)))</f>
        <v>0</v>
      </c>
      <c r="AP46" s="154">
        <f>IF(AP$5&lt;=$D46,0,IF(SUM($D46,I19)&gt;AP$5,$W30/I19,$W30-SUM($I46:AO46)))</f>
        <v>0</v>
      </c>
      <c r="AQ46" s="154">
        <f>IF(AQ$5&lt;=$D46,0,IF(SUM($D46,I19)&gt;AQ$5,$W30/I19,$W30-SUM($I46:AP46)))</f>
        <v>0</v>
      </c>
      <c r="AR46" s="154">
        <f>IF(AR$5&lt;=$D46,0,IF(SUM($D46,I19)&gt;AR$5,$W30/I19,$W30-SUM($I46:AQ46)))</f>
        <v>0</v>
      </c>
      <c r="AS46" s="154">
        <f>IF(AS$5&lt;=$D46,0,IF(SUM($D46,I19)&gt;AS$5,$W30/I19,$W30-SUM($I46:AR46)))</f>
        <v>0</v>
      </c>
      <c r="AT46" s="154">
        <f>IF(AT$5&lt;=$D46,0,IF(SUM($D46,I19)&gt;AT$5,$W30/I19,$W30-SUM($I46:AS46)))</f>
        <v>0</v>
      </c>
      <c r="AU46" s="154">
        <f>IF(AU$5&lt;=$D46,0,IF(SUM($D46,I19)&gt;AU$5,$W30/I19,$W30-SUM($I46:AT46)))</f>
        <v>0</v>
      </c>
      <c r="AV46" s="154">
        <f>IF(AV$5&lt;=$D46,0,IF(SUM($D46,I19)&gt;AV$5,$W30/I19,$W30-SUM($I46:AU46)))</f>
        <v>0</v>
      </c>
      <c r="AW46" s="154">
        <f>IF(AW$5&lt;=$D46,0,IF(SUM($D46,I19)&gt;AW$5,$W30/I19,$W30-SUM($I46:AV46)))</f>
        <v>0</v>
      </c>
      <c r="AX46" s="154">
        <f>IF(AX$5&lt;=$D46,0,IF(SUM($D46,I19)&gt;AX$5,$W30/I19,$W30-SUM($I46:AW46)))</f>
        <v>0</v>
      </c>
      <c r="AY46" s="154">
        <f>IF(AY$5&lt;=$D46,0,IF(SUM($D46,I19)&gt;AY$5,$W30/I19,$W30-SUM($I46:AX46)))</f>
        <v>0</v>
      </c>
      <c r="AZ46" s="154">
        <f>IF(AZ$5&lt;=$D46,0,IF(SUM($D46,I19)&gt;AZ$5,$W30/I19,$W30-SUM($I46:AY46)))</f>
        <v>0</v>
      </c>
      <c r="BA46" s="154">
        <f>IF(BA$5&lt;=$D46,0,IF(SUM($D46,I19)&gt;BA$5,$W30/I19,$W30-SUM($I46:AZ46)))</f>
        <v>0</v>
      </c>
      <c r="BB46" s="154">
        <f>IF(BB$5&lt;=$D46,0,IF(SUM($D46,I19)&gt;BB$5,$W30/I19,$W30-SUM($I46:BA46)))</f>
        <v>0</v>
      </c>
      <c r="BC46" s="154">
        <f>IF(BC$5&lt;=$D46,0,IF(SUM($D46,I19)&gt;BC$5,$W30/I19,$W30-SUM($I46:BB46)))</f>
        <v>0</v>
      </c>
      <c r="BD46" s="154">
        <f>IF(BD$5&lt;=$D46,0,IF(SUM($D46,I19)&gt;BD$5,$W30/I19,$W30-SUM($I46:BC46)))</f>
        <v>0</v>
      </c>
      <c r="BE46" s="154">
        <f>IF(BE$5&lt;=$D46,0,IF(SUM($D46,I19)&gt;BE$5,$W30/I19,$W30-SUM($I46:BD46)))</f>
        <v>0</v>
      </c>
      <c r="BF46" s="154">
        <f>IF(BF$5&lt;=$D46,0,IF(SUM($D46,I19)&gt;BF$5,$W30/I19,$W30-SUM($I46:BE46)))</f>
        <v>0</v>
      </c>
      <c r="BG46" s="154">
        <f>IF(BG$5&lt;=$D46,0,IF(SUM($D46,I19)&gt;BG$5,$W30/I19,$W30-SUM($I46:BF46)))</f>
        <v>0</v>
      </c>
      <c r="BH46" s="154">
        <f>IF(BH$5&lt;=$D46,0,IF(SUM($D46,I19)&gt;BH$5,$W30/I19,$W30-SUM($I46:BG46)))</f>
        <v>0</v>
      </c>
      <c r="BI46" s="154">
        <f>IF(BI$5&lt;=$D46,0,IF(SUM($D46,I19)&gt;BI$5,$W30/I19,$W30-SUM($I46:BH46)))</f>
        <v>0</v>
      </c>
      <c r="BJ46" s="154">
        <f>IF(BJ$5&lt;=$D46,0,IF(SUM($D46,I19)&gt;BJ$5,$W30/I19,$W30-SUM($I46:BI46)))</f>
        <v>0</v>
      </c>
      <c r="BK46" s="154">
        <f>IF(BK$5&lt;=$D46,0,IF(SUM($D46,I19)&gt;BK$5,$W30/I19,$W30-SUM($I46:BJ46)))</f>
        <v>0</v>
      </c>
      <c r="BL46" s="154">
        <f>IF(BL$5&lt;=$D46,0,IF(SUM($D46,I19)&gt;BL$5,$W30/I19,$W30-SUM($I46:BK46)))</f>
        <v>0</v>
      </c>
      <c r="BM46" s="154">
        <f>IF(BM$5&lt;=$D46,0,IF(SUM($D46,I19)&gt;BM$5,$W30/I19,$W30-SUM($I46:BL46)))</f>
        <v>0</v>
      </c>
      <c r="BN46" s="154">
        <f>IF(BN$5&lt;=$D46,0,IF(SUM($D46,I19)&gt;BN$5,$W30/I19,$W30-SUM($I46:BM46)))</f>
        <v>0</v>
      </c>
      <c r="BO46" s="154">
        <f>IF(BO$5&lt;=$D46,0,IF(SUM($D46,I19)&gt;BO$5,$W30/I19,$W30-SUM($I46:BN46)))</f>
        <v>0</v>
      </c>
      <c r="BP46" s="154">
        <f>IF(BP$5&lt;=$D46,0,IF(SUM($D46,I19)&gt;BP$5,$W30/I19,$W30-SUM($I46:BO46)))</f>
        <v>0</v>
      </c>
      <c r="BQ46" s="154">
        <f>IF(BQ$5&lt;=$D46,0,IF(SUM($D46,I19)&gt;BQ$5,$W30/I19,$W30-SUM($I46:BP46)))</f>
        <v>0</v>
      </c>
      <c r="BR46" s="154">
        <f>IF(BR$5&lt;=$D46,0,IF(SUM($D46,I19)&gt;BR$5,$W30/I19,$W30-SUM($I46:BQ46)))</f>
        <v>0</v>
      </c>
      <c r="BS46" s="154">
        <f>IF(BS$5&lt;=$D46,0,IF(SUM($D46,I19)&gt;BS$5,$W30/I19,$W30-SUM($I46:BR46)))</f>
        <v>0</v>
      </c>
      <c r="BT46" s="154">
        <f>IF(BT$5&lt;=$D46,0,IF(SUM($D46,I19)&gt;BT$5,$W30/I19,$W30-SUM($I46:BS46)))</f>
        <v>0</v>
      </c>
      <c r="BU46" s="154">
        <f>IF(BU$5&lt;=$D46,0,IF(SUM($D46,I19)&gt;BU$5,$W30/I19,$W30-SUM($I46:BT46)))</f>
        <v>0</v>
      </c>
      <c r="BV46" s="154">
        <f>IF(BV$5&lt;=$D46,0,IF(SUM($D46,I19)&gt;BV$5,$W30/I19,$W30-SUM($I46:BU46)))</f>
        <v>0</v>
      </c>
      <c r="BW46" s="154">
        <f>IF(BW$5&lt;=$D46,0,IF(SUM($D46,I19)&gt;BW$5,$W30/I19,$W30-SUM($I46:BV46)))</f>
        <v>0</v>
      </c>
    </row>
    <row r="47" spans="4:75" ht="12.75" customHeight="1" outlineLevel="1">
      <c r="D47" s="155">
        <f t="shared" si="13"/>
        <v>2027</v>
      </c>
      <c r="E47" s="120" t="s">
        <v>55</v>
      </c>
      <c r="I47" s="134"/>
      <c r="J47" s="152">
        <f>IF(J$5&lt;=$D47,0,IF(SUM($D47,I19)&gt;J$5,$X30/I19,$X30-SUM($I47:I47)))</f>
        <v>0</v>
      </c>
      <c r="K47" s="152">
        <f>IF(K$5&lt;=$D47,0,IF(SUM($D47,I19)&gt;K$5,$X30/I19,$X30-SUM($I47:J47)))</f>
        <v>0</v>
      </c>
      <c r="L47" s="152">
        <f>IF(L$5&lt;=$D47,0,IF(SUM($D47,I19)&gt;L$5,$X30/I19,$X30-SUM($I47:K47)))</f>
        <v>0</v>
      </c>
      <c r="M47" s="152">
        <f>IF(M$5&lt;=$D47,0,IF(SUM($D47,I19)&gt;M$5,$X30/I19,$X30-SUM($I47:L47)))</f>
        <v>0</v>
      </c>
      <c r="N47" s="152">
        <f>IF(N$5&lt;=$D47,0,IF(SUM($D47,I19)&gt;N$5,$X30/I19,$X30-SUM($I47:M47)))</f>
        <v>0</v>
      </c>
      <c r="O47" s="152">
        <f>IF(O$5&lt;=$D47,0,IF(SUM($D47,I19)&gt;O$5,$X30/I19,$X30-SUM($I47:N47)))</f>
        <v>0</v>
      </c>
      <c r="P47" s="152">
        <f>IF(P$5&lt;=$D47,0,IF(SUM($D47,I19)&gt;P$5,$X30/I19,$X30-SUM($I47:O47)))</f>
        <v>0</v>
      </c>
      <c r="Q47" s="152">
        <f>IF(Q$5&lt;=$D47,0,IF(SUM($D47,I19)&gt;Q$5,$X30/I19,$X30-SUM($I47:P47)))</f>
        <v>0</v>
      </c>
      <c r="R47" s="152">
        <f>IF(R$5&lt;=$D47,0,IF(SUM($D47,I19)&gt;R$5,$X30/I19,$X30-SUM($I47:Q47)))</f>
        <v>0</v>
      </c>
      <c r="S47" s="152">
        <f>IF(S$5&lt;=$D47,0,IF(SUM($D47,I19)&gt;S$5,$X30/I19,$X30-SUM($I47:R47)))</f>
        <v>0</v>
      </c>
      <c r="T47" s="152">
        <f>IF(T$5&lt;=$D47,0,IF(SUM($D47,I19)&gt;T$5,$X30/I19,$X30-SUM($I47:S47)))</f>
        <v>0</v>
      </c>
      <c r="U47" s="152">
        <f>IF(U$5&lt;=$D47,0,IF(SUM($D47,I19)&gt;U$5,$X30/I19,$X30-SUM($I47:T47)))</f>
        <v>0</v>
      </c>
      <c r="V47" s="152">
        <f>IF(V$5&lt;=$D47,0,IF(SUM($D47,I19)&gt;V$5,$X30/I19,$X30-SUM($I47:U47)))</f>
        <v>0</v>
      </c>
      <c r="W47" s="152">
        <f>IF(W$5&lt;=$D47,0,IF(SUM($D47,I19)&gt;W$5,$X30/I19,$X30-SUM($I47:V47)))</f>
        <v>0</v>
      </c>
      <c r="X47" s="152">
        <f>IF(X$5&lt;=$D47,0,IF(SUM($D47,I19)&gt;X$5,$X30/I19,$X30-SUM($I47:W47)))</f>
        <v>0</v>
      </c>
      <c r="Y47" s="153">
        <f>IF(Y$5&lt;=$D47,0,IF(SUM($D47,I19)&gt;Y$5,$X30/I19,$X30-SUM($I47:X47)))</f>
        <v>0</v>
      </c>
      <c r="Z47" s="154">
        <f>IF(Z$5&lt;=$D47,0,IF(SUM($D47,I19)&gt;Z$5,$X30/I19,$X30-SUM($I47:Y47)))</f>
        <v>0</v>
      </c>
      <c r="AA47" s="154">
        <f>IF(AA$5&lt;=$D47,0,IF(SUM($D47,I19)&gt;AA$5,$X30/I19,$X30-SUM($I47:Z47)))</f>
        <v>0</v>
      </c>
      <c r="AB47" s="154">
        <f>IF(AB$5&lt;=$D47,0,IF(SUM($D47,I19)&gt;AB$5,$X30/I19,$X30-SUM($I47:AA47)))</f>
        <v>0</v>
      </c>
      <c r="AC47" s="154">
        <f>IF(AC$5&lt;=$D47,0,IF(SUM($D47,I19)&gt;AC$5,$X30/I19,$X30-SUM($I47:AB47)))</f>
        <v>0</v>
      </c>
      <c r="AD47" s="154">
        <f>IF(AD$5&lt;=$D47,0,IF(SUM($D47,I19)&gt;AD$5,$X30/I19,$X30-SUM($I47:AC47)))</f>
        <v>0</v>
      </c>
      <c r="AE47" s="154">
        <f>IF(AE$5&lt;=$D47,0,IF(SUM($D47,I19)&gt;AE$5,$X30/I19,$X30-SUM($I47:AD47)))</f>
        <v>0</v>
      </c>
      <c r="AF47" s="154">
        <f>IF(AF$5&lt;=$D47,0,IF(SUM($D47,I19)&gt;AF$5,$X30/I19,$X30-SUM($I47:AE47)))</f>
        <v>0</v>
      </c>
      <c r="AG47" s="154">
        <f>IF(AG$5&lt;=$D47,0,IF(SUM($D47,I19)&gt;AG$5,$X30/I19,$X30-SUM($I47:AF47)))</f>
        <v>0</v>
      </c>
      <c r="AH47" s="154">
        <f>IF(AH$5&lt;=$D47,0,IF(SUM($D47,I19)&gt;AH$5,$X30/I19,$X30-SUM($I47:AG47)))</f>
        <v>0</v>
      </c>
      <c r="AI47" s="154">
        <f>IF(AI$5&lt;=$D47,0,IF(SUM($D47,I19)&gt;AI$5,$X30/I19,$X30-SUM($I47:AH47)))</f>
        <v>0</v>
      </c>
      <c r="AJ47" s="154">
        <f>IF(AJ$5&lt;=$D47,0,IF(SUM($D47,I19)&gt;AJ$5,$X30/I19,$X30-SUM($I47:AI47)))</f>
        <v>0</v>
      </c>
      <c r="AK47" s="154">
        <f>IF(AK$5&lt;=$D47,0,IF(SUM($D47,I19)&gt;AK$5,$X30/I19,$X30-SUM($I47:AJ47)))</f>
        <v>0</v>
      </c>
      <c r="AL47" s="154">
        <f>IF(AL$5&lt;=$D47,0,IF(SUM($D47,I19)&gt;AL$5,$X30/I19,$X30-SUM($I47:AK47)))</f>
        <v>0</v>
      </c>
      <c r="AM47" s="154">
        <f>IF(AM$5&lt;=$D47,0,IF(SUM($D47,I19)&gt;AM$5,$X30/I19,$X30-SUM($I47:AL47)))</f>
        <v>0</v>
      </c>
      <c r="AN47" s="154">
        <f>IF(AN$5&lt;=$D47,0,IF(SUM($D47,I19)&gt;AN$5,$X30/I19,$X30-SUM($I47:AM47)))</f>
        <v>0</v>
      </c>
      <c r="AO47" s="154">
        <f>IF(AO$5&lt;=$D47,0,IF(SUM($D47,I19)&gt;AO$5,$X30/I19,$X30-SUM($I47:AN47)))</f>
        <v>0</v>
      </c>
      <c r="AP47" s="154">
        <f>IF(AP$5&lt;=$D47,0,IF(SUM($D47,I19)&gt;AP$5,$X30/I19,$X30-SUM($I47:AO47)))</f>
        <v>0</v>
      </c>
      <c r="AQ47" s="154">
        <f>IF(AQ$5&lt;=$D47,0,IF(SUM($D47,I19)&gt;AQ$5,$X30/I19,$X30-SUM($I47:AP47)))</f>
        <v>0</v>
      </c>
      <c r="AR47" s="154">
        <f>IF(AR$5&lt;=$D47,0,IF(SUM($D47,I19)&gt;AR$5,$X30/I19,$X30-SUM($I47:AQ47)))</f>
        <v>0</v>
      </c>
      <c r="AS47" s="154">
        <f>IF(AS$5&lt;=$D47,0,IF(SUM($D47,I19)&gt;AS$5,$X30/I19,$X30-SUM($I47:AR47)))</f>
        <v>0</v>
      </c>
      <c r="AT47" s="154">
        <f>IF(AT$5&lt;=$D47,0,IF(SUM($D47,I19)&gt;AT$5,$X30/I19,$X30-SUM($I47:AS47)))</f>
        <v>0</v>
      </c>
      <c r="AU47" s="154">
        <f>IF(AU$5&lt;=$D47,0,IF(SUM($D47,I19)&gt;AU$5,$X30/I19,$X30-SUM($I47:AT47)))</f>
        <v>0</v>
      </c>
      <c r="AV47" s="154">
        <f>IF(AV$5&lt;=$D47,0,IF(SUM($D47,I19)&gt;AV$5,$X30/I19,$X30-SUM($I47:AU47)))</f>
        <v>0</v>
      </c>
      <c r="AW47" s="154">
        <f>IF(AW$5&lt;=$D47,0,IF(SUM($D47,I19)&gt;AW$5,$X30/I19,$X30-SUM($I47:AV47)))</f>
        <v>0</v>
      </c>
      <c r="AX47" s="154">
        <f>IF(AX$5&lt;=$D47,0,IF(SUM($D47,I19)&gt;AX$5,$X30/I19,$X30-SUM($I47:AW47)))</f>
        <v>0</v>
      </c>
      <c r="AY47" s="154">
        <f>IF(AY$5&lt;=$D47,0,IF(SUM($D47,I19)&gt;AY$5,$X30/I19,$X30-SUM($I47:AX47)))</f>
        <v>0</v>
      </c>
      <c r="AZ47" s="154">
        <f>IF(AZ$5&lt;=$D47,0,IF(SUM($D47,I19)&gt;AZ$5,$X30/I19,$X30-SUM($I47:AY47)))</f>
        <v>0</v>
      </c>
      <c r="BA47" s="154">
        <f>IF(BA$5&lt;=$D47,0,IF(SUM($D47,I19)&gt;BA$5,$X30/I19,$X30-SUM($I47:AZ47)))</f>
        <v>0</v>
      </c>
      <c r="BB47" s="154">
        <f>IF(BB$5&lt;=$D47,0,IF(SUM($D47,I19)&gt;BB$5,$X30/I19,$X30-SUM($I47:BA47)))</f>
        <v>0</v>
      </c>
      <c r="BC47" s="154">
        <f>IF(BC$5&lt;=$D47,0,IF(SUM($D47,I19)&gt;BC$5,$X30/I19,$X30-SUM($I47:BB47)))</f>
        <v>0</v>
      </c>
      <c r="BD47" s="154">
        <f>IF(BD$5&lt;=$D47,0,IF(SUM($D47,I19)&gt;BD$5,$X30/I19,$X30-SUM($I47:BC47)))</f>
        <v>0</v>
      </c>
      <c r="BE47" s="154">
        <f>IF(BE$5&lt;=$D47,0,IF(SUM($D47,I19)&gt;BE$5,$X30/I19,$X30-SUM($I47:BD47)))</f>
        <v>0</v>
      </c>
      <c r="BF47" s="154">
        <f>IF(BF$5&lt;=$D47,0,IF(SUM($D47,I19)&gt;BF$5,$X30/I19,$X30-SUM($I47:BE47)))</f>
        <v>0</v>
      </c>
      <c r="BG47" s="154">
        <f>IF(BG$5&lt;=$D47,0,IF(SUM($D47,I19)&gt;BG$5,$X30/I19,$X30-SUM($I47:BF47)))</f>
        <v>0</v>
      </c>
      <c r="BH47" s="154">
        <f>IF(BH$5&lt;=$D47,0,IF(SUM($D47,I19)&gt;BH$5,$X30/I19,$X30-SUM($I47:BG47)))</f>
        <v>0</v>
      </c>
      <c r="BI47" s="154">
        <f>IF(BI$5&lt;=$D47,0,IF(SUM($D47,I19)&gt;BI$5,$X30/I19,$X30-SUM($I47:BH47)))</f>
        <v>0</v>
      </c>
      <c r="BJ47" s="154">
        <f>IF(BJ$5&lt;=$D47,0,IF(SUM($D47,I19)&gt;BJ$5,$X30/I19,$X30-SUM($I47:BI47)))</f>
        <v>0</v>
      </c>
      <c r="BK47" s="154">
        <f>IF(BK$5&lt;=$D47,0,IF(SUM($D47,I19)&gt;BK$5,$X30/I19,$X30-SUM($I47:BJ47)))</f>
        <v>0</v>
      </c>
      <c r="BL47" s="154">
        <f>IF(BL$5&lt;=$D47,0,IF(SUM($D47,I19)&gt;BL$5,$X30/I19,$X30-SUM($I47:BK47)))</f>
        <v>0</v>
      </c>
      <c r="BM47" s="154">
        <f>IF(BM$5&lt;=$D47,0,IF(SUM($D47,I19)&gt;BM$5,$X30/I19,$X30-SUM($I47:BL47)))</f>
        <v>0</v>
      </c>
      <c r="BN47" s="154">
        <f>IF(BN$5&lt;=$D47,0,IF(SUM($D47,I19)&gt;BN$5,$X30/I19,$X30-SUM($I47:BM47)))</f>
        <v>0</v>
      </c>
      <c r="BO47" s="154">
        <f>IF(BO$5&lt;=$D47,0,IF(SUM($D47,I19)&gt;BO$5,$X30/I19,$X30-SUM($I47:BN47)))</f>
        <v>0</v>
      </c>
      <c r="BP47" s="154">
        <f>IF(BP$5&lt;=$D47,0,IF(SUM($D47,I19)&gt;BP$5,$X30/I19,$X30-SUM($I47:BO47)))</f>
        <v>0</v>
      </c>
      <c r="BQ47" s="154">
        <f>IF(BQ$5&lt;=$D47,0,IF(SUM($D47,I19)&gt;BQ$5,$X30/I19,$X30-SUM($I47:BP47)))</f>
        <v>0</v>
      </c>
      <c r="BR47" s="154">
        <f>IF(BR$5&lt;=$D47,0,IF(SUM($D47,I19)&gt;BR$5,$X30/I19,$X30-SUM($I47:BQ47)))</f>
        <v>0</v>
      </c>
      <c r="BS47" s="154">
        <f>IF(BS$5&lt;=$D47,0,IF(SUM($D47,I19)&gt;BS$5,$X30/I19,$X30-SUM($I47:BR47)))</f>
        <v>0</v>
      </c>
      <c r="BT47" s="154">
        <f>IF(BT$5&lt;=$D47,0,IF(SUM($D47,I19)&gt;BT$5,$X30/I19,$X30-SUM($I47:BS47)))</f>
        <v>0</v>
      </c>
      <c r="BU47" s="154">
        <f>IF(BU$5&lt;=$D47,0,IF(SUM($D47,I19)&gt;BU$5,$X30/I19,$X30-SUM($I47:BT47)))</f>
        <v>0</v>
      </c>
      <c r="BV47" s="154">
        <f>IF(BV$5&lt;=$D47,0,IF(SUM($D47,I19)&gt;BV$5,$X30/I19,$X30-SUM($I47:BU47)))</f>
        <v>0</v>
      </c>
      <c r="BW47" s="154">
        <f>IF(BW$5&lt;=$D47,0,IF(SUM($D47,I19)&gt;BW$5,$X30/I19,$X30-SUM($I47:BV47)))</f>
        <v>0</v>
      </c>
    </row>
    <row r="48" spans="4:75" ht="12.75" customHeight="1" outlineLevel="1">
      <c r="D48" s="155">
        <f t="shared" si="13"/>
        <v>2028</v>
      </c>
      <c r="E48" s="120" t="s">
        <v>55</v>
      </c>
      <c r="I48" s="134"/>
      <c r="J48" s="152">
        <f>IF(J$5&lt;=$D48,0,IF(SUM($D48,I19)&gt;J$5,$Y30/I19,$Y30-SUM($I48:I48)))</f>
        <v>0</v>
      </c>
      <c r="K48" s="152">
        <f>IF(K$5&lt;=$D48,0,IF(SUM($D48,I19)&gt;K$5,$Y30/I19,$Y30-SUM($I48:J48)))</f>
        <v>0</v>
      </c>
      <c r="L48" s="152">
        <f>IF(L$5&lt;=$D48,0,IF(SUM($D48,I19)&gt;L$5,$Y30/I19,$Y30-SUM($I48:K48)))</f>
        <v>0</v>
      </c>
      <c r="M48" s="152">
        <f>IF(M$5&lt;=$D48,0,IF(SUM($D48,I19)&gt;M$5,$Y30/I19,$Y30-SUM($I48:L48)))</f>
        <v>0</v>
      </c>
      <c r="N48" s="152">
        <f>IF(N$5&lt;=$D48,0,IF(SUM($D48,I19)&gt;N$5,$Y30/I19,$Y30-SUM($I48:M48)))</f>
        <v>0</v>
      </c>
      <c r="O48" s="152">
        <f>IF(O$5&lt;=$D48,0,IF(SUM($D48,I19)&gt;O$5,$Y30/I19,$Y30-SUM($I48:N48)))</f>
        <v>0</v>
      </c>
      <c r="P48" s="152">
        <f>IF(P$5&lt;=$D48,0,IF(SUM($D48,I19)&gt;P$5,$Y30/I19,$Y30-SUM($I48:O48)))</f>
        <v>0</v>
      </c>
      <c r="Q48" s="152">
        <f>IF(Q$5&lt;=$D48,0,IF(SUM($D48,I19)&gt;Q$5,$Y30/I19,$Y30-SUM($I48:P48)))</f>
        <v>0</v>
      </c>
      <c r="R48" s="152">
        <f>IF(R$5&lt;=$D48,0,IF(SUM($D48,I19)&gt;R$5,$Y30/I19,$Y30-SUM($I48:Q48)))</f>
        <v>0</v>
      </c>
      <c r="S48" s="152">
        <f>IF(S$5&lt;=$D48,0,IF(SUM($D48,I19)&gt;S$5,$Y30/I19,$Y30-SUM($I48:R48)))</f>
        <v>0</v>
      </c>
      <c r="T48" s="152">
        <f>IF(T$5&lt;=$D48,0,IF(SUM($D48,I19)&gt;T$5,$Y30/I19,$Y30-SUM($I48:S48)))</f>
        <v>0</v>
      </c>
      <c r="U48" s="152">
        <f>IF(U$5&lt;=$D48,0,IF(SUM($D48,I19)&gt;U$5,$Y30/I19,$Y30-SUM($I48:T48)))</f>
        <v>0</v>
      </c>
      <c r="V48" s="152">
        <f>IF(V$5&lt;=$D48,0,IF(SUM($D48,I19)&gt;V$5,$Y30/I19,$Y30-SUM($I48:U48)))</f>
        <v>0</v>
      </c>
      <c r="W48" s="152">
        <f>IF(W$5&lt;=$D48,0,IF(SUM($D48,I19)&gt;W$5,$Y30/I19,$Y30-SUM($I48:V48)))</f>
        <v>0</v>
      </c>
      <c r="X48" s="152">
        <f>IF(X$5&lt;=$D48,0,IF(SUM($D48,I19)&gt;X$5,$Y30/I19,$Y30-SUM($I48:W48)))</f>
        <v>0</v>
      </c>
      <c r="Y48" s="152">
        <f>IF(Y$5&lt;=$D48,0,IF(SUM($D48,I19)&gt;Y$5,$Y30/I19,$Y30-SUM($I48:X48)))</f>
        <v>0</v>
      </c>
      <c r="Z48" s="153">
        <f>IF(Z$5&lt;=$D48,0,IF(SUM($D48,I19)&gt;Z$5,$Y30/I19,$Y30-SUM($I48:Y48)))</f>
        <v>0</v>
      </c>
      <c r="AA48" s="154">
        <f>IF(AA$5&lt;=$D48,0,IF(SUM($D48,I19)&gt;AA$5,$Y30/I19,$Y30-SUM($I48:Z48)))</f>
        <v>0</v>
      </c>
      <c r="AB48" s="154">
        <f>IF(AB$5&lt;=$D48,0,IF(SUM($D48,I19)&gt;AB$5,$Y30/I19,$Y30-SUM($I48:AA48)))</f>
        <v>0</v>
      </c>
      <c r="AC48" s="154">
        <f>IF(AC$5&lt;=$D48,0,IF(SUM($D48,I19)&gt;AC$5,$Y30/I19,$Y30-SUM($I48:AB48)))</f>
        <v>0</v>
      </c>
      <c r="AD48" s="154">
        <f>IF(AD$5&lt;=$D48,0,IF(SUM($D48,I19)&gt;AD$5,$Y30/I19,$Y30-SUM($I48:AC48)))</f>
        <v>0</v>
      </c>
      <c r="AE48" s="154">
        <f>IF(AE$5&lt;=$D48,0,IF(SUM($D48,I19)&gt;AE$5,$Y30/I19,$Y30-SUM($I48:AD48)))</f>
        <v>0</v>
      </c>
      <c r="AF48" s="154">
        <f>IF(AF$5&lt;=$D48,0,IF(SUM($D48,I19)&gt;AF$5,$Y30/I19,$Y30-SUM($I48:AE48)))</f>
        <v>0</v>
      </c>
      <c r="AG48" s="154">
        <f>IF(AG$5&lt;=$D48,0,IF(SUM($D48,I19)&gt;AG$5,$Y30/I19,$Y30-SUM($I48:AF48)))</f>
        <v>0</v>
      </c>
      <c r="AH48" s="154">
        <f>IF(AH$5&lt;=$D48,0,IF(SUM($D48,I19)&gt;AH$5,$Y30/I19,$Y30-SUM($I48:AG48)))</f>
        <v>0</v>
      </c>
      <c r="AI48" s="154">
        <f>IF(AI$5&lt;=$D48,0,IF(SUM($D48,I19)&gt;AI$5,$Y30/I19,$Y30-SUM($I48:AH48)))</f>
        <v>0</v>
      </c>
      <c r="AJ48" s="154">
        <f>IF(AJ$5&lt;=$D48,0,IF(SUM($D48,I19)&gt;AJ$5,$Y30/I19,$Y30-SUM($I48:AI48)))</f>
        <v>0</v>
      </c>
      <c r="AK48" s="154">
        <f>IF(AK$5&lt;=$D48,0,IF(SUM($D48,I19)&gt;AK$5,$Y30/I19,$Y30-SUM($I48:AJ48)))</f>
        <v>0</v>
      </c>
      <c r="AL48" s="154">
        <f>IF(AL$5&lt;=$D48,0,IF(SUM($D48,I19)&gt;AL$5,$Y30/I19,$Y30-SUM($I48:AK48)))</f>
        <v>0</v>
      </c>
      <c r="AM48" s="154">
        <f>IF(AM$5&lt;=$D48,0,IF(SUM($D48,I19)&gt;AM$5,$Y30/I19,$Y30-SUM($I48:AL48)))</f>
        <v>0</v>
      </c>
      <c r="AN48" s="154">
        <f>IF(AN$5&lt;=$D48,0,IF(SUM($D48,I19)&gt;AN$5,$Y30/I19,$Y30-SUM($I48:AM48)))</f>
        <v>0</v>
      </c>
      <c r="AO48" s="154">
        <f>IF(AO$5&lt;=$D48,0,IF(SUM($D48,I19)&gt;AO$5,$Y30/I19,$Y30-SUM($I48:AN48)))</f>
        <v>0</v>
      </c>
      <c r="AP48" s="154">
        <f>IF(AP$5&lt;=$D48,0,IF(SUM($D48,I19)&gt;AP$5,$Y30/I19,$Y30-SUM($I48:AO48)))</f>
        <v>0</v>
      </c>
      <c r="AQ48" s="154">
        <f>IF(AQ$5&lt;=$D48,0,IF(SUM($D48,I19)&gt;AQ$5,$Y30/I19,$Y30-SUM($I48:AP48)))</f>
        <v>0</v>
      </c>
      <c r="AR48" s="154">
        <f>IF(AR$5&lt;=$D48,0,IF(SUM($D48,I19)&gt;AR$5,$Y30/I19,$Y30-SUM($I48:AQ48)))</f>
        <v>0</v>
      </c>
      <c r="AS48" s="154">
        <f>IF(AS$5&lt;=$D48,0,IF(SUM($D48,I19)&gt;AS$5,$Y30/I19,$Y30-SUM($I48:AR48)))</f>
        <v>0</v>
      </c>
      <c r="AT48" s="154">
        <f>IF(AT$5&lt;=$D48,0,IF(SUM($D48,I19)&gt;AT$5,$Y30/I19,$Y30-SUM($I48:AS48)))</f>
        <v>0</v>
      </c>
      <c r="AU48" s="154">
        <f>IF(AU$5&lt;=$D48,0,IF(SUM($D48,I19)&gt;AU$5,$Y30/I19,$Y30-SUM($I48:AT48)))</f>
        <v>0</v>
      </c>
      <c r="AV48" s="154">
        <f>IF(AV$5&lt;=$D48,0,IF(SUM($D48,I19)&gt;AV$5,$Y30/I19,$Y30-SUM($I48:AU48)))</f>
        <v>0</v>
      </c>
      <c r="AW48" s="154">
        <f>IF(AW$5&lt;=$D48,0,IF(SUM($D48,I19)&gt;AW$5,$Y30/I19,$Y30-SUM($I48:AV48)))</f>
        <v>0</v>
      </c>
      <c r="AX48" s="154">
        <f>IF(AX$5&lt;=$D48,0,IF(SUM($D48,I19)&gt;AX$5,$Y30/I19,$Y30-SUM($I48:AW48)))</f>
        <v>0</v>
      </c>
      <c r="AY48" s="154">
        <f>IF(AY$5&lt;=$D48,0,IF(SUM($D48,I19)&gt;AY$5,$Y30/I19,$Y30-SUM($I48:AX48)))</f>
        <v>0</v>
      </c>
      <c r="AZ48" s="154">
        <f>IF(AZ$5&lt;=$D48,0,IF(SUM($D48,I19)&gt;AZ$5,$Y30/I19,$Y30-SUM($I48:AY48)))</f>
        <v>0</v>
      </c>
      <c r="BA48" s="154">
        <f>IF(BA$5&lt;=$D48,0,IF(SUM($D48,I19)&gt;BA$5,$Y30/I19,$Y30-SUM($I48:AZ48)))</f>
        <v>0</v>
      </c>
      <c r="BB48" s="154">
        <f>IF(BB$5&lt;=$D48,0,IF(SUM($D48,I19)&gt;BB$5,$Y30/I19,$Y30-SUM($I48:BA48)))</f>
        <v>0</v>
      </c>
      <c r="BC48" s="154">
        <f>IF(BC$5&lt;=$D48,0,IF(SUM($D48,I19)&gt;BC$5,$Y30/I19,$Y30-SUM($I48:BB48)))</f>
        <v>0</v>
      </c>
      <c r="BD48" s="154">
        <f>IF(BD$5&lt;=$D48,0,IF(SUM($D48,I19)&gt;BD$5,$Y30/I19,$Y30-SUM($I48:BC48)))</f>
        <v>0</v>
      </c>
      <c r="BE48" s="154">
        <f>IF(BE$5&lt;=$D48,0,IF(SUM($D48,I19)&gt;BE$5,$Y30/I19,$Y30-SUM($I48:BD48)))</f>
        <v>0</v>
      </c>
      <c r="BF48" s="154">
        <f>IF(BF$5&lt;=$D48,0,IF(SUM($D48,I19)&gt;BF$5,$Y30/I19,$Y30-SUM($I48:BE48)))</f>
        <v>0</v>
      </c>
      <c r="BG48" s="154">
        <f>IF(BG$5&lt;=$D48,0,IF(SUM($D48,I19)&gt;BG$5,$Y30/I19,$Y30-SUM($I48:BF48)))</f>
        <v>0</v>
      </c>
      <c r="BH48" s="154">
        <f>IF(BH$5&lt;=$D48,0,IF(SUM($D48,I19)&gt;BH$5,$Y30/I19,$Y30-SUM($I48:BG48)))</f>
        <v>0</v>
      </c>
      <c r="BI48" s="154">
        <f>IF(BI$5&lt;=$D48,0,IF(SUM($D48,I19)&gt;BI$5,$Y30/I19,$Y30-SUM($I48:BH48)))</f>
        <v>0</v>
      </c>
      <c r="BJ48" s="154">
        <f>IF(BJ$5&lt;=$D48,0,IF(SUM($D48,I19)&gt;BJ$5,$Y30/I19,$Y30-SUM($I48:BI48)))</f>
        <v>0</v>
      </c>
      <c r="BK48" s="154">
        <f>IF(BK$5&lt;=$D48,0,IF(SUM($D48,I19)&gt;BK$5,$Y30/I19,$Y30-SUM($I48:BJ48)))</f>
        <v>0</v>
      </c>
      <c r="BL48" s="154">
        <f>IF(BL$5&lt;=$D48,0,IF(SUM($D48,I19)&gt;BL$5,$Y30/I19,$Y30-SUM($I48:BK48)))</f>
        <v>0</v>
      </c>
      <c r="BM48" s="154">
        <f>IF(BM$5&lt;=$D48,0,IF(SUM($D48,I19)&gt;BM$5,$Y30/I19,$Y30-SUM($I48:BL48)))</f>
        <v>0</v>
      </c>
      <c r="BN48" s="154">
        <f>IF(BN$5&lt;=$D48,0,IF(SUM($D48,I19)&gt;BN$5,$Y30/I19,$Y30-SUM($I48:BM48)))</f>
        <v>0</v>
      </c>
      <c r="BO48" s="154">
        <f>IF(BO$5&lt;=$D48,0,IF(SUM($D48,I19)&gt;BO$5,$Y30/I19,$Y30-SUM($I48:BN48)))</f>
        <v>0</v>
      </c>
      <c r="BP48" s="154">
        <f>IF(BP$5&lt;=$D48,0,IF(SUM($D48,I19)&gt;BP$5,$Y30/I19,$Y30-SUM($I48:BO48)))</f>
        <v>0</v>
      </c>
      <c r="BQ48" s="154">
        <f>IF(BQ$5&lt;=$D48,0,IF(SUM($D48,I19)&gt;BQ$5,$Y30/I19,$Y30-SUM($I48:BP48)))</f>
        <v>0</v>
      </c>
      <c r="BR48" s="154">
        <f>IF(BR$5&lt;=$D48,0,IF(SUM($D48,I19)&gt;BR$5,$Y30/I19,$Y30-SUM($I48:BQ48)))</f>
        <v>0</v>
      </c>
      <c r="BS48" s="154">
        <f>IF(BS$5&lt;=$D48,0,IF(SUM($D48,I19)&gt;BS$5,$Y30/I19,$Y30-SUM($I48:BR48)))</f>
        <v>0</v>
      </c>
      <c r="BT48" s="154">
        <f>IF(BT$5&lt;=$D48,0,IF(SUM($D48,I19)&gt;BT$5,$Y30/I19,$Y30-SUM($I48:BS48)))</f>
        <v>0</v>
      </c>
      <c r="BU48" s="154">
        <f>IF(BU$5&lt;=$D48,0,IF(SUM($D48,I19)&gt;BU$5,$Y30/I19,$Y30-SUM($I48:BT48)))</f>
        <v>0</v>
      </c>
      <c r="BV48" s="154">
        <f>IF(BV$5&lt;=$D48,0,IF(SUM($D48,I19)&gt;BV$5,$Y30/I19,$Y30-SUM($I48:BU48)))</f>
        <v>0</v>
      </c>
      <c r="BW48" s="154">
        <f>IF(BW$5&lt;=$D48,0,IF(SUM($D48,I19)&gt;BW$5,$Y30/I19,$Y30-SUM($I48:BV48)))</f>
        <v>0</v>
      </c>
    </row>
    <row r="49" spans="4:75" ht="12.75" customHeight="1" outlineLevel="1">
      <c r="D49" s="155">
        <f t="shared" si="13"/>
        <v>2029</v>
      </c>
      <c r="E49" s="120" t="s">
        <v>55</v>
      </c>
      <c r="I49" s="134"/>
      <c r="J49" s="152">
        <f>IF(J$5&lt;=$D49,0,IF(SUM($D49,I19)&gt;J$5,$Z30/I19,$Z30-SUM($I49:I49)))</f>
        <v>0</v>
      </c>
      <c r="K49" s="152">
        <f>IF(K$5&lt;=$D49,0,IF(SUM($D49,I19)&gt;K$5,$Z30/I19,$Z30-SUM($I49:J49)))</f>
        <v>0</v>
      </c>
      <c r="L49" s="152">
        <f>IF(L$5&lt;=$D49,0,IF(SUM($D49,I19)&gt;L$5,$Z30/I19,$Z30-SUM($I49:K49)))</f>
        <v>0</v>
      </c>
      <c r="M49" s="152">
        <f>IF(M$5&lt;=$D49,0,IF(SUM($D49,I19)&gt;M$5,$Z30/I19,$Z30-SUM($I49:L49)))</f>
        <v>0</v>
      </c>
      <c r="N49" s="152">
        <f>IF(N$5&lt;=$D49,0,IF(SUM($D49,I19)&gt;N$5,$Z30/I19,$Z30-SUM($I49:M49)))</f>
        <v>0</v>
      </c>
      <c r="O49" s="152">
        <f>IF(O$5&lt;=$D49,0,IF(SUM($D49,I19)&gt;O$5,$Z30/I19,$Z30-SUM($I49:N49)))</f>
        <v>0</v>
      </c>
      <c r="P49" s="152">
        <f>IF(P$5&lt;=$D49,0,IF(SUM($D49,I19)&gt;P$5,$Z30/I19,$Z30-SUM($I49:O49)))</f>
        <v>0</v>
      </c>
      <c r="Q49" s="152">
        <f>IF(Q$5&lt;=$D49,0,IF(SUM($D49,I19)&gt;Q$5,$Z30/I19,$Z30-SUM($I49:P49)))</f>
        <v>0</v>
      </c>
      <c r="R49" s="152">
        <f>IF(R$5&lt;=$D49,0,IF(SUM($D49,I19)&gt;R$5,$Z30/I19,$Z30-SUM($I49:Q49)))</f>
        <v>0</v>
      </c>
      <c r="S49" s="152">
        <f>IF(S$5&lt;=$D49,0,IF(SUM($D49,I19)&gt;S$5,$Z30/I19,$Z30-SUM($I49:R49)))</f>
        <v>0</v>
      </c>
      <c r="T49" s="152">
        <f>IF(T$5&lt;=$D49,0,IF(SUM($D49,I19)&gt;T$5,$Z30/I19,$Z30-SUM($I49:S49)))</f>
        <v>0</v>
      </c>
      <c r="U49" s="152">
        <f>IF(U$5&lt;=$D49,0,IF(SUM($D49,I19)&gt;U$5,$Z30/I19,$Z30-SUM($I49:T49)))</f>
        <v>0</v>
      </c>
      <c r="V49" s="152">
        <f>IF(V$5&lt;=$D49,0,IF(SUM($D49,I19)&gt;V$5,$Z30/I19,$Z30-SUM($I49:U49)))</f>
        <v>0</v>
      </c>
      <c r="W49" s="152">
        <f>IF(W$5&lt;=$D49,0,IF(SUM($D49,I19)&gt;W$5,$Z30/I19,$Z30-SUM($I49:V49)))</f>
        <v>0</v>
      </c>
      <c r="X49" s="152">
        <f>IF(X$5&lt;=$D49,0,IF(SUM($D49,I19)&gt;X$5,$Z30/I19,$Z30-SUM($I49:W49)))</f>
        <v>0</v>
      </c>
      <c r="Y49" s="152">
        <f>IF(Y$5&lt;=$D49,0,IF(SUM($D49,I19)&gt;Y$5,$Z30/I19,$Z30-SUM($I49:X49)))</f>
        <v>0</v>
      </c>
      <c r="Z49" s="152">
        <f>IF(Z$5&lt;=$D49,0,IF(SUM($D49,I19)&gt;Z$5,$Z30/I19,$Z30-SUM($I49:Y49)))</f>
        <v>0</v>
      </c>
      <c r="AA49" s="153">
        <f>IF(AA$5&lt;=$D49,0,IF(SUM($D49,I19)&gt;AA$5,$Z30/I19,$Z30-SUM($I49:Z49)))</f>
        <v>0</v>
      </c>
      <c r="AB49" s="154">
        <f>IF(AB$5&lt;=$D49,0,IF(SUM($D49,I19)&gt;AB$5,$Z30/I19,$Z30-SUM($I49:AA49)))</f>
        <v>0</v>
      </c>
      <c r="AC49" s="154">
        <f>IF(AC$5&lt;=$D49,0,IF(SUM($D49,I19)&gt;AC$5,$Z30/I19,$Z30-SUM($I49:AB49)))</f>
        <v>0</v>
      </c>
      <c r="AD49" s="154">
        <f>IF(AD$5&lt;=$D49,0,IF(SUM($D49,I19)&gt;AD$5,$Z30/I19,$Z30-SUM($I49:AC49)))</f>
        <v>0</v>
      </c>
      <c r="AE49" s="154">
        <f>IF(AE$5&lt;=$D49,0,IF(SUM($D49,I19)&gt;AE$5,$Z30/I19,$Z30-SUM($I49:AD49)))</f>
        <v>0</v>
      </c>
      <c r="AF49" s="154">
        <f>IF(AF$5&lt;=$D49,0,IF(SUM($D49,I19)&gt;AF$5,$Z30/I19,$Z30-SUM($I49:AE49)))</f>
        <v>0</v>
      </c>
      <c r="AG49" s="154">
        <f>IF(AG$5&lt;=$D49,0,IF(SUM($D49,I19)&gt;AG$5,$Z30/I19,$Z30-SUM($I49:AF49)))</f>
        <v>0</v>
      </c>
      <c r="AH49" s="154">
        <f>IF(AH$5&lt;=$D49,0,IF(SUM($D49,I19)&gt;AH$5,$Z30/I19,$Z30-SUM($I49:AG49)))</f>
        <v>0</v>
      </c>
      <c r="AI49" s="154">
        <f>IF(AI$5&lt;=$D49,0,IF(SUM($D49,I19)&gt;AI$5,$Z30/I19,$Z30-SUM($I49:AH49)))</f>
        <v>0</v>
      </c>
      <c r="AJ49" s="154">
        <f>IF(AJ$5&lt;=$D49,0,IF(SUM($D49,I19)&gt;AJ$5,$Z30/I19,$Z30-SUM($I49:AI49)))</f>
        <v>0</v>
      </c>
      <c r="AK49" s="154">
        <f>IF(AK$5&lt;=$D49,0,IF(SUM($D49,I19)&gt;AK$5,$Z30/I19,$Z30-SUM($I49:AJ49)))</f>
        <v>0</v>
      </c>
      <c r="AL49" s="154">
        <f>IF(AL$5&lt;=$D49,0,IF(SUM($D49,I19)&gt;AL$5,$Z30/I19,$Z30-SUM($I49:AK49)))</f>
        <v>0</v>
      </c>
      <c r="AM49" s="154">
        <f>IF(AM$5&lt;=$D49,0,IF(SUM($D49,I19)&gt;AM$5,$Z30/I19,$Z30-SUM($I49:AL49)))</f>
        <v>0</v>
      </c>
      <c r="AN49" s="154">
        <f>IF(AN$5&lt;=$D49,0,IF(SUM($D49,I19)&gt;AN$5,$Z30/I19,$Z30-SUM($I49:AM49)))</f>
        <v>0</v>
      </c>
      <c r="AO49" s="154">
        <f>IF(AO$5&lt;=$D49,0,IF(SUM($D49,I19)&gt;AO$5,$Z30/I19,$Z30-SUM($I49:AN49)))</f>
        <v>0</v>
      </c>
      <c r="AP49" s="154">
        <f>IF(AP$5&lt;=$D49,0,IF(SUM($D49,I19)&gt;AP$5,$Z30/I19,$Z30-SUM($I49:AO49)))</f>
        <v>0</v>
      </c>
      <c r="AQ49" s="154">
        <f>IF(AQ$5&lt;=$D49,0,IF(SUM($D49,I19)&gt;AQ$5,$Z30/I19,$Z30-SUM($I49:AP49)))</f>
        <v>0</v>
      </c>
      <c r="AR49" s="154">
        <f>IF(AR$5&lt;=$D49,0,IF(SUM($D49,I19)&gt;AR$5,$Z30/I19,$Z30-SUM($I49:AQ49)))</f>
        <v>0</v>
      </c>
      <c r="AS49" s="154">
        <f>IF(AS$5&lt;=$D49,0,IF(SUM($D49,I19)&gt;AS$5,$Z30/I19,$Z30-SUM($I49:AR49)))</f>
        <v>0</v>
      </c>
      <c r="AT49" s="154">
        <f>IF(AT$5&lt;=$D49,0,IF(SUM($D49,I19)&gt;AT$5,$Z30/I19,$Z30-SUM($I49:AS49)))</f>
        <v>0</v>
      </c>
      <c r="AU49" s="154">
        <f>IF(AU$5&lt;=$D49,0,IF(SUM($D49,I19)&gt;AU$5,$Z30/I19,$Z30-SUM($I49:AT49)))</f>
        <v>0</v>
      </c>
      <c r="AV49" s="154">
        <f>IF(AV$5&lt;=$D49,0,IF(SUM($D49,I19)&gt;AV$5,$Z30/I19,$Z30-SUM($I49:AU49)))</f>
        <v>0</v>
      </c>
      <c r="AW49" s="154">
        <f>IF(AW$5&lt;=$D49,0,IF(SUM($D49,I19)&gt;AW$5,$Z30/I19,$Z30-SUM($I49:AV49)))</f>
        <v>0</v>
      </c>
      <c r="AX49" s="154">
        <f>IF(AX$5&lt;=$D49,0,IF(SUM($D49,I19)&gt;AX$5,$Z30/I19,$Z30-SUM($I49:AW49)))</f>
        <v>0</v>
      </c>
      <c r="AY49" s="154">
        <f>IF(AY$5&lt;=$D49,0,IF(SUM($D49,I19)&gt;AY$5,$Z30/I19,$Z30-SUM($I49:AX49)))</f>
        <v>0</v>
      </c>
      <c r="AZ49" s="154">
        <f>IF(AZ$5&lt;=$D49,0,IF(SUM($D49,I19)&gt;AZ$5,$Z30/I19,$Z30-SUM($I49:AY49)))</f>
        <v>0</v>
      </c>
      <c r="BA49" s="154">
        <f>IF(BA$5&lt;=$D49,0,IF(SUM($D49,I19)&gt;BA$5,$Z30/I19,$Z30-SUM($I49:AZ49)))</f>
        <v>0</v>
      </c>
      <c r="BB49" s="154">
        <f>IF(BB$5&lt;=$D49,0,IF(SUM($D49,I19)&gt;BB$5,$Z30/I19,$Z30-SUM($I49:BA49)))</f>
        <v>0</v>
      </c>
      <c r="BC49" s="154">
        <f>IF(BC$5&lt;=$D49,0,IF(SUM($D49,I19)&gt;BC$5,$Z30/I19,$Z30-SUM($I49:BB49)))</f>
        <v>0</v>
      </c>
      <c r="BD49" s="154">
        <f>IF(BD$5&lt;=$D49,0,IF(SUM($D49,I19)&gt;BD$5,$Z30/I19,$Z30-SUM($I49:BC49)))</f>
        <v>0</v>
      </c>
      <c r="BE49" s="154">
        <f>IF(BE$5&lt;=$D49,0,IF(SUM($D49,I19)&gt;BE$5,$Z30/I19,$Z30-SUM($I49:BD49)))</f>
        <v>0</v>
      </c>
      <c r="BF49" s="154">
        <f>IF(BF$5&lt;=$D49,0,IF(SUM($D49,I19)&gt;BF$5,$Z30/I19,$Z30-SUM($I49:BE49)))</f>
        <v>0</v>
      </c>
      <c r="BG49" s="154">
        <f>IF(BG$5&lt;=$D49,0,IF(SUM($D49,I19)&gt;BG$5,$Z30/I19,$Z30-SUM($I49:BF49)))</f>
        <v>0</v>
      </c>
      <c r="BH49" s="154">
        <f>IF(BH$5&lt;=$D49,0,IF(SUM($D49,I19)&gt;BH$5,$Z30/I19,$Z30-SUM($I49:BG49)))</f>
        <v>0</v>
      </c>
      <c r="BI49" s="154">
        <f>IF(BI$5&lt;=$D49,0,IF(SUM($D49,I19)&gt;BI$5,$Z30/I19,$Z30-SUM($I49:BH49)))</f>
        <v>0</v>
      </c>
      <c r="BJ49" s="154">
        <f>IF(BJ$5&lt;=$D49,0,IF(SUM($D49,I19)&gt;BJ$5,$Z30/I19,$Z30-SUM($I49:BI49)))</f>
        <v>0</v>
      </c>
      <c r="BK49" s="154">
        <f>IF(BK$5&lt;=$D49,0,IF(SUM($D49,I19)&gt;BK$5,$Z30/I19,$Z30-SUM($I49:BJ49)))</f>
        <v>0</v>
      </c>
      <c r="BL49" s="154">
        <f>IF(BL$5&lt;=$D49,0,IF(SUM($D49,I19)&gt;BL$5,$Z30/I19,$Z30-SUM($I49:BK49)))</f>
        <v>0</v>
      </c>
      <c r="BM49" s="154">
        <f>IF(BM$5&lt;=$D49,0,IF(SUM($D49,I19)&gt;BM$5,$Z30/I19,$Z30-SUM($I49:BL49)))</f>
        <v>0</v>
      </c>
      <c r="BN49" s="154">
        <f>IF(BN$5&lt;=$D49,0,IF(SUM($D49,I19)&gt;BN$5,$Z30/I19,$Z30-SUM($I49:BM49)))</f>
        <v>0</v>
      </c>
      <c r="BO49" s="154">
        <f>IF(BO$5&lt;=$D49,0,IF(SUM($D49,I19)&gt;BO$5,$Z30/I19,$Z30-SUM($I49:BN49)))</f>
        <v>0</v>
      </c>
      <c r="BP49" s="154">
        <f>IF(BP$5&lt;=$D49,0,IF(SUM($D49,I19)&gt;BP$5,$Z30/I19,$Z30-SUM($I49:BO49)))</f>
        <v>0</v>
      </c>
      <c r="BQ49" s="154">
        <f>IF(BQ$5&lt;=$D49,0,IF(SUM($D49,I19)&gt;BQ$5,$Z30/I19,$Z30-SUM($I49:BP49)))</f>
        <v>0</v>
      </c>
      <c r="BR49" s="154">
        <f>IF(BR$5&lt;=$D49,0,IF(SUM($D49,I19)&gt;BR$5,$Z30/I19,$Z30-SUM($I49:BQ49)))</f>
        <v>0</v>
      </c>
      <c r="BS49" s="154">
        <f>IF(BS$5&lt;=$D49,0,IF(SUM($D49,I19)&gt;BS$5,$Z30/I19,$Z30-SUM($I49:BR49)))</f>
        <v>0</v>
      </c>
      <c r="BT49" s="154">
        <f>IF(BT$5&lt;=$D49,0,IF(SUM($D49,I19)&gt;BT$5,$Z30/I19,$Z30-SUM($I49:BS49)))</f>
        <v>0</v>
      </c>
      <c r="BU49" s="154">
        <f>IF(BU$5&lt;=$D49,0,IF(SUM($D49,I19)&gt;BU$5,$Z30/I19,$Z30-SUM($I49:BT49)))</f>
        <v>0</v>
      </c>
      <c r="BV49" s="154">
        <f>IF(BV$5&lt;=$D49,0,IF(SUM($D49,I19)&gt;BV$5,$Z30/I19,$Z30-SUM($I49:BU49)))</f>
        <v>0</v>
      </c>
      <c r="BW49" s="154">
        <f>IF(BW$5&lt;=$D49,0,IF(SUM($D49,I19)&gt;BW$5,$Z30/I19,$Z30-SUM($I49:BV49)))</f>
        <v>0</v>
      </c>
    </row>
    <row r="50" spans="4:75" ht="12.75" customHeight="1" outlineLevel="1">
      <c r="D50" s="155">
        <f t="shared" si="13"/>
        <v>2030</v>
      </c>
      <c r="E50" s="120" t="s">
        <v>55</v>
      </c>
      <c r="I50" s="134"/>
      <c r="J50" s="152">
        <f>IF(J$5&lt;=$D50,0,IF(SUM($D50,I19)&gt;J$5,$AA30/I19,$AA30-SUM($I50:I50)))</f>
        <v>0</v>
      </c>
      <c r="K50" s="152">
        <f>IF(K$5&lt;=$D50,0,IF(SUM($D50,I19)&gt;K$5,$AA30/I19,$AA30-SUM($I50:J50)))</f>
        <v>0</v>
      </c>
      <c r="L50" s="152">
        <f>IF(L$5&lt;=$D50,0,IF(SUM($D50,I19)&gt;L$5,$AA30/I19,$AA30-SUM($I50:K50)))</f>
        <v>0</v>
      </c>
      <c r="M50" s="152">
        <f>IF(M$5&lt;=$D50,0,IF(SUM($D50,I19)&gt;M$5,$AA30/I19,$AA30-SUM($I50:L50)))</f>
        <v>0</v>
      </c>
      <c r="N50" s="152">
        <f>IF(N$5&lt;=$D50,0,IF(SUM($D50,I19)&gt;N$5,$AA30/I19,$AA30-SUM($I50:M50)))</f>
        <v>0</v>
      </c>
      <c r="O50" s="152">
        <f>IF(O$5&lt;=$D50,0,IF(SUM($D50,I19)&gt;O$5,$AA30/I19,$AA30-SUM($I50:N50)))</f>
        <v>0</v>
      </c>
      <c r="P50" s="152">
        <f>IF(P$5&lt;=$D50,0,IF(SUM($D50,I19)&gt;P$5,$AA30/I19,$AA30-SUM($I50:O50)))</f>
        <v>0</v>
      </c>
      <c r="Q50" s="152">
        <f>IF(Q$5&lt;=$D50,0,IF(SUM($D50,I19)&gt;Q$5,$AA30/I19,$AA30-SUM($I50:P50)))</f>
        <v>0</v>
      </c>
      <c r="R50" s="152">
        <f>IF(R$5&lt;=$D50,0,IF(SUM($D50,I19)&gt;R$5,$AA30/I19,$AA30-SUM($I50:Q50)))</f>
        <v>0</v>
      </c>
      <c r="S50" s="152">
        <f>IF(S$5&lt;=$D50,0,IF(SUM($D50,I19)&gt;S$5,$AA30/I19,$AA30-SUM($I50:R50)))</f>
        <v>0</v>
      </c>
      <c r="T50" s="152">
        <f>IF(T$5&lt;=$D50,0,IF(SUM($D50,I19)&gt;T$5,$AA30/I19,$AA30-SUM($I50:S50)))</f>
        <v>0</v>
      </c>
      <c r="U50" s="152">
        <f>IF(U$5&lt;=$D50,0,IF(SUM($D50,I19)&gt;U$5,$AA30/I19,$AA30-SUM($I50:T50)))</f>
        <v>0</v>
      </c>
      <c r="V50" s="152">
        <f>IF(V$5&lt;=$D50,0,IF(SUM($D50,I19)&gt;V$5,$AA30/I19,$AA30-SUM($I50:U50)))</f>
        <v>0</v>
      </c>
      <c r="W50" s="152">
        <f>IF(W$5&lt;=$D50,0,IF(SUM($D50,I19)&gt;W$5,$AA30/I19,$AA30-SUM($I50:V50)))</f>
        <v>0</v>
      </c>
      <c r="X50" s="152">
        <f>IF(X$5&lt;=$D50,0,IF(SUM($D50,I19)&gt;X$5,$AA30/I19,$AA30-SUM($I50:W50)))</f>
        <v>0</v>
      </c>
      <c r="Y50" s="152">
        <f>IF(Y$5&lt;=$D50,0,IF(SUM($D50,I19)&gt;Y$5,$AA30/I19,$AA30-SUM($I50:X50)))</f>
        <v>0</v>
      </c>
      <c r="Z50" s="152">
        <f>IF(Z$5&lt;=$D50,0,IF(SUM($D50,I19)&gt;Z$5,$AA30/I19,$AA30-SUM($I50:Y50)))</f>
        <v>0</v>
      </c>
      <c r="AA50" s="152">
        <f>IF(AA$5&lt;=$D50,0,IF(SUM($D50,I19)&gt;AA$5,$AA30/I19,$AA30-SUM($I50:Z50)))</f>
        <v>0</v>
      </c>
      <c r="AB50" s="153">
        <f>IF(AB$5&lt;=$D50,0,IF(SUM($D50,I19)&gt;AB$5,$AA30/I19,$AA30-SUM($I50:AA50)))</f>
        <v>0</v>
      </c>
      <c r="AC50" s="154">
        <f>IF(AC$5&lt;=$D50,0,IF(SUM($D50,I19)&gt;AC$5,$AA30/I19,$AA30-SUM($I50:AB50)))</f>
        <v>0</v>
      </c>
      <c r="AD50" s="154">
        <f>IF(AD$5&lt;=$D50,0,IF(SUM($D50,I19)&gt;AD$5,$AA30/I19,$AA30-SUM($I50:AC50)))</f>
        <v>0</v>
      </c>
      <c r="AE50" s="154">
        <f>IF(AE$5&lt;=$D50,0,IF(SUM($D50,I19)&gt;AE$5,$AA30/I19,$AA30-SUM($I50:AD50)))</f>
        <v>0</v>
      </c>
      <c r="AF50" s="154">
        <f>IF(AF$5&lt;=$D50,0,IF(SUM($D50,I19)&gt;AF$5,$AA30/I19,$AA30-SUM($I50:AE50)))</f>
        <v>0</v>
      </c>
      <c r="AG50" s="154">
        <f>IF(AG$5&lt;=$D50,0,IF(SUM($D50,I19)&gt;AG$5,$AA30/I19,$AA30-SUM($I50:AF50)))</f>
        <v>0</v>
      </c>
      <c r="AH50" s="154">
        <f>IF(AH$5&lt;=$D50,0,IF(SUM($D50,I19)&gt;AH$5,$AA30/I19,$AA30-SUM($I50:AG50)))</f>
        <v>0</v>
      </c>
      <c r="AI50" s="154">
        <f>IF(AI$5&lt;=$D50,0,IF(SUM($D50,I19)&gt;AI$5,$AA30/I19,$AA30-SUM($I50:AH50)))</f>
        <v>0</v>
      </c>
      <c r="AJ50" s="154">
        <f>IF(AJ$5&lt;=$D50,0,IF(SUM($D50,I19)&gt;AJ$5,$AA30/I19,$AA30-SUM($I50:AI50)))</f>
        <v>0</v>
      </c>
      <c r="AK50" s="154">
        <f>IF(AK$5&lt;=$D50,0,IF(SUM($D50,I19)&gt;AK$5,$AA30/I19,$AA30-SUM($I50:AJ50)))</f>
        <v>0</v>
      </c>
      <c r="AL50" s="154">
        <f>IF(AL$5&lt;=$D50,0,IF(SUM($D50,I19)&gt;AL$5,$AA30/I19,$AA30-SUM($I50:AK50)))</f>
        <v>0</v>
      </c>
      <c r="AM50" s="154">
        <f>IF(AM$5&lt;=$D50,0,IF(SUM($D50,I19)&gt;AM$5,$AA30/I19,$AA30-SUM($I50:AL50)))</f>
        <v>0</v>
      </c>
      <c r="AN50" s="154">
        <f>IF(AN$5&lt;=$D50,0,IF(SUM($D50,I19)&gt;AN$5,$AA30/I19,$AA30-SUM($I50:AM50)))</f>
        <v>0</v>
      </c>
      <c r="AO50" s="154">
        <f>IF(AO$5&lt;=$D50,0,IF(SUM($D50,I19)&gt;AO$5,$AA30/I19,$AA30-SUM($I50:AN50)))</f>
        <v>0</v>
      </c>
      <c r="AP50" s="154">
        <f>IF(AP$5&lt;=$D50,0,IF(SUM($D50,I19)&gt;AP$5,$AA30/I19,$AA30-SUM($I50:AO50)))</f>
        <v>0</v>
      </c>
      <c r="AQ50" s="154">
        <f>IF(AQ$5&lt;=$D50,0,IF(SUM($D50,I19)&gt;AQ$5,$AA30/I19,$AA30-SUM($I50:AP50)))</f>
        <v>0</v>
      </c>
      <c r="AR50" s="154">
        <f>IF(AR$5&lt;=$D50,0,IF(SUM($D50,I19)&gt;AR$5,$AA30/I19,$AA30-SUM($I50:AQ50)))</f>
        <v>0</v>
      </c>
      <c r="AS50" s="154">
        <f>IF(AS$5&lt;=$D50,0,IF(SUM($D50,I19)&gt;AS$5,$AA30/I19,$AA30-SUM($I50:AR50)))</f>
        <v>0</v>
      </c>
      <c r="AT50" s="154">
        <f>IF(AT$5&lt;=$D50,0,IF(SUM($D50,I19)&gt;AT$5,$AA30/I19,$AA30-SUM($I50:AS50)))</f>
        <v>0</v>
      </c>
      <c r="AU50" s="154">
        <f>IF(AU$5&lt;=$D50,0,IF(SUM($D50,I19)&gt;AU$5,$AA30/I19,$AA30-SUM($I50:AT50)))</f>
        <v>0</v>
      </c>
      <c r="AV50" s="154">
        <f>IF(AV$5&lt;=$D50,0,IF(SUM($D50,I19)&gt;AV$5,$AA30/I19,$AA30-SUM($I50:AU50)))</f>
        <v>0</v>
      </c>
      <c r="AW50" s="154">
        <f>IF(AW$5&lt;=$D50,0,IF(SUM($D50,I19)&gt;AW$5,$AA30/I19,$AA30-SUM($I50:AV50)))</f>
        <v>0</v>
      </c>
      <c r="AX50" s="154">
        <f>IF(AX$5&lt;=$D50,0,IF(SUM($D50,I19)&gt;AX$5,$AA30/I19,$AA30-SUM($I50:AW50)))</f>
        <v>0</v>
      </c>
      <c r="AY50" s="154">
        <f>IF(AY$5&lt;=$D50,0,IF(SUM($D50,I19)&gt;AY$5,$AA30/I19,$AA30-SUM($I50:AX50)))</f>
        <v>0</v>
      </c>
      <c r="AZ50" s="154">
        <f>IF(AZ$5&lt;=$D50,0,IF(SUM($D50,I19)&gt;AZ$5,$AA30/I19,$AA30-SUM($I50:AY50)))</f>
        <v>0</v>
      </c>
      <c r="BA50" s="154">
        <f>IF(BA$5&lt;=$D50,0,IF(SUM($D50,I19)&gt;BA$5,$AA30/I19,$AA30-SUM($I50:AZ50)))</f>
        <v>0</v>
      </c>
      <c r="BB50" s="154">
        <f>IF(BB$5&lt;=$D50,0,IF(SUM($D50,I19)&gt;BB$5,$AA30/I19,$AA30-SUM($I50:BA50)))</f>
        <v>0</v>
      </c>
      <c r="BC50" s="154">
        <f>IF(BC$5&lt;=$D50,0,IF(SUM($D50,I19)&gt;BC$5,$AA30/I19,$AA30-SUM($I50:BB50)))</f>
        <v>0</v>
      </c>
      <c r="BD50" s="154">
        <f>IF(BD$5&lt;=$D50,0,IF(SUM($D50,I19)&gt;BD$5,$AA30/I19,$AA30-SUM($I50:BC50)))</f>
        <v>0</v>
      </c>
      <c r="BE50" s="154">
        <f>IF(BE$5&lt;=$D50,0,IF(SUM($D50,I19)&gt;BE$5,$AA30/I19,$AA30-SUM($I50:BD50)))</f>
        <v>0</v>
      </c>
      <c r="BF50" s="154">
        <f>IF(BF$5&lt;=$D50,0,IF(SUM($D50,I19)&gt;BF$5,$AA30/I19,$AA30-SUM($I50:BE50)))</f>
        <v>0</v>
      </c>
      <c r="BG50" s="154">
        <f>IF(BG$5&lt;=$D50,0,IF(SUM($D50,I19)&gt;BG$5,$AA30/I19,$AA30-SUM($I50:BF50)))</f>
        <v>0</v>
      </c>
      <c r="BH50" s="154">
        <f>IF(BH$5&lt;=$D50,0,IF(SUM($D50,I19)&gt;BH$5,$AA30/I19,$AA30-SUM($I50:BG50)))</f>
        <v>0</v>
      </c>
      <c r="BI50" s="154">
        <f>IF(BI$5&lt;=$D50,0,IF(SUM($D50,I19)&gt;BI$5,$AA30/I19,$AA30-SUM($I50:BH50)))</f>
        <v>0</v>
      </c>
      <c r="BJ50" s="154">
        <f>IF(BJ$5&lt;=$D50,0,IF(SUM($D50,I19)&gt;BJ$5,$AA30/I19,$AA30-SUM($I50:BI50)))</f>
        <v>0</v>
      </c>
      <c r="BK50" s="154">
        <f>IF(BK$5&lt;=$D50,0,IF(SUM($D50,I19)&gt;BK$5,$AA30/I19,$AA30-SUM($I50:BJ50)))</f>
        <v>0</v>
      </c>
      <c r="BL50" s="154">
        <f>IF(BL$5&lt;=$D50,0,IF(SUM($D50,I19)&gt;BL$5,$AA30/I19,$AA30-SUM($I50:BK50)))</f>
        <v>0</v>
      </c>
      <c r="BM50" s="154">
        <f>IF(BM$5&lt;=$D50,0,IF(SUM($D50,I19)&gt;BM$5,$AA30/I19,$AA30-SUM($I50:BL50)))</f>
        <v>0</v>
      </c>
      <c r="BN50" s="154">
        <f>IF(BN$5&lt;=$D50,0,IF(SUM($D50,I19)&gt;BN$5,$AA30/I19,$AA30-SUM($I50:BM50)))</f>
        <v>0</v>
      </c>
      <c r="BO50" s="154">
        <f>IF(BO$5&lt;=$D50,0,IF(SUM($D50,I19)&gt;BO$5,$AA30/I19,$AA30-SUM($I50:BN50)))</f>
        <v>0</v>
      </c>
      <c r="BP50" s="154">
        <f>IF(BP$5&lt;=$D50,0,IF(SUM($D50,I19)&gt;BP$5,$AA30/I19,$AA30-SUM($I50:BO50)))</f>
        <v>0</v>
      </c>
      <c r="BQ50" s="154">
        <f>IF(BQ$5&lt;=$D50,0,IF(SUM($D50,I19)&gt;BQ$5,$AA30/I19,$AA30-SUM($I50:BP50)))</f>
        <v>0</v>
      </c>
      <c r="BR50" s="154">
        <f>IF(BR$5&lt;=$D50,0,IF(SUM($D50,I19)&gt;BR$5,$AA30/I19,$AA30-SUM($I50:BQ50)))</f>
        <v>0</v>
      </c>
      <c r="BS50" s="154">
        <f>IF(BS$5&lt;=$D50,0,IF(SUM($D50,I19)&gt;BS$5,$AA30/I19,$AA30-SUM($I50:BR50)))</f>
        <v>0</v>
      </c>
      <c r="BT50" s="154">
        <f>IF(BT$5&lt;=$D50,0,IF(SUM($D50,I19)&gt;BT$5,$AA30/I19,$AA30-SUM($I50:BS50)))</f>
        <v>0</v>
      </c>
      <c r="BU50" s="154">
        <f>IF(BU$5&lt;=$D50,0,IF(SUM($D50,I19)&gt;BU$5,$AA30/I19,$AA30-SUM($I50:BT50)))</f>
        <v>0</v>
      </c>
      <c r="BV50" s="154">
        <f>IF(BV$5&lt;=$D50,0,IF(SUM($D50,I19)&gt;BV$5,$AA30/I19,$AA30-SUM($I50:BU50)))</f>
        <v>0</v>
      </c>
      <c r="BW50" s="154">
        <f>IF(BW$5&lt;=$D50,0,IF(SUM($D50,I19)&gt;BW$5,$AA30/I19,$AA30-SUM($I50:BV50)))</f>
        <v>0</v>
      </c>
    </row>
    <row r="51" spans="4:75" ht="12.75" customHeight="1" outlineLevel="1">
      <c r="D51" s="155">
        <f t="shared" si="13"/>
        <v>2031</v>
      </c>
      <c r="E51" s="120" t="s">
        <v>55</v>
      </c>
      <c r="I51" s="134"/>
      <c r="J51" s="152">
        <f>IF(J$5&lt;=$D51,0,IF(SUM($D51,I19)&gt;J$5,$AB30/I19,$AB30-SUM($I51:I51)))</f>
        <v>0</v>
      </c>
      <c r="K51" s="152">
        <f>IF(K$5&lt;=$D51,0,IF(SUM($D51,I19)&gt;K$5,$AB30/I19,$AB30-SUM($I51:J51)))</f>
        <v>0</v>
      </c>
      <c r="L51" s="152">
        <f>IF(L$5&lt;=$D51,0,IF(SUM($D51,I19)&gt;L$5,$AB30/I19,$AB30-SUM($I51:K51)))</f>
        <v>0</v>
      </c>
      <c r="M51" s="152">
        <f>IF(M$5&lt;=$D51,0,IF(SUM($D51,I19)&gt;M$5,$AB30/I19,$AB30-SUM($I51:L51)))</f>
        <v>0</v>
      </c>
      <c r="N51" s="152">
        <f>IF(N$5&lt;=$D51,0,IF(SUM($D51,I19)&gt;N$5,$AB30/I19,$AB30-SUM($I51:M51)))</f>
        <v>0</v>
      </c>
      <c r="O51" s="152">
        <f>IF(O$5&lt;=$D51,0,IF(SUM($D51,I19)&gt;O$5,$AB30/I19,$AB30-SUM($I51:N51)))</f>
        <v>0</v>
      </c>
      <c r="P51" s="152">
        <f>IF(P$5&lt;=$D51,0,IF(SUM($D51,I19)&gt;P$5,$AB30/I19,$AB30-SUM($I51:O51)))</f>
        <v>0</v>
      </c>
      <c r="Q51" s="152">
        <f>IF(Q$5&lt;=$D51,0,IF(SUM($D51,I19)&gt;Q$5,$AB30/I19,$AB30-SUM($I51:P51)))</f>
        <v>0</v>
      </c>
      <c r="R51" s="152">
        <f>IF(R$5&lt;=$D51,0,IF(SUM($D51,I19)&gt;R$5,$AB30/I19,$AB30-SUM($I51:Q51)))</f>
        <v>0</v>
      </c>
      <c r="S51" s="152">
        <f>IF(S$5&lt;=$D51,0,IF(SUM($D51,I19)&gt;S$5,$AB30/I19,$AB30-SUM($I51:R51)))</f>
        <v>0</v>
      </c>
      <c r="T51" s="152">
        <f>IF(T$5&lt;=$D51,0,IF(SUM($D51,I19)&gt;T$5,$AB30/I19,$AB30-SUM($I51:S51)))</f>
        <v>0</v>
      </c>
      <c r="U51" s="152">
        <f>IF(U$5&lt;=$D51,0,IF(SUM($D51,I19)&gt;U$5,$AB30/I19,$AB30-SUM($I51:T51)))</f>
        <v>0</v>
      </c>
      <c r="V51" s="152">
        <f>IF(V$5&lt;=$D51,0,IF(SUM($D51,I19)&gt;V$5,$AB30/I19,$AB30-SUM($I51:U51)))</f>
        <v>0</v>
      </c>
      <c r="W51" s="152">
        <f>IF(W$5&lt;=$D51,0,IF(SUM($D51,I19)&gt;W$5,$AB30/I19,$AB30-SUM($I51:V51)))</f>
        <v>0</v>
      </c>
      <c r="X51" s="152">
        <f>IF(X$5&lt;=$D51,0,IF(SUM($D51,I19)&gt;X$5,$AB30/I19,$AB30-SUM($I51:W51)))</f>
        <v>0</v>
      </c>
      <c r="Y51" s="152">
        <f>IF(Y$5&lt;=$D51,0,IF(SUM($D51,I19)&gt;Y$5,$AB30/I19,$AB30-SUM($I51:X51)))</f>
        <v>0</v>
      </c>
      <c r="Z51" s="152">
        <f>IF(Z$5&lt;=$D51,0,IF(SUM($D51,I19)&gt;Z$5,$AB30/I19,$AB30-SUM($I51:Y51)))</f>
        <v>0</v>
      </c>
      <c r="AA51" s="152">
        <f>IF(AA$5&lt;=$D51,0,IF(SUM($D51,I19)&gt;AA$5,$AB30/I19,$AB30-SUM($I51:Z51)))</f>
        <v>0</v>
      </c>
      <c r="AB51" s="152">
        <f>IF(AB$5&lt;=$D51,0,IF(SUM($D51,I19)&gt;AB$5,$AB30/I19,$AB30-SUM($I51:AA51)))</f>
        <v>0</v>
      </c>
      <c r="AC51" s="153">
        <f>IF(AC$5&lt;=$D51,0,IF(SUM($D51,I19)&gt;AC$5,$AB30/I19,$AB30-SUM($I51:AB51)))</f>
        <v>0</v>
      </c>
      <c r="AD51" s="154">
        <f>IF(AD$5&lt;=$D51,0,IF(SUM($D51,I19)&gt;AD$5,$AB30/I19,$AB30-SUM($I51:AC51)))</f>
        <v>0</v>
      </c>
      <c r="AE51" s="154">
        <f>IF(AE$5&lt;=$D51,0,IF(SUM($D51,I19)&gt;AE$5,$AB30/I19,$AB30-SUM($I51:AD51)))</f>
        <v>0</v>
      </c>
      <c r="AF51" s="154">
        <f>IF(AF$5&lt;=$D51,0,IF(SUM($D51,I19)&gt;AF$5,$AB30/I19,$AB30-SUM($I51:AE51)))</f>
        <v>0</v>
      </c>
      <c r="AG51" s="154">
        <f>IF(AG$5&lt;=$D51,0,IF(SUM($D51,I19)&gt;AG$5,$AB30/I19,$AB30-SUM($I51:AF51)))</f>
        <v>0</v>
      </c>
      <c r="AH51" s="154">
        <f>IF(AH$5&lt;=$D51,0,IF(SUM($D51,I19)&gt;AH$5,$AB30/I19,$AB30-SUM($I51:AG51)))</f>
        <v>0</v>
      </c>
      <c r="AI51" s="154">
        <f>IF(AI$5&lt;=$D51,0,IF(SUM($D51,I19)&gt;AI$5,$AB30/I19,$AB30-SUM($I51:AH51)))</f>
        <v>0</v>
      </c>
      <c r="AJ51" s="154">
        <f>IF(AJ$5&lt;=$D51,0,IF(SUM($D51,I19)&gt;AJ$5,$AB30/I19,$AB30-SUM($I51:AI51)))</f>
        <v>0</v>
      </c>
      <c r="AK51" s="154">
        <f>IF(AK$5&lt;=$D51,0,IF(SUM($D51,I19)&gt;AK$5,$AB30/I19,$AB30-SUM($I51:AJ51)))</f>
        <v>0</v>
      </c>
      <c r="AL51" s="154">
        <f>IF(AL$5&lt;=$D51,0,IF(SUM($D51,I19)&gt;AL$5,$AB30/I19,$AB30-SUM($I51:AK51)))</f>
        <v>0</v>
      </c>
      <c r="AM51" s="154">
        <f>IF(AM$5&lt;=$D51,0,IF(SUM($D51,I19)&gt;AM$5,$AB30/I19,$AB30-SUM($I51:AL51)))</f>
        <v>0</v>
      </c>
      <c r="AN51" s="154">
        <f>IF(AN$5&lt;=$D51,0,IF(SUM($D51,I19)&gt;AN$5,$AB30/I19,$AB30-SUM($I51:AM51)))</f>
        <v>0</v>
      </c>
      <c r="AO51" s="154">
        <f>IF(AO$5&lt;=$D51,0,IF(SUM($D51,I19)&gt;AO$5,$AB30/I19,$AB30-SUM($I51:AN51)))</f>
        <v>0</v>
      </c>
      <c r="AP51" s="154">
        <f>IF(AP$5&lt;=$D51,0,IF(SUM($D51,I19)&gt;AP$5,$AB30/I19,$AB30-SUM($I51:AO51)))</f>
        <v>0</v>
      </c>
      <c r="AQ51" s="154">
        <f>IF(AQ$5&lt;=$D51,0,IF(SUM($D51,I19)&gt;AQ$5,$AB30/I19,$AB30-SUM($I51:AP51)))</f>
        <v>0</v>
      </c>
      <c r="AR51" s="154">
        <f>IF(AR$5&lt;=$D51,0,IF(SUM($D51,I19)&gt;AR$5,$AB30/I19,$AB30-SUM($I51:AQ51)))</f>
        <v>0</v>
      </c>
      <c r="AS51" s="154">
        <f>IF(AS$5&lt;=$D51,0,IF(SUM($D51,I19)&gt;AS$5,$AB30/I19,$AB30-SUM($I51:AR51)))</f>
        <v>0</v>
      </c>
      <c r="AT51" s="154">
        <f>IF(AT$5&lt;=$D51,0,IF(SUM($D51,I19)&gt;AT$5,$AB30/I19,$AB30-SUM($I51:AS51)))</f>
        <v>0</v>
      </c>
      <c r="AU51" s="154">
        <f>IF(AU$5&lt;=$D51,0,IF(SUM($D51,I19)&gt;AU$5,$AB30/I19,$AB30-SUM($I51:AT51)))</f>
        <v>0</v>
      </c>
      <c r="AV51" s="154">
        <f>IF(AV$5&lt;=$D51,0,IF(SUM($D51,I19)&gt;AV$5,$AB30/I19,$AB30-SUM($I51:AU51)))</f>
        <v>0</v>
      </c>
      <c r="AW51" s="154">
        <f>IF(AW$5&lt;=$D51,0,IF(SUM($D51,I19)&gt;AW$5,$AB30/I19,$AB30-SUM($I51:AV51)))</f>
        <v>0</v>
      </c>
      <c r="AX51" s="154">
        <f>IF(AX$5&lt;=$D51,0,IF(SUM($D51,I19)&gt;AX$5,$AB30/I19,$AB30-SUM($I51:AW51)))</f>
        <v>0</v>
      </c>
      <c r="AY51" s="154">
        <f>IF(AY$5&lt;=$D51,0,IF(SUM($D51,I19)&gt;AY$5,$AB30/I19,$AB30-SUM($I51:AX51)))</f>
        <v>0</v>
      </c>
      <c r="AZ51" s="154">
        <f>IF(AZ$5&lt;=$D51,0,IF(SUM($D51,I19)&gt;AZ$5,$AB30/I19,$AB30-SUM($I51:AY51)))</f>
        <v>0</v>
      </c>
      <c r="BA51" s="154">
        <f>IF(BA$5&lt;=$D51,0,IF(SUM($D51,I19)&gt;BA$5,$AB30/I19,$AB30-SUM($I51:AZ51)))</f>
        <v>0</v>
      </c>
      <c r="BB51" s="154">
        <f>IF(BB$5&lt;=$D51,0,IF(SUM($D51,I19)&gt;BB$5,$AB30/I19,$AB30-SUM($I51:BA51)))</f>
        <v>0</v>
      </c>
      <c r="BC51" s="154">
        <f>IF(BC$5&lt;=$D51,0,IF(SUM($D51,I19)&gt;BC$5,$AB30/I19,$AB30-SUM($I51:BB51)))</f>
        <v>0</v>
      </c>
      <c r="BD51" s="154">
        <f>IF(BD$5&lt;=$D51,0,IF(SUM($D51,I19)&gt;BD$5,$AB30/I19,$AB30-SUM($I51:BC51)))</f>
        <v>0</v>
      </c>
      <c r="BE51" s="154">
        <f>IF(BE$5&lt;=$D51,0,IF(SUM($D51,I19)&gt;BE$5,$AB30/I19,$AB30-SUM($I51:BD51)))</f>
        <v>0</v>
      </c>
      <c r="BF51" s="154">
        <f>IF(BF$5&lt;=$D51,0,IF(SUM($D51,I19)&gt;BF$5,$AB30/I19,$AB30-SUM($I51:BE51)))</f>
        <v>0</v>
      </c>
      <c r="BG51" s="154">
        <f>IF(BG$5&lt;=$D51,0,IF(SUM($D51,I19)&gt;BG$5,$AB30/I19,$AB30-SUM($I51:BF51)))</f>
        <v>0</v>
      </c>
      <c r="BH51" s="154">
        <f>IF(BH$5&lt;=$D51,0,IF(SUM($D51,I19)&gt;BH$5,$AB30/I19,$AB30-SUM($I51:BG51)))</f>
        <v>0</v>
      </c>
      <c r="BI51" s="154">
        <f>IF(BI$5&lt;=$D51,0,IF(SUM($D51,I19)&gt;BI$5,$AB30/I19,$AB30-SUM($I51:BH51)))</f>
        <v>0</v>
      </c>
      <c r="BJ51" s="154">
        <f>IF(BJ$5&lt;=$D51,0,IF(SUM($D51,I19)&gt;BJ$5,$AB30/I19,$AB30-SUM($I51:BI51)))</f>
        <v>0</v>
      </c>
      <c r="BK51" s="154">
        <f>IF(BK$5&lt;=$D51,0,IF(SUM($D51,I19)&gt;BK$5,$AB30/I19,$AB30-SUM($I51:BJ51)))</f>
        <v>0</v>
      </c>
      <c r="BL51" s="154">
        <f>IF(BL$5&lt;=$D51,0,IF(SUM($D51,I19)&gt;BL$5,$AB30/I19,$AB30-SUM($I51:BK51)))</f>
        <v>0</v>
      </c>
      <c r="BM51" s="154">
        <f>IF(BM$5&lt;=$D51,0,IF(SUM($D51,I19)&gt;BM$5,$AB30/I19,$AB30-SUM($I51:BL51)))</f>
        <v>0</v>
      </c>
      <c r="BN51" s="154">
        <f>IF(BN$5&lt;=$D51,0,IF(SUM($D51,I19)&gt;BN$5,$AB30/I19,$AB30-SUM($I51:BM51)))</f>
        <v>0</v>
      </c>
      <c r="BO51" s="154">
        <f>IF(BO$5&lt;=$D51,0,IF(SUM($D51,I19)&gt;BO$5,$AB30/I19,$AB30-SUM($I51:BN51)))</f>
        <v>0</v>
      </c>
      <c r="BP51" s="154">
        <f>IF(BP$5&lt;=$D51,0,IF(SUM($D51,I19)&gt;BP$5,$AB30/I19,$AB30-SUM($I51:BO51)))</f>
        <v>0</v>
      </c>
      <c r="BQ51" s="154">
        <f>IF(BQ$5&lt;=$D51,0,IF(SUM($D51,I19)&gt;BQ$5,$AB30/I19,$AB30-SUM($I51:BP51)))</f>
        <v>0</v>
      </c>
      <c r="BR51" s="154">
        <f>IF(BR$5&lt;=$D51,0,IF(SUM($D51,I19)&gt;BR$5,$AB30/I19,$AB30-SUM($I51:BQ51)))</f>
        <v>0</v>
      </c>
      <c r="BS51" s="154">
        <f>IF(BS$5&lt;=$D51,0,IF(SUM($D51,I19)&gt;BS$5,$AB30/I19,$AB30-SUM($I51:BR51)))</f>
        <v>0</v>
      </c>
      <c r="BT51" s="154">
        <f>IF(BT$5&lt;=$D51,0,IF(SUM($D51,I19)&gt;BT$5,$AB30/I19,$AB30-SUM($I51:BS51)))</f>
        <v>0</v>
      </c>
      <c r="BU51" s="154">
        <f>IF(BU$5&lt;=$D51,0,IF(SUM($D51,I19)&gt;BU$5,$AB30/I19,$AB30-SUM($I51:BT51)))</f>
        <v>0</v>
      </c>
      <c r="BV51" s="154">
        <f>IF(BV$5&lt;=$D51,0,IF(SUM($D51,I19)&gt;BV$5,$AB30/I19,$AB30-SUM($I51:BU51)))</f>
        <v>0</v>
      </c>
      <c r="BW51" s="154">
        <f>IF(BW$5&lt;=$D51,0,IF(SUM($D51,I19)&gt;BW$5,$AB30/I19,$AB30-SUM($I51:BV51)))</f>
        <v>0</v>
      </c>
    </row>
    <row r="52" spans="4:75" ht="12.75" customHeight="1" outlineLevel="1">
      <c r="D52" s="155">
        <f t="shared" si="13"/>
        <v>2032</v>
      </c>
      <c r="E52" s="120" t="s">
        <v>55</v>
      </c>
      <c r="I52" s="134"/>
      <c r="J52" s="152">
        <f>IF(J$5&lt;=$D52,0,IF(SUM($D52,I19)&gt;J$5,$AC30/I19,$AC30-SUM($I52:I52)))</f>
        <v>0</v>
      </c>
      <c r="K52" s="152">
        <f>IF(K$5&lt;=$D52,0,IF(SUM($D52,I19)&gt;K$5,$AC30/I19,$AC30-SUM($I52:J52)))</f>
        <v>0</v>
      </c>
      <c r="L52" s="152">
        <f>IF(L$5&lt;=$D52,0,IF(SUM($D52,I19)&gt;L$5,$AC30/I19,$AC30-SUM($I52:K52)))</f>
        <v>0</v>
      </c>
      <c r="M52" s="152">
        <f>IF(M$5&lt;=$D52,0,IF(SUM($D52,I19)&gt;M$5,$AC30/I19,$AC30-SUM($I52:L52)))</f>
        <v>0</v>
      </c>
      <c r="N52" s="152">
        <f>IF(N$5&lt;=$D52,0,IF(SUM($D52,I19)&gt;N$5,$AC30/I19,$AC30-SUM($I52:M52)))</f>
        <v>0</v>
      </c>
      <c r="O52" s="152">
        <f>IF(O$5&lt;=$D52,0,IF(SUM($D52,I19)&gt;O$5,$AC30/I19,$AC30-SUM($I52:N52)))</f>
        <v>0</v>
      </c>
      <c r="P52" s="152">
        <f>IF(P$5&lt;=$D52,0,IF(SUM($D52,I19)&gt;P$5,$AC30/I19,$AC30-SUM($I52:O52)))</f>
        <v>0</v>
      </c>
      <c r="Q52" s="152">
        <f>IF(Q$5&lt;=$D52,0,IF(SUM($D52,I19)&gt;Q$5,$AC30/I19,$AC30-SUM($I52:P52)))</f>
        <v>0</v>
      </c>
      <c r="R52" s="152">
        <f>IF(R$5&lt;=$D52,0,IF(SUM($D52,I19)&gt;R$5,$AC30/I19,$AC30-SUM($I52:Q52)))</f>
        <v>0</v>
      </c>
      <c r="S52" s="152">
        <f>IF(S$5&lt;=$D52,0,IF(SUM($D52,I19)&gt;S$5,$AC30/I19,$AC30-SUM($I52:R52)))</f>
        <v>0</v>
      </c>
      <c r="T52" s="152">
        <f>IF(T$5&lt;=$D52,0,IF(SUM($D52,I19)&gt;T$5,$AC30/I19,$AC30-SUM($I52:S52)))</f>
        <v>0</v>
      </c>
      <c r="U52" s="152">
        <f>IF(U$5&lt;=$D52,0,IF(SUM($D52,I19)&gt;U$5,$AC30/I19,$AC30-SUM($I52:T52)))</f>
        <v>0</v>
      </c>
      <c r="V52" s="152">
        <f>IF(V$5&lt;=$D52,0,IF(SUM($D52,I19)&gt;V$5,$AC30/I19,$AC30-SUM($I52:U52)))</f>
        <v>0</v>
      </c>
      <c r="W52" s="152">
        <f>IF(W$5&lt;=$D52,0,IF(SUM($D52,I19)&gt;W$5,$AC30/I19,$AC30-SUM($I52:V52)))</f>
        <v>0</v>
      </c>
      <c r="X52" s="152">
        <f>IF(X$5&lt;=$D52,0,IF(SUM($D52,I19)&gt;X$5,$AC30/I19,$AC30-SUM($I52:W52)))</f>
        <v>0</v>
      </c>
      <c r="Y52" s="152">
        <f>IF(Y$5&lt;=$D52,0,IF(SUM($D52,I19)&gt;Y$5,$AC30/I19,$AC30-SUM($I52:X52)))</f>
        <v>0</v>
      </c>
      <c r="Z52" s="152">
        <f>IF(Z$5&lt;=$D52,0,IF(SUM($D52,I19)&gt;Z$5,$AC30/I19,$AC30-SUM($I52:Y52)))</f>
        <v>0</v>
      </c>
      <c r="AA52" s="152">
        <f>IF(AA$5&lt;=$D52,0,IF(SUM($D52,I19)&gt;AA$5,$AC30/I19,$AC30-SUM($I52:Z52)))</f>
        <v>0</v>
      </c>
      <c r="AB52" s="152">
        <f>IF(AB$5&lt;=$D52,0,IF(SUM($D52,I19)&gt;AB$5,$AC30/I19,$AC30-SUM($I52:AA52)))</f>
        <v>0</v>
      </c>
      <c r="AC52" s="152">
        <f>IF(AC$5&lt;=$D52,0,IF(SUM($D52,I19)&gt;AC$5,$AC30/I19,$AC30-SUM($I52:AB52)))</f>
        <v>0</v>
      </c>
      <c r="AD52" s="153">
        <f>IF(AD$5&lt;=$D52,0,IF(SUM($D52,I19)&gt;AD$5,$AC30/I19,$AC30-SUM($I52:AC52)))</f>
        <v>0</v>
      </c>
      <c r="AE52" s="154">
        <f>IF(AE$5&lt;=$D52,0,IF(SUM($D52,I19)&gt;AE$5,$AC30/I19,$AC30-SUM($I52:AD52)))</f>
        <v>0</v>
      </c>
      <c r="AF52" s="154">
        <f>IF(AF$5&lt;=$D52,0,IF(SUM($D52,I19)&gt;AF$5,$AC30/I19,$AC30-SUM($I52:AE52)))</f>
        <v>0</v>
      </c>
      <c r="AG52" s="154">
        <f>IF(AG$5&lt;=$D52,0,IF(SUM($D52,I19)&gt;AG$5,$AC30/I19,$AC30-SUM($I52:AF52)))</f>
        <v>0</v>
      </c>
      <c r="AH52" s="154">
        <f>IF(AH$5&lt;=$D52,0,IF(SUM($D52,I19)&gt;AH$5,$AC30/I19,$AC30-SUM($I52:AG52)))</f>
        <v>0</v>
      </c>
      <c r="AI52" s="154">
        <f>IF(AI$5&lt;=$D52,0,IF(SUM($D52,I19)&gt;AI$5,$AC30/I19,$AC30-SUM($I52:AH52)))</f>
        <v>0</v>
      </c>
      <c r="AJ52" s="154">
        <f>IF(AJ$5&lt;=$D52,0,IF(SUM($D52,I19)&gt;AJ$5,$AC30/I19,$AC30-SUM($I52:AI52)))</f>
        <v>0</v>
      </c>
      <c r="AK52" s="154">
        <f>IF(AK$5&lt;=$D52,0,IF(SUM($D52,I19)&gt;AK$5,$AC30/I19,$AC30-SUM($I52:AJ52)))</f>
        <v>0</v>
      </c>
      <c r="AL52" s="154">
        <f>IF(AL$5&lt;=$D52,0,IF(SUM($D52,I19)&gt;AL$5,$AC30/I19,$AC30-SUM($I52:AK52)))</f>
        <v>0</v>
      </c>
      <c r="AM52" s="154">
        <f>IF(AM$5&lt;=$D52,0,IF(SUM($D52,I19)&gt;AM$5,$AC30/I19,$AC30-SUM($I52:AL52)))</f>
        <v>0</v>
      </c>
      <c r="AN52" s="154">
        <f>IF(AN$5&lt;=$D52,0,IF(SUM($D52,I19)&gt;AN$5,$AC30/I19,$AC30-SUM($I52:AM52)))</f>
        <v>0</v>
      </c>
      <c r="AO52" s="154">
        <f>IF(AO$5&lt;=$D52,0,IF(SUM($D52,I19)&gt;AO$5,$AC30/I19,$AC30-SUM($I52:AN52)))</f>
        <v>0</v>
      </c>
      <c r="AP52" s="154">
        <f>IF(AP$5&lt;=$D52,0,IF(SUM($D52,I19)&gt;AP$5,$AC30/I19,$AC30-SUM($I52:AO52)))</f>
        <v>0</v>
      </c>
      <c r="AQ52" s="154">
        <f>IF(AQ$5&lt;=$D52,0,IF(SUM($D52,I19)&gt;AQ$5,$AC30/I19,$AC30-SUM($I52:AP52)))</f>
        <v>0</v>
      </c>
      <c r="AR52" s="154">
        <f>IF(AR$5&lt;=$D52,0,IF(SUM($D52,I19)&gt;AR$5,$AC30/I19,$AC30-SUM($I52:AQ52)))</f>
        <v>0</v>
      </c>
      <c r="AS52" s="154">
        <f>IF(AS$5&lt;=$D52,0,IF(SUM($D52,I19)&gt;AS$5,$AC30/I19,$AC30-SUM($I52:AR52)))</f>
        <v>0</v>
      </c>
      <c r="AT52" s="154">
        <f>IF(AT$5&lt;=$D52,0,IF(SUM($D52,I19)&gt;AT$5,$AC30/I19,$AC30-SUM($I52:AS52)))</f>
        <v>0</v>
      </c>
      <c r="AU52" s="154">
        <f>IF(AU$5&lt;=$D52,0,IF(SUM($D52,I19)&gt;AU$5,$AC30/I19,$AC30-SUM($I52:AT52)))</f>
        <v>0</v>
      </c>
      <c r="AV52" s="154">
        <f>IF(AV$5&lt;=$D52,0,IF(SUM($D52,I19)&gt;AV$5,$AC30/I19,$AC30-SUM($I52:AU52)))</f>
        <v>0</v>
      </c>
      <c r="AW52" s="154">
        <f>IF(AW$5&lt;=$D52,0,IF(SUM($D52,I19)&gt;AW$5,$AC30/I19,$AC30-SUM($I52:AV52)))</f>
        <v>0</v>
      </c>
      <c r="AX52" s="154">
        <f>IF(AX$5&lt;=$D52,0,IF(SUM($D52,I19)&gt;AX$5,$AC30/I19,$AC30-SUM($I52:AW52)))</f>
        <v>0</v>
      </c>
      <c r="AY52" s="154">
        <f>IF(AY$5&lt;=$D52,0,IF(SUM($D52,I19)&gt;AY$5,$AC30/I19,$AC30-SUM($I52:AX52)))</f>
        <v>0</v>
      </c>
      <c r="AZ52" s="154">
        <f>IF(AZ$5&lt;=$D52,0,IF(SUM($D52,I19)&gt;AZ$5,$AC30/I19,$AC30-SUM($I52:AY52)))</f>
        <v>0</v>
      </c>
      <c r="BA52" s="154">
        <f>IF(BA$5&lt;=$D52,0,IF(SUM($D52,I19)&gt;BA$5,$AC30/I19,$AC30-SUM($I52:AZ52)))</f>
        <v>0</v>
      </c>
      <c r="BB52" s="154">
        <f>IF(BB$5&lt;=$D52,0,IF(SUM($D52,I19)&gt;BB$5,$AC30/I19,$AC30-SUM($I52:BA52)))</f>
        <v>0</v>
      </c>
      <c r="BC52" s="154">
        <f>IF(BC$5&lt;=$D52,0,IF(SUM($D52,I19)&gt;BC$5,$AC30/I19,$AC30-SUM($I52:BB52)))</f>
        <v>0</v>
      </c>
      <c r="BD52" s="154">
        <f>IF(BD$5&lt;=$D52,0,IF(SUM($D52,I19)&gt;BD$5,$AC30/I19,$AC30-SUM($I52:BC52)))</f>
        <v>0</v>
      </c>
      <c r="BE52" s="154">
        <f>IF(BE$5&lt;=$D52,0,IF(SUM($D52,I19)&gt;BE$5,$AC30/I19,$AC30-SUM($I52:BD52)))</f>
        <v>0</v>
      </c>
      <c r="BF52" s="154">
        <f>IF(BF$5&lt;=$D52,0,IF(SUM($D52,I19)&gt;BF$5,$AC30/I19,$AC30-SUM($I52:BE52)))</f>
        <v>0</v>
      </c>
      <c r="BG52" s="154">
        <f>IF(BG$5&lt;=$D52,0,IF(SUM($D52,I19)&gt;BG$5,$AC30/I19,$AC30-SUM($I52:BF52)))</f>
        <v>0</v>
      </c>
      <c r="BH52" s="154">
        <f>IF(BH$5&lt;=$D52,0,IF(SUM($D52,I19)&gt;BH$5,$AC30/I19,$AC30-SUM($I52:BG52)))</f>
        <v>0</v>
      </c>
      <c r="BI52" s="154">
        <f>IF(BI$5&lt;=$D52,0,IF(SUM($D52,I19)&gt;BI$5,$AC30/I19,$AC30-SUM($I52:BH52)))</f>
        <v>0</v>
      </c>
      <c r="BJ52" s="154">
        <f>IF(BJ$5&lt;=$D52,0,IF(SUM($D52,I19)&gt;BJ$5,$AC30/I19,$AC30-SUM($I52:BI52)))</f>
        <v>0</v>
      </c>
      <c r="BK52" s="154">
        <f>IF(BK$5&lt;=$D52,0,IF(SUM($D52,I19)&gt;BK$5,$AC30/I19,$AC30-SUM($I52:BJ52)))</f>
        <v>0</v>
      </c>
      <c r="BL52" s="154">
        <f>IF(BL$5&lt;=$D52,0,IF(SUM($D52,I19)&gt;BL$5,$AC30/I19,$AC30-SUM($I52:BK52)))</f>
        <v>0</v>
      </c>
      <c r="BM52" s="154">
        <f>IF(BM$5&lt;=$D52,0,IF(SUM($D52,I19)&gt;BM$5,$AC30/I19,$AC30-SUM($I52:BL52)))</f>
        <v>0</v>
      </c>
      <c r="BN52" s="154">
        <f>IF(BN$5&lt;=$D52,0,IF(SUM($D52,I19)&gt;BN$5,$AC30/I19,$AC30-SUM($I52:BM52)))</f>
        <v>0</v>
      </c>
      <c r="BO52" s="154">
        <f>IF(BO$5&lt;=$D52,0,IF(SUM($D52,I19)&gt;BO$5,$AC30/I19,$AC30-SUM($I52:BN52)))</f>
        <v>0</v>
      </c>
      <c r="BP52" s="154">
        <f>IF(BP$5&lt;=$D52,0,IF(SUM($D52,I19)&gt;BP$5,$AC30/I19,$AC30-SUM($I52:BO52)))</f>
        <v>0</v>
      </c>
      <c r="BQ52" s="154">
        <f>IF(BQ$5&lt;=$D52,0,IF(SUM($D52,I19)&gt;BQ$5,$AC30/I19,$AC30-SUM($I52:BP52)))</f>
        <v>0</v>
      </c>
      <c r="BR52" s="154">
        <f>IF(BR$5&lt;=$D52,0,IF(SUM($D52,I19)&gt;BR$5,$AC30/I19,$AC30-SUM($I52:BQ52)))</f>
        <v>0</v>
      </c>
      <c r="BS52" s="154">
        <f>IF(BS$5&lt;=$D52,0,IF(SUM($D52,I19)&gt;BS$5,$AC30/I19,$AC30-SUM($I52:BR52)))</f>
        <v>0</v>
      </c>
      <c r="BT52" s="154">
        <f>IF(BT$5&lt;=$D52,0,IF(SUM($D52,I19)&gt;BT$5,$AC30/I19,$AC30-SUM($I52:BS52)))</f>
        <v>0</v>
      </c>
      <c r="BU52" s="154">
        <f>IF(BU$5&lt;=$D52,0,IF(SUM($D52,I19)&gt;BU$5,$AC30/I19,$AC30-SUM($I52:BT52)))</f>
        <v>0</v>
      </c>
      <c r="BV52" s="154">
        <f>IF(BV$5&lt;=$D52,0,IF(SUM($D52,I19)&gt;BV$5,$AC30/I19,$AC30-SUM($I52:BU52)))</f>
        <v>0</v>
      </c>
      <c r="BW52" s="154">
        <f>IF(BW$5&lt;=$D52,0,IF(SUM($D52,I19)&gt;BW$5,$AC30/I19,$AC30-SUM($I52:BV52)))</f>
        <v>0</v>
      </c>
    </row>
    <row r="53" spans="4:75" ht="12.75" customHeight="1" outlineLevel="1">
      <c r="D53" s="155">
        <f t="shared" si="13"/>
        <v>2033</v>
      </c>
      <c r="E53" s="120" t="s">
        <v>55</v>
      </c>
      <c r="I53" s="134"/>
      <c r="J53" s="152">
        <f>IF(J$5&lt;=$D53,0,IF(SUM($D53,I19)&gt;J$5,$AD30/I19,$AD30-SUM($I53:I53)))</f>
        <v>0</v>
      </c>
      <c r="K53" s="152">
        <f>IF(K$5&lt;=$D53,0,IF(SUM($D53,I19)&gt;K$5,$AD30/I19,$AD30-SUM($I53:J53)))</f>
        <v>0</v>
      </c>
      <c r="L53" s="152">
        <f>IF(L$5&lt;=$D53,0,IF(SUM($D53,I19)&gt;L$5,$AD30/I19,$AD30-SUM($I53:K53)))</f>
        <v>0</v>
      </c>
      <c r="M53" s="152">
        <f>IF(M$5&lt;=$D53,0,IF(SUM($D53,I19)&gt;M$5,$AD30/I19,$AD30-SUM($I53:L53)))</f>
        <v>0</v>
      </c>
      <c r="N53" s="152">
        <f>IF(N$5&lt;=$D53,0,IF(SUM($D53,I19)&gt;N$5,$AD30/I19,$AD30-SUM($I53:M53)))</f>
        <v>0</v>
      </c>
      <c r="O53" s="152">
        <f>IF(O$5&lt;=$D53,0,IF(SUM($D53,I19)&gt;O$5,$AD30/I19,$AD30-SUM($I53:N53)))</f>
        <v>0</v>
      </c>
      <c r="P53" s="152">
        <f>IF(P$5&lt;=$D53,0,IF(SUM($D53,I19)&gt;P$5,$AD30/I19,$AD30-SUM($I53:O53)))</f>
        <v>0</v>
      </c>
      <c r="Q53" s="152">
        <f>IF(Q$5&lt;=$D53,0,IF(SUM($D53,I19)&gt;Q$5,$AD30/I19,$AD30-SUM($I53:P53)))</f>
        <v>0</v>
      </c>
      <c r="R53" s="152">
        <f>IF(R$5&lt;=$D53,0,IF(SUM($D53,I19)&gt;R$5,$AD30/I19,$AD30-SUM($I53:Q53)))</f>
        <v>0</v>
      </c>
      <c r="S53" s="152">
        <f>IF(S$5&lt;=$D53,0,IF(SUM($D53,I19)&gt;S$5,$AD30/I19,$AD30-SUM($I53:R53)))</f>
        <v>0</v>
      </c>
      <c r="T53" s="152">
        <f>IF(T$5&lt;=$D53,0,IF(SUM($D53,I19)&gt;T$5,$AD30/I19,$AD30-SUM($I53:S53)))</f>
        <v>0</v>
      </c>
      <c r="U53" s="152">
        <f>IF(U$5&lt;=$D53,0,IF(SUM($D53,I19)&gt;U$5,$AD30/I19,$AD30-SUM($I53:T53)))</f>
        <v>0</v>
      </c>
      <c r="V53" s="152">
        <f>IF(V$5&lt;=$D53,0,IF(SUM($D53,I19)&gt;V$5,$AD30/I19,$AD30-SUM($I53:U53)))</f>
        <v>0</v>
      </c>
      <c r="W53" s="152">
        <f>IF(W$5&lt;=$D53,0,IF(SUM($D53,I19)&gt;W$5,$AD30/I19,$AD30-SUM($I53:V53)))</f>
        <v>0</v>
      </c>
      <c r="X53" s="152">
        <f>IF(X$5&lt;=$D53,0,IF(SUM($D53,I19)&gt;X$5,$AD30/I19,$AD30-SUM($I53:W53)))</f>
        <v>0</v>
      </c>
      <c r="Y53" s="152">
        <f>IF(Y$5&lt;=$D53,0,IF(SUM($D53,I19)&gt;Y$5,$AD30/I19,$AD30-SUM($I53:X53)))</f>
        <v>0</v>
      </c>
      <c r="Z53" s="152">
        <f>IF(Z$5&lt;=$D53,0,IF(SUM($D53,I19)&gt;Z$5,$AD30/I19,$AD30-SUM($I53:Y53)))</f>
        <v>0</v>
      </c>
      <c r="AA53" s="152">
        <f>IF(AA$5&lt;=$D53,0,IF(SUM($D53,I19)&gt;AA$5,$AD30/I19,$AD30-SUM($I53:Z53)))</f>
        <v>0</v>
      </c>
      <c r="AB53" s="152">
        <f>IF(AB$5&lt;=$D53,0,IF(SUM($D53,I19)&gt;AB$5,$AD30/I19,$AD30-SUM($I53:AA53)))</f>
        <v>0</v>
      </c>
      <c r="AC53" s="152">
        <f>IF(AC$5&lt;=$D53,0,IF(SUM($D53,I19)&gt;AC$5,$AD30/I19,$AD30-SUM($I53:AB53)))</f>
        <v>0</v>
      </c>
      <c r="AD53" s="152">
        <f>IF(AD$5&lt;=$D53,0,IF(SUM($D53,I19)&gt;AD$5,$AD30/I19,$AD30-SUM($I53:AC53)))</f>
        <v>0</v>
      </c>
      <c r="AE53" s="153">
        <f>IF(AE$5&lt;=$D53,0,IF(SUM($D53,I19)&gt;AE$5,$AD30/I19,$AD30-SUM($I53:AD53)))</f>
        <v>0</v>
      </c>
      <c r="AF53" s="154">
        <f>IF(AF$5&lt;=$D53,0,IF(SUM($D53,I19)&gt;AF$5,$AD30/I19,$AD30-SUM($I53:AE53)))</f>
        <v>0</v>
      </c>
      <c r="AG53" s="154">
        <f>IF(AG$5&lt;=$D53,0,IF(SUM($D53,I19)&gt;AG$5,$AD30/I19,$AD30-SUM($I53:AF53)))</f>
        <v>0</v>
      </c>
      <c r="AH53" s="154">
        <f>IF(AH$5&lt;=$D53,0,IF(SUM($D53,I19)&gt;AH$5,$AD30/I19,$AD30-SUM($I53:AG53)))</f>
        <v>0</v>
      </c>
      <c r="AI53" s="154">
        <f>IF(AI$5&lt;=$D53,0,IF(SUM($D53,I19)&gt;AI$5,$AD30/I19,$AD30-SUM($I53:AH53)))</f>
        <v>0</v>
      </c>
      <c r="AJ53" s="154">
        <f>IF(AJ$5&lt;=$D53,0,IF(SUM($D53,I19)&gt;AJ$5,$AD30/I19,$AD30-SUM($I53:AI53)))</f>
        <v>0</v>
      </c>
      <c r="AK53" s="154">
        <f>IF(AK$5&lt;=$D53,0,IF(SUM($D53,I19)&gt;AK$5,$AD30/I19,$AD30-SUM($I53:AJ53)))</f>
        <v>0</v>
      </c>
      <c r="AL53" s="154">
        <f>IF(AL$5&lt;=$D53,0,IF(SUM($D53,I19)&gt;AL$5,$AD30/I19,$AD30-SUM($I53:AK53)))</f>
        <v>0</v>
      </c>
      <c r="AM53" s="154">
        <f>IF(AM$5&lt;=$D53,0,IF(SUM($D53,I19)&gt;AM$5,$AD30/I19,$AD30-SUM($I53:AL53)))</f>
        <v>0</v>
      </c>
      <c r="AN53" s="154">
        <f>IF(AN$5&lt;=$D53,0,IF(SUM($D53,I19)&gt;AN$5,$AD30/I19,$AD30-SUM($I53:AM53)))</f>
        <v>0</v>
      </c>
      <c r="AO53" s="154">
        <f>IF(AO$5&lt;=$D53,0,IF(SUM($D53,I19)&gt;AO$5,$AD30/I19,$AD30-SUM($I53:AN53)))</f>
        <v>0</v>
      </c>
      <c r="AP53" s="154">
        <f>IF(AP$5&lt;=$D53,0,IF(SUM($D53,I19)&gt;AP$5,$AD30/I19,$AD30-SUM($I53:AO53)))</f>
        <v>0</v>
      </c>
      <c r="AQ53" s="154">
        <f>IF(AQ$5&lt;=$D53,0,IF(SUM($D53,I19)&gt;AQ$5,$AD30/I19,$AD30-SUM($I53:AP53)))</f>
        <v>0</v>
      </c>
      <c r="AR53" s="154">
        <f>IF(AR$5&lt;=$D53,0,IF(SUM($D53,I19)&gt;AR$5,$AD30/I19,$AD30-SUM($I53:AQ53)))</f>
        <v>0</v>
      </c>
      <c r="AS53" s="154">
        <f>IF(AS$5&lt;=$D53,0,IF(SUM($D53,I19)&gt;AS$5,$AD30/I19,$AD30-SUM($I53:AR53)))</f>
        <v>0</v>
      </c>
      <c r="AT53" s="154">
        <f>IF(AT$5&lt;=$D53,0,IF(SUM($D53,I19)&gt;AT$5,$AD30/I19,$AD30-SUM($I53:AS53)))</f>
        <v>0</v>
      </c>
      <c r="AU53" s="154">
        <f>IF(AU$5&lt;=$D53,0,IF(SUM($D53,I19)&gt;AU$5,$AD30/I19,$AD30-SUM($I53:AT53)))</f>
        <v>0</v>
      </c>
      <c r="AV53" s="154">
        <f>IF(AV$5&lt;=$D53,0,IF(SUM($D53,I19)&gt;AV$5,$AD30/I19,$AD30-SUM($I53:AU53)))</f>
        <v>0</v>
      </c>
      <c r="AW53" s="154">
        <f>IF(AW$5&lt;=$D53,0,IF(SUM($D53,I19)&gt;AW$5,$AD30/I19,$AD30-SUM($I53:AV53)))</f>
        <v>0</v>
      </c>
      <c r="AX53" s="154">
        <f>IF(AX$5&lt;=$D53,0,IF(SUM($D53,I19)&gt;AX$5,$AD30/I19,$AD30-SUM($I53:AW53)))</f>
        <v>0</v>
      </c>
      <c r="AY53" s="154">
        <f>IF(AY$5&lt;=$D53,0,IF(SUM($D53,I19)&gt;AY$5,$AD30/I19,$AD30-SUM($I53:AX53)))</f>
        <v>0</v>
      </c>
      <c r="AZ53" s="154">
        <f>IF(AZ$5&lt;=$D53,0,IF(SUM($D53,I19)&gt;AZ$5,$AD30/I19,$AD30-SUM($I53:AY53)))</f>
        <v>0</v>
      </c>
      <c r="BA53" s="154">
        <f>IF(BA$5&lt;=$D53,0,IF(SUM($D53,I19)&gt;BA$5,$AD30/I19,$AD30-SUM($I53:AZ53)))</f>
        <v>0</v>
      </c>
      <c r="BB53" s="154">
        <f>IF(BB$5&lt;=$D53,0,IF(SUM($D53,I19)&gt;BB$5,$AD30/I19,$AD30-SUM($I53:BA53)))</f>
        <v>0</v>
      </c>
      <c r="BC53" s="154">
        <f>IF(BC$5&lt;=$D53,0,IF(SUM($D53,I19)&gt;BC$5,$AD30/I19,$AD30-SUM($I53:BB53)))</f>
        <v>0</v>
      </c>
      <c r="BD53" s="154">
        <f>IF(BD$5&lt;=$D53,0,IF(SUM($D53,I19)&gt;BD$5,$AD30/I19,$AD30-SUM($I53:BC53)))</f>
        <v>0</v>
      </c>
      <c r="BE53" s="154">
        <f>IF(BE$5&lt;=$D53,0,IF(SUM($D53,I19)&gt;BE$5,$AD30/I19,$AD30-SUM($I53:BD53)))</f>
        <v>0</v>
      </c>
      <c r="BF53" s="154">
        <f>IF(BF$5&lt;=$D53,0,IF(SUM($D53,I19)&gt;BF$5,$AD30/I19,$AD30-SUM($I53:BE53)))</f>
        <v>0</v>
      </c>
      <c r="BG53" s="154">
        <f>IF(BG$5&lt;=$D53,0,IF(SUM($D53,I19)&gt;BG$5,$AD30/I19,$AD30-SUM($I53:BF53)))</f>
        <v>0</v>
      </c>
      <c r="BH53" s="154">
        <f>IF(BH$5&lt;=$D53,0,IF(SUM($D53,I19)&gt;BH$5,$AD30/I19,$AD30-SUM($I53:BG53)))</f>
        <v>0</v>
      </c>
      <c r="BI53" s="154">
        <f>IF(BI$5&lt;=$D53,0,IF(SUM($D53,I19)&gt;BI$5,$AD30/I19,$AD30-SUM($I53:BH53)))</f>
        <v>0</v>
      </c>
      <c r="BJ53" s="154">
        <f>IF(BJ$5&lt;=$D53,0,IF(SUM($D53,I19)&gt;BJ$5,$AD30/I19,$AD30-SUM($I53:BI53)))</f>
        <v>0</v>
      </c>
      <c r="BK53" s="154">
        <f>IF(BK$5&lt;=$D53,0,IF(SUM($D53,I19)&gt;BK$5,$AD30/I19,$AD30-SUM($I53:BJ53)))</f>
        <v>0</v>
      </c>
      <c r="BL53" s="154">
        <f>IF(BL$5&lt;=$D53,0,IF(SUM($D53,I19)&gt;BL$5,$AD30/I19,$AD30-SUM($I53:BK53)))</f>
        <v>0</v>
      </c>
      <c r="BM53" s="154">
        <f>IF(BM$5&lt;=$D53,0,IF(SUM($D53,I19)&gt;BM$5,$AD30/I19,$AD30-SUM($I53:BL53)))</f>
        <v>0</v>
      </c>
      <c r="BN53" s="154">
        <f>IF(BN$5&lt;=$D53,0,IF(SUM($D53,I19)&gt;BN$5,$AD30/I19,$AD30-SUM($I53:BM53)))</f>
        <v>0</v>
      </c>
      <c r="BO53" s="154">
        <f>IF(BO$5&lt;=$D53,0,IF(SUM($D53,I19)&gt;BO$5,$AD30/I19,$AD30-SUM($I53:BN53)))</f>
        <v>0</v>
      </c>
      <c r="BP53" s="154">
        <f>IF(BP$5&lt;=$D53,0,IF(SUM($D53,I19)&gt;BP$5,$AD30/I19,$AD30-SUM($I53:BO53)))</f>
        <v>0</v>
      </c>
      <c r="BQ53" s="154">
        <f>IF(BQ$5&lt;=$D53,0,IF(SUM($D53,I19)&gt;BQ$5,$AD30/I19,$AD30-SUM($I53:BP53)))</f>
        <v>0</v>
      </c>
      <c r="BR53" s="154">
        <f>IF(BR$5&lt;=$D53,0,IF(SUM($D53,I19)&gt;BR$5,$AD30/I19,$AD30-SUM($I53:BQ53)))</f>
        <v>0</v>
      </c>
      <c r="BS53" s="154">
        <f>IF(BS$5&lt;=$D53,0,IF(SUM($D53,I19)&gt;BS$5,$AD30/I19,$AD30-SUM($I53:BR53)))</f>
        <v>0</v>
      </c>
      <c r="BT53" s="154">
        <f>IF(BT$5&lt;=$D53,0,IF(SUM($D53,I19)&gt;BT$5,$AD30/I19,$AD30-SUM($I53:BS53)))</f>
        <v>0</v>
      </c>
      <c r="BU53" s="154">
        <f>IF(BU$5&lt;=$D53,0,IF(SUM($D53,I19)&gt;BU$5,$AD30/I19,$AD30-SUM($I53:BT53)))</f>
        <v>0</v>
      </c>
      <c r="BV53" s="154">
        <f>IF(BV$5&lt;=$D53,0,IF(SUM($D53,I19)&gt;BV$5,$AD30/I19,$AD30-SUM($I53:BU53)))</f>
        <v>0</v>
      </c>
      <c r="BW53" s="154">
        <f>IF(BW$5&lt;=$D53,0,IF(SUM($D53,I19)&gt;BW$5,$AD30/I19,$AD30-SUM($I53:BV53)))</f>
        <v>0</v>
      </c>
    </row>
    <row r="54" spans="4:75" ht="12.75" customHeight="1" outlineLevel="1">
      <c r="D54" s="155">
        <f t="shared" si="13"/>
        <v>2034</v>
      </c>
      <c r="E54" s="120" t="s">
        <v>55</v>
      </c>
      <c r="I54" s="134"/>
      <c r="J54" s="152">
        <f>IF(J$5&lt;=$D54,0,IF(SUM($D54,I19)&gt;J$5,$AE30/I19,$AE30-SUM($I54:I54)))</f>
        <v>0</v>
      </c>
      <c r="K54" s="152">
        <f>IF(K$5&lt;=$D54,0,IF(SUM($D54,I19)&gt;K$5,$AE30/I19,$AE30-SUM($I54:J54)))</f>
        <v>0</v>
      </c>
      <c r="L54" s="152">
        <f>IF(L$5&lt;=$D54,0,IF(SUM($D54,I19)&gt;L$5,$AE30/I19,$AE30-SUM($I54:K54)))</f>
        <v>0</v>
      </c>
      <c r="M54" s="152">
        <f>IF(M$5&lt;=$D54,0,IF(SUM($D54,I19)&gt;M$5,$AE30/I19,$AE30-SUM($I54:L54)))</f>
        <v>0</v>
      </c>
      <c r="N54" s="152">
        <f>IF(N$5&lt;=$D54,0,IF(SUM($D54,I19)&gt;N$5,$AE30/I19,$AE30-SUM($I54:M54)))</f>
        <v>0</v>
      </c>
      <c r="O54" s="152">
        <f>IF(O$5&lt;=$D54,0,IF(SUM($D54,I19)&gt;O$5,$AE30/I19,$AE30-SUM($I54:N54)))</f>
        <v>0</v>
      </c>
      <c r="P54" s="152">
        <f>IF(P$5&lt;=$D54,0,IF(SUM($D54,I19)&gt;P$5,$AE30/I19,$AE30-SUM($I54:O54)))</f>
        <v>0</v>
      </c>
      <c r="Q54" s="152">
        <f>IF(Q$5&lt;=$D54,0,IF(SUM($D54,I19)&gt;Q$5,$AE30/I19,$AE30-SUM($I54:P54)))</f>
        <v>0</v>
      </c>
      <c r="R54" s="152">
        <f>IF(R$5&lt;=$D54,0,IF(SUM($D54,I19)&gt;R$5,$AE30/I19,$AE30-SUM($I54:Q54)))</f>
        <v>0</v>
      </c>
      <c r="S54" s="152">
        <f>IF(S$5&lt;=$D54,0,IF(SUM($D54,I19)&gt;S$5,$AE30/I19,$AE30-SUM($I54:R54)))</f>
        <v>0</v>
      </c>
      <c r="T54" s="152">
        <f>IF(T$5&lt;=$D54,0,IF(SUM($D54,I19)&gt;T$5,$AE30/I19,$AE30-SUM($I54:S54)))</f>
        <v>0</v>
      </c>
      <c r="U54" s="152">
        <f>IF(U$5&lt;=$D54,0,IF(SUM($D54,I19)&gt;U$5,$AE30/I19,$AE30-SUM($I54:T54)))</f>
        <v>0</v>
      </c>
      <c r="V54" s="152">
        <f>IF(V$5&lt;=$D54,0,IF(SUM($D54,I19)&gt;V$5,$AE30/I19,$AE30-SUM($I54:U54)))</f>
        <v>0</v>
      </c>
      <c r="W54" s="152">
        <f>IF(W$5&lt;=$D54,0,IF(SUM($D54,I19)&gt;W$5,$AE30/I19,$AE30-SUM($I54:V54)))</f>
        <v>0</v>
      </c>
      <c r="X54" s="152">
        <f>IF(X$5&lt;=$D54,0,IF(SUM($D54,I19)&gt;X$5,$AE30/I19,$AE30-SUM($I54:W54)))</f>
        <v>0</v>
      </c>
      <c r="Y54" s="152">
        <f>IF(Y$5&lt;=$D54,0,IF(SUM($D54,I19)&gt;Y$5,$AE30/I19,$AE30-SUM($I54:X54)))</f>
        <v>0</v>
      </c>
      <c r="Z54" s="152">
        <f>IF(Z$5&lt;=$D54,0,IF(SUM($D54,I19)&gt;Z$5,$AE30/I19,$AE30-SUM($I54:Y54)))</f>
        <v>0</v>
      </c>
      <c r="AA54" s="152">
        <f>IF(AA$5&lt;=$D54,0,IF(SUM($D54,I19)&gt;AA$5,$AE30/I19,$AE30-SUM($I54:Z54)))</f>
        <v>0</v>
      </c>
      <c r="AB54" s="152">
        <f>IF(AB$5&lt;=$D54,0,IF(SUM($D54,I19)&gt;AB$5,$AE30/I19,$AE30-SUM($I54:AA54)))</f>
        <v>0</v>
      </c>
      <c r="AC54" s="152">
        <f>IF(AC$5&lt;=$D54,0,IF(SUM($D54,I19)&gt;AC$5,$AE30/I19,$AE30-SUM($I54:AB54)))</f>
        <v>0</v>
      </c>
      <c r="AD54" s="152">
        <f>IF(AD$5&lt;=$D54,0,IF(SUM($D54,I19)&gt;AD$5,$AE30/I19,$AE30-SUM($I54:AC54)))</f>
        <v>0</v>
      </c>
      <c r="AE54" s="152">
        <f>IF(AE$5&lt;=$D54,0,IF(SUM($D54,I19)&gt;AE$5,$AE30/I19,$AE30-SUM($I54:AD54)))</f>
        <v>0</v>
      </c>
      <c r="AF54" s="153">
        <f>IF(AF$5&lt;=$D54,0,IF(SUM($D54,I19)&gt;AF$5,$AE30/I19,$AE30-SUM($I54:AE54)))</f>
        <v>0</v>
      </c>
      <c r="AG54" s="154">
        <f>IF(AG$5&lt;=$D54,0,IF(SUM($D54,I19)&gt;AG$5,$AE30/I19,$AE30-SUM($I54:AF54)))</f>
        <v>0</v>
      </c>
      <c r="AH54" s="154">
        <f>IF(AH$5&lt;=$D54,0,IF(SUM($D54,I19)&gt;AH$5,$AE30/I19,$AE30-SUM($I54:AG54)))</f>
        <v>0</v>
      </c>
      <c r="AI54" s="154">
        <f>IF(AI$5&lt;=$D54,0,IF(SUM($D54,I19)&gt;AI$5,$AE30/I19,$AE30-SUM($I54:AH54)))</f>
        <v>0</v>
      </c>
      <c r="AJ54" s="154">
        <f>IF(AJ$5&lt;=$D54,0,IF(SUM($D54,I19)&gt;AJ$5,$AE30/I19,$AE30-SUM($I54:AI54)))</f>
        <v>0</v>
      </c>
      <c r="AK54" s="154">
        <f>IF(AK$5&lt;=$D54,0,IF(SUM($D54,I19)&gt;AK$5,$AE30/I19,$AE30-SUM($I54:AJ54)))</f>
        <v>0</v>
      </c>
      <c r="AL54" s="154">
        <f>IF(AL$5&lt;=$D54,0,IF(SUM($D54,I19)&gt;AL$5,$AE30/I19,$AE30-SUM($I54:AK54)))</f>
        <v>0</v>
      </c>
      <c r="AM54" s="154">
        <f>IF(AM$5&lt;=$D54,0,IF(SUM($D54,I19)&gt;AM$5,$AE30/I19,$AE30-SUM($I54:AL54)))</f>
        <v>0</v>
      </c>
      <c r="AN54" s="154">
        <f>IF(AN$5&lt;=$D54,0,IF(SUM($D54,I19)&gt;AN$5,$AE30/I19,$AE30-SUM($I54:AM54)))</f>
        <v>0</v>
      </c>
      <c r="AO54" s="154">
        <f>IF(AO$5&lt;=$D54,0,IF(SUM($D54,I19)&gt;AO$5,$AE30/I19,$AE30-SUM($I54:AN54)))</f>
        <v>0</v>
      </c>
      <c r="AP54" s="154">
        <f>IF(AP$5&lt;=$D54,0,IF(SUM($D54,I19)&gt;AP$5,$AE30/I19,$AE30-SUM($I54:AO54)))</f>
        <v>0</v>
      </c>
      <c r="AQ54" s="154">
        <f>IF(AQ$5&lt;=$D54,0,IF(SUM($D54,I19)&gt;AQ$5,$AE30/I19,$AE30-SUM($I54:AP54)))</f>
        <v>0</v>
      </c>
      <c r="AR54" s="154">
        <f>IF(AR$5&lt;=$D54,0,IF(SUM($D54,I19)&gt;AR$5,$AE30/I19,$AE30-SUM($I54:AQ54)))</f>
        <v>0</v>
      </c>
      <c r="AS54" s="154">
        <f>IF(AS$5&lt;=$D54,0,IF(SUM($D54,I19)&gt;AS$5,$AE30/I19,$AE30-SUM($I54:AR54)))</f>
        <v>0</v>
      </c>
      <c r="AT54" s="154">
        <f>IF(AT$5&lt;=$D54,0,IF(SUM($D54,I19)&gt;AT$5,$AE30/I19,$AE30-SUM($I54:AS54)))</f>
        <v>0</v>
      </c>
      <c r="AU54" s="154">
        <f>IF(AU$5&lt;=$D54,0,IF(SUM($D54,I19)&gt;AU$5,$AE30/I19,$AE30-SUM($I54:AT54)))</f>
        <v>0</v>
      </c>
      <c r="AV54" s="154">
        <f>IF(AV$5&lt;=$D54,0,IF(SUM($D54,I19)&gt;AV$5,$AE30/I19,$AE30-SUM($I54:AU54)))</f>
        <v>0</v>
      </c>
      <c r="AW54" s="154">
        <f>IF(AW$5&lt;=$D54,0,IF(SUM($D54,I19)&gt;AW$5,$AE30/I19,$AE30-SUM($I54:AV54)))</f>
        <v>0</v>
      </c>
      <c r="AX54" s="154">
        <f>IF(AX$5&lt;=$D54,0,IF(SUM($D54,I19)&gt;AX$5,$AE30/I19,$AE30-SUM($I54:AW54)))</f>
        <v>0</v>
      </c>
      <c r="AY54" s="154">
        <f>IF(AY$5&lt;=$D54,0,IF(SUM($D54,I19)&gt;AY$5,$AE30/I19,$AE30-SUM($I54:AX54)))</f>
        <v>0</v>
      </c>
      <c r="AZ54" s="154">
        <f>IF(AZ$5&lt;=$D54,0,IF(SUM($D54,I19)&gt;AZ$5,$AE30/I19,$AE30-SUM($I54:AY54)))</f>
        <v>0</v>
      </c>
      <c r="BA54" s="154">
        <f>IF(BA$5&lt;=$D54,0,IF(SUM($D54,I19)&gt;BA$5,$AE30/I19,$AE30-SUM($I54:AZ54)))</f>
        <v>0</v>
      </c>
      <c r="BB54" s="154">
        <f>IF(BB$5&lt;=$D54,0,IF(SUM($D54,I19)&gt;BB$5,$AE30/I19,$AE30-SUM($I54:BA54)))</f>
        <v>0</v>
      </c>
      <c r="BC54" s="154">
        <f>IF(BC$5&lt;=$D54,0,IF(SUM($D54,I19)&gt;BC$5,$AE30/I19,$AE30-SUM($I54:BB54)))</f>
        <v>0</v>
      </c>
      <c r="BD54" s="154">
        <f>IF(BD$5&lt;=$D54,0,IF(SUM($D54,I19)&gt;BD$5,$AE30/I19,$AE30-SUM($I54:BC54)))</f>
        <v>0</v>
      </c>
      <c r="BE54" s="154">
        <f>IF(BE$5&lt;=$D54,0,IF(SUM($D54,I19)&gt;BE$5,$AE30/I19,$AE30-SUM($I54:BD54)))</f>
        <v>0</v>
      </c>
      <c r="BF54" s="154">
        <f>IF(BF$5&lt;=$D54,0,IF(SUM($D54,I19)&gt;BF$5,$AE30/I19,$AE30-SUM($I54:BE54)))</f>
        <v>0</v>
      </c>
      <c r="BG54" s="154">
        <f>IF(BG$5&lt;=$D54,0,IF(SUM($D54,I19)&gt;BG$5,$AE30/I19,$AE30-SUM($I54:BF54)))</f>
        <v>0</v>
      </c>
      <c r="BH54" s="154">
        <f>IF(BH$5&lt;=$D54,0,IF(SUM($D54,I19)&gt;BH$5,$AE30/I19,$AE30-SUM($I54:BG54)))</f>
        <v>0</v>
      </c>
      <c r="BI54" s="154">
        <f>IF(BI$5&lt;=$D54,0,IF(SUM($D54,I19)&gt;BI$5,$AE30/I19,$AE30-SUM($I54:BH54)))</f>
        <v>0</v>
      </c>
      <c r="BJ54" s="154">
        <f>IF(BJ$5&lt;=$D54,0,IF(SUM($D54,I19)&gt;BJ$5,$AE30/I19,$AE30-SUM($I54:BI54)))</f>
        <v>0</v>
      </c>
      <c r="BK54" s="154">
        <f>IF(BK$5&lt;=$D54,0,IF(SUM($D54,I19)&gt;BK$5,$AE30/I19,$AE30-SUM($I54:BJ54)))</f>
        <v>0</v>
      </c>
      <c r="BL54" s="154">
        <f>IF(BL$5&lt;=$D54,0,IF(SUM($D54,I19)&gt;BL$5,$AE30/I19,$AE30-SUM($I54:BK54)))</f>
        <v>0</v>
      </c>
      <c r="BM54" s="154">
        <f>IF(BM$5&lt;=$D54,0,IF(SUM($D54,I19)&gt;BM$5,$AE30/I19,$AE30-SUM($I54:BL54)))</f>
        <v>0</v>
      </c>
      <c r="BN54" s="154">
        <f>IF(BN$5&lt;=$D54,0,IF(SUM($D54,I19)&gt;BN$5,$AE30/I19,$AE30-SUM($I54:BM54)))</f>
        <v>0</v>
      </c>
      <c r="BO54" s="154">
        <f>IF(BO$5&lt;=$D54,0,IF(SUM($D54,I19)&gt;BO$5,$AE30/I19,$AE30-SUM($I54:BN54)))</f>
        <v>0</v>
      </c>
      <c r="BP54" s="154">
        <f>IF(BP$5&lt;=$D54,0,IF(SUM($D54,I19)&gt;BP$5,$AE30/I19,$AE30-SUM($I54:BO54)))</f>
        <v>0</v>
      </c>
      <c r="BQ54" s="154">
        <f>IF(BQ$5&lt;=$D54,0,IF(SUM($D54,I19)&gt;BQ$5,$AE30/I19,$AE30-SUM($I54:BP54)))</f>
        <v>0</v>
      </c>
      <c r="BR54" s="154">
        <f>IF(BR$5&lt;=$D54,0,IF(SUM($D54,I19)&gt;BR$5,$AE30/I19,$AE30-SUM($I54:BQ54)))</f>
        <v>0</v>
      </c>
      <c r="BS54" s="154">
        <f>IF(BS$5&lt;=$D54,0,IF(SUM($D54,I19)&gt;BS$5,$AE30/I19,$AE30-SUM($I54:BR54)))</f>
        <v>0</v>
      </c>
      <c r="BT54" s="154">
        <f>IF(BT$5&lt;=$D54,0,IF(SUM($D54,I19)&gt;BT$5,$AE30/I19,$AE30-SUM($I54:BS54)))</f>
        <v>0</v>
      </c>
      <c r="BU54" s="154">
        <f>IF(BU$5&lt;=$D54,0,IF(SUM($D54,I19)&gt;BU$5,$AE30/I19,$AE30-SUM($I54:BT54)))</f>
        <v>0</v>
      </c>
      <c r="BV54" s="154">
        <f>IF(BV$5&lt;=$D54,0,IF(SUM($D54,I19)&gt;BV$5,$AE30/I19,$AE30-SUM($I54:BU54)))</f>
        <v>0</v>
      </c>
      <c r="BW54" s="154">
        <f>IF(BW$5&lt;=$D54,0,IF(SUM($D54,I19)&gt;BW$5,$AE30/I19,$AE30-SUM($I54:BV54)))</f>
        <v>0</v>
      </c>
    </row>
    <row r="55" spans="4:75" ht="12.75" customHeight="1" outlineLevel="1">
      <c r="D55" s="155">
        <f t="shared" si="13"/>
        <v>2035</v>
      </c>
      <c r="E55" s="120" t="s">
        <v>55</v>
      </c>
      <c r="I55" s="134"/>
      <c r="J55" s="152">
        <f>IF(J$5&lt;=$D55,0,IF(SUM($D55,I19)&gt;J$5,$AF30/I19,$AF30-SUM($I55:I55)))</f>
        <v>0</v>
      </c>
      <c r="K55" s="152">
        <f>IF(K$5&lt;=$D55,0,IF(SUM($D55,I19)&gt;K$5,$AF30/I19,$AF30-SUM($I55:J55)))</f>
        <v>0</v>
      </c>
      <c r="L55" s="152">
        <f>IF(L$5&lt;=$D55,0,IF(SUM($D55,I19)&gt;L$5,$AF30/I19,$AF30-SUM($I55:K55)))</f>
        <v>0</v>
      </c>
      <c r="M55" s="152">
        <f>IF(M$5&lt;=$D55,0,IF(SUM($D55,I19)&gt;M$5,$AF30/I19,$AF30-SUM($I55:L55)))</f>
        <v>0</v>
      </c>
      <c r="N55" s="152">
        <f>IF(N$5&lt;=$D55,0,IF(SUM($D55,I19)&gt;N$5,$AF30/I19,$AF30-SUM($I55:M55)))</f>
        <v>0</v>
      </c>
      <c r="O55" s="152">
        <f>IF(O$5&lt;=$D55,0,IF(SUM($D55,I19)&gt;O$5,$AF30/I19,$AF30-SUM($I55:N55)))</f>
        <v>0</v>
      </c>
      <c r="P55" s="152">
        <f>IF(P$5&lt;=$D55,0,IF(SUM($D55,I19)&gt;P$5,$AF30/I19,$AF30-SUM($I55:O55)))</f>
        <v>0</v>
      </c>
      <c r="Q55" s="152">
        <f>IF(Q$5&lt;=$D55,0,IF(SUM($D55,I19)&gt;Q$5,$AF30/I19,$AF30-SUM($I55:P55)))</f>
        <v>0</v>
      </c>
      <c r="R55" s="152">
        <f>IF(R$5&lt;=$D55,0,IF(SUM($D55,I19)&gt;R$5,$AF30/I19,$AF30-SUM($I55:Q55)))</f>
        <v>0</v>
      </c>
      <c r="S55" s="152">
        <f>IF(S$5&lt;=$D55,0,IF(SUM($D55,I19)&gt;S$5,$AF30/I19,$AF30-SUM($I55:R55)))</f>
        <v>0</v>
      </c>
      <c r="T55" s="152">
        <f>IF(T$5&lt;=$D55,0,IF(SUM($D55,I19)&gt;T$5,$AF30/I19,$AF30-SUM($I55:S55)))</f>
        <v>0</v>
      </c>
      <c r="U55" s="152">
        <f>IF(U$5&lt;=$D55,0,IF(SUM($D55,I19)&gt;U$5,$AF30/I19,$AF30-SUM($I55:T55)))</f>
        <v>0</v>
      </c>
      <c r="V55" s="152">
        <f>IF(V$5&lt;=$D55,0,IF(SUM($D55,I19)&gt;V$5,$AF30/I19,$AF30-SUM($I55:U55)))</f>
        <v>0</v>
      </c>
      <c r="W55" s="152">
        <f>IF(W$5&lt;=$D55,0,IF(SUM($D55,I19)&gt;W$5,$AF30/I19,$AF30-SUM($I55:V55)))</f>
        <v>0</v>
      </c>
      <c r="X55" s="152">
        <f>IF(X$5&lt;=$D55,0,IF(SUM($D55,I19)&gt;X$5,$AF30/I19,$AF30-SUM($I55:W55)))</f>
        <v>0</v>
      </c>
      <c r="Y55" s="152">
        <f>IF(Y$5&lt;=$D55,0,IF(SUM($D55,I19)&gt;Y$5,$AF30/I19,$AF30-SUM($I55:X55)))</f>
        <v>0</v>
      </c>
      <c r="Z55" s="152">
        <f>IF(Z$5&lt;=$D55,0,IF(SUM($D55,I19)&gt;Z$5,$AF30/I19,$AF30-SUM($I55:Y55)))</f>
        <v>0</v>
      </c>
      <c r="AA55" s="152">
        <f>IF(AA$5&lt;=$D55,0,IF(SUM($D55,I19)&gt;AA$5,$AF30/I19,$AF30-SUM($I55:Z55)))</f>
        <v>0</v>
      </c>
      <c r="AB55" s="152">
        <f>IF(AB$5&lt;=$D55,0,IF(SUM($D55,I19)&gt;AB$5,$AF30/I19,$AF30-SUM($I55:AA55)))</f>
        <v>0</v>
      </c>
      <c r="AC55" s="152">
        <f>IF(AC$5&lt;=$D55,0,IF(SUM($D55,I19)&gt;AC$5,$AF30/I19,$AF30-SUM($I55:AB55)))</f>
        <v>0</v>
      </c>
      <c r="AD55" s="152">
        <f>IF(AD$5&lt;=$D55,0,IF(SUM($D55,I19)&gt;AD$5,$AF30/I19,$AF30-SUM($I55:AC55)))</f>
        <v>0</v>
      </c>
      <c r="AE55" s="152">
        <f>IF(AE$5&lt;=$D55,0,IF(SUM($D55,I19)&gt;AE$5,$AF30/I19,$AF30-SUM($I55:AD55)))</f>
        <v>0</v>
      </c>
      <c r="AF55" s="152">
        <f>IF(AF$5&lt;=$D55,0,IF(SUM($D55,I19)&gt;AF$5,$AF30/I19,$AF30-SUM($I55:AE55)))</f>
        <v>0</v>
      </c>
      <c r="AG55" s="153">
        <f>IF(AG$5&lt;=$D55,0,IF(SUM($D55,I19)&gt;AG$5,$AF30/I19,$AF30-SUM($I55:AF55)))</f>
        <v>0</v>
      </c>
      <c r="AH55" s="154">
        <f>IF(AH$5&lt;=$D55,0,IF(SUM($D55,I19)&gt;AH$5,$AF30/I19,$AF30-SUM($I55:AG55)))</f>
        <v>0</v>
      </c>
      <c r="AI55" s="154">
        <f>IF(AI$5&lt;=$D55,0,IF(SUM($D55,I19)&gt;AI$5,$AF30/I19,$AF30-SUM($I55:AH55)))</f>
        <v>0</v>
      </c>
      <c r="AJ55" s="154">
        <f>IF(AJ$5&lt;=$D55,0,IF(SUM($D55,I19)&gt;AJ$5,$AF30/I19,$AF30-SUM($I55:AI55)))</f>
        <v>0</v>
      </c>
      <c r="AK55" s="154">
        <f>IF(AK$5&lt;=$D55,0,IF(SUM($D55,I19)&gt;AK$5,$AF30/I19,$AF30-SUM($I55:AJ55)))</f>
        <v>0</v>
      </c>
      <c r="AL55" s="154">
        <f>IF(AL$5&lt;=$D55,0,IF(SUM($D55,I19)&gt;AL$5,$AF30/I19,$AF30-SUM($I55:AK55)))</f>
        <v>0</v>
      </c>
      <c r="AM55" s="154">
        <f>IF(AM$5&lt;=$D55,0,IF(SUM($D55,I19)&gt;AM$5,$AF30/I19,$AF30-SUM($I55:AL55)))</f>
        <v>0</v>
      </c>
      <c r="AN55" s="154">
        <f>IF(AN$5&lt;=$D55,0,IF(SUM($D55,I19)&gt;AN$5,$AF30/I19,$AF30-SUM($I55:AM55)))</f>
        <v>0</v>
      </c>
      <c r="AO55" s="154">
        <f>IF(AO$5&lt;=$D55,0,IF(SUM($D55,I19)&gt;AO$5,$AF30/I19,$AF30-SUM($I55:AN55)))</f>
        <v>0</v>
      </c>
      <c r="AP55" s="154">
        <f>IF(AP$5&lt;=$D55,0,IF(SUM($D55,I19)&gt;AP$5,$AF30/I19,$AF30-SUM($I55:AO55)))</f>
        <v>0</v>
      </c>
      <c r="AQ55" s="154">
        <f>IF(AQ$5&lt;=$D55,0,IF(SUM($D55,I19)&gt;AQ$5,$AF30/I19,$AF30-SUM($I55:AP55)))</f>
        <v>0</v>
      </c>
      <c r="AR55" s="154">
        <f>IF(AR$5&lt;=$D55,0,IF(SUM($D55,I19)&gt;AR$5,$AF30/I19,$AF30-SUM($I55:AQ55)))</f>
        <v>0</v>
      </c>
      <c r="AS55" s="154">
        <f>IF(AS$5&lt;=$D55,0,IF(SUM($D55,I19)&gt;AS$5,$AF30/I19,$AF30-SUM($I55:AR55)))</f>
        <v>0</v>
      </c>
      <c r="AT55" s="154">
        <f>IF(AT$5&lt;=$D55,0,IF(SUM($D55,I19)&gt;AT$5,$AF30/I19,$AF30-SUM($I55:AS55)))</f>
        <v>0</v>
      </c>
      <c r="AU55" s="154">
        <f>IF(AU$5&lt;=$D55,0,IF(SUM($D55,I19)&gt;AU$5,$AF30/I19,$AF30-SUM($I55:AT55)))</f>
        <v>0</v>
      </c>
      <c r="AV55" s="154">
        <f>IF(AV$5&lt;=$D55,0,IF(SUM($D55,I19)&gt;AV$5,$AF30/I19,$AF30-SUM($I55:AU55)))</f>
        <v>0</v>
      </c>
      <c r="AW55" s="154">
        <f>IF(AW$5&lt;=$D55,0,IF(SUM($D55,I19)&gt;AW$5,$AF30/I19,$AF30-SUM($I55:AV55)))</f>
        <v>0</v>
      </c>
      <c r="AX55" s="154">
        <f>IF(AX$5&lt;=$D55,0,IF(SUM($D55,I19)&gt;AX$5,$AF30/I19,$AF30-SUM($I55:AW55)))</f>
        <v>0</v>
      </c>
      <c r="AY55" s="154">
        <f>IF(AY$5&lt;=$D55,0,IF(SUM($D55,I19)&gt;AY$5,$AF30/I19,$AF30-SUM($I55:AX55)))</f>
        <v>0</v>
      </c>
      <c r="AZ55" s="154">
        <f>IF(AZ$5&lt;=$D55,0,IF(SUM($D55,I19)&gt;AZ$5,$AF30/I19,$AF30-SUM($I55:AY55)))</f>
        <v>0</v>
      </c>
      <c r="BA55" s="154">
        <f>IF(BA$5&lt;=$D55,0,IF(SUM($D55,I19)&gt;BA$5,$AF30/I19,$AF30-SUM($I55:AZ55)))</f>
        <v>0</v>
      </c>
      <c r="BB55" s="154">
        <f>IF(BB$5&lt;=$D55,0,IF(SUM($D55,I19)&gt;BB$5,$AF30/I19,$AF30-SUM($I55:BA55)))</f>
        <v>0</v>
      </c>
      <c r="BC55" s="154">
        <f>IF(BC$5&lt;=$D55,0,IF(SUM($D55,I19)&gt;BC$5,$AF30/I19,$AF30-SUM($I55:BB55)))</f>
        <v>0</v>
      </c>
      <c r="BD55" s="154">
        <f>IF(BD$5&lt;=$D55,0,IF(SUM($D55,I19)&gt;BD$5,$AF30/I19,$AF30-SUM($I55:BC55)))</f>
        <v>0</v>
      </c>
      <c r="BE55" s="154">
        <f>IF(BE$5&lt;=$D55,0,IF(SUM($D55,I19)&gt;BE$5,$AF30/I19,$AF30-SUM($I55:BD55)))</f>
        <v>0</v>
      </c>
      <c r="BF55" s="154">
        <f>IF(BF$5&lt;=$D55,0,IF(SUM($D55,I19)&gt;BF$5,$AF30/I19,$AF30-SUM($I55:BE55)))</f>
        <v>0</v>
      </c>
      <c r="BG55" s="154">
        <f>IF(BG$5&lt;=$D55,0,IF(SUM($D55,I19)&gt;BG$5,$AF30/I19,$AF30-SUM($I55:BF55)))</f>
        <v>0</v>
      </c>
      <c r="BH55" s="154">
        <f>IF(BH$5&lt;=$D55,0,IF(SUM($D55,I19)&gt;BH$5,$AF30/I19,$AF30-SUM($I55:BG55)))</f>
        <v>0</v>
      </c>
      <c r="BI55" s="154">
        <f>IF(BI$5&lt;=$D55,0,IF(SUM($D55,I19)&gt;BI$5,$AF30/I19,$AF30-SUM($I55:BH55)))</f>
        <v>0</v>
      </c>
      <c r="BJ55" s="154">
        <f>IF(BJ$5&lt;=$D55,0,IF(SUM($D55,I19)&gt;BJ$5,$AF30/I19,$AF30-SUM($I55:BI55)))</f>
        <v>0</v>
      </c>
      <c r="BK55" s="154">
        <f>IF(BK$5&lt;=$D55,0,IF(SUM($D55,I19)&gt;BK$5,$AF30/I19,$AF30-SUM($I55:BJ55)))</f>
        <v>0</v>
      </c>
      <c r="BL55" s="154">
        <f>IF(BL$5&lt;=$D55,0,IF(SUM($D55,I19)&gt;BL$5,$AF30/I19,$AF30-SUM($I55:BK55)))</f>
        <v>0</v>
      </c>
      <c r="BM55" s="154">
        <f>IF(BM$5&lt;=$D55,0,IF(SUM($D55,I19)&gt;BM$5,$AF30/I19,$AF30-SUM($I55:BL55)))</f>
        <v>0</v>
      </c>
      <c r="BN55" s="154">
        <f>IF(BN$5&lt;=$D55,0,IF(SUM($D55,I19)&gt;BN$5,$AF30/I19,$AF30-SUM($I55:BM55)))</f>
        <v>0</v>
      </c>
      <c r="BO55" s="154">
        <f>IF(BO$5&lt;=$D55,0,IF(SUM($D55,I19)&gt;BO$5,$AF30/I19,$AF30-SUM($I55:BN55)))</f>
        <v>0</v>
      </c>
      <c r="BP55" s="154">
        <f>IF(BP$5&lt;=$D55,0,IF(SUM($D55,I19)&gt;BP$5,$AF30/I19,$AF30-SUM($I55:BO55)))</f>
        <v>0</v>
      </c>
      <c r="BQ55" s="154">
        <f>IF(BQ$5&lt;=$D55,0,IF(SUM($D55,I19)&gt;BQ$5,$AF30/I19,$AF30-SUM($I55:BP55)))</f>
        <v>0</v>
      </c>
      <c r="BR55" s="154">
        <f>IF(BR$5&lt;=$D55,0,IF(SUM($D55,I19)&gt;BR$5,$AF30/I19,$AF30-SUM($I55:BQ55)))</f>
        <v>0</v>
      </c>
      <c r="BS55" s="154">
        <f>IF(BS$5&lt;=$D55,0,IF(SUM($D55,I19)&gt;BS$5,$AF30/I19,$AF30-SUM($I55:BR55)))</f>
        <v>0</v>
      </c>
      <c r="BT55" s="154">
        <f>IF(BT$5&lt;=$D55,0,IF(SUM($D55,I19)&gt;BT$5,$AF30/I19,$AF30-SUM($I55:BS55)))</f>
        <v>0</v>
      </c>
      <c r="BU55" s="154">
        <f>IF(BU$5&lt;=$D55,0,IF(SUM($D55,I19)&gt;BU$5,$AF30/I19,$AF30-SUM($I55:BT55)))</f>
        <v>0</v>
      </c>
      <c r="BV55" s="154">
        <f>IF(BV$5&lt;=$D55,0,IF(SUM($D55,I19)&gt;BV$5,$AF30/I19,$AF30-SUM($I55:BU55)))</f>
        <v>0</v>
      </c>
      <c r="BW55" s="154">
        <f>IF(BW$5&lt;=$D55,0,IF(SUM($D55,I19)&gt;BW$5,$AF30/I19,$AF30-SUM($I55:BV55)))</f>
        <v>0</v>
      </c>
    </row>
    <row r="56" spans="4:75" ht="12.75" customHeight="1" outlineLevel="1">
      <c r="D56" s="155">
        <f t="shared" si="13"/>
        <v>2036</v>
      </c>
      <c r="E56" s="120" t="s">
        <v>55</v>
      </c>
      <c r="I56" s="134"/>
      <c r="J56" s="152">
        <f>IF(J$5&lt;=$D56,0,IF(SUM($D56,I19)&gt;J$5,$AG30/I19,$AG30-SUM($I56:I56)))</f>
        <v>0</v>
      </c>
      <c r="K56" s="152">
        <f>IF(K$5&lt;=$D56,0,IF(SUM($D56,I19)&gt;K$5,$AG30/I19,$AG30-SUM($I56:J56)))</f>
        <v>0</v>
      </c>
      <c r="L56" s="152">
        <f>IF(L$5&lt;=$D56,0,IF(SUM($D56,I19)&gt;L$5,$AG30/I19,$AG30-SUM($I56:K56)))</f>
        <v>0</v>
      </c>
      <c r="M56" s="152">
        <f>IF(M$5&lt;=$D56,0,IF(SUM($D56,I19)&gt;M$5,$AG30/I19,$AG30-SUM($I56:L56)))</f>
        <v>0</v>
      </c>
      <c r="N56" s="152">
        <f>IF(N$5&lt;=$D56,0,IF(SUM($D56,I19)&gt;N$5,$AG30/I19,$AG30-SUM($I56:M56)))</f>
        <v>0</v>
      </c>
      <c r="O56" s="152">
        <f>IF(O$5&lt;=$D56,0,IF(SUM($D56,I19)&gt;O$5,$AG30/I19,$AG30-SUM($I56:N56)))</f>
        <v>0</v>
      </c>
      <c r="P56" s="152">
        <f>IF(P$5&lt;=$D56,0,IF(SUM($D56,I19)&gt;P$5,$AG30/I19,$AG30-SUM($I56:O56)))</f>
        <v>0</v>
      </c>
      <c r="Q56" s="152">
        <f>IF(Q$5&lt;=$D56,0,IF(SUM($D56,I19)&gt;Q$5,$AG30/I19,$AG30-SUM($I56:P56)))</f>
        <v>0</v>
      </c>
      <c r="R56" s="152">
        <f>IF(R$5&lt;=$D56,0,IF(SUM($D56,I19)&gt;R$5,$AG30/I19,$AG30-SUM($I56:Q56)))</f>
        <v>0</v>
      </c>
      <c r="S56" s="152">
        <f>IF(S$5&lt;=$D56,0,IF(SUM($D56,I19)&gt;S$5,$AG30/I19,$AG30-SUM($I56:R56)))</f>
        <v>0</v>
      </c>
      <c r="T56" s="152">
        <f>IF(T$5&lt;=$D56,0,IF(SUM($D56,I19)&gt;T$5,$AG30/I19,$AG30-SUM($I56:S56)))</f>
        <v>0</v>
      </c>
      <c r="U56" s="152">
        <f>IF(U$5&lt;=$D56,0,IF(SUM($D56,I19)&gt;U$5,$AG30/I19,$AG30-SUM($I56:T56)))</f>
        <v>0</v>
      </c>
      <c r="V56" s="152">
        <f>IF(V$5&lt;=$D56,0,IF(SUM($D56,I19)&gt;V$5,$AG30/I19,$AG30-SUM($I56:U56)))</f>
        <v>0</v>
      </c>
      <c r="W56" s="152">
        <f>IF(W$5&lt;=$D56,0,IF(SUM($D56,I19)&gt;W$5,$AG30/I19,$AG30-SUM($I56:V56)))</f>
        <v>0</v>
      </c>
      <c r="X56" s="152">
        <f>IF(X$5&lt;=$D56,0,IF(SUM($D56,I19)&gt;X$5,$AG30/I19,$AG30-SUM($I56:W56)))</f>
        <v>0</v>
      </c>
      <c r="Y56" s="152">
        <f>IF(Y$5&lt;=$D56,0,IF(SUM($D56,I19)&gt;Y$5,$AG30/I19,$AG30-SUM($I56:X56)))</f>
        <v>0</v>
      </c>
      <c r="Z56" s="152">
        <f>IF(Z$5&lt;=$D56,0,IF(SUM($D56,I19)&gt;Z$5,$AG30/I19,$AG30-SUM($I56:Y56)))</f>
        <v>0</v>
      </c>
      <c r="AA56" s="152">
        <f>IF(AA$5&lt;=$D56,0,IF(SUM($D56,I19)&gt;AA$5,$AG30/I19,$AG30-SUM($I56:Z56)))</f>
        <v>0</v>
      </c>
      <c r="AB56" s="152">
        <f>IF(AB$5&lt;=$D56,0,IF(SUM($D56,I19)&gt;AB$5,$AG30/I19,$AG30-SUM($I56:AA56)))</f>
        <v>0</v>
      </c>
      <c r="AC56" s="152">
        <f>IF(AC$5&lt;=$D56,0,IF(SUM($D56,I19)&gt;AC$5,$AG30/I19,$AG30-SUM($I56:AB56)))</f>
        <v>0</v>
      </c>
      <c r="AD56" s="152">
        <f>IF(AD$5&lt;=$D56,0,IF(SUM($D56,I19)&gt;AD$5,$AG30/I19,$AG30-SUM($I56:AC56)))</f>
        <v>0</v>
      </c>
      <c r="AE56" s="152">
        <f>IF(AE$5&lt;=$D56,0,IF(SUM($D56,I19)&gt;AE$5,$AG30/I19,$AG30-SUM($I56:AD56)))</f>
        <v>0</v>
      </c>
      <c r="AF56" s="152">
        <f>IF(AF$5&lt;=$D56,0,IF(SUM($D56,I19)&gt;AF$5,$AG30/I19,$AG30-SUM($I56:AE56)))</f>
        <v>0</v>
      </c>
      <c r="AG56" s="152">
        <f>IF(AG$5&lt;=$D56,0,IF(SUM($D56,I19)&gt;AG$5,$AG30/I19,$AG30-SUM($I56:AF56)))</f>
        <v>0</v>
      </c>
      <c r="AH56" s="153">
        <f>IF(AH$5&lt;=$D56,0,IF(SUM($D56,I19)&gt;AH$5,$AG30/I19,$AG30-SUM($I56:AG56)))</f>
        <v>0</v>
      </c>
      <c r="AI56" s="154">
        <f>IF(AI$5&lt;=$D56,0,IF(SUM($D56,I19)&gt;AI$5,$AG30/I19,$AG30-SUM($I56:AH56)))</f>
        <v>0</v>
      </c>
      <c r="AJ56" s="154">
        <f>IF(AJ$5&lt;=$D56,0,IF(SUM($D56,I19)&gt;AJ$5,$AG30/I19,$AG30-SUM($I56:AI56)))</f>
        <v>0</v>
      </c>
      <c r="AK56" s="154">
        <f>IF(AK$5&lt;=$D56,0,IF(SUM($D56,I19)&gt;AK$5,$AG30/I19,$AG30-SUM($I56:AJ56)))</f>
        <v>0</v>
      </c>
      <c r="AL56" s="154">
        <f>IF(AL$5&lt;=$D56,0,IF(SUM($D56,I19)&gt;AL$5,$AG30/I19,$AG30-SUM($I56:AK56)))</f>
        <v>0</v>
      </c>
      <c r="AM56" s="154">
        <f>IF(AM$5&lt;=$D56,0,IF(SUM($D56,I19)&gt;AM$5,$AG30/I19,$AG30-SUM($I56:AL56)))</f>
        <v>0</v>
      </c>
      <c r="AN56" s="154">
        <f>IF(AN$5&lt;=$D56,0,IF(SUM($D56,I19)&gt;AN$5,$AG30/I19,$AG30-SUM($I56:AM56)))</f>
        <v>0</v>
      </c>
      <c r="AO56" s="154">
        <f>IF(AO$5&lt;=$D56,0,IF(SUM($D56,I19)&gt;AO$5,$AG30/I19,$AG30-SUM($I56:AN56)))</f>
        <v>0</v>
      </c>
      <c r="AP56" s="154">
        <f>IF(AP$5&lt;=$D56,0,IF(SUM($D56,I19)&gt;AP$5,$AG30/I19,$AG30-SUM($I56:AO56)))</f>
        <v>0</v>
      </c>
      <c r="AQ56" s="154">
        <f>IF(AQ$5&lt;=$D56,0,IF(SUM($D56,I19)&gt;AQ$5,$AG30/I19,$AG30-SUM($I56:AP56)))</f>
        <v>0</v>
      </c>
      <c r="AR56" s="154">
        <f>IF(AR$5&lt;=$D56,0,IF(SUM($D56,I19)&gt;AR$5,$AG30/I19,$AG30-SUM($I56:AQ56)))</f>
        <v>0</v>
      </c>
      <c r="AS56" s="154">
        <f>IF(AS$5&lt;=$D56,0,IF(SUM($D56,I19)&gt;AS$5,$AG30/I19,$AG30-SUM($I56:AR56)))</f>
        <v>0</v>
      </c>
      <c r="AT56" s="154">
        <f>IF(AT$5&lt;=$D56,0,IF(SUM($D56,I19)&gt;AT$5,$AG30/I19,$AG30-SUM($I56:AS56)))</f>
        <v>0</v>
      </c>
      <c r="AU56" s="154">
        <f>IF(AU$5&lt;=$D56,0,IF(SUM($D56,I19)&gt;AU$5,$AG30/I19,$AG30-SUM($I56:AT56)))</f>
        <v>0</v>
      </c>
      <c r="AV56" s="154">
        <f>IF(AV$5&lt;=$D56,0,IF(SUM($D56,I19)&gt;AV$5,$AG30/I19,$AG30-SUM($I56:AU56)))</f>
        <v>0</v>
      </c>
      <c r="AW56" s="154">
        <f>IF(AW$5&lt;=$D56,0,IF(SUM($D56,I19)&gt;AW$5,$AG30/I19,$AG30-SUM($I56:AV56)))</f>
        <v>0</v>
      </c>
      <c r="AX56" s="154">
        <f>IF(AX$5&lt;=$D56,0,IF(SUM($D56,I19)&gt;AX$5,$AG30/I19,$AG30-SUM($I56:AW56)))</f>
        <v>0</v>
      </c>
      <c r="AY56" s="154">
        <f>IF(AY$5&lt;=$D56,0,IF(SUM($D56,I19)&gt;AY$5,$AG30/I19,$AG30-SUM($I56:AX56)))</f>
        <v>0</v>
      </c>
      <c r="AZ56" s="154">
        <f>IF(AZ$5&lt;=$D56,0,IF(SUM($D56,I19)&gt;AZ$5,$AG30/I19,$AG30-SUM($I56:AY56)))</f>
        <v>0</v>
      </c>
      <c r="BA56" s="154">
        <f>IF(BA$5&lt;=$D56,0,IF(SUM($D56,I19)&gt;BA$5,$AG30/I19,$AG30-SUM($I56:AZ56)))</f>
        <v>0</v>
      </c>
      <c r="BB56" s="154">
        <f>IF(BB$5&lt;=$D56,0,IF(SUM($D56,I19)&gt;BB$5,$AG30/I19,$AG30-SUM($I56:BA56)))</f>
        <v>0</v>
      </c>
      <c r="BC56" s="154">
        <f>IF(BC$5&lt;=$D56,0,IF(SUM($D56,I19)&gt;BC$5,$AG30/I19,$AG30-SUM($I56:BB56)))</f>
        <v>0</v>
      </c>
      <c r="BD56" s="154">
        <f>IF(BD$5&lt;=$D56,0,IF(SUM($D56,I19)&gt;BD$5,$AG30/I19,$AG30-SUM($I56:BC56)))</f>
        <v>0</v>
      </c>
      <c r="BE56" s="154">
        <f>IF(BE$5&lt;=$D56,0,IF(SUM($D56,I19)&gt;BE$5,$AG30/I19,$AG30-SUM($I56:BD56)))</f>
        <v>0</v>
      </c>
      <c r="BF56" s="154">
        <f>IF(BF$5&lt;=$D56,0,IF(SUM($D56,I19)&gt;BF$5,$AG30/I19,$AG30-SUM($I56:BE56)))</f>
        <v>0</v>
      </c>
      <c r="BG56" s="154">
        <f>IF(BG$5&lt;=$D56,0,IF(SUM($D56,I19)&gt;BG$5,$AG30/I19,$AG30-SUM($I56:BF56)))</f>
        <v>0</v>
      </c>
      <c r="BH56" s="154">
        <f>IF(BH$5&lt;=$D56,0,IF(SUM($D56,I19)&gt;BH$5,$AG30/I19,$AG30-SUM($I56:BG56)))</f>
        <v>0</v>
      </c>
      <c r="BI56" s="154">
        <f>IF(BI$5&lt;=$D56,0,IF(SUM($D56,I19)&gt;BI$5,$AG30/I19,$AG30-SUM($I56:BH56)))</f>
        <v>0</v>
      </c>
      <c r="BJ56" s="154">
        <f>IF(BJ$5&lt;=$D56,0,IF(SUM($D56,I19)&gt;BJ$5,$AG30/I19,$AG30-SUM($I56:BI56)))</f>
        <v>0</v>
      </c>
      <c r="BK56" s="154">
        <f>IF(BK$5&lt;=$D56,0,IF(SUM($D56,I19)&gt;BK$5,$AG30/I19,$AG30-SUM($I56:BJ56)))</f>
        <v>0</v>
      </c>
      <c r="BL56" s="154">
        <f>IF(BL$5&lt;=$D56,0,IF(SUM($D56,I19)&gt;BL$5,$AG30/I19,$AG30-SUM($I56:BK56)))</f>
        <v>0</v>
      </c>
      <c r="BM56" s="154">
        <f>IF(BM$5&lt;=$D56,0,IF(SUM($D56,I19)&gt;BM$5,$AG30/I19,$AG30-SUM($I56:BL56)))</f>
        <v>0</v>
      </c>
      <c r="BN56" s="154">
        <f>IF(BN$5&lt;=$D56,0,IF(SUM($D56,I19)&gt;BN$5,$AG30/I19,$AG30-SUM($I56:BM56)))</f>
        <v>0</v>
      </c>
      <c r="BO56" s="154">
        <f>IF(BO$5&lt;=$D56,0,IF(SUM($D56,I19)&gt;BO$5,$AG30/I19,$AG30-SUM($I56:BN56)))</f>
        <v>0</v>
      </c>
      <c r="BP56" s="154">
        <f>IF(BP$5&lt;=$D56,0,IF(SUM($D56,I19)&gt;BP$5,$AG30/I19,$AG30-SUM($I56:BO56)))</f>
        <v>0</v>
      </c>
      <c r="BQ56" s="154">
        <f>IF(BQ$5&lt;=$D56,0,IF(SUM($D56,I19)&gt;BQ$5,$AG30/I19,$AG30-SUM($I56:BP56)))</f>
        <v>0</v>
      </c>
      <c r="BR56" s="154">
        <f>IF(BR$5&lt;=$D56,0,IF(SUM($D56,I19)&gt;BR$5,$AG30/I19,$AG30-SUM($I56:BQ56)))</f>
        <v>0</v>
      </c>
      <c r="BS56" s="154">
        <f>IF(BS$5&lt;=$D56,0,IF(SUM($D56,I19)&gt;BS$5,$AG30/I19,$AG30-SUM($I56:BR56)))</f>
        <v>0</v>
      </c>
      <c r="BT56" s="154">
        <f>IF(BT$5&lt;=$D56,0,IF(SUM($D56,I19)&gt;BT$5,$AG30/I19,$AG30-SUM($I56:BS56)))</f>
        <v>0</v>
      </c>
      <c r="BU56" s="154">
        <f>IF(BU$5&lt;=$D56,0,IF(SUM($D56,I19)&gt;BU$5,$AG30/I19,$AG30-SUM($I56:BT56)))</f>
        <v>0</v>
      </c>
      <c r="BV56" s="154">
        <f>IF(BV$5&lt;=$D56,0,IF(SUM($D56,I19)&gt;BV$5,$AG30/I19,$AG30-SUM($I56:BU56)))</f>
        <v>0</v>
      </c>
      <c r="BW56" s="154">
        <f>IF(BW$5&lt;=$D56,0,IF(SUM($D56,I19)&gt;BW$5,$AG30/I19,$AG30-SUM($I56:BV56)))</f>
        <v>0</v>
      </c>
    </row>
    <row r="57" spans="4:75" ht="12.75" customHeight="1" outlineLevel="1">
      <c r="D57" s="155">
        <f t="shared" si="13"/>
        <v>2037</v>
      </c>
      <c r="E57" s="120" t="s">
        <v>55</v>
      </c>
      <c r="I57" s="134"/>
      <c r="J57" s="152">
        <f>IF(J$5&lt;=$D57,0,IF(SUM($D57,I19)&gt;J$5,$AH30/I19,$AH30-SUM($I57:I57)))</f>
        <v>0</v>
      </c>
      <c r="K57" s="152">
        <f>IF(K$5&lt;=$D57,0,IF(SUM($D57,I19)&gt;K$5,$AH30/I19,$AH30-SUM($I57:J57)))</f>
        <v>0</v>
      </c>
      <c r="L57" s="152">
        <f>IF(L$5&lt;=$D57,0,IF(SUM($D57,I19)&gt;L$5,$AH30/I19,$AH30-SUM($I57:K57)))</f>
        <v>0</v>
      </c>
      <c r="M57" s="152">
        <f>IF(M$5&lt;=$D57,0,IF(SUM($D57,I19)&gt;M$5,$AH30/I19,$AH30-SUM($I57:L57)))</f>
        <v>0</v>
      </c>
      <c r="N57" s="152">
        <f>IF(N$5&lt;=$D57,0,IF(SUM($D57,I19)&gt;N$5,$AH30/I19,$AH30-SUM($I57:M57)))</f>
        <v>0</v>
      </c>
      <c r="O57" s="152">
        <f>IF(O$5&lt;=$D57,0,IF(SUM($D57,I19)&gt;O$5,$AH30/I19,$AH30-SUM($I57:N57)))</f>
        <v>0</v>
      </c>
      <c r="P57" s="152">
        <f>IF(P$5&lt;=$D57,0,IF(SUM($D57,I19)&gt;P$5,$AH30/I19,$AH30-SUM($I57:O57)))</f>
        <v>0</v>
      </c>
      <c r="Q57" s="152">
        <f>IF(Q$5&lt;=$D57,0,IF(SUM($D57,I19)&gt;Q$5,$AH30/I19,$AH30-SUM($I57:P57)))</f>
        <v>0</v>
      </c>
      <c r="R57" s="152">
        <f>IF(R$5&lt;=$D57,0,IF(SUM($D57,I19)&gt;R$5,$AH30/I19,$AH30-SUM($I57:Q57)))</f>
        <v>0</v>
      </c>
      <c r="S57" s="152">
        <f>IF(S$5&lt;=$D57,0,IF(SUM($D57,I19)&gt;S$5,$AH30/I19,$AH30-SUM($I57:R57)))</f>
        <v>0</v>
      </c>
      <c r="T57" s="152">
        <f>IF(T$5&lt;=$D57,0,IF(SUM($D57,I19)&gt;T$5,$AH30/I19,$AH30-SUM($I57:S57)))</f>
        <v>0</v>
      </c>
      <c r="U57" s="152">
        <f>IF(U$5&lt;=$D57,0,IF(SUM($D57,I19)&gt;U$5,$AH30/I19,$AH30-SUM($I57:T57)))</f>
        <v>0</v>
      </c>
      <c r="V57" s="152">
        <f>IF(V$5&lt;=$D57,0,IF(SUM($D57,I19)&gt;V$5,$AH30/I19,$AH30-SUM($I57:U57)))</f>
        <v>0</v>
      </c>
      <c r="W57" s="152">
        <f>IF(W$5&lt;=$D57,0,IF(SUM($D57,I19)&gt;W$5,$AH30/I19,$AH30-SUM($I57:V57)))</f>
        <v>0</v>
      </c>
      <c r="X57" s="152">
        <f>IF(X$5&lt;=$D57,0,IF(SUM($D57,I19)&gt;X$5,$AH30/I19,$AH30-SUM($I57:W57)))</f>
        <v>0</v>
      </c>
      <c r="Y57" s="152">
        <f>IF(Y$5&lt;=$D57,0,IF(SUM($D57,I19)&gt;Y$5,$AH30/I19,$AH30-SUM($I57:X57)))</f>
        <v>0</v>
      </c>
      <c r="Z57" s="152">
        <f>IF(Z$5&lt;=$D57,0,IF(SUM($D57,I19)&gt;Z$5,$AH30/I19,$AH30-SUM($I57:Y57)))</f>
        <v>0</v>
      </c>
      <c r="AA57" s="152">
        <f>IF(AA$5&lt;=$D57,0,IF(SUM($D57,I19)&gt;AA$5,$AH30/I19,$AH30-SUM($I57:Z57)))</f>
        <v>0</v>
      </c>
      <c r="AB57" s="152">
        <f>IF(AB$5&lt;=$D57,0,IF(SUM($D57,I19)&gt;AB$5,$AH30/I19,$AH30-SUM($I57:AA57)))</f>
        <v>0</v>
      </c>
      <c r="AC57" s="152">
        <f>IF(AC$5&lt;=$D57,0,IF(SUM($D57,I19)&gt;AC$5,$AH30/I19,$AH30-SUM($I57:AB57)))</f>
        <v>0</v>
      </c>
      <c r="AD57" s="152">
        <f>IF(AD$5&lt;=$D57,0,IF(SUM($D57,I19)&gt;AD$5,$AH30/I19,$AH30-SUM($I57:AC57)))</f>
        <v>0</v>
      </c>
      <c r="AE57" s="152">
        <f>IF(AE$5&lt;=$D57,0,IF(SUM($D57,I19)&gt;AE$5,$AH30/I19,$AH30-SUM($I57:AD57)))</f>
        <v>0</v>
      </c>
      <c r="AF57" s="152">
        <f>IF(AF$5&lt;=$D57,0,IF(SUM($D57,I19)&gt;AF$5,$AH30/I19,$AH30-SUM($I57:AE57)))</f>
        <v>0</v>
      </c>
      <c r="AG57" s="152">
        <f>IF(AG$5&lt;=$D57,0,IF(SUM($D57,I19)&gt;AG$5,$AH30/I19,$AH30-SUM($I57:AF57)))</f>
        <v>0</v>
      </c>
      <c r="AH57" s="152">
        <f>IF(AH$5&lt;=$D57,0,IF(SUM($D57,I19)&gt;AH$5,$AH30/I19,$AH30-SUM($I57:AG57)))</f>
        <v>0</v>
      </c>
      <c r="AI57" s="153">
        <f>IF(AI$5&lt;=$D57,0,IF(SUM($D57,I19)&gt;AI$5,$AH30/I19,$AH30-SUM($I57:AH57)))</f>
        <v>0</v>
      </c>
      <c r="AJ57" s="154">
        <f>IF(AJ$5&lt;=$D57,0,IF(SUM($D57,I19)&gt;AJ$5,$AH30/I19,$AH30-SUM($I57:AI57)))</f>
        <v>0</v>
      </c>
      <c r="AK57" s="154">
        <f>IF(AK$5&lt;=$D57,0,IF(SUM($D57,I19)&gt;AK$5,$AH30/I19,$AH30-SUM($I57:AJ57)))</f>
        <v>0</v>
      </c>
      <c r="AL57" s="154">
        <f>IF(AL$5&lt;=$D57,0,IF(SUM($D57,I19)&gt;AL$5,$AH30/I19,$AH30-SUM($I57:AK57)))</f>
        <v>0</v>
      </c>
      <c r="AM57" s="154">
        <f>IF(AM$5&lt;=$D57,0,IF(SUM($D57,I19)&gt;AM$5,$AH30/I19,$AH30-SUM($I57:AL57)))</f>
        <v>0</v>
      </c>
      <c r="AN57" s="154">
        <f>IF(AN$5&lt;=$D57,0,IF(SUM($D57,I19)&gt;AN$5,$AH30/I19,$AH30-SUM($I57:AM57)))</f>
        <v>0</v>
      </c>
      <c r="AO57" s="154">
        <f>IF(AO$5&lt;=$D57,0,IF(SUM($D57,I19)&gt;AO$5,$AH30/I19,$AH30-SUM($I57:AN57)))</f>
        <v>0</v>
      </c>
      <c r="AP57" s="154">
        <f>IF(AP$5&lt;=$D57,0,IF(SUM($D57,I19)&gt;AP$5,$AH30/I19,$AH30-SUM($I57:AO57)))</f>
        <v>0</v>
      </c>
      <c r="AQ57" s="154">
        <f>IF(AQ$5&lt;=$D57,0,IF(SUM($D57,I19)&gt;AQ$5,$AH30/I19,$AH30-SUM($I57:AP57)))</f>
        <v>0</v>
      </c>
      <c r="AR57" s="154">
        <f>IF(AR$5&lt;=$D57,0,IF(SUM($D57,I19)&gt;AR$5,$AH30/I19,$AH30-SUM($I57:AQ57)))</f>
        <v>0</v>
      </c>
      <c r="AS57" s="154">
        <f>IF(AS$5&lt;=$D57,0,IF(SUM($D57,I19)&gt;AS$5,$AH30/I19,$AH30-SUM($I57:AR57)))</f>
        <v>0</v>
      </c>
      <c r="AT57" s="154">
        <f>IF(AT$5&lt;=$D57,0,IF(SUM($D57,I19)&gt;AT$5,$AH30/I19,$AH30-SUM($I57:AS57)))</f>
        <v>0</v>
      </c>
      <c r="AU57" s="154">
        <f>IF(AU$5&lt;=$D57,0,IF(SUM($D57,I19)&gt;AU$5,$AH30/I19,$AH30-SUM($I57:AT57)))</f>
        <v>0</v>
      </c>
      <c r="AV57" s="154">
        <f>IF(AV$5&lt;=$D57,0,IF(SUM($D57,I19)&gt;AV$5,$AH30/I19,$AH30-SUM($I57:AU57)))</f>
        <v>0</v>
      </c>
      <c r="AW57" s="154">
        <f>IF(AW$5&lt;=$D57,0,IF(SUM($D57,I19)&gt;AW$5,$AH30/I19,$AH30-SUM($I57:AV57)))</f>
        <v>0</v>
      </c>
      <c r="AX57" s="154">
        <f>IF(AX$5&lt;=$D57,0,IF(SUM($D57,I19)&gt;AX$5,$AH30/I19,$AH30-SUM($I57:AW57)))</f>
        <v>0</v>
      </c>
      <c r="AY57" s="154">
        <f>IF(AY$5&lt;=$D57,0,IF(SUM($D57,I19)&gt;AY$5,$AH30/I19,$AH30-SUM($I57:AX57)))</f>
        <v>0</v>
      </c>
      <c r="AZ57" s="154">
        <f>IF(AZ$5&lt;=$D57,0,IF(SUM($D57,I19)&gt;AZ$5,$AH30/I19,$AH30-SUM($I57:AY57)))</f>
        <v>0</v>
      </c>
      <c r="BA57" s="154">
        <f>IF(BA$5&lt;=$D57,0,IF(SUM($D57,I19)&gt;BA$5,$AH30/I19,$AH30-SUM($I57:AZ57)))</f>
        <v>0</v>
      </c>
      <c r="BB57" s="154">
        <f>IF(BB$5&lt;=$D57,0,IF(SUM($D57,I19)&gt;BB$5,$AH30/I19,$AH30-SUM($I57:BA57)))</f>
        <v>0</v>
      </c>
      <c r="BC57" s="154">
        <f>IF(BC$5&lt;=$D57,0,IF(SUM($D57,I19)&gt;BC$5,$AH30/I19,$AH30-SUM($I57:BB57)))</f>
        <v>0</v>
      </c>
      <c r="BD57" s="154">
        <f>IF(BD$5&lt;=$D57,0,IF(SUM($D57,I19)&gt;BD$5,$AH30/I19,$AH30-SUM($I57:BC57)))</f>
        <v>0</v>
      </c>
      <c r="BE57" s="154">
        <f>IF(BE$5&lt;=$D57,0,IF(SUM($D57,I19)&gt;BE$5,$AH30/I19,$AH30-SUM($I57:BD57)))</f>
        <v>0</v>
      </c>
      <c r="BF57" s="154">
        <f>IF(BF$5&lt;=$D57,0,IF(SUM($D57,I19)&gt;BF$5,$AH30/I19,$AH30-SUM($I57:BE57)))</f>
        <v>0</v>
      </c>
      <c r="BG57" s="154">
        <f>IF(BG$5&lt;=$D57,0,IF(SUM($D57,I19)&gt;BG$5,$AH30/I19,$AH30-SUM($I57:BF57)))</f>
        <v>0</v>
      </c>
      <c r="BH57" s="154">
        <f>IF(BH$5&lt;=$D57,0,IF(SUM($D57,I19)&gt;BH$5,$AH30/I19,$AH30-SUM($I57:BG57)))</f>
        <v>0</v>
      </c>
      <c r="BI57" s="154">
        <f>IF(BI$5&lt;=$D57,0,IF(SUM($D57,I19)&gt;BI$5,$AH30/I19,$AH30-SUM($I57:BH57)))</f>
        <v>0</v>
      </c>
      <c r="BJ57" s="154">
        <f>IF(BJ$5&lt;=$D57,0,IF(SUM($D57,I19)&gt;BJ$5,$AH30/I19,$AH30-SUM($I57:BI57)))</f>
        <v>0</v>
      </c>
      <c r="BK57" s="154">
        <f>IF(BK$5&lt;=$D57,0,IF(SUM($D57,I19)&gt;BK$5,$AH30/I19,$AH30-SUM($I57:BJ57)))</f>
        <v>0</v>
      </c>
      <c r="BL57" s="154">
        <f>IF(BL$5&lt;=$D57,0,IF(SUM($D57,I19)&gt;BL$5,$AH30/I19,$AH30-SUM($I57:BK57)))</f>
        <v>0</v>
      </c>
      <c r="BM57" s="154">
        <f>IF(BM$5&lt;=$D57,0,IF(SUM($D57,I19)&gt;BM$5,$AH30/I19,$AH30-SUM($I57:BL57)))</f>
        <v>0</v>
      </c>
      <c r="BN57" s="154">
        <f>IF(BN$5&lt;=$D57,0,IF(SUM($D57,I19)&gt;BN$5,$AH30/I19,$AH30-SUM($I57:BM57)))</f>
        <v>0</v>
      </c>
      <c r="BO57" s="154">
        <f>IF(BO$5&lt;=$D57,0,IF(SUM($D57,I19)&gt;BO$5,$AH30/I19,$AH30-SUM($I57:BN57)))</f>
        <v>0</v>
      </c>
      <c r="BP57" s="154">
        <f>IF(BP$5&lt;=$D57,0,IF(SUM($D57,I19)&gt;BP$5,$AH30/I19,$AH30-SUM($I57:BO57)))</f>
        <v>0</v>
      </c>
      <c r="BQ57" s="154">
        <f>IF(BQ$5&lt;=$D57,0,IF(SUM($D57,I19)&gt;BQ$5,$AH30/I19,$AH30-SUM($I57:BP57)))</f>
        <v>0</v>
      </c>
      <c r="BR57" s="154">
        <f>IF(BR$5&lt;=$D57,0,IF(SUM($D57,I19)&gt;BR$5,$AH30/I19,$AH30-SUM($I57:BQ57)))</f>
        <v>0</v>
      </c>
      <c r="BS57" s="154">
        <f>IF(BS$5&lt;=$D57,0,IF(SUM($D57,I19)&gt;BS$5,$AH30/I19,$AH30-SUM($I57:BR57)))</f>
        <v>0</v>
      </c>
      <c r="BT57" s="154">
        <f>IF(BT$5&lt;=$D57,0,IF(SUM($D57,I19)&gt;BT$5,$AH30/I19,$AH30-SUM($I57:BS57)))</f>
        <v>0</v>
      </c>
      <c r="BU57" s="154">
        <f>IF(BU$5&lt;=$D57,0,IF(SUM($D57,I19)&gt;BU$5,$AH30/I19,$AH30-SUM($I57:BT57)))</f>
        <v>0</v>
      </c>
      <c r="BV57" s="154">
        <f>IF(BV$5&lt;=$D57,0,IF(SUM($D57,I19)&gt;BV$5,$AH30/I19,$AH30-SUM($I57:BU57)))</f>
        <v>0</v>
      </c>
      <c r="BW57" s="154">
        <f>IF(BW$5&lt;=$D57,0,IF(SUM($D57,I19)&gt;BW$5,$AH30/I19,$AH30-SUM($I57:BV57)))</f>
        <v>0</v>
      </c>
    </row>
    <row r="58" spans="4:75" ht="12.75" customHeight="1" outlineLevel="1">
      <c r="D58" s="155">
        <f t="shared" si="13"/>
        <v>2038</v>
      </c>
      <c r="E58" s="120" t="s">
        <v>55</v>
      </c>
      <c r="I58" s="134"/>
      <c r="J58" s="152">
        <f>IF(J$5&lt;=$D58,0,IF(SUM($D58,I19)&gt;J$5,$AI30/I19,$AI30-SUM($I58:I58)))</f>
        <v>0</v>
      </c>
      <c r="K58" s="152">
        <f>IF(K$5&lt;=$D58,0,IF(SUM($D58,I19)&gt;K$5,$AI30/I19,$AI30-SUM($I58:J58)))</f>
        <v>0</v>
      </c>
      <c r="L58" s="152">
        <f>IF(L$5&lt;=$D58,0,IF(SUM($D58,I19)&gt;L$5,$AI30/I19,$AI30-SUM($I58:K58)))</f>
        <v>0</v>
      </c>
      <c r="M58" s="152">
        <f>IF(M$5&lt;=$D58,0,IF(SUM($D58,I19)&gt;M$5,$AI30/I19,$AI30-SUM($I58:L58)))</f>
        <v>0</v>
      </c>
      <c r="N58" s="152">
        <f>IF(N$5&lt;=$D58,0,IF(SUM($D58,I19)&gt;N$5,$AI30/I19,$AI30-SUM($I58:M58)))</f>
        <v>0</v>
      </c>
      <c r="O58" s="152">
        <f>IF(O$5&lt;=$D58,0,IF(SUM($D58,I19)&gt;O$5,$AI30/I19,$AI30-SUM($I58:N58)))</f>
        <v>0</v>
      </c>
      <c r="P58" s="152">
        <f>IF(P$5&lt;=$D58,0,IF(SUM($D58,I19)&gt;P$5,$AI30/I19,$AI30-SUM($I58:O58)))</f>
        <v>0</v>
      </c>
      <c r="Q58" s="152">
        <f>IF(Q$5&lt;=$D58,0,IF(SUM($D58,I19)&gt;Q$5,$AI30/I19,$AI30-SUM($I58:P58)))</f>
        <v>0</v>
      </c>
      <c r="R58" s="152">
        <f>IF(R$5&lt;=$D58,0,IF(SUM($D58,I19)&gt;R$5,$AI30/I19,$AI30-SUM($I58:Q58)))</f>
        <v>0</v>
      </c>
      <c r="S58" s="152">
        <f>IF(S$5&lt;=$D58,0,IF(SUM($D58,I19)&gt;S$5,$AI30/I19,$AI30-SUM($I58:R58)))</f>
        <v>0</v>
      </c>
      <c r="T58" s="152">
        <f>IF(T$5&lt;=$D58,0,IF(SUM($D58,I19)&gt;T$5,$AI30/I19,$AI30-SUM($I58:S58)))</f>
        <v>0</v>
      </c>
      <c r="U58" s="152">
        <f>IF(U$5&lt;=$D58,0,IF(SUM($D58,I19)&gt;U$5,$AI30/I19,$AI30-SUM($I58:T58)))</f>
        <v>0</v>
      </c>
      <c r="V58" s="152">
        <f>IF(V$5&lt;=$D58,0,IF(SUM($D58,I19)&gt;V$5,$AI30/I19,$AI30-SUM($I58:U58)))</f>
        <v>0</v>
      </c>
      <c r="W58" s="152">
        <f>IF(W$5&lt;=$D58,0,IF(SUM($D58,I19)&gt;W$5,$AI30/I19,$AI30-SUM($I58:V58)))</f>
        <v>0</v>
      </c>
      <c r="X58" s="152">
        <f>IF(X$5&lt;=$D58,0,IF(SUM($D58,I19)&gt;X$5,$AI30/I19,$AI30-SUM($I58:W58)))</f>
        <v>0</v>
      </c>
      <c r="Y58" s="152">
        <f>IF(Y$5&lt;=$D58,0,IF(SUM($D58,I19)&gt;Y$5,$AI30/I19,$AI30-SUM($I58:X58)))</f>
        <v>0</v>
      </c>
      <c r="Z58" s="152">
        <f>IF(Z$5&lt;=$D58,0,IF(SUM($D58,I19)&gt;Z$5,$AI30/I19,$AI30-SUM($I58:Y58)))</f>
        <v>0</v>
      </c>
      <c r="AA58" s="152">
        <f>IF(AA$5&lt;=$D58,0,IF(SUM($D58,I19)&gt;AA$5,$AI30/I19,$AI30-SUM($I58:Z58)))</f>
        <v>0</v>
      </c>
      <c r="AB58" s="152">
        <f>IF(AB$5&lt;=$D58,0,IF(SUM($D58,I19)&gt;AB$5,$AI30/I19,$AI30-SUM($I58:AA58)))</f>
        <v>0</v>
      </c>
      <c r="AC58" s="152">
        <f>IF(AC$5&lt;=$D58,0,IF(SUM($D58,I19)&gt;AC$5,$AI30/I19,$AI30-SUM($I58:AB58)))</f>
        <v>0</v>
      </c>
      <c r="AD58" s="152">
        <f>IF(AD$5&lt;=$D58,0,IF(SUM($D58,I19)&gt;AD$5,$AI30/I19,$AI30-SUM($I58:AC58)))</f>
        <v>0</v>
      </c>
      <c r="AE58" s="152">
        <f>IF(AE$5&lt;=$D58,0,IF(SUM($D58,I19)&gt;AE$5,$AI30/I19,$AI30-SUM($I58:AD58)))</f>
        <v>0</v>
      </c>
      <c r="AF58" s="152">
        <f>IF(AF$5&lt;=$D58,0,IF(SUM($D58,I19)&gt;AF$5,$AI30/I19,$AI30-SUM($I58:AE58)))</f>
        <v>0</v>
      </c>
      <c r="AG58" s="152">
        <f>IF(AG$5&lt;=$D58,0,IF(SUM($D58,I19)&gt;AG$5,$AI30/I19,$AI30-SUM($I58:AF58)))</f>
        <v>0</v>
      </c>
      <c r="AH58" s="152">
        <f>IF(AH$5&lt;=$D58,0,IF(SUM($D58,I19)&gt;AH$5,$AI30/I19,$AI30-SUM($I58:AG58)))</f>
        <v>0</v>
      </c>
      <c r="AI58" s="152">
        <f>IF(AI$5&lt;=$D58,0,IF(SUM($D58,I19)&gt;AI$5,$AI30/I19,$AI30-SUM($I58:AH58)))</f>
        <v>0</v>
      </c>
      <c r="AJ58" s="153">
        <f>IF(AJ$5&lt;=$D58,0,IF(SUM($D58,I19)&gt;AJ$5,$AI30/I19,$AI30-SUM($I58:AI58)))</f>
        <v>0</v>
      </c>
      <c r="AK58" s="154">
        <f>IF(AK$5&lt;=$D58,0,IF(SUM($D58,I19)&gt;AK$5,$AI30/I19,$AI30-SUM($I58:AJ58)))</f>
        <v>0</v>
      </c>
      <c r="AL58" s="154">
        <f>IF(AL$5&lt;=$D58,0,IF(SUM($D58,I19)&gt;AL$5,$AI30/I19,$AI30-SUM($I58:AK58)))</f>
        <v>0</v>
      </c>
      <c r="AM58" s="154">
        <f>IF(AM$5&lt;=$D58,0,IF(SUM($D58,I19)&gt;AM$5,$AI30/I19,$AI30-SUM($I58:AL58)))</f>
        <v>0</v>
      </c>
      <c r="AN58" s="154">
        <f>IF(AN$5&lt;=$D58,0,IF(SUM($D58,I19)&gt;AN$5,$AI30/I19,$AI30-SUM($I58:AM58)))</f>
        <v>0</v>
      </c>
      <c r="AO58" s="154">
        <f>IF(AO$5&lt;=$D58,0,IF(SUM($D58,I19)&gt;AO$5,$AI30/I19,$AI30-SUM($I58:AN58)))</f>
        <v>0</v>
      </c>
      <c r="AP58" s="154">
        <f>IF(AP$5&lt;=$D58,0,IF(SUM($D58,I19)&gt;AP$5,$AI30/I19,$AI30-SUM($I58:AO58)))</f>
        <v>0</v>
      </c>
      <c r="AQ58" s="154">
        <f>IF(AQ$5&lt;=$D58,0,IF(SUM($D58,I19)&gt;AQ$5,$AI30/I19,$AI30-SUM($I58:AP58)))</f>
        <v>0</v>
      </c>
      <c r="AR58" s="154">
        <f>IF(AR$5&lt;=$D58,0,IF(SUM($D58,I19)&gt;AR$5,$AI30/I19,$AI30-SUM($I58:AQ58)))</f>
        <v>0</v>
      </c>
      <c r="AS58" s="154">
        <f>IF(AS$5&lt;=$D58,0,IF(SUM($D58,I19)&gt;AS$5,$AI30/I19,$AI30-SUM($I58:AR58)))</f>
        <v>0</v>
      </c>
      <c r="AT58" s="154">
        <f>IF(AT$5&lt;=$D58,0,IF(SUM($D58,I19)&gt;AT$5,$AI30/I19,$AI30-SUM($I58:AS58)))</f>
        <v>0</v>
      </c>
      <c r="AU58" s="154">
        <f>IF(AU$5&lt;=$D58,0,IF(SUM($D58,I19)&gt;AU$5,$AI30/I19,$AI30-SUM($I58:AT58)))</f>
        <v>0</v>
      </c>
      <c r="AV58" s="154">
        <f>IF(AV$5&lt;=$D58,0,IF(SUM($D58,I19)&gt;AV$5,$AI30/I19,$AI30-SUM($I58:AU58)))</f>
        <v>0</v>
      </c>
      <c r="AW58" s="154">
        <f>IF(AW$5&lt;=$D58,0,IF(SUM($D58,I19)&gt;AW$5,$AI30/I19,$AI30-SUM($I58:AV58)))</f>
        <v>0</v>
      </c>
      <c r="AX58" s="154">
        <f>IF(AX$5&lt;=$D58,0,IF(SUM($D58,I19)&gt;AX$5,$AI30/I19,$AI30-SUM($I58:AW58)))</f>
        <v>0</v>
      </c>
      <c r="AY58" s="154">
        <f>IF(AY$5&lt;=$D58,0,IF(SUM($D58,I19)&gt;AY$5,$AI30/I19,$AI30-SUM($I58:AX58)))</f>
        <v>0</v>
      </c>
      <c r="AZ58" s="154">
        <f>IF(AZ$5&lt;=$D58,0,IF(SUM($D58,I19)&gt;AZ$5,$AI30/I19,$AI30-SUM($I58:AY58)))</f>
        <v>0</v>
      </c>
      <c r="BA58" s="154">
        <f>IF(BA$5&lt;=$D58,0,IF(SUM($D58,I19)&gt;BA$5,$AI30/I19,$AI30-SUM($I58:AZ58)))</f>
        <v>0</v>
      </c>
      <c r="BB58" s="154">
        <f>IF(BB$5&lt;=$D58,0,IF(SUM($D58,I19)&gt;BB$5,$AI30/I19,$AI30-SUM($I58:BA58)))</f>
        <v>0</v>
      </c>
      <c r="BC58" s="154">
        <f>IF(BC$5&lt;=$D58,0,IF(SUM($D58,I19)&gt;BC$5,$AI30/I19,$AI30-SUM($I58:BB58)))</f>
        <v>0</v>
      </c>
      <c r="BD58" s="154">
        <f>IF(BD$5&lt;=$D58,0,IF(SUM($D58,I19)&gt;BD$5,$AI30/I19,$AI30-SUM($I58:BC58)))</f>
        <v>0</v>
      </c>
      <c r="BE58" s="154">
        <f>IF(BE$5&lt;=$D58,0,IF(SUM($D58,I19)&gt;BE$5,$AI30/I19,$AI30-SUM($I58:BD58)))</f>
        <v>0</v>
      </c>
      <c r="BF58" s="154">
        <f>IF(BF$5&lt;=$D58,0,IF(SUM($D58,I19)&gt;BF$5,$AI30/I19,$AI30-SUM($I58:BE58)))</f>
        <v>0</v>
      </c>
      <c r="BG58" s="154">
        <f>IF(BG$5&lt;=$D58,0,IF(SUM($D58,I19)&gt;BG$5,$AI30/I19,$AI30-SUM($I58:BF58)))</f>
        <v>0</v>
      </c>
      <c r="BH58" s="154">
        <f>IF(BH$5&lt;=$D58,0,IF(SUM($D58,I19)&gt;BH$5,$AI30/I19,$AI30-SUM($I58:BG58)))</f>
        <v>0</v>
      </c>
      <c r="BI58" s="154">
        <f>IF(BI$5&lt;=$D58,0,IF(SUM($D58,I19)&gt;BI$5,$AI30/I19,$AI30-SUM($I58:BH58)))</f>
        <v>0</v>
      </c>
      <c r="BJ58" s="154">
        <f>IF(BJ$5&lt;=$D58,0,IF(SUM($D58,I19)&gt;BJ$5,$AI30/I19,$AI30-SUM($I58:BI58)))</f>
        <v>0</v>
      </c>
      <c r="BK58" s="154">
        <f>IF(BK$5&lt;=$D58,0,IF(SUM($D58,I19)&gt;BK$5,$AI30/I19,$AI30-SUM($I58:BJ58)))</f>
        <v>0</v>
      </c>
      <c r="BL58" s="154">
        <f>IF(BL$5&lt;=$D58,0,IF(SUM($D58,I19)&gt;BL$5,$AI30/I19,$AI30-SUM($I58:BK58)))</f>
        <v>0</v>
      </c>
      <c r="BM58" s="154">
        <f>IF(BM$5&lt;=$D58,0,IF(SUM($D58,I19)&gt;BM$5,$AI30/I19,$AI30-SUM($I58:BL58)))</f>
        <v>0</v>
      </c>
      <c r="BN58" s="154">
        <f>IF(BN$5&lt;=$D58,0,IF(SUM($D58,I19)&gt;BN$5,$AI30/I19,$AI30-SUM($I58:BM58)))</f>
        <v>0</v>
      </c>
      <c r="BO58" s="154">
        <f>IF(BO$5&lt;=$D58,0,IF(SUM($D58,I19)&gt;BO$5,$AI30/I19,$AI30-SUM($I58:BN58)))</f>
        <v>0</v>
      </c>
      <c r="BP58" s="154">
        <f>IF(BP$5&lt;=$D58,0,IF(SUM($D58,I19)&gt;BP$5,$AI30/I19,$AI30-SUM($I58:BO58)))</f>
        <v>0</v>
      </c>
      <c r="BQ58" s="154">
        <f>IF(BQ$5&lt;=$D58,0,IF(SUM($D58,I19)&gt;BQ$5,$AI30/I19,$AI30-SUM($I58:BP58)))</f>
        <v>0</v>
      </c>
      <c r="BR58" s="154">
        <f>IF(BR$5&lt;=$D58,0,IF(SUM($D58,I19)&gt;BR$5,$AI30/I19,$AI30-SUM($I58:BQ58)))</f>
        <v>0</v>
      </c>
      <c r="BS58" s="154">
        <f>IF(BS$5&lt;=$D58,0,IF(SUM($D58,I19)&gt;BS$5,$AI30/I19,$AI30-SUM($I58:BR58)))</f>
        <v>0</v>
      </c>
      <c r="BT58" s="154">
        <f>IF(BT$5&lt;=$D58,0,IF(SUM($D58,I19)&gt;BT$5,$AI30/I19,$AI30-SUM($I58:BS58)))</f>
        <v>0</v>
      </c>
      <c r="BU58" s="154">
        <f>IF(BU$5&lt;=$D58,0,IF(SUM($D58,I19)&gt;BU$5,$AI30/I19,$AI30-SUM($I58:BT58)))</f>
        <v>0</v>
      </c>
      <c r="BV58" s="154">
        <f>IF(BV$5&lt;=$D58,0,IF(SUM($D58,I19)&gt;BV$5,$AI30/I19,$AI30-SUM($I58:BU58)))</f>
        <v>0</v>
      </c>
      <c r="BW58" s="154">
        <f>IF(BW$5&lt;=$D58,0,IF(SUM($D58,I19)&gt;BW$5,$AI30/I19,$AI30-SUM($I58:BV58)))</f>
        <v>0</v>
      </c>
    </row>
    <row r="59" spans="4:75" ht="12.75" customHeight="1" outlineLevel="1">
      <c r="D59" s="155">
        <f t="shared" si="13"/>
        <v>2039</v>
      </c>
      <c r="E59" s="120" t="s">
        <v>55</v>
      </c>
      <c r="I59" s="134"/>
      <c r="J59" s="152">
        <f>IF(J$5&lt;=$D59,0,IF(SUM($D59,I19)&gt;J$5,$AJ30/I19,$AJ30-SUM($I59:I59)))</f>
        <v>0</v>
      </c>
      <c r="K59" s="152">
        <f>IF(K$5&lt;=$D59,0,IF(SUM($D59,I19)&gt;K$5,$AJ30/I19,$AJ30-SUM($I59:J59)))</f>
        <v>0</v>
      </c>
      <c r="L59" s="152">
        <f>IF(L$5&lt;=$D59,0,IF(SUM($D59,I19)&gt;L$5,$AJ30/I19,$AJ30-SUM($I59:K59)))</f>
        <v>0</v>
      </c>
      <c r="M59" s="152">
        <f>IF(M$5&lt;=$D59,0,IF(SUM($D59,I19)&gt;M$5,$AJ30/I19,$AJ30-SUM($I59:L59)))</f>
        <v>0</v>
      </c>
      <c r="N59" s="152">
        <f>IF(N$5&lt;=$D59,0,IF(SUM($D59,I19)&gt;N$5,$AJ30/I19,$AJ30-SUM($I59:M59)))</f>
        <v>0</v>
      </c>
      <c r="O59" s="152">
        <f>IF(O$5&lt;=$D59,0,IF(SUM($D59,I19)&gt;O$5,$AJ30/I19,$AJ30-SUM($I59:N59)))</f>
        <v>0</v>
      </c>
      <c r="P59" s="152">
        <f>IF(P$5&lt;=$D59,0,IF(SUM($D59,I19)&gt;P$5,$AJ30/I19,$AJ30-SUM($I59:O59)))</f>
        <v>0</v>
      </c>
      <c r="Q59" s="152">
        <f>IF(Q$5&lt;=$D59,0,IF(SUM($D59,I19)&gt;Q$5,$AJ30/I19,$AJ30-SUM($I59:P59)))</f>
        <v>0</v>
      </c>
      <c r="R59" s="152">
        <f>IF(R$5&lt;=$D59,0,IF(SUM($D59,I19)&gt;R$5,$AJ30/I19,$AJ30-SUM($I59:Q59)))</f>
        <v>0</v>
      </c>
      <c r="S59" s="152">
        <f>IF(S$5&lt;=$D59,0,IF(SUM($D59,I19)&gt;S$5,$AJ30/I19,$AJ30-SUM($I59:R59)))</f>
        <v>0</v>
      </c>
      <c r="T59" s="152">
        <f>IF(T$5&lt;=$D59,0,IF(SUM($D59,I19)&gt;T$5,$AJ30/I19,$AJ30-SUM($I59:S59)))</f>
        <v>0</v>
      </c>
      <c r="U59" s="152">
        <f>IF(U$5&lt;=$D59,0,IF(SUM($D59,I19)&gt;U$5,$AJ30/I19,$AJ30-SUM($I59:T59)))</f>
        <v>0</v>
      </c>
      <c r="V59" s="152">
        <f>IF(V$5&lt;=$D59,0,IF(SUM($D59,I19)&gt;V$5,$AJ30/I19,$AJ30-SUM($I59:U59)))</f>
        <v>0</v>
      </c>
      <c r="W59" s="152">
        <f>IF(W$5&lt;=$D59,0,IF(SUM($D59,I19)&gt;W$5,$AJ30/I19,$AJ30-SUM($I59:V59)))</f>
        <v>0</v>
      </c>
      <c r="X59" s="152">
        <f>IF(X$5&lt;=$D59,0,IF(SUM($D59,I19)&gt;X$5,$AJ30/I19,$AJ30-SUM($I59:W59)))</f>
        <v>0</v>
      </c>
      <c r="Y59" s="152">
        <f>IF(Y$5&lt;=$D59,0,IF(SUM($D59,I19)&gt;Y$5,$AJ30/I19,$AJ30-SUM($I59:X59)))</f>
        <v>0</v>
      </c>
      <c r="Z59" s="152">
        <f>IF(Z$5&lt;=$D59,0,IF(SUM($D59,I19)&gt;Z$5,$AJ30/I19,$AJ30-SUM($I59:Y59)))</f>
        <v>0</v>
      </c>
      <c r="AA59" s="152">
        <f>IF(AA$5&lt;=$D59,0,IF(SUM($D59,I19)&gt;AA$5,$AJ30/I19,$AJ30-SUM($I59:Z59)))</f>
        <v>0</v>
      </c>
      <c r="AB59" s="152">
        <f>IF(AB$5&lt;=$D59,0,IF(SUM($D59,I19)&gt;AB$5,$AJ30/I19,$AJ30-SUM($I59:AA59)))</f>
        <v>0</v>
      </c>
      <c r="AC59" s="152">
        <f>IF(AC$5&lt;=$D59,0,IF(SUM($D59,I19)&gt;AC$5,$AJ30/I19,$AJ30-SUM($I59:AB59)))</f>
        <v>0</v>
      </c>
      <c r="AD59" s="152">
        <f>IF(AD$5&lt;=$D59,0,IF(SUM($D59,I19)&gt;AD$5,$AJ30/I19,$AJ30-SUM($I59:AC59)))</f>
        <v>0</v>
      </c>
      <c r="AE59" s="152">
        <f>IF(AE$5&lt;=$D59,0,IF(SUM($D59,I19)&gt;AE$5,$AJ30/I19,$AJ30-SUM($I59:AD59)))</f>
        <v>0</v>
      </c>
      <c r="AF59" s="152">
        <f>IF(AF$5&lt;=$D59,0,IF(SUM($D59,I19)&gt;AF$5,$AJ30/I19,$AJ30-SUM($I59:AE59)))</f>
        <v>0</v>
      </c>
      <c r="AG59" s="152">
        <f>IF(AG$5&lt;=$D59,0,IF(SUM($D59,I19)&gt;AG$5,$AJ30/I19,$AJ30-SUM($I59:AF59)))</f>
        <v>0</v>
      </c>
      <c r="AH59" s="152">
        <f>IF(AH$5&lt;=$D59,0,IF(SUM($D59,I19)&gt;AH$5,$AJ30/I19,$AJ30-SUM($I59:AG59)))</f>
        <v>0</v>
      </c>
      <c r="AI59" s="152">
        <f>IF(AI$5&lt;=$D59,0,IF(SUM($D59,I19)&gt;AI$5,$AJ30/I19,$AJ30-SUM($I59:AH59)))</f>
        <v>0</v>
      </c>
      <c r="AJ59" s="152">
        <f>IF(AJ$5&lt;=$D59,0,IF(SUM($D59,I19)&gt;AJ$5,$AJ30/I19,$AJ30-SUM($I59:AI59)))</f>
        <v>0</v>
      </c>
      <c r="AK59" s="153">
        <f>IF(AK$5&lt;=$D59,0,IF(SUM($D59,I19)&gt;AK$5,$AJ30/I19,$AJ30-SUM($I59:AJ59)))</f>
        <v>0</v>
      </c>
      <c r="AL59" s="154">
        <f>IF(AL$5&lt;=$D59,0,IF(SUM($D59,I19)&gt;AL$5,$AJ30/I19,$AJ30-SUM($I59:AK59)))</f>
        <v>0</v>
      </c>
      <c r="AM59" s="154">
        <f>IF(AM$5&lt;=$D59,0,IF(SUM($D59,I19)&gt;AM$5,$AJ30/I19,$AJ30-SUM($I59:AL59)))</f>
        <v>0</v>
      </c>
      <c r="AN59" s="154">
        <f>IF(AN$5&lt;=$D59,0,IF(SUM($D59,I19)&gt;AN$5,$AJ30/I19,$AJ30-SUM($I59:AM59)))</f>
        <v>0</v>
      </c>
      <c r="AO59" s="154">
        <f>IF(AO$5&lt;=$D59,0,IF(SUM($D59,I19)&gt;AO$5,$AJ30/I19,$AJ30-SUM($I59:AN59)))</f>
        <v>0</v>
      </c>
      <c r="AP59" s="154">
        <f>IF(AP$5&lt;=$D59,0,IF(SUM($D59,I19)&gt;AP$5,$AJ30/I19,$AJ30-SUM($I59:AO59)))</f>
        <v>0</v>
      </c>
      <c r="AQ59" s="154">
        <f>IF(AQ$5&lt;=$D59,0,IF(SUM($D59,I19)&gt;AQ$5,$AJ30/I19,$AJ30-SUM($I59:AP59)))</f>
        <v>0</v>
      </c>
      <c r="AR59" s="154">
        <f>IF(AR$5&lt;=$D59,0,IF(SUM($D59,I19)&gt;AR$5,$AJ30/I19,$AJ30-SUM($I59:AQ59)))</f>
        <v>0</v>
      </c>
      <c r="AS59" s="154">
        <f>IF(AS$5&lt;=$D59,0,IF(SUM($D59,I19)&gt;AS$5,$AJ30/I19,$AJ30-SUM($I59:AR59)))</f>
        <v>0</v>
      </c>
      <c r="AT59" s="154">
        <f>IF(AT$5&lt;=$D59,0,IF(SUM($D59,I19)&gt;AT$5,$AJ30/I19,$AJ30-SUM($I59:AS59)))</f>
        <v>0</v>
      </c>
      <c r="AU59" s="154">
        <f>IF(AU$5&lt;=$D59,0,IF(SUM($D59,I19)&gt;AU$5,$AJ30/I19,$AJ30-SUM($I59:AT59)))</f>
        <v>0</v>
      </c>
      <c r="AV59" s="154">
        <f>IF(AV$5&lt;=$D59,0,IF(SUM($D59,I19)&gt;AV$5,$AJ30/I19,$AJ30-SUM($I59:AU59)))</f>
        <v>0</v>
      </c>
      <c r="AW59" s="154">
        <f>IF(AW$5&lt;=$D59,0,IF(SUM($D59,I19)&gt;AW$5,$AJ30/I19,$AJ30-SUM($I59:AV59)))</f>
        <v>0</v>
      </c>
      <c r="AX59" s="154">
        <f>IF(AX$5&lt;=$D59,0,IF(SUM($D59,I19)&gt;AX$5,$AJ30/I19,$AJ30-SUM($I59:AW59)))</f>
        <v>0</v>
      </c>
      <c r="AY59" s="154">
        <f>IF(AY$5&lt;=$D59,0,IF(SUM($D59,I19)&gt;AY$5,$AJ30/I19,$AJ30-SUM($I59:AX59)))</f>
        <v>0</v>
      </c>
      <c r="AZ59" s="154">
        <f>IF(AZ$5&lt;=$D59,0,IF(SUM($D59,I19)&gt;AZ$5,$AJ30/I19,$AJ30-SUM($I59:AY59)))</f>
        <v>0</v>
      </c>
      <c r="BA59" s="154">
        <f>IF(BA$5&lt;=$D59,0,IF(SUM($D59,I19)&gt;BA$5,$AJ30/I19,$AJ30-SUM($I59:AZ59)))</f>
        <v>0</v>
      </c>
      <c r="BB59" s="154">
        <f>IF(BB$5&lt;=$D59,0,IF(SUM($D59,I19)&gt;BB$5,$AJ30/I19,$AJ30-SUM($I59:BA59)))</f>
        <v>0</v>
      </c>
      <c r="BC59" s="154">
        <f>IF(BC$5&lt;=$D59,0,IF(SUM($D59,I19)&gt;BC$5,$AJ30/I19,$AJ30-SUM($I59:BB59)))</f>
        <v>0</v>
      </c>
      <c r="BD59" s="154">
        <f>IF(BD$5&lt;=$D59,0,IF(SUM($D59,I19)&gt;BD$5,$AJ30/I19,$AJ30-SUM($I59:BC59)))</f>
        <v>0</v>
      </c>
      <c r="BE59" s="154">
        <f>IF(BE$5&lt;=$D59,0,IF(SUM($D59,I19)&gt;BE$5,$AJ30/I19,$AJ30-SUM($I59:BD59)))</f>
        <v>0</v>
      </c>
      <c r="BF59" s="154">
        <f>IF(BF$5&lt;=$D59,0,IF(SUM($D59,I19)&gt;BF$5,$AJ30/I19,$AJ30-SUM($I59:BE59)))</f>
        <v>0</v>
      </c>
      <c r="BG59" s="154">
        <f>IF(BG$5&lt;=$D59,0,IF(SUM($D59,I19)&gt;BG$5,$AJ30/I19,$AJ30-SUM($I59:BF59)))</f>
        <v>0</v>
      </c>
      <c r="BH59" s="154">
        <f>IF(BH$5&lt;=$D59,0,IF(SUM($D59,I19)&gt;BH$5,$AJ30/I19,$AJ30-SUM($I59:BG59)))</f>
        <v>0</v>
      </c>
      <c r="BI59" s="154">
        <f>IF(BI$5&lt;=$D59,0,IF(SUM($D59,I19)&gt;BI$5,$AJ30/I19,$AJ30-SUM($I59:BH59)))</f>
        <v>0</v>
      </c>
      <c r="BJ59" s="154">
        <f>IF(BJ$5&lt;=$D59,0,IF(SUM($D59,I19)&gt;BJ$5,$AJ30/I19,$AJ30-SUM($I59:BI59)))</f>
        <v>0</v>
      </c>
      <c r="BK59" s="154">
        <f>IF(BK$5&lt;=$D59,0,IF(SUM($D59,I19)&gt;BK$5,$AJ30/I19,$AJ30-SUM($I59:BJ59)))</f>
        <v>0</v>
      </c>
      <c r="BL59" s="154">
        <f>IF(BL$5&lt;=$D59,0,IF(SUM($D59,I19)&gt;BL$5,$AJ30/I19,$AJ30-SUM($I59:BK59)))</f>
        <v>0</v>
      </c>
      <c r="BM59" s="154">
        <f>IF(BM$5&lt;=$D59,0,IF(SUM($D59,I19)&gt;BM$5,$AJ30/I19,$AJ30-SUM($I59:BL59)))</f>
        <v>0</v>
      </c>
      <c r="BN59" s="154">
        <f>IF(BN$5&lt;=$D59,0,IF(SUM($D59,I19)&gt;BN$5,$AJ30/I19,$AJ30-SUM($I59:BM59)))</f>
        <v>0</v>
      </c>
      <c r="BO59" s="154">
        <f>IF(BO$5&lt;=$D59,0,IF(SUM($D59,I19)&gt;BO$5,$AJ30/I19,$AJ30-SUM($I59:BN59)))</f>
        <v>0</v>
      </c>
      <c r="BP59" s="154">
        <f>IF(BP$5&lt;=$D59,0,IF(SUM($D59,I19)&gt;BP$5,$AJ30/I19,$AJ30-SUM($I59:BO59)))</f>
        <v>0</v>
      </c>
      <c r="BQ59" s="154">
        <f>IF(BQ$5&lt;=$D59,0,IF(SUM($D59,I19)&gt;BQ$5,$AJ30/I19,$AJ30-SUM($I59:BP59)))</f>
        <v>0</v>
      </c>
      <c r="BR59" s="154">
        <f>IF(BR$5&lt;=$D59,0,IF(SUM($D59,I19)&gt;BR$5,$AJ30/I19,$AJ30-SUM($I59:BQ59)))</f>
        <v>0</v>
      </c>
      <c r="BS59" s="154">
        <f>IF(BS$5&lt;=$D59,0,IF(SUM($D59,I19)&gt;BS$5,$AJ30/I19,$AJ30-SUM($I59:BR59)))</f>
        <v>0</v>
      </c>
      <c r="BT59" s="154">
        <f>IF(BT$5&lt;=$D59,0,IF(SUM($D59,I19)&gt;BT$5,$AJ30/I19,$AJ30-SUM($I59:BS59)))</f>
        <v>0</v>
      </c>
      <c r="BU59" s="154">
        <f>IF(BU$5&lt;=$D59,0,IF(SUM($D59,I19)&gt;BU$5,$AJ30/I19,$AJ30-SUM($I59:BT59)))</f>
        <v>0</v>
      </c>
      <c r="BV59" s="154">
        <f>IF(BV$5&lt;=$D59,0,IF(SUM($D59,I19)&gt;BV$5,$AJ30/I19,$AJ30-SUM($I59:BU59)))</f>
        <v>0</v>
      </c>
      <c r="BW59" s="154">
        <f>IF(BW$5&lt;=$D59,0,IF(SUM($D59,I19)&gt;BW$5,$AJ30/I19,$AJ30-SUM($I59:BV59)))</f>
        <v>0</v>
      </c>
    </row>
    <row r="60" spans="4:75" ht="12.75" customHeight="1" outlineLevel="1">
      <c r="D60" s="155">
        <f t="shared" si="13"/>
        <v>2040</v>
      </c>
      <c r="E60" s="120" t="s">
        <v>55</v>
      </c>
      <c r="I60" s="134"/>
      <c r="J60" s="152">
        <f>IF(J$5&lt;=$D60,0,IF(SUM($D60,I19)&gt;J$5,$AK30/I19,$AK30-SUM($I60:I60)))</f>
        <v>0</v>
      </c>
      <c r="K60" s="152">
        <f>IF(K$5&lt;=$D60,0,IF(SUM($D60,I19)&gt;K$5,$AK30/I19,$AK30-SUM($I60:J60)))</f>
        <v>0</v>
      </c>
      <c r="L60" s="152">
        <f>IF(L$5&lt;=$D60,0,IF(SUM($D60,I19)&gt;L$5,$AK30/I19,$AK30-SUM($I60:K60)))</f>
        <v>0</v>
      </c>
      <c r="M60" s="152">
        <f>IF(M$5&lt;=$D60,0,IF(SUM($D60,I19)&gt;M$5,$AK30/I19,$AK30-SUM($I60:L60)))</f>
        <v>0</v>
      </c>
      <c r="N60" s="152">
        <f>IF(N$5&lt;=$D60,0,IF(SUM($D60,I19)&gt;N$5,$AK30/I19,$AK30-SUM($I60:M60)))</f>
        <v>0</v>
      </c>
      <c r="O60" s="152">
        <f>IF(O$5&lt;=$D60,0,IF(SUM($D60,I19)&gt;O$5,$AK30/I19,$AK30-SUM($I60:N60)))</f>
        <v>0</v>
      </c>
      <c r="P60" s="152">
        <f>IF(P$5&lt;=$D60,0,IF(SUM($D60,I19)&gt;P$5,$AK30/I19,$AK30-SUM($I60:O60)))</f>
        <v>0</v>
      </c>
      <c r="Q60" s="152">
        <f>IF(Q$5&lt;=$D60,0,IF(SUM($D60,I19)&gt;Q$5,$AK30/I19,$AK30-SUM($I60:P60)))</f>
        <v>0</v>
      </c>
      <c r="R60" s="152">
        <f>IF(R$5&lt;=$D60,0,IF(SUM($D60,I19)&gt;R$5,$AK30/I19,$AK30-SUM($I60:Q60)))</f>
        <v>0</v>
      </c>
      <c r="S60" s="152">
        <f>IF(S$5&lt;=$D60,0,IF(SUM($D60,I19)&gt;S$5,$AK30/I19,$AK30-SUM($I60:R60)))</f>
        <v>0</v>
      </c>
      <c r="T60" s="152">
        <f>IF(T$5&lt;=$D60,0,IF(SUM($D60,I19)&gt;T$5,$AK30/I19,$AK30-SUM($I60:S60)))</f>
        <v>0</v>
      </c>
      <c r="U60" s="152">
        <f>IF(U$5&lt;=$D60,0,IF(SUM($D60,I19)&gt;U$5,$AK30/I19,$AK30-SUM($I60:T60)))</f>
        <v>0</v>
      </c>
      <c r="V60" s="152">
        <f>IF(V$5&lt;=$D60,0,IF(SUM($D60,I19)&gt;V$5,$AK30/I19,$AK30-SUM($I60:U60)))</f>
        <v>0</v>
      </c>
      <c r="W60" s="152">
        <f>IF(W$5&lt;=$D60,0,IF(SUM($D60,I19)&gt;W$5,$AK30/I19,$AK30-SUM($I60:V60)))</f>
        <v>0</v>
      </c>
      <c r="X60" s="152">
        <f>IF(X$5&lt;=$D60,0,IF(SUM($D60,I19)&gt;X$5,$AK30/I19,$AK30-SUM($I60:W60)))</f>
        <v>0</v>
      </c>
      <c r="Y60" s="152">
        <f>IF(Y$5&lt;=$D60,0,IF(SUM($D60,I19)&gt;Y$5,$AK30/I19,$AK30-SUM($I60:X60)))</f>
        <v>0</v>
      </c>
      <c r="Z60" s="152">
        <f>IF(Z$5&lt;=$D60,0,IF(SUM($D60,I19)&gt;Z$5,$AK30/I19,$AK30-SUM($I60:Y60)))</f>
        <v>0</v>
      </c>
      <c r="AA60" s="152">
        <f>IF(AA$5&lt;=$D60,0,IF(SUM($D60,I19)&gt;AA$5,$AK30/I19,$AK30-SUM($I60:Z60)))</f>
        <v>0</v>
      </c>
      <c r="AB60" s="152">
        <f>IF(AB$5&lt;=$D60,0,IF(SUM($D60,I19)&gt;AB$5,$AK30/I19,$AK30-SUM($I60:AA60)))</f>
        <v>0</v>
      </c>
      <c r="AC60" s="152">
        <f>IF(AC$5&lt;=$D60,0,IF(SUM($D60,I19)&gt;AC$5,$AK30/I19,$AK30-SUM($I60:AB60)))</f>
        <v>0</v>
      </c>
      <c r="AD60" s="152">
        <f>IF(AD$5&lt;=$D60,0,IF(SUM($D60,I19)&gt;AD$5,$AK30/I19,$AK30-SUM($I60:AC60)))</f>
        <v>0</v>
      </c>
      <c r="AE60" s="152">
        <f>IF(AE$5&lt;=$D60,0,IF(SUM($D60,I19)&gt;AE$5,$AK30/I19,$AK30-SUM($I60:AD60)))</f>
        <v>0</v>
      </c>
      <c r="AF60" s="152">
        <f>IF(AF$5&lt;=$D60,0,IF(SUM($D60,I19)&gt;AF$5,$AK30/I19,$AK30-SUM($I60:AE60)))</f>
        <v>0</v>
      </c>
      <c r="AG60" s="152">
        <f>IF(AG$5&lt;=$D60,0,IF(SUM($D60,I19)&gt;AG$5,$AK30/I19,$AK30-SUM($I60:AF60)))</f>
        <v>0</v>
      </c>
      <c r="AH60" s="152">
        <f>IF(AH$5&lt;=$D60,0,IF(SUM($D60,I19)&gt;AH$5,$AK30/I19,$AK30-SUM($I60:AG60)))</f>
        <v>0</v>
      </c>
      <c r="AI60" s="152">
        <f>IF(AI$5&lt;=$D60,0,IF(SUM($D60,I19)&gt;AI$5,$AK30/I19,$AK30-SUM($I60:AH60)))</f>
        <v>0</v>
      </c>
      <c r="AJ60" s="152">
        <f>IF(AJ$5&lt;=$D60,0,IF(SUM($D60,I19)&gt;AJ$5,$AK30/I19,$AK30-SUM($I60:AI60)))</f>
        <v>0</v>
      </c>
      <c r="AK60" s="152">
        <f>IF(AK$5&lt;=$D60,0,IF(SUM($D60,I19)&gt;AK$5,$AK30/I19,$AK30-SUM($I60:AJ60)))</f>
        <v>0</v>
      </c>
      <c r="AL60" s="153">
        <f>IF(AL$5&lt;=$D60,0,IF(SUM($D60,I19)&gt;AL$5,$AK30/I19,$AK30-SUM($I60:AK60)))</f>
        <v>0</v>
      </c>
      <c r="AM60" s="154">
        <f>IF(AM$5&lt;=$D60,0,IF(SUM($D60,I19)&gt;AM$5,$AK30/I19,$AK30-SUM($I60:AL60)))</f>
        <v>0</v>
      </c>
      <c r="AN60" s="154">
        <f>IF(AN$5&lt;=$D60,0,IF(SUM($D60,I19)&gt;AN$5,$AK30/I19,$AK30-SUM($I60:AM60)))</f>
        <v>0</v>
      </c>
      <c r="AO60" s="154">
        <f>IF(AO$5&lt;=$D60,0,IF(SUM($D60,I19)&gt;AO$5,$AK30/I19,$AK30-SUM($I60:AN60)))</f>
        <v>0</v>
      </c>
      <c r="AP60" s="154">
        <f>IF(AP$5&lt;=$D60,0,IF(SUM($D60,I19)&gt;AP$5,$AK30/I19,$AK30-SUM($I60:AO60)))</f>
        <v>0</v>
      </c>
      <c r="AQ60" s="154">
        <f>IF(AQ$5&lt;=$D60,0,IF(SUM($D60,I19)&gt;AQ$5,$AK30/I19,$AK30-SUM($I60:AP60)))</f>
        <v>0</v>
      </c>
      <c r="AR60" s="154">
        <f>IF(AR$5&lt;=$D60,0,IF(SUM($D60,I19)&gt;AR$5,$AK30/I19,$AK30-SUM($I60:AQ60)))</f>
        <v>0</v>
      </c>
      <c r="AS60" s="154">
        <f>IF(AS$5&lt;=$D60,0,IF(SUM($D60,I19)&gt;AS$5,$AK30/I19,$AK30-SUM($I60:AR60)))</f>
        <v>0</v>
      </c>
      <c r="AT60" s="154">
        <f>IF(AT$5&lt;=$D60,0,IF(SUM($D60,I19)&gt;AT$5,$AK30/I19,$AK30-SUM($I60:AS60)))</f>
        <v>0</v>
      </c>
      <c r="AU60" s="154">
        <f>IF(AU$5&lt;=$D60,0,IF(SUM($D60,I19)&gt;AU$5,$AK30/I19,$AK30-SUM($I60:AT60)))</f>
        <v>0</v>
      </c>
      <c r="AV60" s="154">
        <f>IF(AV$5&lt;=$D60,0,IF(SUM($D60,I19)&gt;AV$5,$AK30/I19,$AK30-SUM($I60:AU60)))</f>
        <v>0</v>
      </c>
      <c r="AW60" s="154">
        <f>IF(AW$5&lt;=$D60,0,IF(SUM($D60,I19)&gt;AW$5,$AK30/I19,$AK30-SUM($I60:AV60)))</f>
        <v>0</v>
      </c>
      <c r="AX60" s="154">
        <f>IF(AX$5&lt;=$D60,0,IF(SUM($D60,I19)&gt;AX$5,$AK30/I19,$AK30-SUM($I60:AW60)))</f>
        <v>0</v>
      </c>
      <c r="AY60" s="154">
        <f>IF(AY$5&lt;=$D60,0,IF(SUM($D60,I19)&gt;AY$5,$AK30/I19,$AK30-SUM($I60:AX60)))</f>
        <v>0</v>
      </c>
      <c r="AZ60" s="154">
        <f>IF(AZ$5&lt;=$D60,0,IF(SUM($D60,I19)&gt;AZ$5,$AK30/I19,$AK30-SUM($I60:AY60)))</f>
        <v>0</v>
      </c>
      <c r="BA60" s="154">
        <f>IF(BA$5&lt;=$D60,0,IF(SUM($D60,I19)&gt;BA$5,$AK30/I19,$AK30-SUM($I60:AZ60)))</f>
        <v>0</v>
      </c>
      <c r="BB60" s="154">
        <f>IF(BB$5&lt;=$D60,0,IF(SUM($D60,I19)&gt;BB$5,$AK30/I19,$AK30-SUM($I60:BA60)))</f>
        <v>0</v>
      </c>
      <c r="BC60" s="154">
        <f>IF(BC$5&lt;=$D60,0,IF(SUM($D60,I19)&gt;BC$5,$AK30/I19,$AK30-SUM($I60:BB60)))</f>
        <v>0</v>
      </c>
      <c r="BD60" s="154">
        <f>IF(BD$5&lt;=$D60,0,IF(SUM($D60,I19)&gt;BD$5,$AK30/I19,$AK30-SUM($I60:BC60)))</f>
        <v>0</v>
      </c>
      <c r="BE60" s="154">
        <f>IF(BE$5&lt;=$D60,0,IF(SUM($D60,I19)&gt;BE$5,$AK30/I19,$AK30-SUM($I60:BD60)))</f>
        <v>0</v>
      </c>
      <c r="BF60" s="154">
        <f>IF(BF$5&lt;=$D60,0,IF(SUM($D60,I19)&gt;BF$5,$AK30/I19,$AK30-SUM($I60:BE60)))</f>
        <v>0</v>
      </c>
      <c r="BG60" s="154">
        <f>IF(BG$5&lt;=$D60,0,IF(SUM($D60,I19)&gt;BG$5,$AK30/I19,$AK30-SUM($I60:BF60)))</f>
        <v>0</v>
      </c>
      <c r="BH60" s="154">
        <f>IF(BH$5&lt;=$D60,0,IF(SUM($D60,I19)&gt;BH$5,$AK30/I19,$AK30-SUM($I60:BG60)))</f>
        <v>0</v>
      </c>
      <c r="BI60" s="154">
        <f>IF(BI$5&lt;=$D60,0,IF(SUM($D60,I19)&gt;BI$5,$AK30/I19,$AK30-SUM($I60:BH60)))</f>
        <v>0</v>
      </c>
      <c r="BJ60" s="154">
        <f>IF(BJ$5&lt;=$D60,0,IF(SUM($D60,I19)&gt;BJ$5,$AK30/I19,$AK30-SUM($I60:BI60)))</f>
        <v>0</v>
      </c>
      <c r="BK60" s="154">
        <f>IF(BK$5&lt;=$D60,0,IF(SUM($D60,I19)&gt;BK$5,$AK30/I19,$AK30-SUM($I60:BJ60)))</f>
        <v>0</v>
      </c>
      <c r="BL60" s="154">
        <f>IF(BL$5&lt;=$D60,0,IF(SUM($D60,I19)&gt;BL$5,$AK30/I19,$AK30-SUM($I60:BK60)))</f>
        <v>0</v>
      </c>
      <c r="BM60" s="154">
        <f>IF(BM$5&lt;=$D60,0,IF(SUM($D60,I19)&gt;BM$5,$AK30/I19,$AK30-SUM($I60:BL60)))</f>
        <v>0</v>
      </c>
      <c r="BN60" s="154">
        <f>IF(BN$5&lt;=$D60,0,IF(SUM($D60,I19)&gt;BN$5,$AK30/I19,$AK30-SUM($I60:BM60)))</f>
        <v>0</v>
      </c>
      <c r="BO60" s="154">
        <f>IF(BO$5&lt;=$D60,0,IF(SUM($D60,I19)&gt;BO$5,$AK30/I19,$AK30-SUM($I60:BN60)))</f>
        <v>0</v>
      </c>
      <c r="BP60" s="154">
        <f>IF(BP$5&lt;=$D60,0,IF(SUM($D60,I19)&gt;BP$5,$AK30/I19,$AK30-SUM($I60:BO60)))</f>
        <v>0</v>
      </c>
      <c r="BQ60" s="154">
        <f>IF(BQ$5&lt;=$D60,0,IF(SUM($D60,I19)&gt;BQ$5,$AK30/I19,$AK30-SUM($I60:BP60)))</f>
        <v>0</v>
      </c>
      <c r="BR60" s="154">
        <f>IF(BR$5&lt;=$D60,0,IF(SUM($D60,I19)&gt;BR$5,$AK30/I19,$AK30-SUM($I60:BQ60)))</f>
        <v>0</v>
      </c>
      <c r="BS60" s="154">
        <f>IF(BS$5&lt;=$D60,0,IF(SUM($D60,I19)&gt;BS$5,$AK30/I19,$AK30-SUM($I60:BR60)))</f>
        <v>0</v>
      </c>
      <c r="BT60" s="154">
        <f>IF(BT$5&lt;=$D60,0,IF(SUM($D60,I19)&gt;BT$5,$AK30/I19,$AK30-SUM($I60:BS60)))</f>
        <v>0</v>
      </c>
      <c r="BU60" s="154">
        <f>IF(BU$5&lt;=$D60,0,IF(SUM($D60,I19)&gt;BU$5,$AK30/I19,$AK30-SUM($I60:BT60)))</f>
        <v>0</v>
      </c>
      <c r="BV60" s="154">
        <f>IF(BV$5&lt;=$D60,0,IF(SUM($D60,I19)&gt;BV$5,$AK30/I19,$AK30-SUM($I60:BU60)))</f>
        <v>0</v>
      </c>
      <c r="BW60" s="154">
        <f>IF(BW$5&lt;=$D60,0,IF(SUM($D60,I19)&gt;BW$5,$AK30/I19,$AK30-SUM($I60:BV60)))</f>
        <v>0</v>
      </c>
    </row>
    <row r="61" spans="4:75" ht="12.75" customHeight="1" outlineLevel="1">
      <c r="D61" s="155">
        <f t="shared" si="13"/>
        <v>2041</v>
      </c>
      <c r="E61" s="120" t="s">
        <v>55</v>
      </c>
      <c r="I61" s="134"/>
      <c r="J61" s="152">
        <f>IF(J$5&lt;=$D61,0,IF(SUM($D61,I19)&gt;J$5,$AL30/I19,$AL30-SUM($I61:I61)))</f>
        <v>0</v>
      </c>
      <c r="K61" s="152">
        <f>IF(K$5&lt;=$D61,0,IF(SUM($D61,I19)&gt;K$5,$AL30/I19,$AL30-SUM($I61:J61)))</f>
        <v>0</v>
      </c>
      <c r="L61" s="152">
        <f>IF(L$5&lt;=$D61,0,IF(SUM($D61,I19)&gt;L$5,$AL30/I19,$AL30-SUM($I61:K61)))</f>
        <v>0</v>
      </c>
      <c r="M61" s="152">
        <f>IF(M$5&lt;=$D61,0,IF(SUM($D61,I19)&gt;M$5,$AL30/I19,$AL30-SUM($I61:L61)))</f>
        <v>0</v>
      </c>
      <c r="N61" s="152">
        <f>IF(N$5&lt;=$D61,0,IF(SUM($D61,I19)&gt;N$5,$AL30/I19,$AL30-SUM($I61:M61)))</f>
        <v>0</v>
      </c>
      <c r="O61" s="152">
        <f>IF(O$5&lt;=$D61,0,IF(SUM($D61,I19)&gt;O$5,$AL30/I19,$AL30-SUM($I61:N61)))</f>
        <v>0</v>
      </c>
      <c r="P61" s="152">
        <f>IF(P$5&lt;=$D61,0,IF(SUM($D61,I19)&gt;P$5,$AL30/I19,$AL30-SUM($I61:O61)))</f>
        <v>0</v>
      </c>
      <c r="Q61" s="152">
        <f>IF(Q$5&lt;=$D61,0,IF(SUM($D61,I19)&gt;Q$5,$AL30/I19,$AL30-SUM($I61:P61)))</f>
        <v>0</v>
      </c>
      <c r="R61" s="152">
        <f>IF(R$5&lt;=$D61,0,IF(SUM($D61,I19)&gt;R$5,$AL30/I19,$AL30-SUM($I61:Q61)))</f>
        <v>0</v>
      </c>
      <c r="S61" s="152">
        <f>IF(S$5&lt;=$D61,0,IF(SUM($D61,I19)&gt;S$5,$AL30/I19,$AL30-SUM($I61:R61)))</f>
        <v>0</v>
      </c>
      <c r="T61" s="152">
        <f>IF(T$5&lt;=$D61,0,IF(SUM($D61,I19)&gt;T$5,$AL30/I19,$AL30-SUM($I61:S61)))</f>
        <v>0</v>
      </c>
      <c r="U61" s="152">
        <f>IF(U$5&lt;=$D61,0,IF(SUM($D61,I19)&gt;U$5,$AL30/I19,$AL30-SUM($I61:T61)))</f>
        <v>0</v>
      </c>
      <c r="V61" s="152">
        <f>IF(V$5&lt;=$D61,0,IF(SUM($D61,I19)&gt;V$5,$AL30/I19,$AL30-SUM($I61:U61)))</f>
        <v>0</v>
      </c>
      <c r="W61" s="152">
        <f>IF(W$5&lt;=$D61,0,IF(SUM($D61,I19)&gt;W$5,$AL30/I19,$AL30-SUM($I61:V61)))</f>
        <v>0</v>
      </c>
      <c r="X61" s="152">
        <f>IF(X$5&lt;=$D61,0,IF(SUM($D61,I19)&gt;X$5,$AL30/I19,$AL30-SUM($I61:W61)))</f>
        <v>0</v>
      </c>
      <c r="Y61" s="152">
        <f>IF(Y$5&lt;=$D61,0,IF(SUM($D61,I19)&gt;Y$5,$AL30/I19,$AL30-SUM($I61:X61)))</f>
        <v>0</v>
      </c>
      <c r="Z61" s="152">
        <f>IF(Z$5&lt;=$D61,0,IF(SUM($D61,I19)&gt;Z$5,$AL30/I19,$AL30-SUM($I61:Y61)))</f>
        <v>0</v>
      </c>
      <c r="AA61" s="152">
        <f>IF(AA$5&lt;=$D61,0,IF(SUM($D61,I19)&gt;AA$5,$AL30/I19,$AL30-SUM($I61:Z61)))</f>
        <v>0</v>
      </c>
      <c r="AB61" s="152">
        <f>IF(AB$5&lt;=$D61,0,IF(SUM($D61,I19)&gt;AB$5,$AL30/I19,$AL30-SUM($I61:AA61)))</f>
        <v>0</v>
      </c>
      <c r="AC61" s="152">
        <f>IF(AC$5&lt;=$D61,0,IF(SUM($D61,I19)&gt;AC$5,$AL30/I19,$AL30-SUM($I61:AB61)))</f>
        <v>0</v>
      </c>
      <c r="AD61" s="152">
        <f>IF(AD$5&lt;=$D61,0,IF(SUM($D61,I19)&gt;AD$5,$AL30/I19,$AL30-SUM($I61:AC61)))</f>
        <v>0</v>
      </c>
      <c r="AE61" s="152">
        <f>IF(AE$5&lt;=$D61,0,IF(SUM($D61,I19)&gt;AE$5,$AL30/I19,$AL30-SUM($I61:AD61)))</f>
        <v>0</v>
      </c>
      <c r="AF61" s="152">
        <f>IF(AF$5&lt;=$D61,0,IF(SUM($D61,I19)&gt;AF$5,$AL30/I19,$AL30-SUM($I61:AE61)))</f>
        <v>0</v>
      </c>
      <c r="AG61" s="152">
        <f>IF(AG$5&lt;=$D61,0,IF(SUM($D61,I19)&gt;AG$5,$AL30/I19,$AL30-SUM($I61:AF61)))</f>
        <v>0</v>
      </c>
      <c r="AH61" s="152">
        <f>IF(AH$5&lt;=$D61,0,IF(SUM($D61,I19)&gt;AH$5,$AL30/I19,$AL30-SUM($I61:AG61)))</f>
        <v>0</v>
      </c>
      <c r="AI61" s="152">
        <f>IF(AI$5&lt;=$D61,0,IF(SUM($D61,I19)&gt;AI$5,$AL30/I19,$AL30-SUM($I61:AH61)))</f>
        <v>0</v>
      </c>
      <c r="AJ61" s="152">
        <f>IF(AJ$5&lt;=$D61,0,IF(SUM($D61,I19)&gt;AJ$5,$AL30/I19,$AL30-SUM($I61:AI61)))</f>
        <v>0</v>
      </c>
      <c r="AK61" s="152">
        <f>IF(AK$5&lt;=$D61,0,IF(SUM($D61,I19)&gt;AK$5,$AL30/I19,$AL30-SUM($I61:AJ61)))</f>
        <v>0</v>
      </c>
      <c r="AL61" s="152">
        <f>IF(AL$5&lt;=$D61,0,IF(SUM($D61,I19)&gt;AL$5,$AL30/I19,$AL30-SUM($I61:AK61)))</f>
        <v>0</v>
      </c>
      <c r="AM61" s="153">
        <f>IF(AM$5&lt;=$D61,0,IF(SUM($D61,I19)&gt;AM$5,$AL30/I19,$AL30-SUM($I61:AL61)))</f>
        <v>0</v>
      </c>
      <c r="AN61" s="154">
        <f>IF(AN$5&lt;=$D61,0,IF(SUM($D61,I19)&gt;AN$5,$AL30/I19,$AL30-SUM($I61:AM61)))</f>
        <v>0</v>
      </c>
      <c r="AO61" s="154">
        <f>IF(AO$5&lt;=$D61,0,IF(SUM($D61,I19)&gt;AO$5,$AL30/I19,$AL30-SUM($I61:AN61)))</f>
        <v>0</v>
      </c>
      <c r="AP61" s="154">
        <f>IF(AP$5&lt;=$D61,0,IF(SUM($D61,I19)&gt;AP$5,$AL30/I19,$AL30-SUM($I61:AO61)))</f>
        <v>0</v>
      </c>
      <c r="AQ61" s="154">
        <f>IF(AQ$5&lt;=$D61,0,IF(SUM($D61,I19)&gt;AQ$5,$AL30/I19,$AL30-SUM($I61:AP61)))</f>
        <v>0</v>
      </c>
      <c r="AR61" s="154">
        <f>IF(AR$5&lt;=$D61,0,IF(SUM($D61,I19)&gt;AR$5,$AL30/I19,$AL30-SUM($I61:AQ61)))</f>
        <v>0</v>
      </c>
      <c r="AS61" s="154">
        <f>IF(AS$5&lt;=$D61,0,IF(SUM($D61,I19)&gt;AS$5,$AL30/I19,$AL30-SUM($I61:AR61)))</f>
        <v>0</v>
      </c>
      <c r="AT61" s="154">
        <f>IF(AT$5&lt;=$D61,0,IF(SUM($D61,I19)&gt;AT$5,$AL30/I19,$AL30-SUM($I61:AS61)))</f>
        <v>0</v>
      </c>
      <c r="AU61" s="154">
        <f>IF(AU$5&lt;=$D61,0,IF(SUM($D61,I19)&gt;AU$5,$AL30/I19,$AL30-SUM($I61:AT61)))</f>
        <v>0</v>
      </c>
      <c r="AV61" s="154">
        <f>IF(AV$5&lt;=$D61,0,IF(SUM($D61,I19)&gt;AV$5,$AL30/I19,$AL30-SUM($I61:AU61)))</f>
        <v>0</v>
      </c>
      <c r="AW61" s="154">
        <f>IF(AW$5&lt;=$D61,0,IF(SUM($D61,I19)&gt;AW$5,$AL30/I19,$AL30-SUM($I61:AV61)))</f>
        <v>0</v>
      </c>
      <c r="AX61" s="154">
        <f>IF(AX$5&lt;=$D61,0,IF(SUM($D61,I19)&gt;AX$5,$AL30/I19,$AL30-SUM($I61:AW61)))</f>
        <v>0</v>
      </c>
      <c r="AY61" s="154">
        <f>IF(AY$5&lt;=$D61,0,IF(SUM($D61,I19)&gt;AY$5,$AL30/I19,$AL30-SUM($I61:AX61)))</f>
        <v>0</v>
      </c>
      <c r="AZ61" s="154">
        <f>IF(AZ$5&lt;=$D61,0,IF(SUM($D61,I19)&gt;AZ$5,$AL30/I19,$AL30-SUM($I61:AY61)))</f>
        <v>0</v>
      </c>
      <c r="BA61" s="154">
        <f>IF(BA$5&lt;=$D61,0,IF(SUM($D61,I19)&gt;BA$5,$AL30/I19,$AL30-SUM($I61:AZ61)))</f>
        <v>0</v>
      </c>
      <c r="BB61" s="154">
        <f>IF(BB$5&lt;=$D61,0,IF(SUM($D61,I19)&gt;BB$5,$AL30/I19,$AL30-SUM($I61:BA61)))</f>
        <v>0</v>
      </c>
      <c r="BC61" s="154">
        <f>IF(BC$5&lt;=$D61,0,IF(SUM($D61,I19)&gt;BC$5,$AL30/I19,$AL30-SUM($I61:BB61)))</f>
        <v>0</v>
      </c>
      <c r="BD61" s="154">
        <f>IF(BD$5&lt;=$D61,0,IF(SUM($D61,I19)&gt;BD$5,$AL30/I19,$AL30-SUM($I61:BC61)))</f>
        <v>0</v>
      </c>
      <c r="BE61" s="154">
        <f>IF(BE$5&lt;=$D61,0,IF(SUM($D61,I19)&gt;BE$5,$AL30/I19,$AL30-SUM($I61:BD61)))</f>
        <v>0</v>
      </c>
      <c r="BF61" s="154">
        <f>IF(BF$5&lt;=$D61,0,IF(SUM($D61,I19)&gt;BF$5,$AL30/I19,$AL30-SUM($I61:BE61)))</f>
        <v>0</v>
      </c>
      <c r="BG61" s="154">
        <f>IF(BG$5&lt;=$D61,0,IF(SUM($D61,I19)&gt;BG$5,$AL30/I19,$AL30-SUM($I61:BF61)))</f>
        <v>0</v>
      </c>
      <c r="BH61" s="154">
        <f>IF(BH$5&lt;=$D61,0,IF(SUM($D61,I19)&gt;BH$5,$AL30/I19,$AL30-SUM($I61:BG61)))</f>
        <v>0</v>
      </c>
      <c r="BI61" s="154">
        <f>IF(BI$5&lt;=$D61,0,IF(SUM($D61,I19)&gt;BI$5,$AL30/I19,$AL30-SUM($I61:BH61)))</f>
        <v>0</v>
      </c>
      <c r="BJ61" s="154">
        <f>IF(BJ$5&lt;=$D61,0,IF(SUM($D61,I19)&gt;BJ$5,$AL30/I19,$AL30-SUM($I61:BI61)))</f>
        <v>0</v>
      </c>
      <c r="BK61" s="154">
        <f>IF(BK$5&lt;=$D61,0,IF(SUM($D61,I19)&gt;BK$5,$AL30/I19,$AL30-SUM($I61:BJ61)))</f>
        <v>0</v>
      </c>
      <c r="BL61" s="154">
        <f>IF(BL$5&lt;=$D61,0,IF(SUM($D61,I19)&gt;BL$5,$AL30/I19,$AL30-SUM($I61:BK61)))</f>
        <v>0</v>
      </c>
      <c r="BM61" s="154">
        <f>IF(BM$5&lt;=$D61,0,IF(SUM($D61,I19)&gt;BM$5,$AL30/I19,$AL30-SUM($I61:BL61)))</f>
        <v>0</v>
      </c>
      <c r="BN61" s="154">
        <f>IF(BN$5&lt;=$D61,0,IF(SUM($D61,I19)&gt;BN$5,$AL30/I19,$AL30-SUM($I61:BM61)))</f>
        <v>0</v>
      </c>
      <c r="BO61" s="154">
        <f>IF(BO$5&lt;=$D61,0,IF(SUM($D61,I19)&gt;BO$5,$AL30/I19,$AL30-SUM($I61:BN61)))</f>
        <v>0</v>
      </c>
      <c r="BP61" s="154">
        <f>IF(BP$5&lt;=$D61,0,IF(SUM($D61,I19)&gt;BP$5,$AL30/I19,$AL30-SUM($I61:BO61)))</f>
        <v>0</v>
      </c>
      <c r="BQ61" s="154">
        <f>IF(BQ$5&lt;=$D61,0,IF(SUM($D61,I19)&gt;BQ$5,$AL30/I19,$AL30-SUM($I61:BP61)))</f>
        <v>0</v>
      </c>
      <c r="BR61" s="154">
        <f>IF(BR$5&lt;=$D61,0,IF(SUM($D61,I19)&gt;BR$5,$AL30/I19,$AL30-SUM($I61:BQ61)))</f>
        <v>0</v>
      </c>
      <c r="BS61" s="154">
        <f>IF(BS$5&lt;=$D61,0,IF(SUM($D61,I19)&gt;BS$5,$AL30/I19,$AL30-SUM($I61:BR61)))</f>
        <v>0</v>
      </c>
      <c r="BT61" s="154">
        <f>IF(BT$5&lt;=$D61,0,IF(SUM($D61,I19)&gt;BT$5,$AL30/I19,$AL30-SUM($I61:BS61)))</f>
        <v>0</v>
      </c>
      <c r="BU61" s="154">
        <f>IF(BU$5&lt;=$D61,0,IF(SUM($D61,I19)&gt;BU$5,$AL30/I19,$AL30-SUM($I61:BT61)))</f>
        <v>0</v>
      </c>
      <c r="BV61" s="154">
        <f>IF(BV$5&lt;=$D61,0,IF(SUM($D61,I19)&gt;BV$5,$AL30/I19,$AL30-SUM($I61:BU61)))</f>
        <v>0</v>
      </c>
      <c r="BW61" s="154">
        <f>IF(BW$5&lt;=$D61,0,IF(SUM($D61,I19)&gt;BW$5,$AL30/I19,$AL30-SUM($I61:BV61)))</f>
        <v>0</v>
      </c>
    </row>
    <row r="62" spans="4:75" ht="12.75" customHeight="1" outlineLevel="1">
      <c r="D62" s="155">
        <f t="shared" si="13"/>
        <v>2042</v>
      </c>
      <c r="E62" s="120" t="s">
        <v>55</v>
      </c>
      <c r="I62" s="134"/>
      <c r="J62" s="152">
        <f>IF(J$5&lt;=$D62,0,IF(SUM($D62,I19)&gt;J$5,$AM30/I19,$AM30-SUM($I62:I62)))</f>
        <v>0</v>
      </c>
      <c r="K62" s="152">
        <f>IF(K$5&lt;=$D62,0,IF(SUM($D62,I19)&gt;K$5,$AM30/I19,$AM30-SUM($I62:J62)))</f>
        <v>0</v>
      </c>
      <c r="L62" s="152">
        <f>IF(L$5&lt;=$D62,0,IF(SUM($D62,I19)&gt;L$5,$AM30/I19,$AM30-SUM($I62:K62)))</f>
        <v>0</v>
      </c>
      <c r="M62" s="152">
        <f>IF(M$5&lt;=$D62,0,IF(SUM($D62,I19)&gt;M$5,$AM30/I19,$AM30-SUM($I62:L62)))</f>
        <v>0</v>
      </c>
      <c r="N62" s="152">
        <f>IF(N$5&lt;=$D62,0,IF(SUM($D62,I19)&gt;N$5,$AM30/I19,$AM30-SUM($I62:M62)))</f>
        <v>0</v>
      </c>
      <c r="O62" s="152">
        <f>IF(O$5&lt;=$D62,0,IF(SUM($D62,I19)&gt;O$5,$AM30/I19,$AM30-SUM($I62:N62)))</f>
        <v>0</v>
      </c>
      <c r="P62" s="152">
        <f>IF(P$5&lt;=$D62,0,IF(SUM($D62,I19)&gt;P$5,$AM30/I19,$AM30-SUM($I62:O62)))</f>
        <v>0</v>
      </c>
      <c r="Q62" s="152">
        <f>IF(Q$5&lt;=$D62,0,IF(SUM($D62,I19)&gt;Q$5,$AM30/I19,$AM30-SUM($I62:P62)))</f>
        <v>0</v>
      </c>
      <c r="R62" s="152">
        <f>IF(R$5&lt;=$D62,0,IF(SUM($D62,I19)&gt;R$5,$AM30/I19,$AM30-SUM($I62:Q62)))</f>
        <v>0</v>
      </c>
      <c r="S62" s="152">
        <f>IF(S$5&lt;=$D62,0,IF(SUM($D62,I19)&gt;S$5,$AM30/I19,$AM30-SUM($I62:R62)))</f>
        <v>0</v>
      </c>
      <c r="T62" s="152">
        <f>IF(T$5&lt;=$D62,0,IF(SUM($D62,I19)&gt;T$5,$AM30/I19,$AM30-SUM($I62:S62)))</f>
        <v>0</v>
      </c>
      <c r="U62" s="152">
        <f>IF(U$5&lt;=$D62,0,IF(SUM($D62,I19)&gt;U$5,$AM30/I19,$AM30-SUM($I62:T62)))</f>
        <v>0</v>
      </c>
      <c r="V62" s="152">
        <f>IF(V$5&lt;=$D62,0,IF(SUM($D62,I19)&gt;V$5,$AM30/I19,$AM30-SUM($I62:U62)))</f>
        <v>0</v>
      </c>
      <c r="W62" s="152">
        <f>IF(W$5&lt;=$D62,0,IF(SUM($D62,I19)&gt;W$5,$AM30/I19,$AM30-SUM($I62:V62)))</f>
        <v>0</v>
      </c>
      <c r="X62" s="152">
        <f>IF(X$5&lt;=$D62,0,IF(SUM($D62,I19)&gt;X$5,$AM30/I19,$AM30-SUM($I62:W62)))</f>
        <v>0</v>
      </c>
      <c r="Y62" s="152">
        <f>IF(Y$5&lt;=$D62,0,IF(SUM($D62,I19)&gt;Y$5,$AM30/I19,$AM30-SUM($I62:X62)))</f>
        <v>0</v>
      </c>
      <c r="Z62" s="152">
        <f>IF(Z$5&lt;=$D62,0,IF(SUM($D62,I19)&gt;Z$5,$AM30/I19,$AM30-SUM($I62:Y62)))</f>
        <v>0</v>
      </c>
      <c r="AA62" s="152">
        <f>IF(AA$5&lt;=$D62,0,IF(SUM($D62,I19)&gt;AA$5,$AM30/I19,$AM30-SUM($I62:Z62)))</f>
        <v>0</v>
      </c>
      <c r="AB62" s="152">
        <f>IF(AB$5&lt;=$D62,0,IF(SUM($D62,I19)&gt;AB$5,$AM30/I19,$AM30-SUM($I62:AA62)))</f>
        <v>0</v>
      </c>
      <c r="AC62" s="152">
        <f>IF(AC$5&lt;=$D62,0,IF(SUM($D62,I19)&gt;AC$5,$AM30/I19,$AM30-SUM($I62:AB62)))</f>
        <v>0</v>
      </c>
      <c r="AD62" s="152">
        <f>IF(AD$5&lt;=$D62,0,IF(SUM($D62,I19)&gt;AD$5,$AM30/I19,$AM30-SUM($I62:AC62)))</f>
        <v>0</v>
      </c>
      <c r="AE62" s="152">
        <f>IF(AE$5&lt;=$D62,0,IF(SUM($D62,I19)&gt;AE$5,$AM30/I19,$AM30-SUM($I62:AD62)))</f>
        <v>0</v>
      </c>
      <c r="AF62" s="152">
        <f>IF(AF$5&lt;=$D62,0,IF(SUM($D62,I19)&gt;AF$5,$AM30/I19,$AM30-SUM($I62:AE62)))</f>
        <v>0</v>
      </c>
      <c r="AG62" s="152">
        <f>IF(AG$5&lt;=$D62,0,IF(SUM($D62,I19)&gt;AG$5,$AM30/I19,$AM30-SUM($I62:AF62)))</f>
        <v>0</v>
      </c>
      <c r="AH62" s="152">
        <f>IF(AH$5&lt;=$D62,0,IF(SUM($D62,I19)&gt;AH$5,$AM30/I19,$AM30-SUM($I62:AG62)))</f>
        <v>0</v>
      </c>
      <c r="AI62" s="152">
        <f>IF(AI$5&lt;=$D62,0,IF(SUM($D62,I19)&gt;AI$5,$AM30/I19,$AM30-SUM($I62:AH62)))</f>
        <v>0</v>
      </c>
      <c r="AJ62" s="152">
        <f>IF(AJ$5&lt;=$D62,0,IF(SUM($D62,I19)&gt;AJ$5,$AM30/I19,$AM30-SUM($I62:AI62)))</f>
        <v>0</v>
      </c>
      <c r="AK62" s="152">
        <f>IF(AK$5&lt;=$D62,0,IF(SUM($D62,I19)&gt;AK$5,$AM30/I19,$AM30-SUM($I62:AJ62)))</f>
        <v>0</v>
      </c>
      <c r="AL62" s="152">
        <f>IF(AL$5&lt;=$D62,0,IF(SUM($D62,I19)&gt;AL$5,$AM30/I19,$AM30-SUM($I62:AK62)))</f>
        <v>0</v>
      </c>
      <c r="AM62" s="152">
        <f>IF(AM$5&lt;=$D62,0,IF(SUM($D62,I19)&gt;AM$5,$AM30/I19,$AM30-SUM($I62:AL62)))</f>
        <v>0</v>
      </c>
      <c r="AN62" s="153">
        <f>IF(AN$5&lt;=$D62,0,IF(SUM($D62,I19)&gt;AN$5,$AM30/I19,$AM30-SUM($I62:AM62)))</f>
        <v>0</v>
      </c>
      <c r="AO62" s="154">
        <f>IF(AO$5&lt;=$D62,0,IF(SUM($D62,I19)&gt;AO$5,$AM30/I19,$AM30-SUM($I62:AN62)))</f>
        <v>0</v>
      </c>
      <c r="AP62" s="154">
        <f>IF(AP$5&lt;=$D62,0,IF(SUM($D62,I19)&gt;AP$5,$AM30/I19,$AM30-SUM($I62:AO62)))</f>
        <v>0</v>
      </c>
      <c r="AQ62" s="154">
        <f>IF(AQ$5&lt;=$D62,0,IF(SUM($D62,I19)&gt;AQ$5,$AM30/I19,$AM30-SUM($I62:AP62)))</f>
        <v>0</v>
      </c>
      <c r="AR62" s="154">
        <f>IF(AR$5&lt;=$D62,0,IF(SUM($D62,I19)&gt;AR$5,$AM30/I19,$AM30-SUM($I62:AQ62)))</f>
        <v>0</v>
      </c>
      <c r="AS62" s="154">
        <f>IF(AS$5&lt;=$D62,0,IF(SUM($D62,I19)&gt;AS$5,$AM30/I19,$AM30-SUM($I62:AR62)))</f>
        <v>0</v>
      </c>
      <c r="AT62" s="154">
        <f>IF(AT$5&lt;=$D62,0,IF(SUM($D62,I19)&gt;AT$5,$AM30/I19,$AM30-SUM($I62:AS62)))</f>
        <v>0</v>
      </c>
      <c r="AU62" s="154">
        <f>IF(AU$5&lt;=$D62,0,IF(SUM($D62,I19)&gt;AU$5,$AM30/I19,$AM30-SUM($I62:AT62)))</f>
        <v>0</v>
      </c>
      <c r="AV62" s="154">
        <f>IF(AV$5&lt;=$D62,0,IF(SUM($D62,I19)&gt;AV$5,$AM30/I19,$AM30-SUM($I62:AU62)))</f>
        <v>0</v>
      </c>
      <c r="AW62" s="154">
        <f>IF(AW$5&lt;=$D62,0,IF(SUM($D62,I19)&gt;AW$5,$AM30/I19,$AM30-SUM($I62:AV62)))</f>
        <v>0</v>
      </c>
      <c r="AX62" s="154">
        <f>IF(AX$5&lt;=$D62,0,IF(SUM($D62,I19)&gt;AX$5,$AM30/I19,$AM30-SUM($I62:AW62)))</f>
        <v>0</v>
      </c>
      <c r="AY62" s="154">
        <f>IF(AY$5&lt;=$D62,0,IF(SUM($D62,I19)&gt;AY$5,$AM30/I19,$AM30-SUM($I62:AX62)))</f>
        <v>0</v>
      </c>
      <c r="AZ62" s="154">
        <f>IF(AZ$5&lt;=$D62,0,IF(SUM($D62,I19)&gt;AZ$5,$AM30/I19,$AM30-SUM($I62:AY62)))</f>
        <v>0</v>
      </c>
      <c r="BA62" s="154">
        <f>IF(BA$5&lt;=$D62,0,IF(SUM($D62,I19)&gt;BA$5,$AM30/I19,$AM30-SUM($I62:AZ62)))</f>
        <v>0</v>
      </c>
      <c r="BB62" s="154">
        <f>IF(BB$5&lt;=$D62,0,IF(SUM($D62,I19)&gt;BB$5,$AM30/I19,$AM30-SUM($I62:BA62)))</f>
        <v>0</v>
      </c>
      <c r="BC62" s="154">
        <f>IF(BC$5&lt;=$D62,0,IF(SUM($D62,I19)&gt;BC$5,$AM30/I19,$AM30-SUM($I62:BB62)))</f>
        <v>0</v>
      </c>
      <c r="BD62" s="154">
        <f>IF(BD$5&lt;=$D62,0,IF(SUM($D62,I19)&gt;BD$5,$AM30/I19,$AM30-SUM($I62:BC62)))</f>
        <v>0</v>
      </c>
      <c r="BE62" s="154">
        <f>IF(BE$5&lt;=$D62,0,IF(SUM($D62,I19)&gt;BE$5,$AM30/I19,$AM30-SUM($I62:BD62)))</f>
        <v>0</v>
      </c>
      <c r="BF62" s="154">
        <f>IF(BF$5&lt;=$D62,0,IF(SUM($D62,I19)&gt;BF$5,$AM30/I19,$AM30-SUM($I62:BE62)))</f>
        <v>0</v>
      </c>
      <c r="BG62" s="154">
        <f>IF(BG$5&lt;=$D62,0,IF(SUM($D62,I19)&gt;BG$5,$AM30/I19,$AM30-SUM($I62:BF62)))</f>
        <v>0</v>
      </c>
      <c r="BH62" s="154">
        <f>IF(BH$5&lt;=$D62,0,IF(SUM($D62,I19)&gt;BH$5,$AM30/I19,$AM30-SUM($I62:BG62)))</f>
        <v>0</v>
      </c>
      <c r="BI62" s="154">
        <f>IF(BI$5&lt;=$D62,0,IF(SUM($D62,I19)&gt;BI$5,$AM30/I19,$AM30-SUM($I62:BH62)))</f>
        <v>0</v>
      </c>
      <c r="BJ62" s="154">
        <f>IF(BJ$5&lt;=$D62,0,IF(SUM($D62,I19)&gt;BJ$5,$AM30/I19,$AM30-SUM($I62:BI62)))</f>
        <v>0</v>
      </c>
      <c r="BK62" s="154">
        <f>IF(BK$5&lt;=$D62,0,IF(SUM($D62,I19)&gt;BK$5,$AM30/I19,$AM30-SUM($I62:BJ62)))</f>
        <v>0</v>
      </c>
      <c r="BL62" s="154">
        <f>IF(BL$5&lt;=$D62,0,IF(SUM($D62,I19)&gt;BL$5,$AM30/I19,$AM30-SUM($I62:BK62)))</f>
        <v>0</v>
      </c>
      <c r="BM62" s="154">
        <f>IF(BM$5&lt;=$D62,0,IF(SUM($D62,I19)&gt;BM$5,$AM30/I19,$AM30-SUM($I62:BL62)))</f>
        <v>0</v>
      </c>
      <c r="BN62" s="154">
        <f>IF(BN$5&lt;=$D62,0,IF(SUM($D62,I19)&gt;BN$5,$AM30/I19,$AM30-SUM($I62:BM62)))</f>
        <v>0</v>
      </c>
      <c r="BO62" s="154">
        <f>IF(BO$5&lt;=$D62,0,IF(SUM($D62,I19)&gt;BO$5,$AM30/I19,$AM30-SUM($I62:BN62)))</f>
        <v>0</v>
      </c>
      <c r="BP62" s="154">
        <f>IF(BP$5&lt;=$D62,0,IF(SUM($D62,I19)&gt;BP$5,$AM30/I19,$AM30-SUM($I62:BO62)))</f>
        <v>0</v>
      </c>
      <c r="BQ62" s="154">
        <f>IF(BQ$5&lt;=$D62,0,IF(SUM($D62,I19)&gt;BQ$5,$AM30/I19,$AM30-SUM($I62:BP62)))</f>
        <v>0</v>
      </c>
      <c r="BR62" s="154">
        <f>IF(BR$5&lt;=$D62,0,IF(SUM($D62,I19)&gt;BR$5,$AM30/I19,$AM30-SUM($I62:BQ62)))</f>
        <v>0</v>
      </c>
      <c r="BS62" s="154">
        <f>IF(BS$5&lt;=$D62,0,IF(SUM($D62,I19)&gt;BS$5,$AM30/I19,$AM30-SUM($I62:BR62)))</f>
        <v>0</v>
      </c>
      <c r="BT62" s="154">
        <f>IF(BT$5&lt;=$D62,0,IF(SUM($D62,I19)&gt;BT$5,$AM30/I19,$AM30-SUM($I62:BS62)))</f>
        <v>0</v>
      </c>
      <c r="BU62" s="154">
        <f>IF(BU$5&lt;=$D62,0,IF(SUM($D62,I19)&gt;BU$5,$AM30/I19,$AM30-SUM($I62:BT62)))</f>
        <v>0</v>
      </c>
      <c r="BV62" s="154">
        <f>IF(BV$5&lt;=$D62,0,IF(SUM($D62,I19)&gt;BV$5,$AM30/I19,$AM30-SUM($I62:BU62)))</f>
        <v>0</v>
      </c>
      <c r="BW62" s="154">
        <f>IF(BW$5&lt;=$D62,0,IF(SUM($D62,I19)&gt;BW$5,$AM30/I19,$AM30-SUM($I62:BV62)))</f>
        <v>0</v>
      </c>
    </row>
    <row r="63" spans="4:75" ht="12.75" customHeight="1" outlineLevel="1">
      <c r="I63" s="134"/>
    </row>
    <row r="64" spans="4:75" ht="12.75" customHeight="1">
      <c r="D64" s="126" t="s">
        <v>28</v>
      </c>
      <c r="E64" s="120" t="s">
        <v>55</v>
      </c>
      <c r="I64" s="134"/>
      <c r="J64" s="120">
        <f>J24+SUM(J32:J62)</f>
        <v>15.648798499174108</v>
      </c>
      <c r="K64" s="120">
        <f>K24+SUM(K32:K62)</f>
        <v>15.87601488724431</v>
      </c>
      <c r="L64" s="120">
        <f t="shared" ref="L64:BQ64" si="14">L24+SUM(L32:L62)</f>
        <v>16.384588159575593</v>
      </c>
      <c r="M64" s="120">
        <f t="shared" si="14"/>
        <v>16.928711743803216</v>
      </c>
      <c r="N64" s="120">
        <f t="shared" si="14"/>
        <v>17.740871327572052</v>
      </c>
      <c r="O64" s="120">
        <f t="shared" si="14"/>
        <v>18.569852018359001</v>
      </c>
      <c r="P64" s="120">
        <f t="shared" si="14"/>
        <v>18.569852018359001</v>
      </c>
      <c r="Q64" s="120">
        <f t="shared" si="14"/>
        <v>18.569852018359001</v>
      </c>
      <c r="R64" s="120">
        <f t="shared" si="14"/>
        <v>18.569852018359001</v>
      </c>
      <c r="S64" s="120">
        <f t="shared" si="14"/>
        <v>18.569852018359001</v>
      </c>
      <c r="T64" s="120">
        <f t="shared" si="14"/>
        <v>18.569852018359001</v>
      </c>
      <c r="U64" s="120">
        <f t="shared" si="14"/>
        <v>18.569852018359001</v>
      </c>
      <c r="V64" s="120">
        <f t="shared" si="14"/>
        <v>18.569852018359001</v>
      </c>
      <c r="W64" s="120">
        <f t="shared" si="14"/>
        <v>18.569852018359001</v>
      </c>
      <c r="X64" s="120">
        <f t="shared" si="14"/>
        <v>18.569852018359001</v>
      </c>
      <c r="Y64" s="120">
        <f t="shared" si="14"/>
        <v>18.569852018359001</v>
      </c>
      <c r="Z64" s="120">
        <f t="shared" si="14"/>
        <v>18.569852018359001</v>
      </c>
      <c r="AA64" s="120">
        <f t="shared" si="14"/>
        <v>18.569852018359001</v>
      </c>
      <c r="AB64" s="120">
        <f t="shared" si="14"/>
        <v>18.569852018359001</v>
      </c>
      <c r="AC64" s="120">
        <f t="shared" si="14"/>
        <v>18.569852018359001</v>
      </c>
      <c r="AD64" s="120">
        <f t="shared" si="14"/>
        <v>18.569852018359001</v>
      </c>
      <c r="AE64" s="120">
        <f t="shared" si="14"/>
        <v>18.569852018359001</v>
      </c>
      <c r="AF64" s="120">
        <f t="shared" si="14"/>
        <v>18.569852018359001</v>
      </c>
      <c r="AG64" s="120">
        <f t="shared" si="14"/>
        <v>18.569852018359001</v>
      </c>
      <c r="AH64" s="120">
        <f t="shared" si="14"/>
        <v>18.569852018359001</v>
      </c>
      <c r="AI64" s="120">
        <f t="shared" si="14"/>
        <v>18.569852018359001</v>
      </c>
      <c r="AJ64" s="120">
        <f t="shared" si="14"/>
        <v>18.569852018359001</v>
      </c>
      <c r="AK64" s="120">
        <f t="shared" si="14"/>
        <v>18.569852018359001</v>
      </c>
      <c r="AL64" s="120">
        <f t="shared" si="14"/>
        <v>18.569852018359001</v>
      </c>
      <c r="AM64" s="120">
        <f t="shared" si="14"/>
        <v>18.569852018359001</v>
      </c>
      <c r="AN64" s="120">
        <f t="shared" si="14"/>
        <v>18.569852018359001</v>
      </c>
      <c r="AO64" s="120">
        <f t="shared" si="14"/>
        <v>18.569852018359001</v>
      </c>
      <c r="AP64" s="120">
        <f t="shared" si="14"/>
        <v>18.569852018359001</v>
      </c>
      <c r="AQ64" s="120">
        <f t="shared" si="14"/>
        <v>15.832840304597353</v>
      </c>
      <c r="AR64" s="120">
        <f t="shared" si="14"/>
        <v>2.9210535191848925</v>
      </c>
      <c r="AS64" s="120">
        <f t="shared" si="14"/>
        <v>2.9210535191848925</v>
      </c>
      <c r="AT64" s="120">
        <f t="shared" si="14"/>
        <v>2.9210535191848925</v>
      </c>
      <c r="AU64" s="120">
        <f t="shared" si="14"/>
        <v>2.9210535191848925</v>
      </c>
      <c r="AV64" s="120">
        <f t="shared" si="14"/>
        <v>2.9210535191848925</v>
      </c>
      <c r="AW64" s="120">
        <f t="shared" si="14"/>
        <v>2.9210535191848925</v>
      </c>
      <c r="AX64" s="120">
        <f t="shared" si="14"/>
        <v>2.9210535191848925</v>
      </c>
      <c r="AY64" s="120">
        <f t="shared" si="14"/>
        <v>2.9210535191848925</v>
      </c>
      <c r="AZ64" s="120">
        <f t="shared" si="14"/>
        <v>2.9210535191848925</v>
      </c>
      <c r="BA64" s="120">
        <f t="shared" si="14"/>
        <v>2.9210535191848925</v>
      </c>
      <c r="BB64" s="120">
        <f t="shared" si="14"/>
        <v>2.9210535191848925</v>
      </c>
      <c r="BC64" s="120">
        <f t="shared" si="14"/>
        <v>2.9210535191848925</v>
      </c>
      <c r="BD64" s="120">
        <f t="shared" si="14"/>
        <v>2.9210535191848925</v>
      </c>
      <c r="BE64" s="120">
        <f t="shared" si="14"/>
        <v>2.9210535191848925</v>
      </c>
      <c r="BF64" s="120">
        <f t="shared" si="14"/>
        <v>2.9210535191848925</v>
      </c>
      <c r="BG64" s="120">
        <f t="shared" si="14"/>
        <v>2.9210535191848925</v>
      </c>
      <c r="BH64" s="120">
        <f t="shared" si="14"/>
        <v>2.9210535191848899</v>
      </c>
      <c r="BI64" s="120">
        <f t="shared" si="14"/>
        <v>2.6938371311146785</v>
      </c>
      <c r="BJ64" s="120">
        <f t="shared" si="14"/>
        <v>2.185263858783375</v>
      </c>
      <c r="BK64" s="120">
        <f t="shared" si="14"/>
        <v>1.6411402745557742</v>
      </c>
      <c r="BL64" s="120">
        <f t="shared" si="14"/>
        <v>0.82898069078696324</v>
      </c>
      <c r="BM64" s="120">
        <f t="shared" si="14"/>
        <v>0</v>
      </c>
      <c r="BN64" s="120">
        <f t="shared" si="14"/>
        <v>0</v>
      </c>
      <c r="BO64" s="120">
        <f t="shared" si="14"/>
        <v>0</v>
      </c>
      <c r="BP64" s="120">
        <f t="shared" si="14"/>
        <v>0</v>
      </c>
      <c r="BQ64" s="120">
        <f t="shared" si="14"/>
        <v>0</v>
      </c>
      <c r="BR64" s="120">
        <f t="shared" ref="BR64:BV64" si="15">BR24+SUM(BR32:BR62)</f>
        <v>0</v>
      </c>
      <c r="BS64" s="120">
        <f t="shared" si="15"/>
        <v>0</v>
      </c>
      <c r="BT64" s="120">
        <f t="shared" si="15"/>
        <v>0</v>
      </c>
      <c r="BU64" s="120">
        <f t="shared" si="15"/>
        <v>0</v>
      </c>
      <c r="BV64" s="120">
        <f t="shared" si="15"/>
        <v>0</v>
      </c>
      <c r="BW64" s="120">
        <f t="shared" ref="BW64" si="16">BW24+SUM(BW32:BW62)</f>
        <v>0</v>
      </c>
    </row>
    <row r="65" spans="1:75" ht="12.75" customHeight="1">
      <c r="D65" s="126" t="s">
        <v>30</v>
      </c>
      <c r="E65" s="120" t="s">
        <v>55</v>
      </c>
      <c r="I65" s="134"/>
      <c r="J65" s="120">
        <f>J30-SUM(J33:J62)+I65</f>
        <v>11.360819403510069</v>
      </c>
      <c r="K65" s="120">
        <f>K30-SUM(K33:K62)+J65</f>
        <v>36.562266632004139</v>
      </c>
      <c r="L65" s="120">
        <f t="shared" ref="L65:BQ65" si="17">L30-SUM(L33:L62)+K65</f>
        <v>63.032656182983786</v>
      </c>
      <c r="M65" s="120">
        <f t="shared" si="17"/>
        <v>102.36072212679636</v>
      </c>
      <c r="N65" s="120">
        <f t="shared" si="17"/>
        <v>141.71768383774588</v>
      </c>
      <c r="O65" s="120">
        <f t="shared" si="17"/>
        <v>138.796630318561</v>
      </c>
      <c r="P65" s="120">
        <f t="shared" si="17"/>
        <v>135.87557679937612</v>
      </c>
      <c r="Q65" s="120">
        <f t="shared" si="17"/>
        <v>132.95452328019124</v>
      </c>
      <c r="R65" s="120">
        <f t="shared" si="17"/>
        <v>130.03346976100636</v>
      </c>
      <c r="S65" s="120">
        <f t="shared" si="17"/>
        <v>127.11241624182146</v>
      </c>
      <c r="T65" s="120">
        <f t="shared" si="17"/>
        <v>124.19136272263657</v>
      </c>
      <c r="U65" s="120">
        <f t="shared" si="17"/>
        <v>121.27030920345167</v>
      </c>
      <c r="V65" s="120">
        <f t="shared" si="17"/>
        <v>118.34925568426678</v>
      </c>
      <c r="W65" s="120">
        <f t="shared" si="17"/>
        <v>115.42820216508188</v>
      </c>
      <c r="X65" s="120">
        <f t="shared" si="17"/>
        <v>112.50714864589699</v>
      </c>
      <c r="Y65" s="120">
        <f t="shared" si="17"/>
        <v>109.5860951267121</v>
      </c>
      <c r="Z65" s="120">
        <f t="shared" si="17"/>
        <v>106.6650416075272</v>
      </c>
      <c r="AA65" s="120">
        <f t="shared" si="17"/>
        <v>103.74398808834231</v>
      </c>
      <c r="AB65" s="120">
        <f t="shared" si="17"/>
        <v>100.82293456915741</v>
      </c>
      <c r="AC65" s="120">
        <f t="shared" si="17"/>
        <v>97.901881049972516</v>
      </c>
      <c r="AD65" s="120">
        <f t="shared" si="17"/>
        <v>94.980827530787622</v>
      </c>
      <c r="AE65" s="120">
        <f t="shared" si="17"/>
        <v>92.059774011602727</v>
      </c>
      <c r="AF65" s="120">
        <f t="shared" si="17"/>
        <v>89.138720492417832</v>
      </c>
      <c r="AG65" s="120">
        <f t="shared" si="17"/>
        <v>86.217666973232937</v>
      </c>
      <c r="AH65" s="120">
        <f t="shared" si="17"/>
        <v>83.296613454048043</v>
      </c>
      <c r="AI65" s="120">
        <f t="shared" si="17"/>
        <v>80.375559934863148</v>
      </c>
      <c r="AJ65" s="120">
        <f t="shared" si="17"/>
        <v>77.454506415678253</v>
      </c>
      <c r="AK65" s="120">
        <f t="shared" si="17"/>
        <v>74.533452896493358</v>
      </c>
      <c r="AL65" s="120">
        <f t="shared" si="17"/>
        <v>71.612399377308463</v>
      </c>
      <c r="AM65" s="120">
        <f t="shared" si="17"/>
        <v>68.691345858123569</v>
      </c>
      <c r="AN65" s="120">
        <f t="shared" si="17"/>
        <v>65.770292338938674</v>
      </c>
      <c r="AO65" s="120">
        <f t="shared" si="17"/>
        <v>62.849238819753779</v>
      </c>
      <c r="AP65" s="120">
        <f t="shared" si="17"/>
        <v>59.928185300568884</v>
      </c>
      <c r="AQ65" s="120">
        <f t="shared" si="17"/>
        <v>57.00713178138399</v>
      </c>
      <c r="AR65" s="120">
        <f t="shared" si="17"/>
        <v>54.086078262199095</v>
      </c>
      <c r="AS65" s="120">
        <f t="shared" si="17"/>
        <v>51.1650247430142</v>
      </c>
      <c r="AT65" s="120">
        <f t="shared" si="17"/>
        <v>48.243971223829305</v>
      </c>
      <c r="AU65" s="120">
        <f t="shared" si="17"/>
        <v>45.322917704644411</v>
      </c>
      <c r="AV65" s="120">
        <f t="shared" si="17"/>
        <v>42.401864185459516</v>
      </c>
      <c r="AW65" s="120">
        <f t="shared" si="17"/>
        <v>39.480810666274621</v>
      </c>
      <c r="AX65" s="120">
        <f t="shared" si="17"/>
        <v>36.559757147089726</v>
      </c>
      <c r="AY65" s="120">
        <f t="shared" si="17"/>
        <v>33.638703627904832</v>
      </c>
      <c r="AZ65" s="120">
        <f t="shared" si="17"/>
        <v>30.717650108719941</v>
      </c>
      <c r="BA65" s="120">
        <f t="shared" si="17"/>
        <v>27.796596589535049</v>
      </c>
      <c r="BB65" s="120">
        <f t="shared" si="17"/>
        <v>24.875543070350158</v>
      </c>
      <c r="BC65" s="120">
        <f t="shared" si="17"/>
        <v>21.954489551165267</v>
      </c>
      <c r="BD65" s="120">
        <f t="shared" si="17"/>
        <v>19.033436031980376</v>
      </c>
      <c r="BE65" s="120">
        <f t="shared" si="17"/>
        <v>16.112382512795485</v>
      </c>
      <c r="BF65" s="120">
        <f t="shared" si="17"/>
        <v>13.191328993610592</v>
      </c>
      <c r="BG65" s="120">
        <f t="shared" si="17"/>
        <v>10.270275474425699</v>
      </c>
      <c r="BH65" s="120">
        <f t="shared" si="17"/>
        <v>7.3492219552408091</v>
      </c>
      <c r="BI65" s="120">
        <f t="shared" si="17"/>
        <v>4.6553848241261306</v>
      </c>
      <c r="BJ65" s="120">
        <f t="shared" si="17"/>
        <v>2.4701209653427556</v>
      </c>
      <c r="BK65" s="120">
        <f t="shared" si="17"/>
        <v>0.82898069078698144</v>
      </c>
      <c r="BL65" s="120">
        <f t="shared" si="17"/>
        <v>1.8207657603852567E-14</v>
      </c>
      <c r="BM65" s="120">
        <f t="shared" si="17"/>
        <v>1.8207657603852567E-14</v>
      </c>
      <c r="BN65" s="120">
        <f t="shared" si="17"/>
        <v>1.8207657603852567E-14</v>
      </c>
      <c r="BO65" s="120">
        <f t="shared" si="17"/>
        <v>1.8207657603852567E-14</v>
      </c>
      <c r="BP65" s="120">
        <f t="shared" si="17"/>
        <v>1.8207657603852567E-14</v>
      </c>
      <c r="BQ65" s="120">
        <f t="shared" si="17"/>
        <v>1.8207657603852567E-14</v>
      </c>
      <c r="BR65" s="120">
        <f t="shared" ref="BR65:BW65" si="18">BR30-SUM(BR33:BR62)+BQ65</f>
        <v>1.8207657603852567E-14</v>
      </c>
      <c r="BS65" s="120">
        <f t="shared" si="18"/>
        <v>1.8207657603852567E-14</v>
      </c>
      <c r="BT65" s="120">
        <f t="shared" si="18"/>
        <v>1.8207657603852567E-14</v>
      </c>
      <c r="BU65" s="120">
        <f t="shared" si="18"/>
        <v>1.8207657603852567E-14</v>
      </c>
      <c r="BV65" s="120">
        <f t="shared" si="18"/>
        <v>1.8207657603852567E-14</v>
      </c>
      <c r="BW65" s="120">
        <f t="shared" si="18"/>
        <v>1.8207657603852567E-14</v>
      </c>
    </row>
    <row r="66" spans="1:75" ht="12.75" customHeight="1">
      <c r="D66" s="126" t="str">
        <f>"Total Closing RAB - "&amp;B17</f>
        <v>Total Closing RAB - Transmission and distribution</v>
      </c>
      <c r="E66" s="120" t="s">
        <v>55</v>
      </c>
      <c r="I66" s="134"/>
      <c r="J66" s="120">
        <f t="shared" ref="J66:BU66" si="19">J65+J27</f>
        <v>525.03415816249424</v>
      </c>
      <c r="K66" s="120">
        <f t="shared" si="19"/>
        <v>534.58680689181415</v>
      </c>
      <c r="L66" s="120">
        <f t="shared" si="19"/>
        <v>545.40839794361978</v>
      </c>
      <c r="M66" s="120">
        <f t="shared" si="19"/>
        <v>569.08766538825819</v>
      </c>
      <c r="N66" s="120">
        <f t="shared" si="19"/>
        <v>592.79582860003359</v>
      </c>
      <c r="O66" s="120">
        <f t="shared" si="19"/>
        <v>574.22597658167456</v>
      </c>
      <c r="P66" s="120">
        <f t="shared" si="19"/>
        <v>555.65612456331564</v>
      </c>
      <c r="Q66" s="120">
        <f t="shared" si="19"/>
        <v>537.08627254495661</v>
      </c>
      <c r="R66" s="120">
        <f t="shared" si="19"/>
        <v>518.51642052659759</v>
      </c>
      <c r="S66" s="120">
        <f t="shared" si="19"/>
        <v>499.94656850823856</v>
      </c>
      <c r="T66" s="120">
        <f t="shared" si="19"/>
        <v>481.37671648987953</v>
      </c>
      <c r="U66" s="120">
        <f t="shared" si="19"/>
        <v>462.80686447152056</v>
      </c>
      <c r="V66" s="120">
        <f t="shared" si="19"/>
        <v>444.23701245316153</v>
      </c>
      <c r="W66" s="120">
        <f t="shared" si="19"/>
        <v>425.6671604348025</v>
      </c>
      <c r="X66" s="120">
        <f t="shared" si="19"/>
        <v>407.09730841644352</v>
      </c>
      <c r="Y66" s="120">
        <f t="shared" si="19"/>
        <v>388.5274563980845</v>
      </c>
      <c r="Z66" s="120">
        <f t="shared" si="19"/>
        <v>369.95760437972547</v>
      </c>
      <c r="AA66" s="120">
        <f t="shared" si="19"/>
        <v>351.38775236136644</v>
      </c>
      <c r="AB66" s="120">
        <f t="shared" si="19"/>
        <v>332.81790034300741</v>
      </c>
      <c r="AC66" s="120">
        <f t="shared" si="19"/>
        <v>314.24804832464844</v>
      </c>
      <c r="AD66" s="120">
        <f t="shared" si="19"/>
        <v>295.67819630628941</v>
      </c>
      <c r="AE66" s="120">
        <f t="shared" si="19"/>
        <v>277.10834428793038</v>
      </c>
      <c r="AF66" s="120">
        <f t="shared" si="19"/>
        <v>258.53849226957141</v>
      </c>
      <c r="AG66" s="120">
        <f t="shared" si="19"/>
        <v>239.96864025121238</v>
      </c>
      <c r="AH66" s="120">
        <f t="shared" si="19"/>
        <v>221.39878823285335</v>
      </c>
      <c r="AI66" s="120">
        <f t="shared" si="19"/>
        <v>202.82893621449435</v>
      </c>
      <c r="AJ66" s="120">
        <f t="shared" si="19"/>
        <v>184.25908419613535</v>
      </c>
      <c r="AK66" s="120">
        <f t="shared" si="19"/>
        <v>165.68923217777635</v>
      </c>
      <c r="AL66" s="120">
        <f t="shared" si="19"/>
        <v>147.11938015941735</v>
      </c>
      <c r="AM66" s="120">
        <f t="shared" si="19"/>
        <v>128.54952814105835</v>
      </c>
      <c r="AN66" s="120">
        <f t="shared" si="19"/>
        <v>109.97967612269935</v>
      </c>
      <c r="AO66" s="120">
        <f t="shared" si="19"/>
        <v>91.409824104340345</v>
      </c>
      <c r="AP66" s="120">
        <f t="shared" si="19"/>
        <v>72.839972085981344</v>
      </c>
      <c r="AQ66" s="120">
        <f t="shared" si="19"/>
        <v>57.00713178138399</v>
      </c>
      <c r="AR66" s="120">
        <f t="shared" si="19"/>
        <v>54.086078262199095</v>
      </c>
      <c r="AS66" s="120">
        <f t="shared" si="19"/>
        <v>51.1650247430142</v>
      </c>
      <c r="AT66" s="120">
        <f t="shared" si="19"/>
        <v>48.243971223829305</v>
      </c>
      <c r="AU66" s="120">
        <f t="shared" si="19"/>
        <v>45.322917704644411</v>
      </c>
      <c r="AV66" s="120">
        <f t="shared" si="19"/>
        <v>42.401864185459516</v>
      </c>
      <c r="AW66" s="120">
        <f t="shared" si="19"/>
        <v>39.480810666274621</v>
      </c>
      <c r="AX66" s="120">
        <f t="shared" si="19"/>
        <v>36.559757147089726</v>
      </c>
      <c r="AY66" s="120">
        <f t="shared" si="19"/>
        <v>33.638703627904832</v>
      </c>
      <c r="AZ66" s="120">
        <f t="shared" si="19"/>
        <v>30.717650108719937</v>
      </c>
      <c r="BA66" s="120">
        <f t="shared" si="19"/>
        <v>27.796596589535049</v>
      </c>
      <c r="BB66" s="120">
        <f t="shared" si="19"/>
        <v>24.875543070350155</v>
      </c>
      <c r="BC66" s="120">
        <f t="shared" si="19"/>
        <v>21.954489551165267</v>
      </c>
      <c r="BD66" s="120">
        <f t="shared" si="19"/>
        <v>19.033436031980372</v>
      </c>
      <c r="BE66" s="120">
        <f t="shared" si="19"/>
        <v>16.112382512795485</v>
      </c>
      <c r="BF66" s="120">
        <f t="shared" si="19"/>
        <v>13.19132899361059</v>
      </c>
      <c r="BG66" s="120">
        <f t="shared" si="19"/>
        <v>10.270275474425697</v>
      </c>
      <c r="BH66" s="120">
        <f t="shared" si="19"/>
        <v>7.3492219552408073</v>
      </c>
      <c r="BI66" s="120">
        <f t="shared" si="19"/>
        <v>4.6553848241261289</v>
      </c>
      <c r="BJ66" s="120">
        <f t="shared" si="19"/>
        <v>2.4701209653427538</v>
      </c>
      <c r="BK66" s="120">
        <f t="shared" si="19"/>
        <v>0.82898069078697967</v>
      </c>
      <c r="BL66" s="120">
        <f t="shared" si="19"/>
        <v>1.6431300764452317E-14</v>
      </c>
      <c r="BM66" s="120">
        <f t="shared" si="19"/>
        <v>1.6431300764452317E-14</v>
      </c>
      <c r="BN66" s="120">
        <f t="shared" si="19"/>
        <v>1.6431300764452317E-14</v>
      </c>
      <c r="BO66" s="120">
        <f t="shared" si="19"/>
        <v>1.6431300764452317E-14</v>
      </c>
      <c r="BP66" s="120">
        <f t="shared" si="19"/>
        <v>1.6431300764452317E-14</v>
      </c>
      <c r="BQ66" s="120">
        <f t="shared" si="19"/>
        <v>1.6431300764452317E-14</v>
      </c>
      <c r="BR66" s="120">
        <f t="shared" si="19"/>
        <v>1.6431300764452317E-14</v>
      </c>
      <c r="BS66" s="120">
        <f t="shared" si="19"/>
        <v>1.6431300764452317E-14</v>
      </c>
      <c r="BT66" s="120">
        <f t="shared" si="19"/>
        <v>1.6431300764452317E-14</v>
      </c>
      <c r="BU66" s="120">
        <f t="shared" si="19"/>
        <v>1.6431300764452317E-14</v>
      </c>
      <c r="BV66" s="120">
        <f t="shared" ref="BV66:BW66" si="20">BV65+BV27</f>
        <v>1.6431300764452317E-14</v>
      </c>
      <c r="BW66" s="120">
        <f t="shared" si="20"/>
        <v>1.6431300764452317E-14</v>
      </c>
    </row>
    <row r="67" spans="1:75" ht="12.75" customHeight="1">
      <c r="I67" s="156"/>
      <c r="J67" s="157"/>
      <c r="K67" s="157"/>
      <c r="L67" s="157"/>
      <c r="M67" s="157"/>
      <c r="N67" s="157"/>
    </row>
    <row r="68" spans="1:75" ht="12.75" customHeight="1">
      <c r="N68" s="128"/>
    </row>
    <row r="69" spans="1:75" s="133" customFormat="1" ht="12.75" customHeight="1">
      <c r="A69" s="130"/>
      <c r="B69" s="131" t="str">
        <f>'Inputs - Summary'!C44</f>
        <v>Services</v>
      </c>
      <c r="C69" s="130"/>
      <c r="D69" s="132"/>
      <c r="E69" s="130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0"/>
      <c r="AC69" s="130"/>
      <c r="AD69" s="130"/>
      <c r="AE69" s="130"/>
      <c r="AF69" s="130"/>
      <c r="AG69" s="130"/>
      <c r="AH69" s="130"/>
      <c r="AI69" s="130"/>
      <c r="AJ69" s="130"/>
      <c r="AK69" s="130"/>
      <c r="AL69" s="130"/>
      <c r="AM69" s="130"/>
      <c r="AN69" s="130"/>
      <c r="AO69" s="130"/>
      <c r="AP69" s="130"/>
      <c r="AQ69" s="130"/>
      <c r="AR69" s="130"/>
      <c r="AS69" s="130"/>
      <c r="AT69" s="130"/>
      <c r="AU69" s="130"/>
      <c r="AV69" s="130"/>
      <c r="AW69" s="130"/>
      <c r="AX69" s="130"/>
      <c r="AY69" s="130"/>
      <c r="AZ69" s="130"/>
      <c r="BA69" s="130"/>
      <c r="BB69" s="130"/>
      <c r="BC69" s="130"/>
      <c r="BD69" s="130"/>
      <c r="BE69" s="130"/>
      <c r="BF69" s="130"/>
      <c r="BG69" s="130"/>
      <c r="BH69" s="130"/>
      <c r="BI69" s="130"/>
      <c r="BJ69" s="130"/>
      <c r="BK69" s="130"/>
      <c r="BL69" s="130"/>
      <c r="BM69" s="130"/>
      <c r="BN69" s="130"/>
      <c r="BO69" s="130"/>
      <c r="BP69" s="130"/>
      <c r="BQ69" s="130"/>
      <c r="BR69" s="130"/>
      <c r="BS69" s="130"/>
      <c r="BT69" s="130"/>
      <c r="BU69" s="130"/>
      <c r="BV69" s="130"/>
      <c r="BW69" s="130"/>
    </row>
    <row r="70" spans="1:75" ht="12.75" customHeight="1" outlineLevel="1">
      <c r="B70" s="118"/>
      <c r="C70" s="120" t="s">
        <v>11</v>
      </c>
      <c r="I70" s="151">
        <f>INDEX('Inputs - Summary'!$E$43:$E$52, MATCH(B69, 'Inputs - Summary'!$C$43:$C$52,0))</f>
        <v>30.811251022318395</v>
      </c>
    </row>
    <row r="71" spans="1:75" ht="12.75" customHeight="1" outlineLevel="1">
      <c r="B71" s="118"/>
      <c r="C71" s="120" t="s">
        <v>12</v>
      </c>
      <c r="I71" s="151">
        <f>IF(INDEX('Inputs - Summary'!$F$43:$F$52,MATCH(B69,'Inputs - Summary'!$C$43:$C$52,0))&lt;0,1,INDEX('Inputs - Summary'!$F$43:$F$52,MATCH(B69,'Inputs - Summary'!$C$43:$C$52,0)))</f>
        <v>50</v>
      </c>
    </row>
    <row r="72" spans="1:75" ht="12.75" customHeight="1" outlineLevel="1">
      <c r="B72" s="118"/>
      <c r="I72" s="134"/>
    </row>
    <row r="73" spans="1:75" ht="12.75" customHeight="1" outlineLevel="1">
      <c r="C73" s="118" t="s">
        <v>32</v>
      </c>
      <c r="I73" s="134"/>
    </row>
    <row r="74" spans="1:75" ht="12.75" customHeight="1" outlineLevel="1">
      <c r="D74" s="126" t="s">
        <v>33</v>
      </c>
      <c r="E74" s="120" t="s">
        <v>55</v>
      </c>
      <c r="I74" s="134"/>
      <c r="J74" s="135">
        <f>IF(OR($I70=0,I79=0),0,IF($I77&gt;0,(MIN($I79/$I70, $I79-SUM($I74:I74))),(MAX($I79/$I70, $I79-SUM($I74:I74)))))</f>
        <v>11.891879208372968</v>
      </c>
      <c r="K74" s="136">
        <f>IF(OR($I70=0,J79=0),0,IF($I77&gt;0,(MIN($I79/$I70, $I79-SUM($I74:J74))),(MAX($I79/$I70, $I79-SUM($I74:J74)))))</f>
        <v>11.891879208372968</v>
      </c>
      <c r="L74" s="136">
        <f>IF(OR($I70=0,K79=0),0,IF($I77&gt;0,(MIN($I79/$I70, $I79-SUM($I74:K74))),(MAX($I79/$I70, $I79-SUM($I74:K74)))))</f>
        <v>11.891879208372968</v>
      </c>
      <c r="M74" s="136">
        <f>IF(OR($I70=0,L79=0),0,IF($I77&gt;0,(MIN($I79/$I70, $I79-SUM($I74:L74))),(MAX($I79/$I70, $I79-SUM($I74:L74)))))</f>
        <v>11.891879208372968</v>
      </c>
      <c r="N74" s="136">
        <f>IF(OR($I70=0,M79=0),0,IF($I77&gt;0,(MIN($I79/$I70, $I79-SUM($I74:M74))),(MAX($I79/$I70, $I79-SUM($I74:M74)))))</f>
        <v>11.891879208372968</v>
      </c>
      <c r="O74" s="136">
        <f>IF(OR($I70=0,N79=0),0,IF($I77&gt;0,(MIN($I79/$I70, $I79-SUM($I74:N74))),(MAX($I79/$I70, $I79-SUM($I74:N74)))))</f>
        <v>11.891879208372968</v>
      </c>
      <c r="P74" s="136">
        <f>IF(OR($I70=0,O79=0),0,IF($I77&gt;0,(MIN($I79/$I70, $I79-SUM($I74:O74))),(MAX($I79/$I70, $I79-SUM($I74:O74)))))</f>
        <v>11.891879208372968</v>
      </c>
      <c r="Q74" s="136">
        <f>IF(OR($I70=0,P79=0),0,IF($I77&gt;0,(MIN($I79/$I70, $I79-SUM($I74:P74))),(MAX($I79/$I70, $I79-SUM($I74:P74)))))</f>
        <v>11.891879208372968</v>
      </c>
      <c r="R74" s="136">
        <f>IF(OR($I70=0,Q79=0),0,IF($I77&gt;0,(MIN($I79/$I70, $I79-SUM($I74:Q74))),(MAX($I79/$I70, $I79-SUM($I74:Q74)))))</f>
        <v>11.891879208372968</v>
      </c>
      <c r="S74" s="136">
        <f>IF(OR($I70=0,R79=0),0,IF($I77&gt;0,(MIN($I79/$I70, $I79-SUM($I74:R74))),(MAX($I79/$I70, $I79-SUM($I74:R74)))))</f>
        <v>11.891879208372968</v>
      </c>
      <c r="T74" s="136">
        <f>IF(OR($I70=0,S79=0),0,IF($I77&gt;0,(MIN($I79/$I70, $I79-SUM($I74:S74))),(MAX($I79/$I70, $I79-SUM($I74:S74)))))</f>
        <v>11.891879208372968</v>
      </c>
      <c r="U74" s="136">
        <f>IF(OR($I70=0,T79=0),0,IF($I77&gt;0,(MIN($I79/$I70, $I79-SUM($I74:T74))),(MAX($I79/$I70, $I79-SUM($I74:T74)))))</f>
        <v>11.891879208372968</v>
      </c>
      <c r="V74" s="136">
        <f>IF(OR($I70=0,U79=0),0,IF($I77&gt;0,(MIN($I79/$I70, $I79-SUM($I74:U74))),(MAX($I79/$I70, $I79-SUM($I74:U74)))))</f>
        <v>11.891879208372968</v>
      </c>
      <c r="W74" s="136">
        <f>IF(OR($I70=0,V79=0),0,IF($I77&gt;0,(MIN($I79/$I70, $I79-SUM($I74:V74))),(MAX($I79/$I70, $I79-SUM($I74:V74)))))</f>
        <v>11.891879208372968</v>
      </c>
      <c r="X74" s="136">
        <f>IF(OR($I70=0,W79=0),0,IF($I77&gt;0,(MIN($I79/$I70, $I79-SUM($I74:W74))),(MAX($I79/$I70, $I79-SUM($I74:W74)))))</f>
        <v>11.891879208372968</v>
      </c>
      <c r="Y74" s="136">
        <f>IF(OR($I70=0,X79=0),0,IF($I77&gt;0,(MIN($I79/$I70, $I79-SUM($I74:X74))),(MAX($I79/$I70, $I79-SUM($I74:X74)))))</f>
        <v>11.891879208372968</v>
      </c>
      <c r="Z74" s="136">
        <f>IF(OR($I70=0,Y79=0),0,IF($I77&gt;0,(MIN($I79/$I70, $I79-SUM($I74:Y74))),(MAX($I79/$I70, $I79-SUM($I74:Y74)))))</f>
        <v>11.891879208372968</v>
      </c>
      <c r="AA74" s="136">
        <f>IF(OR($I70=0,Z79=0),0,IF($I77&gt;0,(MIN($I79/$I70, $I79-SUM($I74:Z74))),(MAX($I79/$I70, $I79-SUM($I74:Z74)))))</f>
        <v>11.891879208372968</v>
      </c>
      <c r="AB74" s="136">
        <f>IF(OR($I70=0,AA79=0),0,IF($I77&gt;0,(MIN($I79/$I70, $I79-SUM($I74:AA74))),(MAX($I79/$I70, $I79-SUM($I74:AA74)))))</f>
        <v>11.891879208372968</v>
      </c>
      <c r="AC74" s="136">
        <f>IF(OR($I70=0,AB79=0),0,IF($I77&gt;0,(MIN($I79/$I70, $I79-SUM($I74:AB74))),(MAX($I79/$I70, $I79-SUM($I74:AB74)))))</f>
        <v>11.891879208372968</v>
      </c>
      <c r="AD74" s="136">
        <f>IF(OR($I70=0,AC79=0),0,IF($I77&gt;0,(MIN($I79/$I70, $I79-SUM($I74:AC74))),(MAX($I79/$I70, $I79-SUM($I74:AC74)))))</f>
        <v>11.891879208372968</v>
      </c>
      <c r="AE74" s="136">
        <f>IF(OR($I70=0,AD79=0),0,IF($I77&gt;0,(MIN($I79/$I70, $I79-SUM($I74:AD74))),(MAX($I79/$I70, $I79-SUM($I74:AD74)))))</f>
        <v>11.891879208372968</v>
      </c>
      <c r="AF74" s="136">
        <f>IF(OR($I70=0,AE79=0),0,IF($I77&gt;0,(MIN($I79/$I70, $I79-SUM($I74:AE74))),(MAX($I79/$I70, $I79-SUM($I74:AE74)))))</f>
        <v>11.891879208372968</v>
      </c>
      <c r="AG74" s="136">
        <f>IF(OR($I70=0,AF79=0),0,IF($I77&gt;0,(MIN($I79/$I70, $I79-SUM($I74:AF74))),(MAX($I79/$I70, $I79-SUM($I74:AF74)))))</f>
        <v>11.891879208372968</v>
      </c>
      <c r="AH74" s="136">
        <f>IF(OR($I70=0,AG79=0),0,IF($I77&gt;0,(MIN($I79/$I70, $I79-SUM($I74:AG74))),(MAX($I79/$I70, $I79-SUM($I74:AG74)))))</f>
        <v>11.891879208372968</v>
      </c>
      <c r="AI74" s="136">
        <f>IF(OR($I70=0,AH79=0),0,IF($I77&gt;0,(MIN($I79/$I70, $I79-SUM($I74:AH74))),(MAX($I79/$I70, $I79-SUM($I74:AH74)))))</f>
        <v>11.891879208372968</v>
      </c>
      <c r="AJ74" s="136">
        <f>IF(OR($I70=0,AI79=0),0,IF($I77&gt;0,(MIN($I79/$I70, $I79-SUM($I74:AI74))),(MAX($I79/$I70, $I79-SUM($I74:AI74)))))</f>
        <v>11.891879208372968</v>
      </c>
      <c r="AK74" s="136">
        <f>IF(OR($I70=0,AJ79=0),0,IF($I77&gt;0,(MIN($I79/$I70, $I79-SUM($I74:AJ74))),(MAX($I79/$I70, $I79-SUM($I74:AJ74)))))</f>
        <v>11.891879208372968</v>
      </c>
      <c r="AL74" s="136">
        <f>IF(OR($I70=0,AK79=0),0,IF($I77&gt;0,(MIN($I79/$I70, $I79-SUM($I74:AK74))),(MAX($I79/$I70, $I79-SUM($I74:AK74)))))</f>
        <v>11.891879208372968</v>
      </c>
      <c r="AM74" s="136">
        <f>IF(OR($I70=0,AL79=0),0,IF($I77&gt;0,(MIN($I79/$I70, $I79-SUM($I74:AL74))),(MAX($I79/$I70, $I79-SUM($I74:AL74)))))</f>
        <v>11.891879208372968</v>
      </c>
      <c r="AN74" s="136">
        <f>IF(OR($I70=0,AM79=0),0,IF($I77&gt;0,(MIN($I79/$I70, $I79-SUM($I74:AM74))),(MAX($I79/$I70, $I79-SUM($I74:AM74)))))</f>
        <v>9.6472991650794029</v>
      </c>
      <c r="AO74" s="136">
        <f>IF(OR($I70=0,AN79=0),0,IF($I77&gt;0,(MIN($I79/$I70, $I79-SUM($I74:AN74))),(MAX($I79/$I70, $I79-SUM($I74:AN74)))))</f>
        <v>0</v>
      </c>
      <c r="AP74" s="136">
        <f>IF(OR($I70=0,AO79=0),0,IF($I77&gt;0,(MIN($I79/$I70, $I79-SUM($I74:AO74))),(MAX($I79/$I70, $I79-SUM($I74:AO74)))))</f>
        <v>0</v>
      </c>
      <c r="AQ74" s="136">
        <f>IF(OR($I70=0,AP79=0),0,IF($I77&gt;0,(MIN($I79/$I70, $I79-SUM($I74:AP74))),(MAX($I79/$I70, $I79-SUM($I74:AP74)))))</f>
        <v>0</v>
      </c>
      <c r="AR74" s="136">
        <f>IF(OR($I70=0,AQ79=0),0,IF($I77&gt;0,(MIN($I79/$I70, $I79-SUM($I74:AQ74))),(MAX($I79/$I70, $I79-SUM($I74:AQ74)))))</f>
        <v>0</v>
      </c>
      <c r="AS74" s="136">
        <f>IF(OR($I70=0,AR79=0),0,IF($I77&gt;0,(MIN($I79/$I70, $I79-SUM($I74:AR74))),(MAX($I79/$I70, $I79-SUM($I74:AR74)))))</f>
        <v>0</v>
      </c>
      <c r="AT74" s="136">
        <f>IF(OR($I70=0,AS79=0),0,IF($I77&gt;0,(MIN($I79/$I70, $I79-SUM($I74:AS74))),(MAX($I79/$I70, $I79-SUM($I74:AS74)))))</f>
        <v>0</v>
      </c>
      <c r="AU74" s="136">
        <f>IF(OR($I70=0,AT79=0),0,IF($I77&gt;0,(MIN($I79/$I70, $I79-SUM($I74:AT74))),(MAX($I79/$I70, $I79-SUM($I74:AT74)))))</f>
        <v>0</v>
      </c>
      <c r="AV74" s="136">
        <f>IF(OR($I70=0,AU79=0),0,IF($I77&gt;0,(MIN($I79/$I70, $I79-SUM($I74:AU74))),(MAX($I79/$I70, $I79-SUM($I74:AU74)))))</f>
        <v>0</v>
      </c>
      <c r="AW74" s="136">
        <f>IF(OR($I70=0,AV79=0),0,IF($I77&gt;0,(MIN($I79/$I70, $I79-SUM($I74:AV74))),(MAX($I79/$I70, $I79-SUM($I74:AV74)))))</f>
        <v>0</v>
      </c>
      <c r="AX74" s="136">
        <f>IF(OR($I70=0,AW79=0),0,IF($I77&gt;0,(MIN($I79/$I70, $I79-SUM($I74:AW74))),(MAX($I79/$I70, $I79-SUM($I74:AW74)))))</f>
        <v>0</v>
      </c>
      <c r="AY74" s="136">
        <f>IF(OR($I70=0,AX79=0),0,IF($I77&gt;0,(MIN($I79/$I70, $I79-SUM($I74:AX74))),(MAX($I79/$I70, $I79-SUM($I74:AX74)))))</f>
        <v>0</v>
      </c>
      <c r="AZ74" s="136">
        <f>IF(OR($I70=0,AY79=0),0,IF($I77&gt;0,(MIN($I79/$I70, $I79-SUM($I74:AY74))),(MAX($I79/$I70, $I79-SUM($I74:AY74)))))</f>
        <v>0</v>
      </c>
      <c r="BA74" s="136">
        <f>IF(OR($I70=0,AZ79=0),0,IF($I77&gt;0,(MIN($I79/$I70, $I79-SUM($I74:AZ74))),(MAX($I79/$I70, $I79-SUM($I74:AZ74)))))</f>
        <v>0</v>
      </c>
      <c r="BB74" s="136">
        <f>IF(OR($I70=0,BA79=0),0,IF($I77&gt;0,(MIN($I79/$I70, $I79-SUM($I74:BA74))),(MAX($I79/$I70, $I79-SUM($I74:BA74)))))</f>
        <v>0</v>
      </c>
      <c r="BC74" s="136">
        <f>IF(OR($I70=0,BB79=0),0,IF($I77&gt;0,(MIN($I79/$I70, $I79-SUM($I74:BB74))),(MAX($I79/$I70, $I79-SUM($I74:BB74)))))</f>
        <v>0</v>
      </c>
      <c r="BD74" s="136">
        <f>IF(OR($I70=0,BC79=0),0,IF($I77&gt;0,(MIN($I79/$I70, $I79-SUM($I74:BC74))),(MAX($I79/$I70, $I79-SUM($I74:BC74)))))</f>
        <v>0</v>
      </c>
      <c r="BE74" s="136">
        <f>IF(OR($I70=0,BD79=0),0,IF($I77&gt;0,(MIN($I79/$I70, $I79-SUM($I74:BD74))),(MAX($I79/$I70, $I79-SUM($I74:BD74)))))</f>
        <v>0</v>
      </c>
      <c r="BF74" s="136">
        <f>IF(OR($I70=0,BE79=0),0,IF($I77&gt;0,(MIN($I79/$I70, $I79-SUM($I74:BE74))),(MAX($I79/$I70, $I79-SUM($I74:BE74)))))</f>
        <v>0</v>
      </c>
      <c r="BG74" s="136">
        <f>IF(OR($I70=0,BF79=0),0,IF($I77&gt;0,(MIN($I79/$I70, $I79-SUM($I74:BF74))),(MAX($I79/$I70, $I79-SUM($I74:BF74)))))</f>
        <v>0</v>
      </c>
      <c r="BH74" s="136">
        <f>IF(OR($I70=0,BG79=0),0,IF($I77&gt;0,(MIN($I79/$I70, $I79-SUM($I74:BG74))),(MAX($I79/$I70, $I79-SUM($I74:BG74)))))</f>
        <v>0</v>
      </c>
      <c r="BI74" s="136">
        <f>IF(OR($I70=0,BH79=0),0,IF($I77&gt;0,(MIN($I79/$I70, $I79-SUM($I74:BH74))),(MAX($I79/$I70, $I79-SUM($I74:BH74)))))</f>
        <v>0</v>
      </c>
      <c r="BJ74" s="136">
        <f>IF(OR($I70=0,BI79=0),0,IF($I77&gt;0,(MIN($I79/$I70, $I79-SUM($I74:BI74))),(MAX($I79/$I70, $I79-SUM($I74:BI74)))))</f>
        <v>0</v>
      </c>
      <c r="BK74" s="136">
        <f>IF(OR($I70=0,BJ79=0),0,IF($I77&gt;0,(MIN($I79/$I70, $I79-SUM($I74:BJ74))),(MAX($I79/$I70, $I79-SUM($I74:BJ74)))))</f>
        <v>0</v>
      </c>
      <c r="BL74" s="136">
        <f>IF(OR($I70=0,BK79=0),0,IF($I77&gt;0,(MIN($I79/$I70, $I79-SUM($I74:BK74))),(MAX($I79/$I70, $I79-SUM($I74:BK74)))))</f>
        <v>0</v>
      </c>
      <c r="BM74" s="136">
        <f>IF(OR($I70=0,BL79=0),0,IF($I77&gt;0,(MIN($I79/$I70, $I79-SUM($I74:BL74))),(MAX($I79/$I70, $I79-SUM($I74:BL74)))))</f>
        <v>0</v>
      </c>
      <c r="BN74" s="136">
        <f>IF(OR($I70=0,BM79=0),0,IF($I77&gt;0,(MIN($I79/$I70, $I79-SUM($I74:BM74))),(MAX($I79/$I70, $I79-SUM($I74:BM74)))))</f>
        <v>0</v>
      </c>
      <c r="BO74" s="136">
        <f>IF(OR($I70=0,BN79=0),0,IF($I77&gt;0,(MIN($I79/$I70, $I79-SUM($I74:BN74))),(MAX($I79/$I70, $I79-SUM($I74:BN74)))))</f>
        <v>0</v>
      </c>
      <c r="BP74" s="136">
        <f>IF(OR($I70=0,BO79=0),0,IF($I77&gt;0,(MIN($I79/$I70, $I79-SUM($I74:BO74))),(MAX($I79/$I70, $I79-SUM($I74:BO74)))))</f>
        <v>0</v>
      </c>
      <c r="BQ74" s="136">
        <f>IF(OR($I70=0,BP79=0),0,IF($I77&gt;0,(MIN($I79/$I70, $I79-SUM($I74:BP74))),(MAX($I79/$I70, $I79-SUM($I74:BP74)))))</f>
        <v>0</v>
      </c>
      <c r="BR74" s="136">
        <f>IF(OR($I70=0,BQ79=0),0,IF($I77&gt;0,(MIN($I79/$I70, $I79-SUM($I74:BQ74))),(MAX($I79/$I70, $I79-SUM($I74:BQ74)))))</f>
        <v>0</v>
      </c>
      <c r="BS74" s="136">
        <f>IF(OR($I70=0,BR79=0),0,IF($I77&gt;0,(MIN($I79/$I70, $I79-SUM($I74:BR74))),(MAX($I79/$I70, $I79-SUM($I74:BR74)))))</f>
        <v>0</v>
      </c>
      <c r="BT74" s="136">
        <f>IF(OR($I70=0,BS79=0),0,IF($I77&gt;0,(MIN($I79/$I70, $I79-SUM($I74:BS74))),(MAX($I79/$I70, $I79-SUM($I74:BS74)))))</f>
        <v>0</v>
      </c>
      <c r="BU74" s="136">
        <f>IF(OR($I70=0,BT79=0),0,IF($I77&gt;0,(MIN($I79/$I70, $I79-SUM($I74:BT74))),(MAX($I79/$I70, $I79-SUM($I74:BT74)))))</f>
        <v>0</v>
      </c>
      <c r="BV74" s="136">
        <f>IF(OR($I70=0,BU79=0),0,IF($I77&gt;0,(MIN($I79/$I70, $I79-SUM($I74:BU74))),(MAX($I79/$I70, $I79-SUM($I74:BU74)))))</f>
        <v>0</v>
      </c>
      <c r="BW74" s="136">
        <f>IF(OR($I70=0,BV79=0),0,IF($I77&gt;0,(MIN($I79/$I70, $I79-SUM($I74:BV74))),(MAX($I79/$I70, $I79-SUM($I74:BV74)))))</f>
        <v>0</v>
      </c>
    </row>
    <row r="75" spans="1:75" ht="12.75" customHeight="1" outlineLevel="1">
      <c r="D75" s="126" t="s">
        <v>34</v>
      </c>
      <c r="E75" s="120" t="s">
        <v>55</v>
      </c>
      <c r="I75" s="134"/>
      <c r="J75" s="137"/>
      <c r="K75" s="138"/>
      <c r="L75" s="138"/>
      <c r="M75" s="138"/>
      <c r="N75" s="139"/>
      <c r="O75" s="136">
        <f>IF(OR($I70=0,N79=0),0,IF($N78&gt;0,(MIN($N78/IF($I70&lt;=5,1,($I70-5)),$N78-SUM($N75:N75))), (MAX($N78/IF($I70&lt;=5,1,($I70-5)),$N78-SUM($N75:N75)))))</f>
        <v>0</v>
      </c>
      <c r="P75" s="136">
        <f>IF(OR($I70=0,O79=0),0,IF($N78&gt;0,(MIN($N78/IF($I70&lt;=5,1,($I70-5)),$N78-SUM($N75:O75))), (MAX($N78/IF($I70&lt;=5,1,($I70-5)),$N78-SUM($N75:O75)))))</f>
        <v>0</v>
      </c>
      <c r="Q75" s="136">
        <f>IF(OR($I70=0,P79=0),0,IF($N78&gt;0,(MIN($N78/IF($I70&lt;=5,1,($I70-5)),$N78-SUM($N75:P75))), (MAX($N78/IF($I70&lt;=5,1,($I70-5)),$N78-SUM($N75:P75)))))</f>
        <v>0</v>
      </c>
      <c r="R75" s="136">
        <f>IF(OR($I70=0,Q79=0),0,IF($N78&gt;0,(MIN($N78/IF($I70&lt;=5,1,($I70-5)),$N78-SUM($N75:Q75))), (MAX($N78/IF($I70&lt;=5,1,($I70-5)),$N78-SUM($N75:Q75)))))</f>
        <v>0</v>
      </c>
      <c r="S75" s="136">
        <f>IF(OR($I70=0,R79=0),0,IF($N78&gt;0,(MIN($N78/IF($I70&lt;=5,1,($I70-5)),$N78-SUM($N75:R75))), (MAX($N78/IF($I70&lt;=5,1,($I70-5)),$N78-SUM($N75:R75)))))</f>
        <v>0</v>
      </c>
      <c r="T75" s="136">
        <f>IF(OR($I70=0,S79=0),0,IF($N78&gt;0,(MIN($N78/IF($I70&lt;=5,1,($I70-5)),$N78-SUM($N75:S75))), (MAX($N78/IF($I70&lt;=5,1,($I70-5)),$N78-SUM($N75:S75)))))</f>
        <v>0</v>
      </c>
      <c r="U75" s="136">
        <f>IF(OR($I70=0,T79=0),0,IF($N78&gt;0,(MIN($N78/IF($I70&lt;=5,1,($I70-5)),$N78-SUM($N75:T75))), (MAX($N78/IF($I70&lt;=5,1,($I70-5)),$N78-SUM($N75:T75)))))</f>
        <v>0</v>
      </c>
      <c r="V75" s="136">
        <f>IF(OR($I70=0,U79=0),0,IF($N78&gt;0,(MIN($N78/IF($I70&lt;=5,1,($I70-5)),$N78-SUM($N75:U75))), (MAX($N78/IF($I70&lt;=5,1,($I70-5)),$N78-SUM($N75:U75)))))</f>
        <v>0</v>
      </c>
      <c r="W75" s="136">
        <f>IF(OR($I70=0,V79=0),0,IF($N78&gt;0,(MIN($N78/IF($I70&lt;=5,1,($I70-5)),$N78-SUM($N75:V75))), (MAX($N78/IF($I70&lt;=5,1,($I70-5)),$N78-SUM($N75:V75)))))</f>
        <v>0</v>
      </c>
      <c r="X75" s="136">
        <f>IF(OR($I70=0,W79=0),0,IF($N78&gt;0,(MIN($N78/IF($I70&lt;=5,1,($I70-5)),$N78-SUM($N75:W75))), (MAX($N78/IF($I70&lt;=5,1,($I70-5)),$N78-SUM($N75:W75)))))</f>
        <v>0</v>
      </c>
      <c r="Y75" s="136">
        <f>IF(OR($I70=0,X79=0),0,IF($N78&gt;0,(MIN($N78/IF($I70&lt;=5,1,($I70-5)),$N78-SUM($N75:X75))), (MAX($N78/IF($I70&lt;=5,1,($I70-5)),$N78-SUM($N75:X75)))))</f>
        <v>0</v>
      </c>
      <c r="Z75" s="136">
        <f>IF(OR($I70=0,Y79=0),0,IF($N78&gt;0,(MIN($N78/IF($I70&lt;=5,1,($I70-5)),$N78-SUM($N75:Y75))), (MAX($N78/IF($I70&lt;=5,1,($I70-5)),$N78-SUM($N75:Y75)))))</f>
        <v>0</v>
      </c>
      <c r="AA75" s="136">
        <f>IF(OR($I70=0,Z79=0),0,IF($N78&gt;0,(MIN($N78/IF($I70&lt;=5,1,($I70-5)),$N78-SUM($N75:Z75))), (MAX($N78/IF($I70&lt;=5,1,($I70-5)),$N78-SUM($N75:Z75)))))</f>
        <v>0</v>
      </c>
      <c r="AB75" s="136">
        <f>IF(OR($I70=0,AA79=0),0,IF($N78&gt;0,(MIN($N78/IF($I70&lt;=5,1,($I70-5)),$N78-SUM($N75:AA75))), (MAX($N78/IF($I70&lt;=5,1,($I70-5)),$N78-SUM($N75:AA75)))))</f>
        <v>0</v>
      </c>
      <c r="AC75" s="136">
        <f>IF(OR($I70=0,AB79=0),0,IF($N78&gt;0,(MIN($N78/IF($I70&lt;=5,1,($I70-5)),$N78-SUM($N75:AB75))), (MAX($N78/IF($I70&lt;=5,1,($I70-5)),$N78-SUM($N75:AB75)))))</f>
        <v>0</v>
      </c>
      <c r="AD75" s="136">
        <f>IF(OR($I70=0,AC79=0),0,IF($N78&gt;0,(MIN($N78/IF($I70&lt;=5,1,($I70-5)),$N78-SUM($N75:AC75))), (MAX($N78/IF($I70&lt;=5,1,($I70-5)),$N78-SUM($N75:AC75)))))</f>
        <v>0</v>
      </c>
      <c r="AE75" s="136">
        <f>IF(OR($I70=0,AD79=0),0,IF($N78&gt;0,(MIN($N78/IF($I70&lt;=5,1,($I70-5)),$N78-SUM($N75:AD75))), (MAX($N78/IF($I70&lt;=5,1,($I70-5)),$N78-SUM($N75:AD75)))))</f>
        <v>0</v>
      </c>
      <c r="AF75" s="136">
        <f>IF(OR($I70=0,AE79=0),0,IF($N78&gt;0,(MIN($N78/IF($I70&lt;=5,1,($I70-5)),$N78-SUM($N75:AE75))), (MAX($N78/IF($I70&lt;=5,1,($I70-5)),$N78-SUM($N75:AE75)))))</f>
        <v>0</v>
      </c>
      <c r="AG75" s="136">
        <f>IF(OR($I70=0,AF79=0),0,IF($N78&gt;0,(MIN($N78/IF($I70&lt;=5,1,($I70-5)),$N78-SUM($N75:AF75))), (MAX($N78/IF($I70&lt;=5,1,($I70-5)),$N78-SUM($N75:AF75)))))</f>
        <v>0</v>
      </c>
      <c r="AH75" s="136">
        <f>IF(OR($I70=0,AG79=0),0,IF($N78&gt;0,(MIN($N78/IF($I70&lt;=5,1,($I70-5)),$N78-SUM($N75:AG75))), (MAX($N78/IF($I70&lt;=5,1,($I70-5)),$N78-SUM($N75:AG75)))))</f>
        <v>0</v>
      </c>
      <c r="AI75" s="136">
        <f>IF(OR($I70=0,AH79=0),0,IF($N78&gt;0,(MIN($N78/IF($I70&lt;=5,1,($I70-5)),$N78-SUM($N75:AH75))), (MAX($N78/IF($I70&lt;=5,1,($I70-5)),$N78-SUM($N75:AH75)))))</f>
        <v>0</v>
      </c>
      <c r="AJ75" s="136">
        <f>IF(OR($I70=0,AI79=0),0,IF($N78&gt;0,(MIN($N78/IF($I70&lt;=5,1,($I70-5)),$N78-SUM($N75:AI75))), (MAX($N78/IF($I70&lt;=5,1,($I70-5)),$N78-SUM($N75:AI75)))))</f>
        <v>0</v>
      </c>
      <c r="AK75" s="136">
        <f>IF(OR($I70=0,AJ79=0),0,IF($N78&gt;0,(MIN($N78/IF($I70&lt;=5,1,($I70-5)),$N78-SUM($N75:AJ75))), (MAX($N78/IF($I70&lt;=5,1,($I70-5)),$N78-SUM($N75:AJ75)))))</f>
        <v>0</v>
      </c>
      <c r="AL75" s="136">
        <f>IF(OR($I70=0,AK79=0),0,IF($N78&gt;0,(MIN($N78/IF($I70&lt;=5,1,($I70-5)),$N78-SUM($N75:AK75))), (MAX($N78/IF($I70&lt;=5,1,($I70-5)),$N78-SUM($N75:AK75)))))</f>
        <v>0</v>
      </c>
      <c r="AM75" s="136">
        <f>IF(OR($I70=0,AL79=0),0,IF($N78&gt;0,(MIN($N78/IF($I70&lt;=5,1,($I70-5)),$N78-SUM($N75:AL75))), (MAX($N78/IF($I70&lt;=5,1,($I70-5)),$N78-SUM($N75:AL75)))))</f>
        <v>0</v>
      </c>
      <c r="AN75" s="136">
        <f>IF(OR($I70=0,AM79=0),0,IF($N78&gt;0,(MIN($N78/IF($I70&lt;=5,1,($I70-5)),$N78-SUM($N75:AM75))), (MAX($N78/IF($I70&lt;=5,1,($I70-5)),$N78-SUM($N75:AM75)))))</f>
        <v>0</v>
      </c>
      <c r="AO75" s="136">
        <f>IF(OR($I70=0,AN79=0),0,IF($N78&gt;0,(MIN($N78/IF($I70&lt;=5,1,($I70-5)),$N78-SUM($N75:AN75))), (MAX($N78/IF($I70&lt;=5,1,($I70-5)),$N78-SUM($N75:AN75)))))</f>
        <v>0</v>
      </c>
      <c r="AP75" s="136">
        <f>IF(OR($I70=0,AO79=0),0,IF($N78&gt;0,(MIN($N78/IF($I70&lt;=5,1,($I70-5)),$N78-SUM($N75:AO75))), (MAX($N78/IF($I70&lt;=5,1,($I70-5)),$N78-SUM($N75:AO75)))))</f>
        <v>0</v>
      </c>
      <c r="AQ75" s="136">
        <f>IF(OR($I70=0,AP79=0),0,IF($N78&gt;0,(MIN($N78/IF($I70&lt;=5,1,($I70-5)),$N78-SUM($N75:AP75))), (MAX($N78/IF($I70&lt;=5,1,($I70-5)),$N78-SUM($N75:AP75)))))</f>
        <v>0</v>
      </c>
      <c r="AR75" s="136">
        <f>IF(OR($I70=0,AQ79=0),0,IF($N78&gt;0,(MIN($N78/IF($I70&lt;=5,1,($I70-5)),$N78-SUM($N75:AQ75))), (MAX($N78/IF($I70&lt;=5,1,($I70-5)),$N78-SUM($N75:AQ75)))))</f>
        <v>0</v>
      </c>
      <c r="AS75" s="136">
        <f>IF(OR($I70=0,AR79=0),0,IF($N78&gt;0,(MIN($N78/IF($I70&lt;=5,1,($I70-5)),$N78-SUM($N75:AR75))), (MAX($N78/IF($I70&lt;=5,1,($I70-5)),$N78-SUM($N75:AR75)))))</f>
        <v>0</v>
      </c>
      <c r="AT75" s="136">
        <f>IF(OR($I70=0,AS79=0),0,IF($N78&gt;0,(MIN($N78/IF($I70&lt;=5,1,($I70-5)),$N78-SUM($N75:AS75))), (MAX($N78/IF($I70&lt;=5,1,($I70-5)),$N78-SUM($N75:AS75)))))</f>
        <v>0</v>
      </c>
      <c r="AU75" s="136">
        <f>IF(OR($I70=0,AT79=0),0,IF($N78&gt;0,(MIN($N78/IF($I70&lt;=5,1,($I70-5)),$N78-SUM($N75:AT75))), (MAX($N78/IF($I70&lt;=5,1,($I70-5)),$N78-SUM($N75:AT75)))))</f>
        <v>0</v>
      </c>
      <c r="AV75" s="136">
        <f>IF(OR($I70=0,AU79=0),0,IF($N78&gt;0,(MIN($N78/IF($I70&lt;=5,1,($I70-5)),$N78-SUM($N75:AU75))), (MAX($N78/IF($I70&lt;=5,1,($I70-5)),$N78-SUM($N75:AU75)))))</f>
        <v>0</v>
      </c>
      <c r="AW75" s="136">
        <f>IF(OR($I70=0,AV79=0),0,IF($N78&gt;0,(MIN($N78/IF($I70&lt;=5,1,($I70-5)),$N78-SUM($N75:AV75))), (MAX($N78/IF($I70&lt;=5,1,($I70-5)),$N78-SUM($N75:AV75)))))</f>
        <v>0</v>
      </c>
      <c r="AX75" s="136">
        <f>IF(OR($I70=0,AW79=0),0,IF($N78&gt;0,(MIN($N78/IF($I70&lt;=5,1,($I70-5)),$N78-SUM($N75:AW75))), (MAX($N78/IF($I70&lt;=5,1,($I70-5)),$N78-SUM($N75:AW75)))))</f>
        <v>0</v>
      </c>
      <c r="AY75" s="136">
        <f>IF(OR($I70=0,AX79=0),0,IF($N78&gt;0,(MIN($N78/IF($I70&lt;=5,1,($I70-5)),$N78-SUM($N75:AX75))), (MAX($N78/IF($I70&lt;=5,1,($I70-5)),$N78-SUM($N75:AX75)))))</f>
        <v>0</v>
      </c>
      <c r="AZ75" s="136">
        <f>IF(OR($I70=0,AY79=0),0,IF($N78&gt;0,(MIN($N78/IF($I70&lt;=5,1,($I70-5)),$N78-SUM($N75:AY75))), (MAX($N78/IF($I70&lt;=5,1,($I70-5)),$N78-SUM($N75:AY75)))))</f>
        <v>0</v>
      </c>
      <c r="BA75" s="136">
        <f>IF(OR($I70=0,AZ79=0),0,IF($N78&gt;0,(MIN($N78/IF($I70&lt;=5,1,($I70-5)),$N78-SUM($N75:AZ75))), (MAX($N78/IF($I70&lt;=5,1,($I70-5)),$N78-SUM($N75:AZ75)))))</f>
        <v>0</v>
      </c>
      <c r="BB75" s="136">
        <f>IF(OR($I70=0,BA79=0),0,IF($N78&gt;0,(MIN($N78/IF($I70&lt;=5,1,($I70-5)),$N78-SUM($N75:BA75))), (MAX($N78/IF($I70&lt;=5,1,($I70-5)),$N78-SUM($N75:BA75)))))</f>
        <v>0</v>
      </c>
      <c r="BC75" s="136">
        <f>IF(OR($I70=0,BB79=0),0,IF($N78&gt;0,(MIN($N78/IF($I70&lt;=5,1,($I70-5)),$N78-SUM($N75:BB75))), (MAX($N78/IF($I70&lt;=5,1,($I70-5)),$N78-SUM($N75:BB75)))))</f>
        <v>0</v>
      </c>
      <c r="BD75" s="136">
        <f>IF(OR($I70=0,BC79=0),0,IF($N78&gt;0,(MIN($N78/IF($I70&lt;=5,1,($I70-5)),$N78-SUM($N75:BC75))), (MAX($N78/IF($I70&lt;=5,1,($I70-5)),$N78-SUM($N75:BC75)))))</f>
        <v>0</v>
      </c>
      <c r="BE75" s="136">
        <f>IF(OR($I70=0,BD79=0),0,IF($N78&gt;0,(MIN($N78/IF($I70&lt;=5,1,($I70-5)),$N78-SUM($N75:BD75))), (MAX($N78/IF($I70&lt;=5,1,($I70-5)),$N78-SUM($N75:BD75)))))</f>
        <v>0</v>
      </c>
      <c r="BF75" s="136">
        <f>IF(OR($I70=0,BE79=0),0,IF($N78&gt;0,(MIN($N78/IF($I70&lt;=5,1,($I70-5)),$N78-SUM($N75:BE75))), (MAX($N78/IF($I70&lt;=5,1,($I70-5)),$N78-SUM($N75:BE75)))))</f>
        <v>0</v>
      </c>
      <c r="BG75" s="136">
        <f>IF(OR($I70=0,BF79=0),0,IF($N78&gt;0,(MIN($N78/IF($I70&lt;=5,1,($I70-5)),$N78-SUM($N75:BF75))), (MAX($N78/IF($I70&lt;=5,1,($I70-5)),$N78-SUM($N75:BF75)))))</f>
        <v>0</v>
      </c>
      <c r="BH75" s="136">
        <f>IF(OR($I70=0,BG79=0),0,IF($N78&gt;0,(MIN($N78/IF($I70&lt;=5,1,($I70-5)),$N78-SUM($N75:BG75))), (MAX($N78/IF($I70&lt;=5,1,($I70-5)),$N78-SUM($N75:BG75)))))</f>
        <v>0</v>
      </c>
      <c r="BI75" s="136">
        <f>IF(OR($I70=0,BH79=0),0,IF($N78&gt;0,(MIN($N78/IF($I70&lt;=5,1,($I70-5)),$N78-SUM($N75:BH75))), (MAX($N78/IF($I70&lt;=5,1,($I70-5)),$N78-SUM($N75:BH75)))))</f>
        <v>0</v>
      </c>
      <c r="BJ75" s="136">
        <f>IF(OR($I70=0,BI79=0),0,IF($N78&gt;0,(MIN($N78/IF($I70&lt;=5,1,($I70-5)),$N78-SUM($N75:BI75))), (MAX($N78/IF($I70&lt;=5,1,($I70-5)),$N78-SUM($N75:BI75)))))</f>
        <v>0</v>
      </c>
      <c r="BK75" s="136">
        <f>IF(OR($I70=0,BJ79=0),0,IF($N78&gt;0,(MIN($N78/IF($I70&lt;=5,1,($I70-5)),$N78-SUM($N75:BJ75))), (MAX($N78/IF($I70&lt;=5,1,($I70-5)),$N78-SUM($N75:BJ75)))))</f>
        <v>0</v>
      </c>
      <c r="BL75" s="136">
        <f>IF(OR($I70=0,BK79=0),0,IF($N78&gt;0,(MIN($N78/IF($I70&lt;=5,1,($I70-5)),$N78-SUM($N75:BK75))), (MAX($N78/IF($I70&lt;=5,1,($I70-5)),$N78-SUM($N75:BK75)))))</f>
        <v>0</v>
      </c>
      <c r="BM75" s="136">
        <f>IF(OR($I70=0,BL79=0),0,IF($N78&gt;0,(MIN($N78/IF($I70&lt;=5,1,($I70-5)),$N78-SUM($N75:BL75))), (MAX($N78/IF($I70&lt;=5,1,($I70-5)),$N78-SUM($N75:BL75)))))</f>
        <v>0</v>
      </c>
      <c r="BN75" s="136">
        <f>IF(OR($I70=0,BM79=0),0,IF($N78&gt;0,(MIN($N78/IF($I70&lt;=5,1,($I70-5)),$N78-SUM($N75:BM75))), (MAX($N78/IF($I70&lt;=5,1,($I70-5)),$N78-SUM($N75:BM75)))))</f>
        <v>0</v>
      </c>
      <c r="BO75" s="136">
        <f>IF(OR($I70=0,BN79=0),0,IF($N78&gt;0,(MIN($N78/IF($I70&lt;=5,1,($I70-5)),$N78-SUM($N75:BN75))), (MAX($N78/IF($I70&lt;=5,1,($I70-5)),$N78-SUM($N75:BN75)))))</f>
        <v>0</v>
      </c>
      <c r="BP75" s="136">
        <f>IF(OR($I70=0,BO79=0),0,IF($N78&gt;0,(MIN($N78/IF($I70&lt;=5,1,($I70-5)),$N78-SUM($N75:BO75))), (MAX($N78/IF($I70&lt;=5,1,($I70-5)),$N78-SUM($N75:BO75)))))</f>
        <v>0</v>
      </c>
      <c r="BQ75" s="136">
        <f>IF(OR($I70=0,BP79=0),0,IF($N78&gt;0,(MIN($N78/IF($I70&lt;=5,1,($I70-5)),$N78-SUM($N75:BP75))), (MAX($N78/IF($I70&lt;=5,1,($I70-5)),$N78-SUM($N75:BP75)))))</f>
        <v>0</v>
      </c>
      <c r="BR75" s="136">
        <f>IF(OR($I70=0,BQ79=0),0,IF($N78&gt;0,(MIN($N78/IF($I70&lt;=5,1,($I70-5)),$N78-SUM($N75:BQ75))), (MAX($N78/IF($I70&lt;=5,1,($I70-5)),$N78-SUM($N75:BQ75)))))</f>
        <v>0</v>
      </c>
      <c r="BS75" s="136">
        <f>IF(OR($I70=0,BR79=0),0,IF($N78&gt;0,(MIN($N78/IF($I70&lt;=5,1,($I70-5)),$N78-SUM($N75:BR75))), (MAX($N78/IF($I70&lt;=5,1,($I70-5)),$N78-SUM($N75:BR75)))))</f>
        <v>0</v>
      </c>
      <c r="BT75" s="136">
        <f>IF(OR($I70=0,BS79=0),0,IF($N78&gt;0,(MIN($N78/IF($I70&lt;=5,1,($I70-5)),$N78-SUM($N75:BS75))), (MAX($N78/IF($I70&lt;=5,1,($I70-5)),$N78-SUM($N75:BS75)))))</f>
        <v>0</v>
      </c>
      <c r="BU75" s="136">
        <f>IF(OR($I70=0,BT79=0),0,IF($N78&gt;0,(MIN($N78/IF($I70&lt;=5,1,($I70-5)),$N78-SUM($N75:BT75))), (MAX($N78/IF($I70&lt;=5,1,($I70-5)),$N78-SUM($N75:BT75)))))</f>
        <v>0</v>
      </c>
      <c r="BV75" s="136">
        <f>IF(OR($I70=0,BU79=0),0,IF($N78&gt;0,(MIN($N78/IF($I70&lt;=5,1,($I70-5)),$N78-SUM($N75:BU75))), (MAX($N78/IF($I70&lt;=5,1,($I70-5)),$N78-SUM($N75:BU75)))))</f>
        <v>0</v>
      </c>
      <c r="BW75" s="136">
        <f>IF(OR($I70=0,BV79=0),0,IF($N78&gt;0,(MIN($N78/IF($I70&lt;=5,1,($I70-5)),$N78-SUM($N75:BV75))), (MAX($N78/IF($I70&lt;=5,1,($I70-5)),$N78-SUM($N75:BV75)))))</f>
        <v>0</v>
      </c>
    </row>
    <row r="76" spans="1:75" ht="12.75" customHeight="1" outlineLevel="1">
      <c r="D76" s="140" t="s">
        <v>35</v>
      </c>
      <c r="E76" s="141" t="s">
        <v>55</v>
      </c>
      <c r="F76" s="141"/>
      <c r="G76" s="141"/>
      <c r="H76" s="141"/>
      <c r="I76" s="142"/>
      <c r="J76" s="143">
        <f>SUM(J74:J75)</f>
        <v>11.891879208372968</v>
      </c>
      <c r="K76" s="143">
        <f t="shared" ref="K76:BV76" si="21">SUM(K74:K75)</f>
        <v>11.891879208372968</v>
      </c>
      <c r="L76" s="143">
        <f t="shared" si="21"/>
        <v>11.891879208372968</v>
      </c>
      <c r="M76" s="143">
        <f t="shared" si="21"/>
        <v>11.891879208372968</v>
      </c>
      <c r="N76" s="143">
        <f t="shared" si="21"/>
        <v>11.891879208372968</v>
      </c>
      <c r="O76" s="143">
        <f t="shared" si="21"/>
        <v>11.891879208372968</v>
      </c>
      <c r="P76" s="143">
        <f t="shared" si="21"/>
        <v>11.891879208372968</v>
      </c>
      <c r="Q76" s="143">
        <f t="shared" si="21"/>
        <v>11.891879208372968</v>
      </c>
      <c r="R76" s="143">
        <f t="shared" si="21"/>
        <v>11.891879208372968</v>
      </c>
      <c r="S76" s="143">
        <f t="shared" si="21"/>
        <v>11.891879208372968</v>
      </c>
      <c r="T76" s="143">
        <f t="shared" si="21"/>
        <v>11.891879208372968</v>
      </c>
      <c r="U76" s="143">
        <f t="shared" si="21"/>
        <v>11.891879208372968</v>
      </c>
      <c r="V76" s="143">
        <f t="shared" si="21"/>
        <v>11.891879208372968</v>
      </c>
      <c r="W76" s="143">
        <f t="shared" si="21"/>
        <v>11.891879208372968</v>
      </c>
      <c r="X76" s="143">
        <f t="shared" si="21"/>
        <v>11.891879208372968</v>
      </c>
      <c r="Y76" s="143">
        <f t="shared" si="21"/>
        <v>11.891879208372968</v>
      </c>
      <c r="Z76" s="143">
        <f t="shared" si="21"/>
        <v>11.891879208372968</v>
      </c>
      <c r="AA76" s="143">
        <f t="shared" si="21"/>
        <v>11.891879208372968</v>
      </c>
      <c r="AB76" s="143">
        <f t="shared" si="21"/>
        <v>11.891879208372968</v>
      </c>
      <c r="AC76" s="143">
        <f t="shared" si="21"/>
        <v>11.891879208372968</v>
      </c>
      <c r="AD76" s="143">
        <f t="shared" si="21"/>
        <v>11.891879208372968</v>
      </c>
      <c r="AE76" s="143">
        <f t="shared" si="21"/>
        <v>11.891879208372968</v>
      </c>
      <c r="AF76" s="143">
        <f t="shared" si="21"/>
        <v>11.891879208372968</v>
      </c>
      <c r="AG76" s="143">
        <f t="shared" si="21"/>
        <v>11.891879208372968</v>
      </c>
      <c r="AH76" s="143">
        <f t="shared" si="21"/>
        <v>11.891879208372968</v>
      </c>
      <c r="AI76" s="143">
        <f t="shared" si="21"/>
        <v>11.891879208372968</v>
      </c>
      <c r="AJ76" s="143">
        <f t="shared" si="21"/>
        <v>11.891879208372968</v>
      </c>
      <c r="AK76" s="143">
        <f t="shared" si="21"/>
        <v>11.891879208372968</v>
      </c>
      <c r="AL76" s="143">
        <f t="shared" si="21"/>
        <v>11.891879208372968</v>
      </c>
      <c r="AM76" s="143">
        <f t="shared" si="21"/>
        <v>11.891879208372968</v>
      </c>
      <c r="AN76" s="143">
        <f t="shared" si="21"/>
        <v>9.6472991650794029</v>
      </c>
      <c r="AO76" s="143">
        <f t="shared" si="21"/>
        <v>0</v>
      </c>
      <c r="AP76" s="143">
        <f t="shared" si="21"/>
        <v>0</v>
      </c>
      <c r="AQ76" s="143">
        <f t="shared" si="21"/>
        <v>0</v>
      </c>
      <c r="AR76" s="143">
        <f t="shared" si="21"/>
        <v>0</v>
      </c>
      <c r="AS76" s="143">
        <f t="shared" si="21"/>
        <v>0</v>
      </c>
      <c r="AT76" s="143">
        <f t="shared" si="21"/>
        <v>0</v>
      </c>
      <c r="AU76" s="143">
        <f t="shared" si="21"/>
        <v>0</v>
      </c>
      <c r="AV76" s="143">
        <f t="shared" si="21"/>
        <v>0</v>
      </c>
      <c r="AW76" s="143">
        <f t="shared" si="21"/>
        <v>0</v>
      </c>
      <c r="AX76" s="143">
        <f t="shared" si="21"/>
        <v>0</v>
      </c>
      <c r="AY76" s="143">
        <f t="shared" si="21"/>
        <v>0</v>
      </c>
      <c r="AZ76" s="143">
        <f t="shared" si="21"/>
        <v>0</v>
      </c>
      <c r="BA76" s="143">
        <f t="shared" si="21"/>
        <v>0</v>
      </c>
      <c r="BB76" s="143">
        <f t="shared" si="21"/>
        <v>0</v>
      </c>
      <c r="BC76" s="143">
        <f t="shared" si="21"/>
        <v>0</v>
      </c>
      <c r="BD76" s="143">
        <f t="shared" si="21"/>
        <v>0</v>
      </c>
      <c r="BE76" s="143">
        <f t="shared" si="21"/>
        <v>0</v>
      </c>
      <c r="BF76" s="143">
        <f t="shared" si="21"/>
        <v>0</v>
      </c>
      <c r="BG76" s="143">
        <f t="shared" si="21"/>
        <v>0</v>
      </c>
      <c r="BH76" s="143">
        <f t="shared" si="21"/>
        <v>0</v>
      </c>
      <c r="BI76" s="143">
        <f t="shared" si="21"/>
        <v>0</v>
      </c>
      <c r="BJ76" s="143">
        <f t="shared" si="21"/>
        <v>0</v>
      </c>
      <c r="BK76" s="143">
        <f t="shared" si="21"/>
        <v>0</v>
      </c>
      <c r="BL76" s="143">
        <f t="shared" si="21"/>
        <v>0</v>
      </c>
      <c r="BM76" s="143">
        <f t="shared" si="21"/>
        <v>0</v>
      </c>
      <c r="BN76" s="143">
        <f t="shared" si="21"/>
        <v>0</v>
      </c>
      <c r="BO76" s="143">
        <f t="shared" si="21"/>
        <v>0</v>
      </c>
      <c r="BP76" s="143">
        <f t="shared" si="21"/>
        <v>0</v>
      </c>
      <c r="BQ76" s="143">
        <f t="shared" si="21"/>
        <v>0</v>
      </c>
      <c r="BR76" s="143">
        <f t="shared" si="21"/>
        <v>0</v>
      </c>
      <c r="BS76" s="143">
        <f t="shared" si="21"/>
        <v>0</v>
      </c>
      <c r="BT76" s="143">
        <f t="shared" si="21"/>
        <v>0</v>
      </c>
      <c r="BU76" s="143">
        <f t="shared" si="21"/>
        <v>0</v>
      </c>
      <c r="BV76" s="143">
        <f t="shared" si="21"/>
        <v>0</v>
      </c>
      <c r="BW76" s="143">
        <f t="shared" ref="BW76" si="22">SUM(BW74:BW75)</f>
        <v>0</v>
      </c>
    </row>
    <row r="77" spans="1:75" ht="12.75" customHeight="1" outlineLevel="1">
      <c r="D77" s="126" t="s">
        <v>13</v>
      </c>
      <c r="I77" s="134">
        <f>IF(I$5=first_reg_period, INDEX('Inputs - Summary'!$I$43:$I$52,MATCH(B69,'Inputs - Summary'!$C$43:$C$52,0)),0)</f>
        <v>366.40367541626847</v>
      </c>
      <c r="J77" s="134">
        <f>IF(J$5=first_reg_period, INDEX('Inputs - Summary'!$I$43:$I$49,MATCH(C69,'Inputs - Summary'!$C$43:$C$49,0)),0)</f>
        <v>0</v>
      </c>
      <c r="K77" s="134">
        <f>IF(K$5=first_reg_period, INDEX('Inputs - Summary'!$I$43:$I$49,MATCH(D69,'Inputs - Summary'!$C$43:$C$49,0)),0)</f>
        <v>0</v>
      </c>
      <c r="L77" s="134">
        <f>IF(L$5=first_reg_period, INDEX('Inputs - Summary'!$I$43:$I$49,MATCH(E69,'Inputs - Summary'!$C$43:$C$49,0)),0)</f>
        <v>0</v>
      </c>
      <c r="M77" s="134">
        <f>IF(M$5=first_reg_period, INDEX('Inputs - Summary'!$I$43:$I$49,MATCH(F69,'Inputs - Summary'!$C$43:$C$49,0)),0)</f>
        <v>0</v>
      </c>
      <c r="N77" s="134">
        <f>IF(N$5=first_reg_period, INDEX('Inputs - Summary'!$I$43:$I$49,MATCH(G69,'Inputs - Summary'!$C$43:$C$49,0)),0)</f>
        <v>0</v>
      </c>
      <c r="O77" s="134">
        <f>IF(O$5=first_reg_period, INDEX('Inputs - Summary'!$I$43:$I$49,MATCH(H69,'Inputs - Summary'!$C$43:$C$49,0)),0)</f>
        <v>0</v>
      </c>
      <c r="P77" s="134">
        <f>IF(P$5=first_reg_period, INDEX('Inputs - Summary'!$I$43:$I$49,MATCH(I69,'Inputs - Summary'!$C$43:$C$49,0)),0)</f>
        <v>0</v>
      </c>
      <c r="Q77" s="134">
        <f>IF(Q$5=first_reg_period, INDEX('Inputs - Summary'!$I$43:$I$49,MATCH(J69,'Inputs - Summary'!$C$43:$C$49,0)),0)</f>
        <v>0</v>
      </c>
      <c r="R77" s="134">
        <f>IF(R$5=first_reg_period, INDEX('Inputs - Summary'!$I$43:$I$49,MATCH(K69,'Inputs - Summary'!$C$43:$C$49,0)),0)</f>
        <v>0</v>
      </c>
      <c r="S77" s="134">
        <f>IF(S$5=first_reg_period, INDEX('Inputs - Summary'!$I$43:$I$49,MATCH(L69,'Inputs - Summary'!$C$43:$C$49,0)),0)</f>
        <v>0</v>
      </c>
      <c r="T77" s="134">
        <f>IF(T$5=first_reg_period, INDEX('Inputs - Summary'!$I$43:$I$49,MATCH(M69,'Inputs - Summary'!$C$43:$C$49,0)),0)</f>
        <v>0</v>
      </c>
      <c r="U77" s="134">
        <f>IF(U$5=first_reg_period, INDEX('Inputs - Summary'!$I$43:$I$49,MATCH(N69,'Inputs - Summary'!$C$43:$C$49,0)),0)</f>
        <v>0</v>
      </c>
      <c r="V77" s="134">
        <f>IF(V$5=first_reg_period, INDEX('Inputs - Summary'!$I$43:$I$49,MATCH(O69,'Inputs - Summary'!$C$43:$C$49,0)),0)</f>
        <v>0</v>
      </c>
      <c r="W77" s="134">
        <f>IF(W$5=first_reg_period, INDEX('Inputs - Summary'!$I$43:$I$49,MATCH(P69,'Inputs - Summary'!$C$43:$C$49,0)),0)</f>
        <v>0</v>
      </c>
      <c r="X77" s="134">
        <f>IF(X$5=first_reg_period, INDEX('Inputs - Summary'!$I$43:$I$49,MATCH(Q69,'Inputs - Summary'!$C$43:$C$49,0)),0)</f>
        <v>0</v>
      </c>
      <c r="Y77" s="134">
        <f>IF(Y$5=first_reg_period, INDEX('Inputs - Summary'!$I$43:$I$49,MATCH(R69,'Inputs - Summary'!$C$43:$C$49,0)),0)</f>
        <v>0</v>
      </c>
      <c r="Z77" s="134">
        <f>IF(Z$5=first_reg_period, INDEX('Inputs - Summary'!$I$43:$I$49,MATCH(S69,'Inputs - Summary'!$C$43:$C$49,0)),0)</f>
        <v>0</v>
      </c>
      <c r="AA77" s="134">
        <f>IF(AA$5=first_reg_period, INDEX('Inputs - Summary'!$I$43:$I$49,MATCH(T69,'Inputs - Summary'!$C$43:$C$49,0)),0)</f>
        <v>0</v>
      </c>
      <c r="AB77" s="134">
        <f>IF(AB$5=first_reg_period, INDEX('Inputs - Summary'!$I$43:$I$49,MATCH(U69,'Inputs - Summary'!$C$43:$C$49,0)),0)</f>
        <v>0</v>
      </c>
      <c r="AC77" s="134">
        <f>IF(AC$5=first_reg_period, INDEX('Inputs - Summary'!$I$43:$I$49,MATCH(V69,'Inputs - Summary'!$C$43:$C$49,0)),0)</f>
        <v>0</v>
      </c>
      <c r="AD77" s="134">
        <f>IF(AD$5=first_reg_period, INDEX('Inputs - Summary'!$I$43:$I$49,MATCH(W69,'Inputs - Summary'!$C$43:$C$49,0)),0)</f>
        <v>0</v>
      </c>
      <c r="AE77" s="134">
        <f>IF(AE$5=first_reg_period, INDEX('Inputs - Summary'!$I$43:$I$49,MATCH(X69,'Inputs - Summary'!$C$43:$C$49,0)),0)</f>
        <v>0</v>
      </c>
      <c r="AF77" s="134">
        <f>IF(AF$5=first_reg_period, INDEX('Inputs - Summary'!$I$43:$I$49,MATCH(Y69,'Inputs - Summary'!$C$43:$C$49,0)),0)</f>
        <v>0</v>
      </c>
      <c r="AG77" s="134">
        <f>IF(AG$5=first_reg_period, INDEX('Inputs - Summary'!$I$43:$I$49,MATCH(Z69,'Inputs - Summary'!$C$43:$C$49,0)),0)</f>
        <v>0</v>
      </c>
      <c r="AH77" s="134">
        <f>IF(AH$5=first_reg_period, INDEX('Inputs - Summary'!$I$43:$I$49,MATCH(AA69,'Inputs - Summary'!$C$43:$C$49,0)),0)</f>
        <v>0</v>
      </c>
      <c r="AI77" s="134">
        <f>IF(AI$5=first_reg_period, INDEX('Inputs - Summary'!$I$43:$I$49,MATCH(AB69,'Inputs - Summary'!$C$43:$C$49,0)),0)</f>
        <v>0</v>
      </c>
      <c r="AJ77" s="134">
        <f>IF(AJ$5=first_reg_period, INDEX('Inputs - Summary'!$I$43:$I$49,MATCH(AC69,'Inputs - Summary'!$C$43:$C$49,0)),0)</f>
        <v>0</v>
      </c>
      <c r="AK77" s="134">
        <f>IF(AK$5=first_reg_period, INDEX('Inputs - Summary'!$I$43:$I$49,MATCH(AD69,'Inputs - Summary'!$C$43:$C$49,0)),0)</f>
        <v>0</v>
      </c>
      <c r="AL77" s="134">
        <f>IF(AL$5=first_reg_period, INDEX('Inputs - Summary'!$I$43:$I$49,MATCH(AE69,'Inputs - Summary'!$C$43:$C$49,0)),0)</f>
        <v>0</v>
      </c>
      <c r="AM77" s="134">
        <f>IF(AM$5=first_reg_period, INDEX('Inputs - Summary'!$I$43:$I$49,MATCH(AF69,'Inputs - Summary'!$C$43:$C$49,0)),0)</f>
        <v>0</v>
      </c>
      <c r="AN77" s="134">
        <f>IF(AN$5=first_reg_period, INDEX('Inputs - Summary'!$I$43:$I$49,MATCH(AG69,'Inputs - Summary'!$C$43:$C$49,0)),0)</f>
        <v>0</v>
      </c>
      <c r="AO77" s="134">
        <f>IF(AO$5=first_reg_period, INDEX('Inputs - Summary'!$I$43:$I$49,MATCH(AH69,'Inputs - Summary'!$C$43:$C$49,0)),0)</f>
        <v>0</v>
      </c>
      <c r="AP77" s="134">
        <f>IF(AP$5=first_reg_period, INDEX('Inputs - Summary'!$I$43:$I$49,MATCH(AI69,'Inputs - Summary'!$C$43:$C$49,0)),0)</f>
        <v>0</v>
      </c>
      <c r="AQ77" s="134">
        <f>IF(AQ$5=first_reg_period, INDEX('Inputs - Summary'!$I$43:$I$49,MATCH(AJ69,'Inputs - Summary'!$C$43:$C$49,0)),0)</f>
        <v>0</v>
      </c>
      <c r="AR77" s="134">
        <f>IF(AR$5=first_reg_period, INDEX('Inputs - Summary'!$I$43:$I$49,MATCH(AK69,'Inputs - Summary'!$C$43:$C$49,0)),0)</f>
        <v>0</v>
      </c>
      <c r="AS77" s="134">
        <f>IF(AS$5=first_reg_period, INDEX('Inputs - Summary'!$I$43:$I$49,MATCH(AL69,'Inputs - Summary'!$C$43:$C$49,0)),0)</f>
        <v>0</v>
      </c>
      <c r="AT77" s="134">
        <f>IF(AT$5=first_reg_period, INDEX('Inputs - Summary'!$I$43:$I$49,MATCH(AM69,'Inputs - Summary'!$C$43:$C$49,0)),0)</f>
        <v>0</v>
      </c>
      <c r="AU77" s="134">
        <f>IF(AU$5=first_reg_period, INDEX('Inputs - Summary'!$I$43:$I$49,MATCH(AN69,'Inputs - Summary'!$C$43:$C$49,0)),0)</f>
        <v>0</v>
      </c>
      <c r="AV77" s="134">
        <f>IF(AV$5=first_reg_period, INDEX('Inputs - Summary'!$I$43:$I$49,MATCH(AO69,'Inputs - Summary'!$C$43:$C$49,0)),0)</f>
        <v>0</v>
      </c>
      <c r="AW77" s="134">
        <f>IF(AW$5=first_reg_period, INDEX('Inputs - Summary'!$I$43:$I$49,MATCH(AP69,'Inputs - Summary'!$C$43:$C$49,0)),0)</f>
        <v>0</v>
      </c>
      <c r="AX77" s="134">
        <f>IF(AX$5=first_reg_period, INDEX('Inputs - Summary'!$I$43:$I$49,MATCH(AQ69,'Inputs - Summary'!$C$43:$C$49,0)),0)</f>
        <v>0</v>
      </c>
      <c r="AY77" s="134">
        <f>IF(AY$5=first_reg_period, INDEX('Inputs - Summary'!$I$43:$I$49,MATCH(AR69,'Inputs - Summary'!$C$43:$C$49,0)),0)</f>
        <v>0</v>
      </c>
      <c r="AZ77" s="134">
        <f>IF(AZ$5=first_reg_period, INDEX('Inputs - Summary'!$I$43:$I$49,MATCH(AS69,'Inputs - Summary'!$C$43:$C$49,0)),0)</f>
        <v>0</v>
      </c>
      <c r="BA77" s="134">
        <f>IF(BA$5=first_reg_period, INDEX('Inputs - Summary'!$I$43:$I$49,MATCH(AT69,'Inputs - Summary'!$C$43:$C$49,0)),0)</f>
        <v>0</v>
      </c>
      <c r="BB77" s="134">
        <f>IF(BB$5=first_reg_period, INDEX('Inputs - Summary'!$I$43:$I$49,MATCH(AU69,'Inputs - Summary'!$C$43:$C$49,0)),0)</f>
        <v>0</v>
      </c>
      <c r="BC77" s="134">
        <f>IF(BC$5=first_reg_period, INDEX('Inputs - Summary'!$I$43:$I$49,MATCH(AV69,'Inputs - Summary'!$C$43:$C$49,0)),0)</f>
        <v>0</v>
      </c>
      <c r="BD77" s="134">
        <f>IF(BD$5=first_reg_period, INDEX('Inputs - Summary'!$I$43:$I$49,MATCH(AW69,'Inputs - Summary'!$C$43:$C$49,0)),0)</f>
        <v>0</v>
      </c>
      <c r="BE77" s="134">
        <f>IF(BE$5=first_reg_period, INDEX('Inputs - Summary'!$I$43:$I$49,MATCH(AX69,'Inputs - Summary'!$C$43:$C$49,0)),0)</f>
        <v>0</v>
      </c>
      <c r="BF77" s="134">
        <f>IF(BF$5=first_reg_period, INDEX('Inputs - Summary'!$I$43:$I$49,MATCH(AY69,'Inputs - Summary'!$C$43:$C$49,0)),0)</f>
        <v>0</v>
      </c>
      <c r="BG77" s="134">
        <f>IF(BG$5=first_reg_period, INDEX('Inputs - Summary'!$I$43:$I$49,MATCH(AZ69,'Inputs - Summary'!$C$43:$C$49,0)),0)</f>
        <v>0</v>
      </c>
      <c r="BH77" s="134">
        <f>IF(BH$5=first_reg_period, INDEX('Inputs - Summary'!$I$43:$I$49,MATCH(BA69,'Inputs - Summary'!$C$43:$C$49,0)),0)</f>
        <v>0</v>
      </c>
      <c r="BI77" s="134">
        <f>IF(BI$5=first_reg_period, INDEX('Inputs - Summary'!$I$43:$I$49,MATCH(BB69,'Inputs - Summary'!$C$43:$C$49,0)),0)</f>
        <v>0</v>
      </c>
      <c r="BJ77" s="134">
        <f>IF(BJ$5=first_reg_period, INDEX('Inputs - Summary'!$I$43:$I$49,MATCH(BC69,'Inputs - Summary'!$C$43:$C$49,0)),0)</f>
        <v>0</v>
      </c>
      <c r="BK77" s="134">
        <f>IF(BK$5=first_reg_period, INDEX('Inputs - Summary'!$I$43:$I$49,MATCH(BD69,'Inputs - Summary'!$C$43:$C$49,0)),0)</f>
        <v>0</v>
      </c>
      <c r="BL77" s="134">
        <f>IF(BL$5=first_reg_period, INDEX('Inputs - Summary'!$I$43:$I$49,MATCH(BE69,'Inputs - Summary'!$C$43:$C$49,0)),0)</f>
        <v>0</v>
      </c>
      <c r="BM77" s="134">
        <f>IF(BM$5=first_reg_period, INDEX('Inputs - Summary'!$I$43:$I$49,MATCH(BF69,'Inputs - Summary'!$C$43:$C$49,0)),0)</f>
        <v>0</v>
      </c>
      <c r="BN77" s="134">
        <f>IF(BN$5=first_reg_period, INDEX('Inputs - Summary'!$I$43:$I$49,MATCH(BG69,'Inputs - Summary'!$C$43:$C$49,0)),0)</f>
        <v>0</v>
      </c>
      <c r="BO77" s="134">
        <f>IF(BO$5=first_reg_period, INDEX('Inputs - Summary'!$I$43:$I$49,MATCH(BH69,'Inputs - Summary'!$C$43:$C$49,0)),0)</f>
        <v>0</v>
      </c>
      <c r="BP77" s="134">
        <f>IF(BP$5=first_reg_period, INDEX('Inputs - Summary'!$I$43:$I$49,MATCH(BI69,'Inputs - Summary'!$C$43:$C$49,0)),0)</f>
        <v>0</v>
      </c>
      <c r="BQ77" s="134">
        <f>IF(BQ$5=first_reg_period, INDEX('Inputs - Summary'!$I$43:$I$49,MATCH(BJ69,'Inputs - Summary'!$C$43:$C$49,0)),0)</f>
        <v>0</v>
      </c>
      <c r="BR77" s="134">
        <f>IF(BR$5=first_reg_period, INDEX('Inputs - Summary'!$I$43:$I$49,MATCH(BK69,'Inputs - Summary'!$C$43:$C$49,0)),0)</f>
        <v>0</v>
      </c>
      <c r="BS77" s="134">
        <f>IF(BS$5=first_reg_period, INDEX('Inputs - Summary'!$I$43:$I$49,MATCH(BL69,'Inputs - Summary'!$C$43:$C$49,0)),0)</f>
        <v>0</v>
      </c>
      <c r="BT77" s="134">
        <f>IF(BT$5=first_reg_period, INDEX('Inputs - Summary'!$I$43:$I$49,MATCH(BM69,'Inputs - Summary'!$C$43:$C$49,0)),0)</f>
        <v>0</v>
      </c>
      <c r="BU77" s="134">
        <f>IF(BU$5=first_reg_period, INDEX('Inputs - Summary'!$I$43:$I$49,MATCH(BN69,'Inputs - Summary'!$C$43:$C$49,0)),0)</f>
        <v>0</v>
      </c>
      <c r="BV77" s="134">
        <f>IF(BV$5=first_reg_period, INDEX('Inputs - Summary'!$I$43:$I$49,MATCH(BO69,'Inputs - Summary'!$C$43:$C$49,0)),0)</f>
        <v>0</v>
      </c>
      <c r="BW77" s="134">
        <f>IF(BW$5=first_reg_period, INDEX('Inputs - Summary'!$I$43:$I$49,MATCH(BP69,'Inputs - Summary'!$C$43:$C$49,0)),0)</f>
        <v>0</v>
      </c>
    </row>
    <row r="78" spans="1:75" ht="12.75" customHeight="1" outlineLevel="1">
      <c r="D78" s="126" t="s">
        <v>56</v>
      </c>
      <c r="I78" s="134"/>
      <c r="J78" s="144">
        <f>IF(J$5=second_reg_period, INDEX('Inputs - Summary'!$N$219:$N$228,MATCH($B69,'Inputs - Summary'!$C$219:$C$228,0)),0)/conv_2015_2010</f>
        <v>0</v>
      </c>
      <c r="K78" s="144">
        <f>IF(K$5=second_reg_period, INDEX('Inputs - Summary'!$N$219:$N$228,MATCH($B69,'Inputs - Summary'!$C$219:$C$228,0)),0)/conv_2015_2010</f>
        <v>0</v>
      </c>
      <c r="L78" s="144">
        <f>IF(L$5=second_reg_period, INDEX('Inputs - Summary'!$N$219:$N$228,MATCH($B69,'Inputs - Summary'!$C$219:$C$228,0)),0)/conv_2015_2010</f>
        <v>0</v>
      </c>
      <c r="M78" s="144">
        <f>IF(M$5=second_reg_period, INDEX('Inputs - Summary'!$N$219:$N$228,MATCH($B69,'Inputs - Summary'!$C$219:$C$228,0)),0)/conv_2015_2010</f>
        <v>0</v>
      </c>
      <c r="N78" s="144">
        <f>IF(N$5=second_reg_period, INDEX('Inputs - Summary'!$N$219:$N$228,MATCH($B69,'Inputs - Summary'!$C$219:$C$228,0)),0)/conv_2015_2010</f>
        <v>0</v>
      </c>
      <c r="O78" s="144">
        <f>IF(O$5=second_reg_period, INDEX('Inputs - Summary'!$N$219:$N$228,MATCH($B69,'Inputs - Summary'!$C$219:$C$228,0)),0)/conv_2015_2010</f>
        <v>0</v>
      </c>
      <c r="P78" s="144">
        <f>IF(P$5=second_reg_period, INDEX('Inputs - Summary'!$N$219:$N$228,MATCH($B69,'Inputs - Summary'!$C$219:$C$228,0)),0)/conv_2015_2010</f>
        <v>0</v>
      </c>
      <c r="Q78" s="144">
        <f>IF(Q$5=second_reg_period, INDEX('Inputs - Summary'!$N$219:$N$228,MATCH($B69,'Inputs - Summary'!$C$219:$C$228,0)),0)/conv_2015_2010</f>
        <v>0</v>
      </c>
      <c r="R78" s="144">
        <f>IF(R$5=second_reg_period, INDEX('Inputs - Summary'!$N$219:$N$228,MATCH($B69,'Inputs - Summary'!$C$219:$C$228,0)),0)/conv_2015_2010</f>
        <v>0</v>
      </c>
      <c r="S78" s="144">
        <f>IF(S$5=second_reg_period, INDEX('Inputs - Summary'!$N$219:$N$228,MATCH($B69,'Inputs - Summary'!$C$219:$C$228,0)),0)/conv_2015_2010</f>
        <v>0</v>
      </c>
      <c r="T78" s="144">
        <f>IF(T$5=second_reg_period, INDEX('Inputs - Summary'!$N$219:$N$228,MATCH($B69,'Inputs - Summary'!$C$219:$C$228,0)),0)/conv_2015_2010</f>
        <v>0</v>
      </c>
      <c r="U78" s="144">
        <f>IF(U$5=second_reg_period, INDEX('Inputs - Summary'!$N$219:$N$228,MATCH($B69,'Inputs - Summary'!$C$219:$C$228,0)),0)/conv_2015_2010</f>
        <v>0</v>
      </c>
      <c r="V78" s="144">
        <f>IF(V$5=second_reg_period, INDEX('Inputs - Summary'!$N$219:$N$228,MATCH($B69,'Inputs - Summary'!$C$219:$C$228,0)),0)/conv_2015_2010</f>
        <v>0</v>
      </c>
      <c r="W78" s="144">
        <f>IF(W$5=second_reg_period, INDEX('Inputs - Summary'!$N$219:$N$228,MATCH($B69,'Inputs - Summary'!$C$219:$C$228,0)),0)/conv_2015_2010</f>
        <v>0</v>
      </c>
      <c r="X78" s="144">
        <f>IF(X$5=second_reg_period, INDEX('Inputs - Summary'!$N$219:$N$228,MATCH($B69,'Inputs - Summary'!$C$219:$C$228,0)),0)/conv_2015_2010</f>
        <v>0</v>
      </c>
      <c r="Y78" s="144">
        <f>IF(Y$5=second_reg_period, INDEX('Inputs - Summary'!$N$219:$N$228,MATCH($B69,'Inputs - Summary'!$C$219:$C$228,0)),0)/conv_2015_2010</f>
        <v>0</v>
      </c>
      <c r="Z78" s="144">
        <f>IF(Z$5=second_reg_period, INDEX('Inputs - Summary'!$N$219:$N$228,MATCH($B69,'Inputs - Summary'!$C$219:$C$228,0)),0)/conv_2015_2010</f>
        <v>0</v>
      </c>
      <c r="AA78" s="144">
        <f>IF(AA$5=second_reg_period, INDEX('Inputs - Summary'!$N$219:$N$228,MATCH($B69,'Inputs - Summary'!$C$219:$C$228,0)),0)/conv_2015_2010</f>
        <v>0</v>
      </c>
      <c r="AB78" s="144">
        <f>IF(AB$5=second_reg_period, INDEX('Inputs - Summary'!$N$219:$N$228,MATCH($B69,'Inputs - Summary'!$C$219:$C$228,0)),0)/conv_2015_2010</f>
        <v>0</v>
      </c>
      <c r="AC78" s="144">
        <f>IF(AC$5=second_reg_period, INDEX('Inputs - Summary'!$N$219:$N$228,MATCH($B69,'Inputs - Summary'!$C$219:$C$228,0)),0)/conv_2015_2010</f>
        <v>0</v>
      </c>
      <c r="AD78" s="144">
        <f>IF(AD$5=second_reg_period, INDEX('Inputs - Summary'!$N$219:$N$228,MATCH($B69,'Inputs - Summary'!$C$219:$C$228,0)),0)/conv_2015_2010</f>
        <v>0</v>
      </c>
      <c r="AE78" s="144">
        <f>IF(AE$5=second_reg_period, INDEX('Inputs - Summary'!$N$219:$N$228,MATCH($B69,'Inputs - Summary'!$C$219:$C$228,0)),0)/conv_2015_2010</f>
        <v>0</v>
      </c>
      <c r="AF78" s="144">
        <f>IF(AF$5=second_reg_period, INDEX('Inputs - Summary'!$N$219:$N$228,MATCH($B69,'Inputs - Summary'!$C$219:$C$228,0)),0)/conv_2015_2010</f>
        <v>0</v>
      </c>
      <c r="AG78" s="144">
        <f>IF(AG$5=second_reg_period, INDEX('Inputs - Summary'!$N$219:$N$228,MATCH($B69,'Inputs - Summary'!$C$219:$C$228,0)),0)/conv_2015_2010</f>
        <v>0</v>
      </c>
      <c r="AH78" s="144">
        <f>IF(AH$5=second_reg_period, INDEX('Inputs - Summary'!$N$219:$N$228,MATCH($B69,'Inputs - Summary'!$C$219:$C$228,0)),0)/conv_2015_2010</f>
        <v>0</v>
      </c>
      <c r="AI78" s="144">
        <f>IF(AI$5=second_reg_period, INDEX('Inputs - Summary'!$N$219:$N$228,MATCH($B69,'Inputs - Summary'!$C$219:$C$228,0)),0)/conv_2015_2010</f>
        <v>0</v>
      </c>
      <c r="AJ78" s="144">
        <f>IF(AJ$5=second_reg_period, INDEX('Inputs - Summary'!$N$219:$N$228,MATCH($B69,'Inputs - Summary'!$C$219:$C$228,0)),0)/conv_2015_2010</f>
        <v>0</v>
      </c>
      <c r="AK78" s="144">
        <f>IF(AK$5=second_reg_period, INDEX('Inputs - Summary'!$N$219:$N$228,MATCH($B69,'Inputs - Summary'!$C$219:$C$228,0)),0)/conv_2015_2010</f>
        <v>0</v>
      </c>
      <c r="AL78" s="144">
        <f>IF(AL$5=second_reg_period, INDEX('Inputs - Summary'!$N$219:$N$228,MATCH($B69,'Inputs - Summary'!$C$219:$C$228,0)),0)/conv_2015_2010</f>
        <v>0</v>
      </c>
      <c r="AM78" s="144">
        <f>IF(AM$5=second_reg_period, INDEX('Inputs - Summary'!$N$219:$N$228,MATCH($B69,'Inputs - Summary'!$C$219:$C$228,0)),0)/conv_2015_2010</f>
        <v>0</v>
      </c>
      <c r="AN78" s="144">
        <f>IF(AN$5=second_reg_period, INDEX('Inputs - Summary'!$N$219:$N$228,MATCH($B69,'Inputs - Summary'!$C$219:$C$228,0)),0)/conv_2015_2010</f>
        <v>0</v>
      </c>
      <c r="AO78" s="144">
        <f>IF(AO$5=second_reg_period, INDEX('Inputs - Summary'!$N$219:$N$228,MATCH($B69,'Inputs - Summary'!$C$219:$C$228,0)),0)/conv_2015_2010</f>
        <v>0</v>
      </c>
      <c r="AP78" s="144">
        <f>IF(AP$5=second_reg_period, INDEX('Inputs - Summary'!$N$219:$N$228,MATCH($B69,'Inputs - Summary'!$C$219:$C$228,0)),0)/conv_2015_2010</f>
        <v>0</v>
      </c>
      <c r="AQ78" s="144">
        <f>IF(AQ$5=second_reg_period, INDEX('Inputs - Summary'!$N$219:$N$228,MATCH($B69,'Inputs - Summary'!$C$219:$C$228,0)),0)/conv_2015_2010</f>
        <v>0</v>
      </c>
      <c r="AR78" s="144">
        <f>IF(AR$5=second_reg_period, INDEX('Inputs - Summary'!$N$219:$N$228,MATCH($B69,'Inputs - Summary'!$C$219:$C$228,0)),0)/conv_2015_2010</f>
        <v>0</v>
      </c>
      <c r="AS78" s="144">
        <f>IF(AS$5=second_reg_period, INDEX('Inputs - Summary'!$N$219:$N$228,MATCH($B69,'Inputs - Summary'!$C$219:$C$228,0)),0)/conv_2015_2010</f>
        <v>0</v>
      </c>
      <c r="AT78" s="144">
        <f>IF(AT$5=second_reg_period, INDEX('Inputs - Summary'!$N$219:$N$228,MATCH($B69,'Inputs - Summary'!$C$219:$C$228,0)),0)/conv_2015_2010</f>
        <v>0</v>
      </c>
      <c r="AU78" s="144">
        <f>IF(AU$5=second_reg_period, INDEX('Inputs - Summary'!$N$219:$N$228,MATCH($B69,'Inputs - Summary'!$C$219:$C$228,0)),0)/conv_2015_2010</f>
        <v>0</v>
      </c>
      <c r="AV78" s="144">
        <f>IF(AV$5=second_reg_period, INDEX('Inputs - Summary'!$N$219:$N$228,MATCH($B69,'Inputs - Summary'!$C$219:$C$228,0)),0)/conv_2015_2010</f>
        <v>0</v>
      </c>
      <c r="AW78" s="144">
        <f>IF(AW$5=second_reg_period, INDEX('Inputs - Summary'!$N$219:$N$228,MATCH($B69,'Inputs - Summary'!$C$219:$C$228,0)),0)/conv_2015_2010</f>
        <v>0</v>
      </c>
      <c r="AX78" s="144">
        <f>IF(AX$5=second_reg_period, INDEX('Inputs - Summary'!$N$219:$N$228,MATCH($B69,'Inputs - Summary'!$C$219:$C$228,0)),0)/conv_2015_2010</f>
        <v>0</v>
      </c>
      <c r="AY78" s="144">
        <f>IF(AY$5=second_reg_period, INDEX('Inputs - Summary'!$N$219:$N$228,MATCH($B69,'Inputs - Summary'!$C$219:$C$228,0)),0)/conv_2015_2010</f>
        <v>0</v>
      </c>
      <c r="AZ78" s="144">
        <f>IF(AZ$5=second_reg_period, INDEX('Inputs - Summary'!$N$219:$N$228,MATCH($B69,'Inputs - Summary'!$C$219:$C$228,0)),0)/conv_2015_2010</f>
        <v>0</v>
      </c>
      <c r="BA78" s="144">
        <f>IF(BA$5=second_reg_period, INDEX('Inputs - Summary'!$N$219:$N$228,MATCH($B69,'Inputs - Summary'!$C$219:$C$228,0)),0)/conv_2015_2010</f>
        <v>0</v>
      </c>
      <c r="BB78" s="144">
        <f>IF(BB$5=second_reg_period, INDEX('Inputs - Summary'!$N$219:$N$228,MATCH($B69,'Inputs - Summary'!$C$219:$C$228,0)),0)/conv_2015_2010</f>
        <v>0</v>
      </c>
      <c r="BC78" s="144">
        <f>IF(BC$5=second_reg_period, INDEX('Inputs - Summary'!$N$219:$N$228,MATCH($B69,'Inputs - Summary'!$C$219:$C$228,0)),0)/conv_2015_2010</f>
        <v>0</v>
      </c>
      <c r="BD78" s="144">
        <f>IF(BD$5=second_reg_period, INDEX('Inputs - Summary'!$N$219:$N$228,MATCH($B69,'Inputs - Summary'!$C$219:$C$228,0)),0)/conv_2015_2010</f>
        <v>0</v>
      </c>
      <c r="BE78" s="144">
        <f>IF(BE$5=second_reg_period, INDEX('Inputs - Summary'!$N$219:$N$228,MATCH($B69,'Inputs - Summary'!$C$219:$C$228,0)),0)/conv_2015_2010</f>
        <v>0</v>
      </c>
      <c r="BF78" s="144">
        <f>IF(BF$5=second_reg_period, INDEX('Inputs - Summary'!$N$219:$N$228,MATCH($B69,'Inputs - Summary'!$C$219:$C$228,0)),0)/conv_2015_2010</f>
        <v>0</v>
      </c>
      <c r="BG78" s="144">
        <f>IF(BG$5=second_reg_period, INDEX('Inputs - Summary'!$N$219:$N$228,MATCH($B69,'Inputs - Summary'!$C$219:$C$228,0)),0)/conv_2015_2010</f>
        <v>0</v>
      </c>
      <c r="BH78" s="144">
        <f>IF(BH$5=second_reg_period, INDEX('Inputs - Summary'!$N$219:$N$228,MATCH($B69,'Inputs - Summary'!$C$219:$C$228,0)),0)/conv_2015_2010</f>
        <v>0</v>
      </c>
      <c r="BI78" s="144">
        <f>IF(BI$5=second_reg_period, INDEX('Inputs - Summary'!$N$219:$N$228,MATCH($B69,'Inputs - Summary'!$C$219:$C$228,0)),0)/conv_2015_2010</f>
        <v>0</v>
      </c>
      <c r="BJ78" s="144">
        <f>IF(BJ$5=second_reg_period, INDEX('Inputs - Summary'!$N$219:$N$228,MATCH($B69,'Inputs - Summary'!$C$219:$C$228,0)),0)/conv_2015_2010</f>
        <v>0</v>
      </c>
      <c r="BK78" s="144">
        <f>IF(BK$5=second_reg_period, INDEX('Inputs - Summary'!$N$219:$N$228,MATCH($B69,'Inputs - Summary'!$C$219:$C$228,0)),0)/conv_2015_2010</f>
        <v>0</v>
      </c>
      <c r="BL78" s="144">
        <f>IF(BL$5=second_reg_period, INDEX('Inputs - Summary'!$N$219:$N$228,MATCH($B69,'Inputs - Summary'!$C$219:$C$228,0)),0)/conv_2015_2010</f>
        <v>0</v>
      </c>
      <c r="BM78" s="144">
        <f>IF(BM$5=second_reg_period, INDEX('Inputs - Summary'!$N$219:$N$228,MATCH($B69,'Inputs - Summary'!$C$219:$C$228,0)),0)/conv_2015_2010</f>
        <v>0</v>
      </c>
      <c r="BN78" s="144">
        <f>IF(BN$5=second_reg_period, INDEX('Inputs - Summary'!$N$219:$N$228,MATCH($B69,'Inputs - Summary'!$C$219:$C$228,0)),0)/conv_2015_2010</f>
        <v>0</v>
      </c>
      <c r="BO78" s="144">
        <f>IF(BO$5=second_reg_period, INDEX('Inputs - Summary'!$N$219:$N$228,MATCH($B69,'Inputs - Summary'!$C$219:$C$228,0)),0)/conv_2015_2010</f>
        <v>0</v>
      </c>
      <c r="BP78" s="144">
        <f>IF(BP$5=second_reg_period, INDEX('Inputs - Summary'!$N$219:$N$228,MATCH($B69,'Inputs - Summary'!$C$219:$C$228,0)),0)/conv_2015_2010</f>
        <v>0</v>
      </c>
      <c r="BQ78" s="144">
        <f>IF(BQ$5=second_reg_period, INDEX('Inputs - Summary'!$N$219:$N$228,MATCH($B69,'Inputs - Summary'!$C$219:$C$228,0)),0)/conv_2015_2010</f>
        <v>0</v>
      </c>
      <c r="BR78" s="144">
        <f>IF(BR$5=second_reg_period, INDEX('Inputs - Summary'!$N$219:$N$228,MATCH($B69,'Inputs - Summary'!$C$219:$C$228,0)),0)/conv_2015_2010</f>
        <v>0</v>
      </c>
      <c r="BS78" s="144">
        <f>IF(BS$5=second_reg_period, INDEX('Inputs - Summary'!$N$219:$N$228,MATCH($B69,'Inputs - Summary'!$C$219:$C$228,0)),0)/conv_2015_2010</f>
        <v>0</v>
      </c>
      <c r="BT78" s="144">
        <f>IF(BT$5=second_reg_period, INDEX('Inputs - Summary'!$N$219:$N$228,MATCH($B69,'Inputs - Summary'!$C$219:$C$228,0)),0)/conv_2015_2010</f>
        <v>0</v>
      </c>
      <c r="BU78" s="144">
        <f>IF(BU$5=second_reg_period, INDEX('Inputs - Summary'!$N$219:$N$228,MATCH($B69,'Inputs - Summary'!$C$219:$C$228,0)),0)/conv_2015_2010</f>
        <v>0</v>
      </c>
      <c r="BV78" s="144">
        <f>IF(BV$5=second_reg_period, INDEX('Inputs - Summary'!$N$219:$N$228,MATCH($B69,'Inputs - Summary'!$C$219:$C$228,0)),0)/conv_2015_2010</f>
        <v>0</v>
      </c>
      <c r="BW78" s="144">
        <f>IF(BW$5=second_reg_period, INDEX('Inputs - Summary'!$N$219:$N$228,MATCH($B69,'Inputs - Summary'!$C$219:$C$228,0)),0)/conv_2015_2010</f>
        <v>0</v>
      </c>
    </row>
    <row r="79" spans="1:75" ht="12.75" customHeight="1" outlineLevel="1">
      <c r="D79" s="126" t="s">
        <v>29</v>
      </c>
      <c r="E79" s="120" t="s">
        <v>55</v>
      </c>
      <c r="I79" s="120">
        <f t="shared" ref="I79" si="23">H79-I74+I77+I78</f>
        <v>366.40367541626847</v>
      </c>
      <c r="J79" s="120">
        <f>I79-J76+J77+J78</f>
        <v>354.51179620789549</v>
      </c>
      <c r="K79" s="120">
        <f t="shared" ref="K79:BW79" si="24">J79-K76+K77+K78</f>
        <v>342.6199169995225</v>
      </c>
      <c r="L79" s="120">
        <f t="shared" si="24"/>
        <v>330.72803779114952</v>
      </c>
      <c r="M79" s="120">
        <f t="shared" si="24"/>
        <v>318.83615858277653</v>
      </c>
      <c r="N79" s="120">
        <f t="shared" si="24"/>
        <v>306.94427937440355</v>
      </c>
      <c r="O79" s="120">
        <f t="shared" si="24"/>
        <v>295.05240016603057</v>
      </c>
      <c r="P79" s="120">
        <f t="shared" si="24"/>
        <v>283.16052095765758</v>
      </c>
      <c r="Q79" s="120">
        <f t="shared" si="24"/>
        <v>271.2686417492846</v>
      </c>
      <c r="R79" s="120">
        <f t="shared" si="24"/>
        <v>259.37676254091161</v>
      </c>
      <c r="S79" s="120">
        <f t="shared" si="24"/>
        <v>247.48488333253866</v>
      </c>
      <c r="T79" s="120">
        <f t="shared" si="24"/>
        <v>235.5930041241657</v>
      </c>
      <c r="U79" s="120">
        <f t="shared" si="24"/>
        <v>223.70112491579275</v>
      </c>
      <c r="V79" s="120">
        <f t="shared" si="24"/>
        <v>211.80924570741979</v>
      </c>
      <c r="W79" s="120">
        <f t="shared" si="24"/>
        <v>199.91736649904684</v>
      </c>
      <c r="X79" s="120">
        <f t="shared" si="24"/>
        <v>188.02548729067388</v>
      </c>
      <c r="Y79" s="120">
        <f t="shared" si="24"/>
        <v>176.13360808230092</v>
      </c>
      <c r="Z79" s="120">
        <f t="shared" si="24"/>
        <v>164.24172887392797</v>
      </c>
      <c r="AA79" s="120">
        <f t="shared" si="24"/>
        <v>152.34984966555501</v>
      </c>
      <c r="AB79" s="120">
        <f t="shared" si="24"/>
        <v>140.45797045718206</v>
      </c>
      <c r="AC79" s="120">
        <f t="shared" si="24"/>
        <v>128.5660912488091</v>
      </c>
      <c r="AD79" s="120">
        <f t="shared" si="24"/>
        <v>116.67421204043613</v>
      </c>
      <c r="AE79" s="120">
        <f t="shared" si="24"/>
        <v>104.78233283206316</v>
      </c>
      <c r="AF79" s="120">
        <f t="shared" si="24"/>
        <v>92.890453623690192</v>
      </c>
      <c r="AG79" s="120">
        <f t="shared" si="24"/>
        <v>80.998574415317222</v>
      </c>
      <c r="AH79" s="120">
        <f t="shared" si="24"/>
        <v>69.106695206944252</v>
      </c>
      <c r="AI79" s="120">
        <f t="shared" si="24"/>
        <v>57.214815998571282</v>
      </c>
      <c r="AJ79" s="120">
        <f t="shared" si="24"/>
        <v>45.322936790198312</v>
      </c>
      <c r="AK79" s="120">
        <f t="shared" si="24"/>
        <v>33.431057581825343</v>
      </c>
      <c r="AL79" s="120">
        <f t="shared" si="24"/>
        <v>21.539178373452373</v>
      </c>
      <c r="AM79" s="120">
        <f t="shared" si="24"/>
        <v>9.6472991650794047</v>
      </c>
      <c r="AN79" s="120">
        <f t="shared" si="24"/>
        <v>1.7763568394002505E-15</v>
      </c>
      <c r="AO79" s="120">
        <f t="shared" si="24"/>
        <v>1.7763568394002505E-15</v>
      </c>
      <c r="AP79" s="120">
        <f t="shared" si="24"/>
        <v>1.7763568394002505E-15</v>
      </c>
      <c r="AQ79" s="120">
        <f t="shared" si="24"/>
        <v>1.7763568394002505E-15</v>
      </c>
      <c r="AR79" s="120">
        <f t="shared" si="24"/>
        <v>1.7763568394002505E-15</v>
      </c>
      <c r="AS79" s="120">
        <f t="shared" si="24"/>
        <v>1.7763568394002505E-15</v>
      </c>
      <c r="AT79" s="120">
        <f t="shared" si="24"/>
        <v>1.7763568394002505E-15</v>
      </c>
      <c r="AU79" s="120">
        <f t="shared" si="24"/>
        <v>1.7763568394002505E-15</v>
      </c>
      <c r="AV79" s="120">
        <f t="shared" si="24"/>
        <v>1.7763568394002505E-15</v>
      </c>
      <c r="AW79" s="120">
        <f t="shared" si="24"/>
        <v>1.7763568394002505E-15</v>
      </c>
      <c r="AX79" s="120">
        <f t="shared" si="24"/>
        <v>1.7763568394002505E-15</v>
      </c>
      <c r="AY79" s="120">
        <f t="shared" si="24"/>
        <v>1.7763568394002505E-15</v>
      </c>
      <c r="AZ79" s="120">
        <f t="shared" si="24"/>
        <v>1.7763568394002505E-15</v>
      </c>
      <c r="BA79" s="120">
        <f t="shared" si="24"/>
        <v>1.7763568394002505E-15</v>
      </c>
      <c r="BB79" s="120">
        <f t="shared" si="24"/>
        <v>1.7763568394002505E-15</v>
      </c>
      <c r="BC79" s="120">
        <f t="shared" si="24"/>
        <v>1.7763568394002505E-15</v>
      </c>
      <c r="BD79" s="120">
        <f t="shared" si="24"/>
        <v>1.7763568394002505E-15</v>
      </c>
      <c r="BE79" s="120">
        <f t="shared" si="24"/>
        <v>1.7763568394002505E-15</v>
      </c>
      <c r="BF79" s="120">
        <f t="shared" si="24"/>
        <v>1.7763568394002505E-15</v>
      </c>
      <c r="BG79" s="120">
        <f t="shared" si="24"/>
        <v>1.7763568394002505E-15</v>
      </c>
      <c r="BH79" s="120">
        <f t="shared" si="24"/>
        <v>1.7763568394002505E-15</v>
      </c>
      <c r="BI79" s="120">
        <f t="shared" si="24"/>
        <v>1.7763568394002505E-15</v>
      </c>
      <c r="BJ79" s="120">
        <f t="shared" si="24"/>
        <v>1.7763568394002505E-15</v>
      </c>
      <c r="BK79" s="120">
        <f t="shared" si="24"/>
        <v>1.7763568394002505E-15</v>
      </c>
      <c r="BL79" s="120">
        <f t="shared" si="24"/>
        <v>1.7763568394002505E-15</v>
      </c>
      <c r="BM79" s="120">
        <f t="shared" si="24"/>
        <v>1.7763568394002505E-15</v>
      </c>
      <c r="BN79" s="120">
        <f t="shared" si="24"/>
        <v>1.7763568394002505E-15</v>
      </c>
      <c r="BO79" s="120">
        <f t="shared" si="24"/>
        <v>1.7763568394002505E-15</v>
      </c>
      <c r="BP79" s="120">
        <f t="shared" si="24"/>
        <v>1.7763568394002505E-15</v>
      </c>
      <c r="BQ79" s="120">
        <f t="shared" si="24"/>
        <v>1.7763568394002505E-15</v>
      </c>
      <c r="BR79" s="120">
        <f t="shared" si="24"/>
        <v>1.7763568394002505E-15</v>
      </c>
      <c r="BS79" s="120">
        <f t="shared" si="24"/>
        <v>1.7763568394002505E-15</v>
      </c>
      <c r="BT79" s="120">
        <f t="shared" si="24"/>
        <v>1.7763568394002505E-15</v>
      </c>
      <c r="BU79" s="120">
        <f t="shared" si="24"/>
        <v>1.7763568394002505E-15</v>
      </c>
      <c r="BV79" s="120">
        <f t="shared" si="24"/>
        <v>1.7763568394002505E-15</v>
      </c>
      <c r="BW79" s="120">
        <f t="shared" si="24"/>
        <v>1.7763568394002505E-15</v>
      </c>
    </row>
    <row r="80" spans="1:75" ht="12.75" customHeight="1" outlineLevel="1">
      <c r="I80" s="134"/>
      <c r="J80" s="128"/>
      <c r="K80" s="128"/>
      <c r="L80" s="128"/>
      <c r="M80" s="128"/>
      <c r="N80" s="128"/>
      <c r="O80" s="128"/>
      <c r="P80" s="128"/>
      <c r="Q80" s="128"/>
      <c r="R80" s="128"/>
    </row>
    <row r="81" spans="3:75" ht="12.75" customHeight="1" outlineLevel="1">
      <c r="D81" s="126" t="s">
        <v>36</v>
      </c>
      <c r="I81" s="134"/>
      <c r="J81" s="145"/>
      <c r="K81" s="146"/>
      <c r="L81" s="146"/>
      <c r="M81" s="147"/>
      <c r="N81" s="136">
        <f>INDEX('Inputs - Summary'!$N$204:$N$213,MATCH($B69,'Inputs - Summary'!$C$204:$C$213,0))/conv_2015_2010</f>
        <v>0</v>
      </c>
    </row>
    <row r="82" spans="3:75" ht="12.75" customHeight="1" outlineLevel="1">
      <c r="C82" s="118" t="s">
        <v>10</v>
      </c>
      <c r="E82" s="120" t="s">
        <v>55</v>
      </c>
      <c r="I82" s="134"/>
      <c r="J82" s="180">
        <f>INDEX('Inputs - Summary'!J$43:J$52,MATCH($B69,'Inputs - Summary'!$C$43:$C$52,0))*(1+IF(J$5&lt;=second_reg_period, J$7, J$6))^0.5</f>
        <v>14.258809237334219</v>
      </c>
      <c r="K82" s="181">
        <f>INDEX('Inputs - Summary'!K$43:K$52,MATCH($B69,'Inputs - Summary'!$C$43:$C$52,0))*(1+IF(K$5&lt;=second_reg_period, K$7, K$6))^0.5</f>
        <v>17.337706726543704</v>
      </c>
      <c r="L82" s="181">
        <f>INDEX('Inputs - Summary'!L$43:L$52,MATCH($B69,'Inputs - Summary'!$C$43:$C$52,0))*(1+IF(L$5&lt;=second_reg_period, L$7, L$6))^0.5</f>
        <v>18.805049034164863</v>
      </c>
      <c r="M82" s="181">
        <f>INDEX('Inputs - Summary'!M$43:M$52,MATCH($B69,'Inputs - Summary'!$C$43:$C$52,0))*(1+IF(M$5&lt;=second_reg_period, M$7, M$6))^0.5</f>
        <v>15.173926463973251</v>
      </c>
      <c r="N82" s="128">
        <f>INDEX('Inputs - Summary'!N$43:N$52,MATCH($B69,'Inputs - Summary'!$C$43:$C$52,0))*(1+IF(N$5&lt;=second_reg_period, N$7, N$6))^0.5</f>
        <v>15.629228494876124</v>
      </c>
      <c r="O82" s="120">
        <f>INDEX('Inputs - Summary'!O$43:O$52,MATCH($B69,'Inputs - Summary'!$C$43:$C$52,0))*(1+IF(O$5&lt;=second_reg_period, O$7, O$6))^0.5</f>
        <v>0</v>
      </c>
      <c r="P82" s="120">
        <f>INDEX('Inputs - Summary'!P$43:P$52,MATCH($B69,'Inputs - Summary'!$C$43:$C$52,0))*(1+IF(P$5&lt;=second_reg_period, P$7, P$6))^0.5</f>
        <v>0</v>
      </c>
      <c r="Q82" s="120">
        <f>INDEX('Inputs - Summary'!Q$43:Q$52,MATCH($B69,'Inputs - Summary'!$C$43:$C$52,0))*(1+IF(Q$5&lt;=second_reg_period, Q$7, Q$6))^0.5</f>
        <v>0</v>
      </c>
      <c r="R82" s="120">
        <f>INDEX('Inputs - Summary'!R$43:R$52,MATCH($B69,'Inputs - Summary'!$C$43:$C$52,0))*(1+IF(R$5&lt;=second_reg_period, R$7, R$6))^0.5</f>
        <v>0</v>
      </c>
      <c r="S82" s="120">
        <f>INDEX('Inputs - Summary'!S$43:S$52,MATCH($B69,'Inputs - Summary'!$C$43:$C$52,0))*(1+IF(S$5&lt;=second_reg_period, S$7, S$6))^0.5</f>
        <v>0</v>
      </c>
      <c r="T82" s="120">
        <f>INDEX('Inputs - Summary'!T$43:T$52,MATCH($B69,'Inputs - Summary'!$C$43:$C$52,0))*(1+IF(T$5&lt;=second_reg_period, T$7, T$6))^0.5</f>
        <v>0</v>
      </c>
      <c r="U82" s="120">
        <f>INDEX('Inputs - Summary'!U$43:U$52,MATCH($B69,'Inputs - Summary'!$C$43:$C$52,0))*(1+IF(U$5&lt;=second_reg_period, U$7, U$6))^0.5</f>
        <v>0</v>
      </c>
      <c r="V82" s="120">
        <f>INDEX('Inputs - Summary'!V$43:V$52,MATCH($B69,'Inputs - Summary'!$C$43:$C$52,0))*(1+IF(V$5&lt;=second_reg_period, V$7, V$6))^0.5</f>
        <v>0</v>
      </c>
      <c r="W82" s="120">
        <f>INDEX('Inputs - Summary'!W$43:W$52,MATCH($B69,'Inputs - Summary'!$C$43:$C$52,0))*(1+IF(W$5&lt;=second_reg_period, W$7, W$6))^0.5</f>
        <v>0</v>
      </c>
      <c r="X82" s="120">
        <f>INDEX('Inputs - Summary'!X$43:X$52,MATCH($B69,'Inputs - Summary'!$C$43:$C$52,0))*(1+IF(X$5&lt;=second_reg_period, X$7, X$6))^0.5</f>
        <v>0</v>
      </c>
      <c r="Y82" s="120">
        <f>INDEX('Inputs - Summary'!Y$43:Y$52,MATCH($B69,'Inputs - Summary'!$C$43:$C$52,0))*(1+IF(Y$5&lt;=second_reg_period, Y$7, Y$6))^0.5</f>
        <v>0</v>
      </c>
      <c r="Z82" s="120">
        <f>INDEX('Inputs - Summary'!Z$43:Z$52,MATCH($B69,'Inputs - Summary'!$C$43:$C$52,0))*(1+IF(Z$5&lt;=second_reg_period, Z$7, Z$6))^0.5</f>
        <v>0</v>
      </c>
      <c r="AA82" s="120">
        <f>INDEX('Inputs - Summary'!AA$43:AA$52,MATCH($B69,'Inputs - Summary'!$C$43:$C$52,0))*(1+IF(AA$5&lt;=second_reg_period, AA$7, AA$6))^0.5</f>
        <v>0</v>
      </c>
      <c r="AB82" s="120">
        <f>INDEX('Inputs - Summary'!AB$43:AB$52,MATCH($B69,'Inputs - Summary'!$C$43:$C$52,0))*(1+IF(AB$5&lt;=second_reg_period, AB$7, AB$6))^0.5</f>
        <v>0</v>
      </c>
      <c r="AC82" s="120">
        <f>INDEX('Inputs - Summary'!AC$43:AC$52,MATCH($B69,'Inputs - Summary'!$C$43:$C$52,0))*(1+IF(AC$5&lt;=second_reg_period, AC$7, AC$6))^0.5</f>
        <v>0</v>
      </c>
      <c r="AD82" s="120">
        <f>INDEX('Inputs - Summary'!AD$43:AD$52,MATCH($B69,'Inputs - Summary'!$C$43:$C$52,0))*(1+IF(AD$5&lt;=second_reg_period, AD$7, AD$6))^0.5</f>
        <v>0</v>
      </c>
      <c r="AE82" s="120">
        <f>INDEX('Inputs - Summary'!AE$43:AE$52,MATCH($B69,'Inputs - Summary'!$C$43:$C$52,0))*(1+IF(AE$5&lt;=second_reg_period, AE$7, AE$6))^0.5</f>
        <v>0</v>
      </c>
      <c r="AF82" s="120">
        <f>INDEX('Inputs - Summary'!AF$43:AF$52,MATCH($B69,'Inputs - Summary'!$C$43:$C$52,0))*(1+IF(AF$5&lt;=second_reg_period, AF$7, AF$6))^0.5</f>
        <v>0</v>
      </c>
      <c r="AG82" s="120">
        <f>INDEX('Inputs - Summary'!AG$43:AG$52,MATCH($B69,'Inputs - Summary'!$C$43:$C$52,0))*(1+IF(AG$5&lt;=second_reg_period, AG$7, AG$6))^0.5</f>
        <v>0</v>
      </c>
      <c r="AH82" s="120">
        <f>INDEX('Inputs - Summary'!AH$43:AH$52,MATCH($B69,'Inputs - Summary'!$C$43:$C$52,0))*(1+IF(AH$5&lt;=second_reg_period, AH$7, AH$6))^0.5</f>
        <v>0</v>
      </c>
      <c r="AI82" s="120">
        <f>INDEX('Inputs - Summary'!AI$43:AI$52,MATCH($B69,'Inputs - Summary'!$C$43:$C$52,0))*(1+IF(AI$5&lt;=second_reg_period, AI$7, AI$6))^0.5</f>
        <v>0</v>
      </c>
      <c r="AJ82" s="120">
        <f>INDEX('Inputs - Summary'!AJ$43:AJ$52,MATCH($B69,'Inputs - Summary'!$C$43:$C$52,0))*(1+IF(AJ$5&lt;=second_reg_period, AJ$7, AJ$6))^0.5</f>
        <v>0</v>
      </c>
      <c r="AK82" s="120">
        <f>INDEX('Inputs - Summary'!AK$43:AK$52,MATCH($B69,'Inputs - Summary'!$C$43:$C$52,0))*(1+IF(AK$5&lt;=second_reg_period, AK$7, AK$6))^0.5</f>
        <v>0</v>
      </c>
      <c r="AL82" s="120">
        <f>INDEX('Inputs - Summary'!AL$43:AL$52,MATCH($B69,'Inputs - Summary'!$C$43:$C$52,0))*(1+IF(AL$5&lt;=second_reg_period, AL$7, AL$6))^0.5</f>
        <v>0</v>
      </c>
      <c r="AM82" s="120">
        <f>INDEX('Inputs - Summary'!AM$43:AM$52,MATCH($B69,'Inputs - Summary'!$C$43:$C$52,0))*(1+IF(AM$5&lt;=second_reg_period, AM$7, AM$6))^0.5</f>
        <v>0</v>
      </c>
      <c r="AN82" s="120">
        <f>INDEX('Inputs - Summary'!AN$43:AN$52,MATCH($B69,'Inputs - Summary'!$C$43:$C$52,0))*(1+IF(AN$5&lt;=second_reg_period, AN$7, AN$6))^0.5</f>
        <v>0</v>
      </c>
      <c r="AO82" s="120">
        <f>INDEX('Inputs - Summary'!AO$43:AO$52,MATCH($B69,'Inputs - Summary'!$C$43:$C$52,0))*(1+IF(AO$5&lt;=second_reg_period, AO$7, AO$6))^0.5</f>
        <v>0</v>
      </c>
      <c r="AP82" s="120">
        <f>INDEX('Inputs - Summary'!AP$43:AP$52,MATCH($B69,'Inputs - Summary'!$C$43:$C$52,0))*(1+IF(AP$5&lt;=second_reg_period, AP$7, AP$6))^0.5</f>
        <v>0</v>
      </c>
      <c r="AQ82" s="120">
        <f>INDEX('Inputs - Summary'!AQ$43:AQ$52,MATCH($B69,'Inputs - Summary'!$C$43:$C$52,0))*(1+IF(AQ$5&lt;=second_reg_period, AQ$7, AQ$6))^0.5</f>
        <v>0</v>
      </c>
      <c r="AR82" s="120">
        <f>INDEX('Inputs - Summary'!AR$43:AR$52,MATCH($B69,'Inputs - Summary'!$C$43:$C$52,0))*(1+IF(AR$5&lt;=second_reg_period, AR$7, AR$6))^0.5</f>
        <v>0</v>
      </c>
      <c r="AS82" s="120">
        <f>INDEX('Inputs - Summary'!AS$43:AS$52,MATCH($B69,'Inputs - Summary'!$C$43:$C$52,0))*(1+IF(AS$5&lt;=second_reg_period, AS$7, AS$6))^0.5</f>
        <v>0</v>
      </c>
      <c r="AT82" s="120">
        <f>INDEX('Inputs - Summary'!AT$43:AT$52,MATCH($B69,'Inputs - Summary'!$C$43:$C$52,0))*(1+IF(AT$5&lt;=second_reg_period, AT$7, AT$6))^0.5</f>
        <v>0</v>
      </c>
      <c r="AU82" s="120">
        <f>INDEX('Inputs - Summary'!AU$43:AU$52,MATCH($B69,'Inputs - Summary'!$C$43:$C$52,0))*(1+IF(AU$5&lt;=second_reg_period, AU$7, AU$6))^0.5</f>
        <v>0</v>
      </c>
      <c r="AV82" s="120">
        <f>INDEX('Inputs - Summary'!AV$43:AV$52,MATCH($B69,'Inputs - Summary'!$C$43:$C$52,0))*(1+IF(AV$5&lt;=second_reg_period, AV$7, AV$6))^0.5</f>
        <v>0</v>
      </c>
      <c r="AW82" s="120">
        <f>INDEX('Inputs - Summary'!AW$43:AW$52,MATCH($B69,'Inputs - Summary'!$C$43:$C$52,0))*(1+IF(AW$5&lt;=second_reg_period, AW$7, AW$6))^0.5</f>
        <v>0</v>
      </c>
      <c r="AX82" s="120">
        <f>INDEX('Inputs - Summary'!AX$43:AX$52,MATCH($B69,'Inputs - Summary'!$C$43:$C$52,0))*(1+IF(AX$5&lt;=second_reg_period, AX$7, AX$6))^0.5</f>
        <v>0</v>
      </c>
      <c r="AY82" s="120">
        <f>INDEX('Inputs - Summary'!AY$43:AY$52,MATCH($B69,'Inputs - Summary'!$C$43:$C$52,0))*(1+IF(AY$5&lt;=second_reg_period, AY$7, AY$6))^0.5</f>
        <v>0</v>
      </c>
      <c r="AZ82" s="120">
        <f>INDEX('Inputs - Summary'!AZ$43:AZ$52,MATCH($B69,'Inputs - Summary'!$C$43:$C$52,0))*(1+IF(AZ$5&lt;=second_reg_period, AZ$7, AZ$6))^0.5</f>
        <v>0</v>
      </c>
      <c r="BA82" s="120">
        <f>INDEX('Inputs - Summary'!BA$43:BA$52,MATCH($B69,'Inputs - Summary'!$C$43:$C$52,0))*(1+IF(BA$5&lt;=second_reg_period, BA$7, BA$6))^0.5</f>
        <v>0</v>
      </c>
      <c r="BB82" s="120">
        <f>INDEX('Inputs - Summary'!BB$43:BB$52,MATCH($B69,'Inputs - Summary'!$C$43:$C$52,0))*(1+IF(BB$5&lt;=second_reg_period, BB$7, BB$6))^0.5</f>
        <v>0</v>
      </c>
      <c r="BC82" s="120">
        <f>INDEX('Inputs - Summary'!BC$43:BC$52,MATCH($B69,'Inputs - Summary'!$C$43:$C$52,0))*(1+IF(BC$5&lt;=second_reg_period, BC$7, BC$6))^0.5</f>
        <v>0</v>
      </c>
      <c r="BD82" s="120">
        <f>INDEX('Inputs - Summary'!BD$43:BD$52,MATCH($B69,'Inputs - Summary'!$C$43:$C$52,0))*(1+IF(BD$5&lt;=second_reg_period, BD$7, BD$6))^0.5</f>
        <v>0</v>
      </c>
      <c r="BE82" s="120">
        <f>INDEX('Inputs - Summary'!BE$43:BE$52,MATCH($B69,'Inputs - Summary'!$C$43:$C$52,0))*(1+IF(BE$5&lt;=second_reg_period, BE$7, BE$6))^0.5</f>
        <v>0</v>
      </c>
      <c r="BF82" s="120">
        <f>INDEX('Inputs - Summary'!BF$43:BF$52,MATCH($B69,'Inputs - Summary'!$C$43:$C$52,0))*(1+IF(BF$5&lt;=second_reg_period, BF$7, BF$6))^0.5</f>
        <v>0</v>
      </c>
      <c r="BG82" s="120">
        <f>INDEX('Inputs - Summary'!BG$43:BG$52,MATCH($B69,'Inputs - Summary'!$C$43:$C$52,0))*(1+IF(BG$5&lt;=second_reg_period, BG$7, BG$6))^0.5</f>
        <v>0</v>
      </c>
      <c r="BH82" s="120">
        <f>INDEX('Inputs - Summary'!BH$43:BH$52,MATCH($B69,'Inputs - Summary'!$C$43:$C$52,0))*(1+IF(BH$5&lt;=second_reg_period, BH$7, BH$6))^0.5</f>
        <v>0</v>
      </c>
      <c r="BI82" s="120">
        <f>INDEX('Inputs - Summary'!BI$43:BI$52,MATCH($B69,'Inputs - Summary'!$C$43:$C$52,0))*(1+IF(BI$5&lt;=second_reg_period, BI$7, BI$6))^0.5</f>
        <v>0</v>
      </c>
      <c r="BJ82" s="120">
        <f>INDEX('Inputs - Summary'!BJ$43:BJ$52,MATCH($B69,'Inputs - Summary'!$C$43:$C$52,0))*(1+IF(BJ$5&lt;=second_reg_period, BJ$7, BJ$6))^0.5</f>
        <v>0</v>
      </c>
      <c r="BK82" s="120">
        <f>INDEX('Inputs - Summary'!BK$43:BK$52,MATCH($B69,'Inputs - Summary'!$C$43:$C$52,0))*(1+IF(BK$5&lt;=second_reg_period, BK$7, BK$6))^0.5</f>
        <v>0</v>
      </c>
      <c r="BL82" s="120">
        <f>INDEX('Inputs - Summary'!BL$43:BL$52,MATCH($B69,'Inputs - Summary'!$C$43:$C$52,0))*(1+IF(BL$5&lt;=second_reg_period, BL$7, BL$6))^0.5</f>
        <v>0</v>
      </c>
      <c r="BM82" s="120">
        <f>INDEX('Inputs - Summary'!BM$43:BM$52,MATCH($B69,'Inputs - Summary'!$C$43:$C$52,0))*(1+IF(BM$5&lt;=second_reg_period, BM$7, BM$6))^0.5</f>
        <v>0</v>
      </c>
      <c r="BN82" s="120">
        <f>INDEX('Inputs - Summary'!BN$43:BN$52,MATCH($B69,'Inputs - Summary'!$C$43:$C$52,0))*(1+IF(BN$5&lt;=second_reg_period, BN$7, BN$6))^0.5</f>
        <v>0</v>
      </c>
      <c r="BO82" s="120">
        <f>INDEX('Inputs - Summary'!BO$43:BO$52,MATCH($B69,'Inputs - Summary'!$C$43:$C$52,0))*(1+IF(BO$5&lt;=second_reg_period, BO$7, BO$6))^0.5</f>
        <v>0</v>
      </c>
      <c r="BP82" s="120">
        <f>INDEX('Inputs - Summary'!BP$43:BP$52,MATCH($B69,'Inputs - Summary'!$C$43:$C$52,0))*(1+IF(BP$5&lt;=second_reg_period, BP$7, BP$6))^0.5</f>
        <v>0</v>
      </c>
      <c r="BQ82" s="120">
        <f>INDEX('Inputs - Summary'!BQ$43:BQ$52,MATCH($B69,'Inputs - Summary'!$C$43:$C$52,0))*(1+IF(BQ$5&lt;=second_reg_period, BQ$7, BQ$6))^0.5</f>
        <v>0</v>
      </c>
      <c r="BR82" s="120">
        <f>INDEX('Inputs - Summary'!BR$43:BR$52,MATCH($B69,'Inputs - Summary'!$C$43:$C$52,0))*(1+IF(BR$5&lt;=second_reg_period, BR$7, BR$6))^0.5</f>
        <v>0</v>
      </c>
      <c r="BS82" s="120">
        <f>INDEX('Inputs - Summary'!BS$43:BS$52,MATCH($B69,'Inputs - Summary'!$C$43:$C$52,0))*(1+IF(BS$5&lt;=second_reg_period, BS$7, BS$6))^0.5</f>
        <v>0</v>
      </c>
      <c r="BT82" s="120">
        <f>INDEX('Inputs - Summary'!BT$43:BT$52,MATCH($B69,'Inputs - Summary'!$C$43:$C$52,0))*(1+IF(BT$5&lt;=second_reg_period, BT$7, BT$6))^0.5</f>
        <v>0</v>
      </c>
      <c r="BU82" s="120">
        <f>INDEX('Inputs - Summary'!BU$43:BU$52,MATCH($B69,'Inputs - Summary'!$C$43:$C$52,0))*(1+IF(BU$5&lt;=second_reg_period, BU$7, BU$6))^0.5</f>
        <v>0</v>
      </c>
      <c r="BV82" s="120">
        <f>INDEX('Inputs - Summary'!BV$43:BV$52,MATCH($B69,'Inputs - Summary'!$C$43:$C$52,0))*(1+IF(BV$5&lt;=second_reg_period, BV$7, BV$6))^0.5</f>
        <v>0</v>
      </c>
      <c r="BW82" s="120">
        <f>INDEX('Inputs - Summary'!BW$43:BW$52,MATCH($B69,'Inputs - Summary'!$C$43:$C$52,0))*(1+IF(BW$5&lt;=second_reg_period, BW$7, BW$6))^0.5</f>
        <v>0</v>
      </c>
    </row>
    <row r="83" spans="3:75" ht="12.75" customHeight="1" outlineLevel="1">
      <c r="D83" s="126" t="s">
        <v>37</v>
      </c>
      <c r="I83" s="134"/>
      <c r="O83" s="149"/>
      <c r="P83" s="128"/>
      <c r="Q83" s="128"/>
      <c r="R83" s="128"/>
      <c r="S83" s="128"/>
      <c r="T83" s="128"/>
      <c r="U83" s="128"/>
      <c r="V83" s="128"/>
      <c r="W83" s="128"/>
      <c r="X83" s="128"/>
      <c r="Y83" s="128"/>
      <c r="Z83" s="128"/>
      <c r="AA83" s="128"/>
      <c r="AB83" s="128"/>
      <c r="AC83" s="128"/>
      <c r="AD83" s="128"/>
      <c r="AE83" s="128"/>
      <c r="AF83" s="128"/>
      <c r="AG83" s="128"/>
      <c r="AH83" s="128"/>
      <c r="AI83" s="128"/>
      <c r="AJ83" s="128"/>
      <c r="AK83" s="128"/>
      <c r="AL83" s="128"/>
      <c r="AM83" s="128"/>
      <c r="AN83" s="128"/>
      <c r="AO83" s="128"/>
      <c r="AP83" s="128"/>
      <c r="AQ83" s="128"/>
      <c r="AR83" s="128"/>
      <c r="AS83" s="128"/>
      <c r="AT83" s="128"/>
      <c r="AU83" s="128"/>
      <c r="AV83" s="128"/>
      <c r="AW83" s="128"/>
      <c r="AX83" s="128"/>
      <c r="AY83" s="128"/>
      <c r="AZ83" s="128"/>
      <c r="BA83" s="128"/>
      <c r="BB83" s="128"/>
      <c r="BC83" s="128"/>
      <c r="BD83" s="128"/>
      <c r="BE83" s="128"/>
      <c r="BF83" s="128"/>
      <c r="BG83" s="128"/>
      <c r="BH83" s="128"/>
      <c r="BI83" s="128"/>
      <c r="BJ83" s="128"/>
      <c r="BK83" s="128"/>
      <c r="BL83" s="128"/>
      <c r="BM83" s="128"/>
      <c r="BN83" s="128"/>
      <c r="BO83" s="128"/>
      <c r="BP83" s="128"/>
      <c r="BQ83" s="128"/>
      <c r="BR83" s="128"/>
      <c r="BS83" s="128"/>
      <c r="BT83" s="128"/>
      <c r="BU83" s="128"/>
      <c r="BV83" s="128"/>
      <c r="BW83" s="128"/>
    </row>
    <row r="84" spans="3:75" ht="12.75" customHeight="1" outlineLevel="1">
      <c r="D84" s="150" t="s">
        <v>36</v>
      </c>
      <c r="E84" s="120" t="s">
        <v>55</v>
      </c>
      <c r="I84" s="134"/>
      <c r="J84" s="151"/>
      <c r="K84" s="151"/>
      <c r="L84" s="151"/>
      <c r="M84" s="151"/>
      <c r="N84" s="151"/>
      <c r="O84" s="151">
        <f>IF($I71="n/a",0,IF(O$5-$N$5&gt;$I71-5,$N81-SUM($J84:N84),$N81/($I71-5)))</f>
        <v>0</v>
      </c>
      <c r="P84" s="151">
        <f>IF($I71="n/a",0,IF(P$5-$N$5&gt;$I71-5,$N81-SUM($J84:O84),$N81/($I71-5)))</f>
        <v>0</v>
      </c>
      <c r="Q84" s="151">
        <f>IF($I71="n/a",0,IF(Q$5-$N$5&gt;$I71-5,$N81-SUM($J84:P84),$N81/($I71-5)))</f>
        <v>0</v>
      </c>
      <c r="R84" s="151">
        <f>IF($I71="n/a",0,IF(R$5-$N$5&gt;$I71-5,$N81-SUM($J84:Q84),$N81/($I71-5)))</f>
        <v>0</v>
      </c>
      <c r="S84" s="151">
        <f>IF($I71="n/a",0,IF(S$5-$N$5&gt;$I71-5,$N81-SUM($J84:R84),$N81/($I71-5)))</f>
        <v>0</v>
      </c>
      <c r="T84" s="151">
        <f>IF($I71="n/a",0,IF(T$5-$N$5&gt;$I71-5,$N81-SUM($J84:S84),$N81/($I71-5)))</f>
        <v>0</v>
      </c>
      <c r="U84" s="151">
        <f>IF($I71="n/a",0,IF(U$5-$N$5&gt;$I71-5,$N81-SUM($J84:T84),$N81/($I71-5)))</f>
        <v>0</v>
      </c>
      <c r="V84" s="151">
        <f>IF($I71="n/a",0,IF(V$5-$N$5&gt;$I71-5,$N81-SUM($J84:U84),$N81/($I71-5)))</f>
        <v>0</v>
      </c>
      <c r="W84" s="151">
        <f>IF($I71="n/a",0,IF(W$5-$N$5&gt;$I71-5,$N81-SUM($J84:V84),$N81/($I71-5)))</f>
        <v>0</v>
      </c>
      <c r="X84" s="151">
        <f>IF($I71="n/a",0,IF(X$5-$N$5&gt;$I71-5,$N81-SUM($J84:W84),$N81/($I71-5)))</f>
        <v>0</v>
      </c>
      <c r="Y84" s="151">
        <f>IF($I71="n/a",0,IF(Y$5-$N$5&gt;$I71-5,$N81-SUM($J84:X84),$N81/($I71-5)))</f>
        <v>0</v>
      </c>
      <c r="Z84" s="151">
        <f>IF($I71="n/a",0,IF(Z$5-$N$5&gt;$I71-5,$N81-SUM($J84:Y84),$N81/($I71-5)))</f>
        <v>0</v>
      </c>
      <c r="AA84" s="151">
        <f>IF($I71="n/a",0,IF(AA$5-$N$5&gt;$I71-5,$N81-SUM($J84:Z84),$N81/($I71-5)))</f>
        <v>0</v>
      </c>
      <c r="AB84" s="151">
        <f>IF($I71="n/a",0,IF(AB$5-$N$5&gt;$I71-5,$N81-SUM($J84:AA84),$N81/($I71-5)))</f>
        <v>0</v>
      </c>
      <c r="AC84" s="151">
        <f>IF($I71="n/a",0,IF(AC$5-$N$5&gt;$I71-5,$N81-SUM($J84:AB84),$N81/($I71-5)))</f>
        <v>0</v>
      </c>
      <c r="AD84" s="151">
        <f>IF($I71="n/a",0,IF(AD$5-$N$5&gt;$I71-5,$N81-SUM($J84:AC84),$N81/($I71-5)))</f>
        <v>0</v>
      </c>
      <c r="AE84" s="151">
        <f>IF($I71="n/a",0,IF(AE$5-$N$5&gt;$I71-5,$N81-SUM($J84:AD84),$N81/($I71-5)))</f>
        <v>0</v>
      </c>
      <c r="AF84" s="151">
        <f>IF($I71="n/a",0,IF(AF$5-$N$5&gt;$I71-5,$N81-SUM($J84:AE84),$N81/($I71-5)))</f>
        <v>0</v>
      </c>
      <c r="AG84" s="151">
        <f>IF($I71="n/a",0,IF(AG$5-$N$5&gt;$I71-5,$N81-SUM($J84:AF84),$N81/($I71-5)))</f>
        <v>0</v>
      </c>
      <c r="AH84" s="151">
        <f>IF($I71="n/a",0,IF(AH$5-$N$5&gt;$I71-5,$N81-SUM($J84:AG84),$N81/($I71-5)))</f>
        <v>0</v>
      </c>
      <c r="AI84" s="151">
        <f>IF($I71="n/a",0,IF(AI$5-$N$5&gt;$I71-5,$N81-SUM($J84:AH84),$N81/($I71-5)))</f>
        <v>0</v>
      </c>
      <c r="AJ84" s="151">
        <f>IF($I71="n/a",0,IF(AJ$5-$N$5&gt;$I71-5,$N81-SUM($J84:AI84),$N81/($I71-5)))</f>
        <v>0</v>
      </c>
      <c r="AK84" s="151">
        <f>IF($I71="n/a",0,IF(AK$5-$N$5&gt;$I71-5,$N81-SUM($J84:AJ84),$N81/($I71-5)))</f>
        <v>0</v>
      </c>
      <c r="AL84" s="151">
        <f>IF($I71="n/a",0,IF(AL$5-$N$5&gt;$I71-5,$N81-SUM($J84:AK84),$N81/($I71-5)))</f>
        <v>0</v>
      </c>
      <c r="AM84" s="151">
        <f>IF($I71="n/a",0,IF(AM$5-$N$5&gt;$I71-5,$N81-SUM($J84:AL84),$N81/($I71-5)))</f>
        <v>0</v>
      </c>
      <c r="AN84" s="151">
        <f>IF($I71="n/a",0,IF(AN$5-$N$5&gt;$I71-5,$N81-SUM($J84:AM84),$N81/($I71-5)))</f>
        <v>0</v>
      </c>
      <c r="AO84" s="151">
        <f>IF($I71="n/a",0,IF(AO$5-$N$5&gt;$I71-5,$N81-SUM($J84:AN84),$N81/($I71-5)))</f>
        <v>0</v>
      </c>
      <c r="AP84" s="151">
        <f>IF($I71="n/a",0,IF(AP$5-$N$5&gt;$I71-5,$N81-SUM($J84:AO84),$N81/($I71-5)))</f>
        <v>0</v>
      </c>
      <c r="AQ84" s="151">
        <f>IF($I71="n/a",0,IF(AQ$5-$N$5&gt;$I71-5,$N81-SUM($J84:AP84),$N81/($I71-5)))</f>
        <v>0</v>
      </c>
      <c r="AR84" s="151">
        <f>IF($I71="n/a",0,IF(AR$5-$N$5&gt;$I71-5,$N81-SUM($J84:AQ84),$N81/($I71-5)))</f>
        <v>0</v>
      </c>
      <c r="AS84" s="151">
        <f>IF($I71="n/a",0,IF(AS$5-$N$5&gt;$I71-5,$N81-SUM($J84:AR84),$N81/($I71-5)))</f>
        <v>0</v>
      </c>
      <c r="AT84" s="151">
        <f>IF($I71="n/a",0,IF(AT$5-$N$5&gt;$I71-5,$N81-SUM($J84:AS84),$N81/($I71-5)))</f>
        <v>0</v>
      </c>
      <c r="AU84" s="151">
        <f>IF($I71="n/a",0,IF(AU$5-$N$5&gt;$I71-5,$N81-SUM($J84:AT84),$N81/($I71-5)))</f>
        <v>0</v>
      </c>
      <c r="AV84" s="151">
        <f>IF($I71="n/a",0,IF(AV$5-$N$5&gt;$I71-5,$N81-SUM($J84:AU84),$N81/($I71-5)))</f>
        <v>0</v>
      </c>
      <c r="AW84" s="151">
        <f>IF($I71="n/a",0,IF(AW$5-$N$5&gt;$I71-5,$N81-SUM($J84:AV84),$N81/($I71-5)))</f>
        <v>0</v>
      </c>
      <c r="AX84" s="151">
        <f>IF($I71="n/a",0,IF(AX$5-$N$5&gt;$I71-5,$N81-SUM($J84:AW84),$N81/($I71-5)))</f>
        <v>0</v>
      </c>
      <c r="AY84" s="151">
        <f>IF($I71="n/a",0,IF(AY$5-$N$5&gt;$I71-5,$N81-SUM($J84:AX84),$N81/($I71-5)))</f>
        <v>0</v>
      </c>
      <c r="AZ84" s="151">
        <f>IF($I71="n/a",0,IF(AZ$5-$N$5&gt;$I71-5,$N81-SUM($J84:AY84),$N81/($I71-5)))</f>
        <v>0</v>
      </c>
      <c r="BA84" s="151">
        <f>IF($I71="n/a",0,IF(BA$5-$N$5&gt;$I71-5,$N81-SUM($J84:AZ84),$N81/($I71-5)))</f>
        <v>0</v>
      </c>
      <c r="BB84" s="151">
        <f>IF($I71="n/a",0,IF(BB$5-$N$5&gt;$I71-5,$N81-SUM($J84:BA84),$N81/($I71-5)))</f>
        <v>0</v>
      </c>
      <c r="BC84" s="151">
        <f>IF($I71="n/a",0,IF(BC$5-$N$5&gt;$I71-5,$N81-SUM($J84:BB84),$N81/($I71-5)))</f>
        <v>0</v>
      </c>
      <c r="BD84" s="151">
        <f>IF($I71="n/a",0,IF(BD$5-$N$5&gt;$I71-5,$N81-SUM($J84:BC84),$N81/($I71-5)))</f>
        <v>0</v>
      </c>
      <c r="BE84" s="151">
        <f>IF($I71="n/a",0,IF(BE$5-$N$5&gt;$I71-5,$N81-SUM($J84:BD84),$N81/($I71-5)))</f>
        <v>0</v>
      </c>
      <c r="BF84" s="151">
        <f>IF($I71="n/a",0,IF(BF$5-$N$5&gt;$I71-5,$N81-SUM($J84:BE84),$N81/($I71-5)))</f>
        <v>0</v>
      </c>
      <c r="BG84" s="151">
        <f>IF($I71="n/a",0,IF(BG$5-$N$5&gt;$I71-5,$N81-SUM($J84:BF84),$N81/($I71-5)))</f>
        <v>0</v>
      </c>
      <c r="BH84" s="151">
        <f>IF($I71="n/a",0,IF(BH$5-$N$5&gt;$I71-5,$N81-SUM($J84:BG84),$N81/($I71-5)))</f>
        <v>0</v>
      </c>
      <c r="BI84" s="151">
        <f>IF($I71="n/a",0,IF(BI$5-$N$5&gt;$I71-5,$N81-SUM($J84:BH84),$N81/($I71-5)))</f>
        <v>0</v>
      </c>
      <c r="BJ84" s="151">
        <f>IF($I71="n/a",0,IF(BJ$5-$N$5&gt;$I71-5,$N81-SUM($J84:BI84),$N81/($I71-5)))</f>
        <v>0</v>
      </c>
      <c r="BK84" s="151">
        <f>IF($I71="n/a",0,IF(BK$5-$N$5&gt;$I71-5,$N81-SUM($J84:BJ84),$N81/($I71-5)))</f>
        <v>0</v>
      </c>
      <c r="BL84" s="151">
        <f>IF($I71="n/a",0,IF(BL$5-$N$5&gt;$I71-5,$N81-SUM($J84:BK84),$N81/($I71-5)))</f>
        <v>0</v>
      </c>
      <c r="BM84" s="151">
        <f>IF($I71="n/a",0,IF(BM$5-$N$5&gt;$I71-5,$N81-SUM($J84:BL84),$N81/($I71-5)))</f>
        <v>0</v>
      </c>
      <c r="BN84" s="151">
        <f>IF($I71="n/a",0,IF(BN$5-$N$5&gt;$I71-5,$N81-SUM($J84:BM84),$N81/($I71-5)))</f>
        <v>0</v>
      </c>
      <c r="BO84" s="151">
        <f>IF($I71="n/a",0,IF(BO$5-$N$5&gt;$I71-5,$N81-SUM($J84:BN84),$N81/($I71-5)))</f>
        <v>0</v>
      </c>
      <c r="BP84" s="151">
        <f>IF($I71="n/a",0,IF(BP$5-$N$5&gt;$I71-5,$N81-SUM($J84:BO84),$N81/($I71-5)))</f>
        <v>0</v>
      </c>
      <c r="BQ84" s="151">
        <f>IF($I71="n/a",0,IF(BQ$5-$N$5&gt;$I71-5,$N81-SUM($J84:BP84),$N81/($I71-5)))</f>
        <v>0</v>
      </c>
      <c r="BR84" s="151">
        <f>IF($I71="n/a",0,IF(BR$5-$N$5&gt;$I71-5,$N81-SUM($J84:BQ84),$N81/($I71-5)))</f>
        <v>0</v>
      </c>
      <c r="BS84" s="151">
        <f>IF($I71="n/a",0,IF(BS$5-$N$5&gt;$I71-5,$N81-SUM($J84:BR84),$N81/($I71-5)))</f>
        <v>0</v>
      </c>
      <c r="BT84" s="151">
        <f>IF($I71="n/a",0,IF(BT$5-$N$5&gt;$I71-5,$N81-SUM($J84:BS84),$N81/($I71-5)))</f>
        <v>0</v>
      </c>
      <c r="BU84" s="151">
        <f>IF($I71="n/a",0,IF(BU$5-$N$5&gt;$I71-5,$N81-SUM($J84:BT84),$N81/($I71-5)))</f>
        <v>0</v>
      </c>
      <c r="BV84" s="151">
        <f>IF($I71="n/a",0,IF(BV$5-$N$5&gt;$I71-5,$N81-SUM($J84:BU84),$N81/($I71-5)))</f>
        <v>0</v>
      </c>
      <c r="BW84" s="151">
        <f>IF($I71="n/a",0,IF(BW$5-$N$5&gt;$I71-5,$N81-SUM($J84:BV84),$N81/($I71-5)))</f>
        <v>0</v>
      </c>
    </row>
    <row r="85" spans="3:75" ht="12.75" customHeight="1" outlineLevel="1">
      <c r="D85" s="150">
        <v>2013</v>
      </c>
      <c r="E85" s="120" t="s">
        <v>55</v>
      </c>
      <c r="I85" s="134"/>
      <c r="J85" s="152">
        <f>IF(J$5&lt;=$D85,0,IF(SUM($D85,I71)&gt;J$5,$J82/I71,$J82-SUM($I85:I85)))</f>
        <v>0</v>
      </c>
      <c r="K85" s="153">
        <f>IF(K$5&lt;=$D85,0,IF(SUM($D85,I71)&gt;K$5,$J82/I71,$J82-SUM($I85:J85)))</f>
        <v>0.28517618474668438</v>
      </c>
      <c r="L85" s="154">
        <f>IF(L$5&lt;=$D85,0,IF(SUM($D85,I71)&gt;L$5,$J82/I71,$J82-SUM($I85:K85)))</f>
        <v>0.28517618474668438</v>
      </c>
      <c r="M85" s="154">
        <f>IF(M$5&lt;=$D85,0,IF(SUM($D85,I71)&gt;M$5,$J82/I71,$J82-SUM($I85:L85)))</f>
        <v>0.28517618474668438</v>
      </c>
      <c r="N85" s="154">
        <f>IF(N$5&lt;=$D85,0,IF(SUM($D85,I71)&gt;N$5,$J82/I71,$J82-SUM($I85:M85)))</f>
        <v>0.28517618474668438</v>
      </c>
      <c r="O85" s="154">
        <f>IF(O$5&lt;=$D85,0,IF(SUM($D85,I71)&gt;O$5,$J82/I71,$J82-SUM($I85:N85)))</f>
        <v>0.28517618474668438</v>
      </c>
      <c r="P85" s="154">
        <f>IF(P$5&lt;=$D85,0,IF(SUM($D85,I71)&gt;P$5,$J82/I71,$J82-SUM($I85:O85)))</f>
        <v>0.28517618474668438</v>
      </c>
      <c r="Q85" s="154">
        <f>IF(Q$5&lt;=$D85,0,IF(SUM($D85,I71)&gt;Q$5,$J82/I71,$J82-SUM($I85:P85)))</f>
        <v>0.28517618474668438</v>
      </c>
      <c r="R85" s="154">
        <f>IF(R$5&lt;=$D85,0,IF(SUM($D85,I71)&gt;R$5,$J82/I71,$J82-SUM($I85:Q85)))</f>
        <v>0.28517618474668438</v>
      </c>
      <c r="S85" s="154">
        <f>IF(S$5&lt;=$D85,0,IF(SUM($D85,I71)&gt;S$5,$J82/I71,$J82-SUM($I85:R85)))</f>
        <v>0.28517618474668438</v>
      </c>
      <c r="T85" s="154">
        <f>IF(T$5&lt;=$D85,0,IF(SUM($D85,I71)&gt;T$5,$J82/I71,$J82-SUM($I85:S85)))</f>
        <v>0.28517618474668438</v>
      </c>
      <c r="U85" s="154">
        <f>IF(U$5&lt;=$D85,0,IF(SUM($D85,I71)&gt;U$5,$J82/I71,$J82-SUM($I85:T85)))</f>
        <v>0.28517618474668438</v>
      </c>
      <c r="V85" s="154">
        <f>IF(V$5&lt;=$D85,0,IF(SUM($D85,I71)&gt;V$5,$J82/I71,$J82-SUM($I85:U85)))</f>
        <v>0.28517618474668438</v>
      </c>
      <c r="W85" s="154">
        <f>IF(W$5&lt;=$D85,0,IF(SUM($D85,I71)&gt;W$5,$J82/I71,$J82-SUM($I85:V85)))</f>
        <v>0.28517618474668438</v>
      </c>
      <c r="X85" s="154">
        <f>IF(X$5&lt;=$D85,0,IF(SUM($D85,I71)&gt;X$5,$J82/I71,$J82-SUM($I85:W85)))</f>
        <v>0.28517618474668438</v>
      </c>
      <c r="Y85" s="154">
        <f>IF(Y$5&lt;=$D85,0,IF(SUM($D85,I71)&gt;Y$5,$J82/I71,$J82-SUM($I85:X85)))</f>
        <v>0.28517618474668438</v>
      </c>
      <c r="Z85" s="154">
        <f>IF(Z$5&lt;=$D85,0,IF(SUM($D85,I71)&gt;Z$5,$J82/I71,$J82-SUM($I85:Y85)))</f>
        <v>0.28517618474668438</v>
      </c>
      <c r="AA85" s="154">
        <f>IF(AA$5&lt;=$D85,0,IF(SUM($D85,I71)&gt;AA$5,$J82/I71,$J82-SUM($I85:Z85)))</f>
        <v>0.28517618474668438</v>
      </c>
      <c r="AB85" s="154">
        <f>IF(AB$5&lt;=$D85,0,IF(SUM($D85,I71)&gt;AB$5,$J82/I71,$J82-SUM($I85:AA85)))</f>
        <v>0.28517618474668438</v>
      </c>
      <c r="AC85" s="154">
        <f>IF(AC$5&lt;=$D85,0,IF(SUM($D85,I71)&gt;AC$5,$J82/I71,$J82-SUM($I85:AB85)))</f>
        <v>0.28517618474668438</v>
      </c>
      <c r="AD85" s="154">
        <f>IF(AD$5&lt;=$D85,0,IF(SUM($D85,I71)&gt;AD$5,$J82/I71,$J82-SUM($I85:AC85)))</f>
        <v>0.28517618474668438</v>
      </c>
      <c r="AE85" s="154">
        <f>IF(AE$5&lt;=$D85,0,IF(SUM($D85,I71)&gt;AE$5,$J82/I71,$J82-SUM($I85:AD85)))</f>
        <v>0.28517618474668438</v>
      </c>
      <c r="AF85" s="154">
        <f>IF(AF$5&lt;=$D85,0,IF(SUM($D85,I71)&gt;AF$5,$J82/I71,$J82-SUM($I85:AE85)))</f>
        <v>0.28517618474668438</v>
      </c>
      <c r="AG85" s="154">
        <f>IF(AG$5&lt;=$D85,0,IF(SUM($D85,I71)&gt;AG$5,$J82/I71,$J82-SUM($I85:AF85)))</f>
        <v>0.28517618474668438</v>
      </c>
      <c r="AH85" s="154">
        <f>IF(AH$5&lt;=$D85,0,IF(SUM($D85,I71)&gt;AH$5,$J82/I71,$J82-SUM($I85:AG85)))</f>
        <v>0.28517618474668438</v>
      </c>
      <c r="AI85" s="154">
        <f>IF(AI$5&lt;=$D85,0,IF(SUM($D85,I71)&gt;AI$5,$J82/I71,$J82-SUM($I85:AH85)))</f>
        <v>0.28517618474668438</v>
      </c>
      <c r="AJ85" s="154">
        <f>IF(AJ$5&lt;=$D85,0,IF(SUM($D85,I71)&gt;AJ$5,$J82/I71,$J82-SUM($I85:AI85)))</f>
        <v>0.28517618474668438</v>
      </c>
      <c r="AK85" s="154">
        <f>IF(AK$5&lt;=$D85,0,IF(SUM($D85,I71)&gt;AK$5,$J82/I71,$J82-SUM($I85:AJ85)))</f>
        <v>0.28517618474668438</v>
      </c>
      <c r="AL85" s="154">
        <f>IF(AL$5&lt;=$D85,0,IF(SUM($D85,I71)&gt;AL$5,$J82/I71,$J82-SUM($I85:AK85)))</f>
        <v>0.28517618474668438</v>
      </c>
      <c r="AM85" s="154">
        <f>IF(AM$5&lt;=$D85,0,IF(SUM($D85,I71)&gt;AM$5,$J82/I71,$J82-SUM($I85:AL85)))</f>
        <v>0.28517618474668438</v>
      </c>
      <c r="AN85" s="154">
        <f>IF(AN$5&lt;=$D85,0,IF(SUM($D85,I71)&gt;AN$5,$J82/I71,$J82-SUM($I85:AM85)))</f>
        <v>0.28517618474668438</v>
      </c>
      <c r="AO85" s="154">
        <f>IF(AO$5&lt;=$D85,0,IF(SUM($D85,I71)&gt;AO$5,$J82/I71,$J82-SUM($I85:AN85)))</f>
        <v>0.28517618474668438</v>
      </c>
      <c r="AP85" s="154">
        <f>IF(AP$5&lt;=$D85,0,IF(SUM($D85,I71)&gt;AP$5,$J82/I71,$J82-SUM($I85:AO85)))</f>
        <v>0.28517618474668438</v>
      </c>
      <c r="AQ85" s="154">
        <f>IF(AQ$5&lt;=$D85,0,IF(SUM($D85,I71)&gt;AQ$5,$J82/I71,$J82-SUM($I85:AP85)))</f>
        <v>0.28517618474668438</v>
      </c>
      <c r="AR85" s="154">
        <f>IF(AR$5&lt;=$D85,0,IF(SUM($D85,I71)&gt;AR$5,$J82/I71,$J82-SUM($I85:AQ85)))</f>
        <v>0.28517618474668438</v>
      </c>
      <c r="AS85" s="154">
        <f>IF(AS$5&lt;=$D85,0,IF(SUM($D85,I71)&gt;AS$5,$J82/I71,$J82-SUM($I85:AR85)))</f>
        <v>0.28517618474668438</v>
      </c>
      <c r="AT85" s="154">
        <f>IF(AT$5&lt;=$D85,0,IF(SUM($D85,I71)&gt;AT$5,$J82/I71,$J82-SUM($I85:AS85)))</f>
        <v>0.28517618474668438</v>
      </c>
      <c r="AU85" s="154">
        <f>IF(AU$5&lt;=$D85,0,IF(SUM($D85,I71)&gt;AU$5,$J82/I71,$J82-SUM($I85:AT85)))</f>
        <v>0.28517618474668438</v>
      </c>
      <c r="AV85" s="154">
        <f>IF(AV$5&lt;=$D85,0,IF(SUM($D85,I71)&gt;AV$5,$J82/I71,$J82-SUM($I85:AU85)))</f>
        <v>0.28517618474668438</v>
      </c>
      <c r="AW85" s="154">
        <f>IF(AW$5&lt;=$D85,0,IF(SUM($D85,I71)&gt;AW$5,$J82/I71,$J82-SUM($I85:AV85)))</f>
        <v>0.28517618474668438</v>
      </c>
      <c r="AX85" s="154">
        <f>IF(AX$5&lt;=$D85,0,IF(SUM($D85,I71)&gt;AX$5,$J82/I71,$J82-SUM($I85:AW85)))</f>
        <v>0.28517618474668438</v>
      </c>
      <c r="AY85" s="154">
        <f>IF(AY$5&lt;=$D85,0,IF(SUM($D85,I71)&gt;AY$5,$J82/I71,$J82-SUM($I85:AX85)))</f>
        <v>0.28517618474668438</v>
      </c>
      <c r="AZ85" s="154">
        <f>IF(AZ$5&lt;=$D85,0,IF(SUM($D85,I71)&gt;AZ$5,$J82/I71,$J82-SUM($I85:AY85)))</f>
        <v>0.28517618474668438</v>
      </c>
      <c r="BA85" s="154">
        <f>IF(BA$5&lt;=$D85,0,IF(SUM($D85,I71)&gt;BA$5,$J82/I71,$J82-SUM($I85:AZ85)))</f>
        <v>0.28517618474668438</v>
      </c>
      <c r="BB85" s="154">
        <f>IF(BB$5&lt;=$D85,0,IF(SUM($D85,I71)&gt;BB$5,$J82/I71,$J82-SUM($I85:BA85)))</f>
        <v>0.28517618474668438</v>
      </c>
      <c r="BC85" s="154">
        <f>IF(BC$5&lt;=$D85,0,IF(SUM($D85,I71)&gt;BC$5,$J82/I71,$J82-SUM($I85:BB85)))</f>
        <v>0.28517618474668438</v>
      </c>
      <c r="BD85" s="154">
        <f>IF(BD$5&lt;=$D85,0,IF(SUM($D85,I71)&gt;BD$5,$J82/I71,$J82-SUM($I85:BC85)))</f>
        <v>0.28517618474668438</v>
      </c>
      <c r="BE85" s="154">
        <f>IF(BE$5&lt;=$D85,0,IF(SUM($D85,I71)&gt;BE$5,$J82/I71,$J82-SUM($I85:BD85)))</f>
        <v>0.28517618474668438</v>
      </c>
      <c r="BF85" s="154">
        <f>IF(BF$5&lt;=$D85,0,IF(SUM($D85,I71)&gt;BF$5,$J82/I71,$J82-SUM($I85:BE85)))</f>
        <v>0.28517618474668438</v>
      </c>
      <c r="BG85" s="154">
        <f>IF(BG$5&lt;=$D85,0,IF(SUM($D85,I71)&gt;BG$5,$J82/I71,$J82-SUM($I85:BF85)))</f>
        <v>0.28517618474668438</v>
      </c>
      <c r="BH85" s="154">
        <f>IF(BH$5&lt;=$D85,0,IF(SUM($D85,I71)&gt;BH$5,$J82/I71,$J82-SUM($I85:BG85)))</f>
        <v>0.28517618474669781</v>
      </c>
      <c r="BI85" s="154">
        <f>IF(BI$5&lt;=$D85,0,IF(SUM($D85,I71)&gt;BI$5,$J82/I71,$J82-SUM($I85:BH85)))</f>
        <v>0</v>
      </c>
      <c r="BJ85" s="154">
        <f>IF(BJ$5&lt;=$D85,0,IF(SUM($D85,I71)&gt;BJ$5,$J82/I71,$J82-SUM($I85:BI85)))</f>
        <v>0</v>
      </c>
      <c r="BK85" s="154">
        <f>IF(BK$5&lt;=$D85,0,IF(SUM($D85,I71)&gt;BK$5,$J82/I71,$J82-SUM($I85:BJ85)))</f>
        <v>0</v>
      </c>
      <c r="BL85" s="154">
        <f>IF(BL$5&lt;=$D85,0,IF(SUM($D85,I71)&gt;BL$5,$J82/I71,$J82-SUM($I85:BK85)))</f>
        <v>0</v>
      </c>
      <c r="BM85" s="154">
        <f>IF(BM$5&lt;=$D85,0,IF(SUM($D85,I71)&gt;BM$5,$J82/I71,$J82-SUM($I85:BL85)))</f>
        <v>0</v>
      </c>
      <c r="BN85" s="154">
        <f>IF(BN$5&lt;=$D85,0,IF(SUM($D85,I71)&gt;BN$5,$J82/I71,$J82-SUM($I85:BM85)))</f>
        <v>0</v>
      </c>
      <c r="BO85" s="154">
        <f>IF(BO$5&lt;=$D85,0,IF(SUM($D85,I71)&gt;BO$5,$J82/I71,$J82-SUM($I85:BN85)))</f>
        <v>0</v>
      </c>
      <c r="BP85" s="154">
        <f>IF(BP$5&lt;=$D85,0,IF(SUM($D85,I71)&gt;BP$5,$J82/I71,$J82-SUM($I85:BO85)))</f>
        <v>0</v>
      </c>
      <c r="BQ85" s="154">
        <f>IF(BQ$5&lt;=$D85,0,IF(SUM($D85,I71)&gt;BQ$5,$J82/I71,$J82-SUM($I85:BP85)))</f>
        <v>0</v>
      </c>
      <c r="BR85" s="154">
        <f>IF(BR$5&lt;=$D85,0,IF(SUM($D85,I71)&gt;BR$5,$J82/I71,$J82-SUM($I85:BQ85)))</f>
        <v>0</v>
      </c>
      <c r="BS85" s="154">
        <f>IF(BS$5&lt;=$D85,0,IF(SUM($D85,I71)&gt;BS$5,$J82/I71,$J82-SUM($I85:BR85)))</f>
        <v>0</v>
      </c>
      <c r="BT85" s="154">
        <f>IF(BT$5&lt;=$D85,0,IF(SUM($D85,I71)&gt;BT$5,$J82/I71,$J82-SUM($I85:BS85)))</f>
        <v>0</v>
      </c>
      <c r="BU85" s="154">
        <f>IF(BU$5&lt;=$D85,0,IF(SUM($D85,I71)&gt;BU$5,$J82/I71,$J82-SUM($I85:BT85)))</f>
        <v>0</v>
      </c>
      <c r="BV85" s="154">
        <f>IF(BV$5&lt;=$D85,0,IF(SUM($D85,I71)&gt;BV$5,$J82/I71,$J82-SUM($I85:BU85)))</f>
        <v>0</v>
      </c>
      <c r="BW85" s="154">
        <f>IF(BW$5&lt;=$D85,0,IF(SUM($D85,I71)&gt;BW$5,$J82/I71,$J82-SUM($I85:BV85)))</f>
        <v>0</v>
      </c>
    </row>
    <row r="86" spans="3:75" ht="12.75" customHeight="1" outlineLevel="1">
      <c r="D86" s="155">
        <f>D85+1</f>
        <v>2014</v>
      </c>
      <c r="E86" s="120" t="s">
        <v>55</v>
      </c>
      <c r="I86" s="134"/>
      <c r="J86" s="152">
        <f>IF(J$5&lt;=$D86,0,IF(SUM($D86,I71)&gt;J$5,$K82/I71,$K82-SUM($I86:I86)))</f>
        <v>0</v>
      </c>
      <c r="K86" s="152">
        <f>IF(K$5&lt;=$D86,0,IF(SUM($D86,I71)&gt;K$5,$K82/I71,$K82-SUM($I86:J86)))</f>
        <v>0</v>
      </c>
      <c r="L86" s="153">
        <f>IF(L$5&lt;=$D86,0,IF(SUM($D86,I71)&gt;L$5,$K82/I71,$K82-SUM($I86:K86)))</f>
        <v>0.34675413453087406</v>
      </c>
      <c r="M86" s="154">
        <f>IF(M$5&lt;=$D86,0,IF(SUM($D86,I71)&gt;M$5,$K82/I71,$K82-SUM($I86:L86)))</f>
        <v>0.34675413453087406</v>
      </c>
      <c r="N86" s="154">
        <f>IF(N$5&lt;=$D86,0,IF(SUM($D86,I71)&gt;N$5,$K82/I71,$K82-SUM($I86:M86)))</f>
        <v>0.34675413453087406</v>
      </c>
      <c r="O86" s="154">
        <f>IF(O$5&lt;=$D86,0,IF(SUM($D86,I71)&gt;O$5,$K82/I71,$K82-SUM($I86:N86)))</f>
        <v>0.34675413453087406</v>
      </c>
      <c r="P86" s="154">
        <f>IF(P$5&lt;=$D86,0,IF(SUM($D86,I71)&gt;P$5,$K82/I71,$K82-SUM($I86:O86)))</f>
        <v>0.34675413453087406</v>
      </c>
      <c r="Q86" s="154">
        <f>IF(Q$5&lt;=$D86,0,IF(SUM($D86,I71)&gt;Q$5,$K82/I71,$K82-SUM($I86:P86)))</f>
        <v>0.34675413453087406</v>
      </c>
      <c r="R86" s="154">
        <f>IF(R$5&lt;=$D86,0,IF(SUM($D86,I71)&gt;R$5,$K82/I71,$K82-SUM($I86:Q86)))</f>
        <v>0.34675413453087406</v>
      </c>
      <c r="S86" s="154">
        <f>IF(S$5&lt;=$D86,0,IF(SUM($D86,I71)&gt;S$5,$K82/I71,$K82-SUM($I86:R86)))</f>
        <v>0.34675413453087406</v>
      </c>
      <c r="T86" s="154">
        <f>IF(T$5&lt;=$D86,0,IF(SUM($D86,I71)&gt;T$5,$K82/I71,$K82-SUM($I86:S86)))</f>
        <v>0.34675413453087406</v>
      </c>
      <c r="U86" s="154">
        <f>IF(U$5&lt;=$D86,0,IF(SUM($D86,I71)&gt;U$5,$K82/I71,$K82-SUM($I86:T86)))</f>
        <v>0.34675413453087406</v>
      </c>
      <c r="V86" s="154">
        <f>IF(V$5&lt;=$D86,0,IF(SUM($D86,I71)&gt;V$5,$K82/I71,$K82-SUM($I86:U86)))</f>
        <v>0.34675413453087406</v>
      </c>
      <c r="W86" s="154">
        <f>IF(W$5&lt;=$D86,0,IF(SUM($D86,I71)&gt;W$5,$K82/I71,$K82-SUM($I86:V86)))</f>
        <v>0.34675413453087406</v>
      </c>
      <c r="X86" s="154">
        <f>IF(X$5&lt;=$D86,0,IF(SUM($D86,I71)&gt;X$5,$K82/I71,$K82-SUM($I86:W86)))</f>
        <v>0.34675413453087406</v>
      </c>
      <c r="Y86" s="154">
        <f>IF(Y$5&lt;=$D86,0,IF(SUM($D86,I71)&gt;Y$5,$K82/I71,$K82-SUM($I86:X86)))</f>
        <v>0.34675413453087406</v>
      </c>
      <c r="Z86" s="154">
        <f>IF(Z$5&lt;=$D86,0,IF(SUM($D86,I71)&gt;Z$5,$K82/I71,$K82-SUM($I86:Y86)))</f>
        <v>0.34675413453087406</v>
      </c>
      <c r="AA86" s="154">
        <f>IF(AA$5&lt;=$D86,0,IF(SUM($D86,I71)&gt;AA$5,$K82/I71,$K82-SUM($I86:Z86)))</f>
        <v>0.34675413453087406</v>
      </c>
      <c r="AB86" s="154">
        <f>IF(AB$5&lt;=$D86,0,IF(SUM($D86,I71)&gt;AB$5,$K82/I71,$K82-SUM($I86:AA86)))</f>
        <v>0.34675413453087406</v>
      </c>
      <c r="AC86" s="154">
        <f>IF(AC$5&lt;=$D86,0,IF(SUM($D86,I71)&gt;AC$5,$K82/I71,$K82-SUM($I86:AB86)))</f>
        <v>0.34675413453087406</v>
      </c>
      <c r="AD86" s="154">
        <f>IF(AD$5&lt;=$D86,0,IF(SUM($D86,I71)&gt;AD$5,$K82/I71,$K82-SUM($I86:AC86)))</f>
        <v>0.34675413453087406</v>
      </c>
      <c r="AE86" s="154">
        <f>IF(AE$5&lt;=$D86,0,IF(SUM($D86,I71)&gt;AE$5,$K82/I71,$K82-SUM($I86:AD86)))</f>
        <v>0.34675413453087406</v>
      </c>
      <c r="AF86" s="154">
        <f>IF(AF$5&lt;=$D86,0,IF(SUM($D86,I71)&gt;AF$5,$K82/I71,$K82-SUM($I86:AE86)))</f>
        <v>0.34675413453087406</v>
      </c>
      <c r="AG86" s="154">
        <f>IF(AG$5&lt;=$D86,0,IF(SUM($D86,I71)&gt;AG$5,$K82/I71,$K82-SUM($I86:AF86)))</f>
        <v>0.34675413453087406</v>
      </c>
      <c r="AH86" s="154">
        <f>IF(AH$5&lt;=$D86,0,IF(SUM($D86,I71)&gt;AH$5,$K82/I71,$K82-SUM($I86:AG86)))</f>
        <v>0.34675413453087406</v>
      </c>
      <c r="AI86" s="154">
        <f>IF(AI$5&lt;=$D86,0,IF(SUM($D86,I71)&gt;AI$5,$K82/I71,$K82-SUM($I86:AH86)))</f>
        <v>0.34675413453087406</v>
      </c>
      <c r="AJ86" s="154">
        <f>IF(AJ$5&lt;=$D86,0,IF(SUM($D86,I71)&gt;AJ$5,$K82/I71,$K82-SUM($I86:AI86)))</f>
        <v>0.34675413453087406</v>
      </c>
      <c r="AK86" s="154">
        <f>IF(AK$5&lt;=$D86,0,IF(SUM($D86,I71)&gt;AK$5,$K82/I71,$K82-SUM($I86:AJ86)))</f>
        <v>0.34675413453087406</v>
      </c>
      <c r="AL86" s="154">
        <f>IF(AL$5&lt;=$D86,0,IF(SUM($D86,I71)&gt;AL$5,$K82/I71,$K82-SUM($I86:AK86)))</f>
        <v>0.34675413453087406</v>
      </c>
      <c r="AM86" s="154">
        <f>IF(AM$5&lt;=$D86,0,IF(SUM($D86,I71)&gt;AM$5,$K82/I71,$K82-SUM($I86:AL86)))</f>
        <v>0.34675413453087406</v>
      </c>
      <c r="AN86" s="154">
        <f>IF(AN$5&lt;=$D86,0,IF(SUM($D86,I71)&gt;AN$5,$K82/I71,$K82-SUM($I86:AM86)))</f>
        <v>0.34675413453087406</v>
      </c>
      <c r="AO86" s="154">
        <f>IF(AO$5&lt;=$D86,0,IF(SUM($D86,I71)&gt;AO$5,$K82/I71,$K82-SUM($I86:AN86)))</f>
        <v>0.34675413453087406</v>
      </c>
      <c r="AP86" s="154">
        <f>IF(AP$5&lt;=$D86,0,IF(SUM($D86,I71)&gt;AP$5,$K82/I71,$K82-SUM($I86:AO86)))</f>
        <v>0.34675413453087406</v>
      </c>
      <c r="AQ86" s="154">
        <f>IF(AQ$5&lt;=$D86,0,IF(SUM($D86,I71)&gt;AQ$5,$K82/I71,$K82-SUM($I86:AP86)))</f>
        <v>0.34675413453087406</v>
      </c>
      <c r="AR86" s="154">
        <f>IF(AR$5&lt;=$D86,0,IF(SUM($D86,I71)&gt;AR$5,$K82/I71,$K82-SUM($I86:AQ86)))</f>
        <v>0.34675413453087406</v>
      </c>
      <c r="AS86" s="154">
        <f>IF(AS$5&lt;=$D86,0,IF(SUM($D86,I71)&gt;AS$5,$K82/I71,$K82-SUM($I86:AR86)))</f>
        <v>0.34675413453087406</v>
      </c>
      <c r="AT86" s="154">
        <f>IF(AT$5&lt;=$D86,0,IF(SUM($D86,I71)&gt;AT$5,$K82/I71,$K82-SUM($I86:AS86)))</f>
        <v>0.34675413453087406</v>
      </c>
      <c r="AU86" s="154">
        <f>IF(AU$5&lt;=$D86,0,IF(SUM($D86,I71)&gt;AU$5,$K82/I71,$K82-SUM($I86:AT86)))</f>
        <v>0.34675413453087406</v>
      </c>
      <c r="AV86" s="154">
        <f>IF(AV$5&lt;=$D86,0,IF(SUM($D86,I71)&gt;AV$5,$K82/I71,$K82-SUM($I86:AU86)))</f>
        <v>0.34675413453087406</v>
      </c>
      <c r="AW86" s="154">
        <f>IF(AW$5&lt;=$D86,0,IF(SUM($D86,I71)&gt;AW$5,$K82/I71,$K82-SUM($I86:AV86)))</f>
        <v>0.34675413453087406</v>
      </c>
      <c r="AX86" s="154">
        <f>IF(AX$5&lt;=$D86,0,IF(SUM($D86,I71)&gt;AX$5,$K82/I71,$K82-SUM($I86:AW86)))</f>
        <v>0.34675413453087406</v>
      </c>
      <c r="AY86" s="154">
        <f>IF(AY$5&lt;=$D86,0,IF(SUM($D86,I71)&gt;AY$5,$K82/I71,$K82-SUM($I86:AX86)))</f>
        <v>0.34675413453087406</v>
      </c>
      <c r="AZ86" s="154">
        <f>IF(AZ$5&lt;=$D86,0,IF(SUM($D86,I71)&gt;AZ$5,$K82/I71,$K82-SUM($I86:AY86)))</f>
        <v>0.34675413453087406</v>
      </c>
      <c r="BA86" s="154">
        <f>IF(BA$5&lt;=$D86,0,IF(SUM($D86,I71)&gt;BA$5,$K82/I71,$K82-SUM($I86:AZ86)))</f>
        <v>0.34675413453087406</v>
      </c>
      <c r="BB86" s="154">
        <f>IF(BB$5&lt;=$D86,0,IF(SUM($D86,I71)&gt;BB$5,$K82/I71,$K82-SUM($I86:BA86)))</f>
        <v>0.34675413453087406</v>
      </c>
      <c r="BC86" s="154">
        <f>IF(BC$5&lt;=$D86,0,IF(SUM($D86,I71)&gt;BC$5,$K82/I71,$K82-SUM($I86:BB86)))</f>
        <v>0.34675413453087406</v>
      </c>
      <c r="BD86" s="154">
        <f>IF(BD$5&lt;=$D86,0,IF(SUM($D86,I71)&gt;BD$5,$K82/I71,$K82-SUM($I86:BC86)))</f>
        <v>0.34675413453087406</v>
      </c>
      <c r="BE86" s="154">
        <f>IF(BE$5&lt;=$D86,0,IF(SUM($D86,I71)&gt;BE$5,$K82/I71,$K82-SUM($I86:BD86)))</f>
        <v>0.34675413453087406</v>
      </c>
      <c r="BF86" s="154">
        <f>IF(BF$5&lt;=$D86,0,IF(SUM($D86,I71)&gt;BF$5,$K82/I71,$K82-SUM($I86:BE86)))</f>
        <v>0.34675413453087406</v>
      </c>
      <c r="BG86" s="154">
        <f>IF(BG$5&lt;=$D86,0,IF(SUM($D86,I71)&gt;BG$5,$K82/I71,$K82-SUM($I86:BF86)))</f>
        <v>0.34675413453087406</v>
      </c>
      <c r="BH86" s="154">
        <f>IF(BH$5&lt;=$D86,0,IF(SUM($D86,I71)&gt;BH$5,$K82/I71,$K82-SUM($I86:BG86)))</f>
        <v>0.34675413453087406</v>
      </c>
      <c r="BI86" s="154">
        <f>IF(BI$5&lt;=$D86,0,IF(SUM($D86,I71)&gt;BI$5,$K82/I71,$K82-SUM($I86:BH86)))</f>
        <v>0.34675413453087245</v>
      </c>
      <c r="BJ86" s="154">
        <f>IF(BJ$5&lt;=$D86,0,IF(SUM($D86,I71)&gt;BJ$5,$K82/I71,$K82-SUM($I86:BI86)))</f>
        <v>0</v>
      </c>
      <c r="BK86" s="154">
        <f>IF(BK$5&lt;=$D86,0,IF(SUM($D86,I71)&gt;BK$5,$K82/I71,$K82-SUM($I86:BJ86)))</f>
        <v>0</v>
      </c>
      <c r="BL86" s="154">
        <f>IF(BL$5&lt;=$D86,0,IF(SUM($D86,I71)&gt;BL$5,$K82/I71,$K82-SUM($I86:BK86)))</f>
        <v>0</v>
      </c>
      <c r="BM86" s="154">
        <f>IF(BM$5&lt;=$D86,0,IF(SUM($D86,I71)&gt;BM$5,$K82/I71,$K82-SUM($I86:BL86)))</f>
        <v>0</v>
      </c>
      <c r="BN86" s="154">
        <f>IF(BN$5&lt;=$D86,0,IF(SUM($D86,I71)&gt;BN$5,$K82/I71,$K82-SUM($I86:BM86)))</f>
        <v>0</v>
      </c>
      <c r="BO86" s="154">
        <f>IF(BO$5&lt;=$D86,0,IF(SUM($D86,I71)&gt;BO$5,$K82/I71,$K82-SUM($I86:BN86)))</f>
        <v>0</v>
      </c>
      <c r="BP86" s="154">
        <f>IF(BP$5&lt;=$D86,0,IF(SUM($D86,I71)&gt;BP$5,$K82/I71,$K82-SUM($I86:BO86)))</f>
        <v>0</v>
      </c>
      <c r="BQ86" s="154">
        <f>IF(BQ$5&lt;=$D86,0,IF(SUM($D86,I71)&gt;BQ$5,$K82/I71,$K82-SUM($I86:BP86)))</f>
        <v>0</v>
      </c>
      <c r="BR86" s="154">
        <f>IF(BR$5&lt;=$D86,0,IF(SUM($D86,I71)&gt;BR$5,$K82/I71,$K82-SUM($I86:BQ86)))</f>
        <v>0</v>
      </c>
      <c r="BS86" s="154">
        <f>IF(BS$5&lt;=$D86,0,IF(SUM($D86,I71)&gt;BS$5,$K82/I71,$K82-SUM($I86:BR86)))</f>
        <v>0</v>
      </c>
      <c r="BT86" s="154">
        <f>IF(BT$5&lt;=$D86,0,IF(SUM($D86,I71)&gt;BT$5,$K82/I71,$K82-SUM($I86:BS86)))</f>
        <v>0</v>
      </c>
      <c r="BU86" s="154">
        <f>IF(BU$5&lt;=$D86,0,IF(SUM($D86,I71)&gt;BU$5,$K82/I71,$K82-SUM($I86:BT86)))</f>
        <v>0</v>
      </c>
      <c r="BV86" s="154">
        <f>IF(BV$5&lt;=$D86,0,IF(SUM($D86,I71)&gt;BV$5,$K82/I71,$K82-SUM($I86:BU86)))</f>
        <v>0</v>
      </c>
      <c r="BW86" s="154">
        <f>IF(BW$5&lt;=$D86,0,IF(SUM($D86,I71)&gt;BW$5,$K82/I71,$K82-SUM($I86:BV86)))</f>
        <v>0</v>
      </c>
    </row>
    <row r="87" spans="3:75" ht="12.75" customHeight="1" outlineLevel="1">
      <c r="D87" s="155">
        <f t="shared" ref="D87:D114" si="25">D86+1</f>
        <v>2015</v>
      </c>
      <c r="E87" s="120" t="s">
        <v>55</v>
      </c>
      <c r="I87" s="134"/>
      <c r="J87" s="152">
        <f>IF(J$5&lt;=$D87,0,IF(SUM($D87,I71)&gt;J$5,$L82/I71,$L82-SUM($I87:I87)))</f>
        <v>0</v>
      </c>
      <c r="K87" s="152">
        <f>IF(K$5&lt;=$D87,0,IF(SUM($D87,I71)&gt;K$5,$L82/I71,$L82-SUM($I87:J87)))</f>
        <v>0</v>
      </c>
      <c r="L87" s="152">
        <f>IF(L$5&lt;=$D87,0,IF(SUM($D87,I71)&gt;L$5,$L82/I71,$L82-SUM($I87:K87)))</f>
        <v>0</v>
      </c>
      <c r="M87" s="153">
        <f>IF(M$5&lt;=$D87,0,IF(SUM($D87,I71)&gt;M$5,$L82/I71,$L82-SUM($I87:L87)))</f>
        <v>0.37610098068329728</v>
      </c>
      <c r="N87" s="154">
        <f>IF(N$5&lt;=$D87,0,IF(SUM($D87,I71)&gt;N$5,$L82/I71,$L82-SUM($I87:M87)))</f>
        <v>0.37610098068329728</v>
      </c>
      <c r="O87" s="154">
        <f>IF(O$5&lt;=$D87,0,IF(SUM($D87,I71)&gt;O$5,$L82/I71,$L82-SUM($I87:N87)))</f>
        <v>0.37610098068329728</v>
      </c>
      <c r="P87" s="154">
        <f>IF(P$5&lt;=$D87,0,IF(SUM($D87,I71)&gt;P$5,$L82/I71,$L82-SUM($I87:O87)))</f>
        <v>0.37610098068329728</v>
      </c>
      <c r="Q87" s="154">
        <f>IF(Q$5&lt;=$D87,0,IF(SUM($D87,I71)&gt;Q$5,$L82/I71,$L82-SUM($I87:P87)))</f>
        <v>0.37610098068329728</v>
      </c>
      <c r="R87" s="154">
        <f>IF(R$5&lt;=$D87,0,IF(SUM($D87,I71)&gt;R$5,$L82/I71,$L82-SUM($I87:Q87)))</f>
        <v>0.37610098068329728</v>
      </c>
      <c r="S87" s="154">
        <f>IF(S$5&lt;=$D87,0,IF(SUM($D87,I71)&gt;S$5,$L82/I71,$L82-SUM($I87:R87)))</f>
        <v>0.37610098068329728</v>
      </c>
      <c r="T87" s="154">
        <f>IF(T$5&lt;=$D87,0,IF(SUM($D87,I71)&gt;T$5,$L82/I71,$L82-SUM($I87:S87)))</f>
        <v>0.37610098068329728</v>
      </c>
      <c r="U87" s="154">
        <f>IF(U$5&lt;=$D87,0,IF(SUM($D87,I71)&gt;U$5,$L82/I71,$L82-SUM($I87:T87)))</f>
        <v>0.37610098068329728</v>
      </c>
      <c r="V87" s="154">
        <f>IF(V$5&lt;=$D87,0,IF(SUM($D87,I71)&gt;V$5,$L82/I71,$L82-SUM($I87:U87)))</f>
        <v>0.37610098068329728</v>
      </c>
      <c r="W87" s="154">
        <f>IF(W$5&lt;=$D87,0,IF(SUM($D87,I71)&gt;W$5,$L82/I71,$L82-SUM($I87:V87)))</f>
        <v>0.37610098068329728</v>
      </c>
      <c r="X87" s="154">
        <f>IF(X$5&lt;=$D87,0,IF(SUM($D87,I71)&gt;X$5,$L82/I71,$L82-SUM($I87:W87)))</f>
        <v>0.37610098068329728</v>
      </c>
      <c r="Y87" s="154">
        <f>IF(Y$5&lt;=$D87,0,IF(SUM($D87,I71)&gt;Y$5,$L82/I71,$L82-SUM($I87:X87)))</f>
        <v>0.37610098068329728</v>
      </c>
      <c r="Z87" s="154">
        <f>IF(Z$5&lt;=$D87,0,IF(SUM($D87,I71)&gt;Z$5,$L82/I71,$L82-SUM($I87:Y87)))</f>
        <v>0.37610098068329728</v>
      </c>
      <c r="AA87" s="154">
        <f>IF(AA$5&lt;=$D87,0,IF(SUM($D87,I71)&gt;AA$5,$L82/I71,$L82-SUM($I87:Z87)))</f>
        <v>0.37610098068329728</v>
      </c>
      <c r="AB87" s="154">
        <f>IF(AB$5&lt;=$D87,0,IF(SUM($D87,I71)&gt;AB$5,$L82/I71,$L82-SUM($I87:AA87)))</f>
        <v>0.37610098068329728</v>
      </c>
      <c r="AC87" s="154">
        <f>IF(AC$5&lt;=$D87,0,IF(SUM($D87,I71)&gt;AC$5,$L82/I71,$L82-SUM($I87:AB87)))</f>
        <v>0.37610098068329728</v>
      </c>
      <c r="AD87" s="154">
        <f>IF(AD$5&lt;=$D87,0,IF(SUM($D87,I71)&gt;AD$5,$L82/I71,$L82-SUM($I87:AC87)))</f>
        <v>0.37610098068329728</v>
      </c>
      <c r="AE87" s="154">
        <f>IF(AE$5&lt;=$D87,0,IF(SUM($D87,I71)&gt;AE$5,$L82/I71,$L82-SUM($I87:AD87)))</f>
        <v>0.37610098068329728</v>
      </c>
      <c r="AF87" s="154">
        <f>IF(AF$5&lt;=$D87,0,IF(SUM($D87,I71)&gt;AF$5,$L82/I71,$L82-SUM($I87:AE87)))</f>
        <v>0.37610098068329728</v>
      </c>
      <c r="AG87" s="154">
        <f>IF(AG$5&lt;=$D87,0,IF(SUM($D87,I71)&gt;AG$5,$L82/I71,$L82-SUM($I87:AF87)))</f>
        <v>0.37610098068329728</v>
      </c>
      <c r="AH87" s="154">
        <f>IF(AH$5&lt;=$D87,0,IF(SUM($D87,I71)&gt;AH$5,$L82/I71,$L82-SUM($I87:AG87)))</f>
        <v>0.37610098068329728</v>
      </c>
      <c r="AI87" s="154">
        <f>IF(AI$5&lt;=$D87,0,IF(SUM($D87,I71)&gt;AI$5,$L82/I71,$L82-SUM($I87:AH87)))</f>
        <v>0.37610098068329728</v>
      </c>
      <c r="AJ87" s="154">
        <f>IF(AJ$5&lt;=$D87,0,IF(SUM($D87,I71)&gt;AJ$5,$L82/I71,$L82-SUM($I87:AI87)))</f>
        <v>0.37610098068329728</v>
      </c>
      <c r="AK87" s="154">
        <f>IF(AK$5&lt;=$D87,0,IF(SUM($D87,I71)&gt;AK$5,$L82/I71,$L82-SUM($I87:AJ87)))</f>
        <v>0.37610098068329728</v>
      </c>
      <c r="AL87" s="154">
        <f>IF(AL$5&lt;=$D87,0,IF(SUM($D87,I71)&gt;AL$5,$L82/I71,$L82-SUM($I87:AK87)))</f>
        <v>0.37610098068329728</v>
      </c>
      <c r="AM87" s="154">
        <f>IF(AM$5&lt;=$D87,0,IF(SUM($D87,I71)&gt;AM$5,$L82/I71,$L82-SUM($I87:AL87)))</f>
        <v>0.37610098068329728</v>
      </c>
      <c r="AN87" s="154">
        <f>IF(AN$5&lt;=$D87,0,IF(SUM($D87,I71)&gt;AN$5,$L82/I71,$L82-SUM($I87:AM87)))</f>
        <v>0.37610098068329728</v>
      </c>
      <c r="AO87" s="154">
        <f>IF(AO$5&lt;=$D87,0,IF(SUM($D87,I71)&gt;AO$5,$L82/I71,$L82-SUM($I87:AN87)))</f>
        <v>0.37610098068329728</v>
      </c>
      <c r="AP87" s="154">
        <f>IF(AP$5&lt;=$D87,0,IF(SUM($D87,I71)&gt;AP$5,$L82/I71,$L82-SUM($I87:AO87)))</f>
        <v>0.37610098068329728</v>
      </c>
      <c r="AQ87" s="154">
        <f>IF(AQ$5&lt;=$D87,0,IF(SUM($D87,I71)&gt;AQ$5,$L82/I71,$L82-SUM($I87:AP87)))</f>
        <v>0.37610098068329728</v>
      </c>
      <c r="AR87" s="154">
        <f>IF(AR$5&lt;=$D87,0,IF(SUM($D87,I71)&gt;AR$5,$L82/I71,$L82-SUM($I87:AQ87)))</f>
        <v>0.37610098068329728</v>
      </c>
      <c r="AS87" s="154">
        <f>IF(AS$5&lt;=$D87,0,IF(SUM($D87,I71)&gt;AS$5,$L82/I71,$L82-SUM($I87:AR87)))</f>
        <v>0.37610098068329728</v>
      </c>
      <c r="AT87" s="154">
        <f>IF(AT$5&lt;=$D87,0,IF(SUM($D87,I71)&gt;AT$5,$L82/I71,$L82-SUM($I87:AS87)))</f>
        <v>0.37610098068329728</v>
      </c>
      <c r="AU87" s="154">
        <f>IF(AU$5&lt;=$D87,0,IF(SUM($D87,I71)&gt;AU$5,$L82/I71,$L82-SUM($I87:AT87)))</f>
        <v>0.37610098068329728</v>
      </c>
      <c r="AV87" s="154">
        <f>IF(AV$5&lt;=$D87,0,IF(SUM($D87,I71)&gt;AV$5,$L82/I71,$L82-SUM($I87:AU87)))</f>
        <v>0.37610098068329728</v>
      </c>
      <c r="AW87" s="154">
        <f>IF(AW$5&lt;=$D87,0,IF(SUM($D87,I71)&gt;AW$5,$L82/I71,$L82-SUM($I87:AV87)))</f>
        <v>0.37610098068329728</v>
      </c>
      <c r="AX87" s="154">
        <f>IF(AX$5&lt;=$D87,0,IF(SUM($D87,I71)&gt;AX$5,$L82/I71,$L82-SUM($I87:AW87)))</f>
        <v>0.37610098068329728</v>
      </c>
      <c r="AY87" s="154">
        <f>IF(AY$5&lt;=$D87,0,IF(SUM($D87,I71)&gt;AY$5,$L82/I71,$L82-SUM($I87:AX87)))</f>
        <v>0.37610098068329728</v>
      </c>
      <c r="AZ87" s="154">
        <f>IF(AZ$5&lt;=$D87,0,IF(SUM($D87,I71)&gt;AZ$5,$L82/I71,$L82-SUM($I87:AY87)))</f>
        <v>0.37610098068329728</v>
      </c>
      <c r="BA87" s="154">
        <f>IF(BA$5&lt;=$D87,0,IF(SUM($D87,I71)&gt;BA$5,$L82/I71,$L82-SUM($I87:AZ87)))</f>
        <v>0.37610098068329728</v>
      </c>
      <c r="BB87" s="154">
        <f>IF(BB$5&lt;=$D87,0,IF(SUM($D87,I71)&gt;BB$5,$L82/I71,$L82-SUM($I87:BA87)))</f>
        <v>0.37610098068329728</v>
      </c>
      <c r="BC87" s="154">
        <f>IF(BC$5&lt;=$D87,0,IF(SUM($D87,I71)&gt;BC$5,$L82/I71,$L82-SUM($I87:BB87)))</f>
        <v>0.37610098068329728</v>
      </c>
      <c r="BD87" s="154">
        <f>IF(BD$5&lt;=$D87,0,IF(SUM($D87,I71)&gt;BD$5,$L82/I71,$L82-SUM($I87:BC87)))</f>
        <v>0.37610098068329728</v>
      </c>
      <c r="BE87" s="154">
        <f>IF(BE$5&lt;=$D87,0,IF(SUM($D87,I71)&gt;BE$5,$L82/I71,$L82-SUM($I87:BD87)))</f>
        <v>0.37610098068329728</v>
      </c>
      <c r="BF87" s="154">
        <f>IF(BF$5&lt;=$D87,0,IF(SUM($D87,I71)&gt;BF$5,$L82/I71,$L82-SUM($I87:BE87)))</f>
        <v>0.37610098068329728</v>
      </c>
      <c r="BG87" s="154">
        <f>IF(BG$5&lt;=$D87,0,IF(SUM($D87,I71)&gt;BG$5,$L82/I71,$L82-SUM($I87:BF87)))</f>
        <v>0.37610098068329728</v>
      </c>
      <c r="BH87" s="154">
        <f>IF(BH$5&lt;=$D87,0,IF(SUM($D87,I71)&gt;BH$5,$L82/I71,$L82-SUM($I87:BG87)))</f>
        <v>0.37610098068329728</v>
      </c>
      <c r="BI87" s="154">
        <f>IF(BI$5&lt;=$D87,0,IF(SUM($D87,I71)&gt;BI$5,$L82/I71,$L82-SUM($I87:BH87)))</f>
        <v>0.37610098068329728</v>
      </c>
      <c r="BJ87" s="154">
        <f>IF(BJ$5&lt;=$D87,0,IF(SUM($D87,I71)&gt;BJ$5,$L82/I71,$L82-SUM($I87:BI87)))</f>
        <v>0.37610098068329734</v>
      </c>
      <c r="BK87" s="154">
        <f>IF(BK$5&lt;=$D87,0,IF(SUM($D87,I71)&gt;BK$5,$L82/I71,$L82-SUM($I87:BJ87)))</f>
        <v>0</v>
      </c>
      <c r="BL87" s="154">
        <f>IF(BL$5&lt;=$D87,0,IF(SUM($D87,I71)&gt;BL$5,$L82/I71,$L82-SUM($I87:BK87)))</f>
        <v>0</v>
      </c>
      <c r="BM87" s="154">
        <f>IF(BM$5&lt;=$D87,0,IF(SUM($D87,I71)&gt;BM$5,$L82/I71,$L82-SUM($I87:BL87)))</f>
        <v>0</v>
      </c>
      <c r="BN87" s="154">
        <f>IF(BN$5&lt;=$D87,0,IF(SUM($D87,I71)&gt;BN$5,$L82/I71,$L82-SUM($I87:BM87)))</f>
        <v>0</v>
      </c>
      <c r="BO87" s="154">
        <f>IF(BO$5&lt;=$D87,0,IF(SUM($D87,I71)&gt;BO$5,$L82/I71,$L82-SUM($I87:BN87)))</f>
        <v>0</v>
      </c>
      <c r="BP87" s="154">
        <f>IF(BP$5&lt;=$D87,0,IF(SUM($D87,I71)&gt;BP$5,$L82/I71,$L82-SUM($I87:BO87)))</f>
        <v>0</v>
      </c>
      <c r="BQ87" s="154">
        <f>IF(BQ$5&lt;=$D87,0,IF(SUM($D87,I71)&gt;BQ$5,$L82/I71,$L82-SUM($I87:BP87)))</f>
        <v>0</v>
      </c>
      <c r="BR87" s="154">
        <f>IF(BR$5&lt;=$D87,0,IF(SUM($D87,I71)&gt;BR$5,$L82/I71,$L82-SUM($I87:BQ87)))</f>
        <v>0</v>
      </c>
      <c r="BS87" s="154">
        <f>IF(BS$5&lt;=$D87,0,IF(SUM($D87,I71)&gt;BS$5,$L82/I71,$L82-SUM($I87:BR87)))</f>
        <v>0</v>
      </c>
      <c r="BT87" s="154">
        <f>IF(BT$5&lt;=$D87,0,IF(SUM($D87,I71)&gt;BT$5,$L82/I71,$L82-SUM($I87:BS87)))</f>
        <v>0</v>
      </c>
      <c r="BU87" s="154">
        <f>IF(BU$5&lt;=$D87,0,IF(SUM($D87,I71)&gt;BU$5,$L82/I71,$L82-SUM($I87:BT87)))</f>
        <v>0</v>
      </c>
      <c r="BV87" s="154">
        <f>IF(BV$5&lt;=$D87,0,IF(SUM($D87,I71)&gt;BV$5,$L82/I71,$L82-SUM($I87:BU87)))</f>
        <v>0</v>
      </c>
      <c r="BW87" s="154">
        <f>IF(BW$5&lt;=$D87,0,IF(SUM($D87,I71)&gt;BW$5,$L82/I71,$L82-SUM($I87:BV87)))</f>
        <v>0</v>
      </c>
    </row>
    <row r="88" spans="3:75" ht="12.75" customHeight="1" outlineLevel="1">
      <c r="D88" s="155">
        <f t="shared" si="25"/>
        <v>2016</v>
      </c>
      <c r="E88" s="120" t="s">
        <v>55</v>
      </c>
      <c r="I88" s="134"/>
      <c r="J88" s="152">
        <f>IF(J$5&lt;=$D88,0,IF(SUM($D88,I71)&gt;J$5,$M82/I71,$M82-SUM($I88:I88)))</f>
        <v>0</v>
      </c>
      <c r="K88" s="152">
        <f>IF(K$5&lt;=$D88,0,IF(SUM($D88,I71)&gt;K$5,$M82/I71,$M82-SUM($I88:J88)))</f>
        <v>0</v>
      </c>
      <c r="L88" s="152">
        <f>IF(L$5&lt;=$D88,0,IF(SUM($D88,I71)&gt;L$5,$M82/I71,$M82-SUM($I88:K88)))</f>
        <v>0</v>
      </c>
      <c r="M88" s="152">
        <f>IF(M$5&lt;=$D88,0,IF(SUM($D88,I71)&gt;M$5,$M82/I71,$M82-SUM($I88:L88)))</f>
        <v>0</v>
      </c>
      <c r="N88" s="153">
        <f>IF(N$5&lt;=$D88,0,IF(SUM($D88,I71)&gt;N$5,$M82/I71,$M82-SUM($I88:M88)))</f>
        <v>0.303478529279465</v>
      </c>
      <c r="O88" s="154">
        <f>IF(O$5&lt;=$D88,0,IF(SUM($D88,I71)&gt;O$5,$M82/I71,$M82-SUM($I88:N88)))</f>
        <v>0.303478529279465</v>
      </c>
      <c r="P88" s="154">
        <f>IF(P$5&lt;=$D88,0,IF(SUM($D88,I71)&gt;P$5,$M82/I71,$M82-SUM($I88:O88)))</f>
        <v>0.303478529279465</v>
      </c>
      <c r="Q88" s="154">
        <f>IF(Q$5&lt;=$D88,0,IF(SUM($D88,I71)&gt;Q$5,$M82/I71,$M82-SUM($I88:P88)))</f>
        <v>0.303478529279465</v>
      </c>
      <c r="R88" s="154">
        <f>IF(R$5&lt;=$D88,0,IF(SUM($D88,I71)&gt;R$5,$M82/I71,$M82-SUM($I88:Q88)))</f>
        <v>0.303478529279465</v>
      </c>
      <c r="S88" s="154">
        <f>IF(S$5&lt;=$D88,0,IF(SUM($D88,I71)&gt;S$5,$M82/I71,$M82-SUM($I88:R88)))</f>
        <v>0.303478529279465</v>
      </c>
      <c r="T88" s="154">
        <f>IF(T$5&lt;=$D88,0,IF(SUM($D88,I71)&gt;T$5,$M82/I71,$M82-SUM($I88:S88)))</f>
        <v>0.303478529279465</v>
      </c>
      <c r="U88" s="154">
        <f>IF(U$5&lt;=$D88,0,IF(SUM($D88,I71)&gt;U$5,$M82/I71,$M82-SUM($I88:T88)))</f>
        <v>0.303478529279465</v>
      </c>
      <c r="V88" s="154">
        <f>IF(V$5&lt;=$D88,0,IF(SUM($D88,I71)&gt;V$5,$M82/I71,$M82-SUM($I88:U88)))</f>
        <v>0.303478529279465</v>
      </c>
      <c r="W88" s="154">
        <f>IF(W$5&lt;=$D88,0,IF(SUM($D88,I71)&gt;W$5,$M82/I71,$M82-SUM($I88:V88)))</f>
        <v>0.303478529279465</v>
      </c>
      <c r="X88" s="154">
        <f>IF(X$5&lt;=$D88,0,IF(SUM($D88,I71)&gt;X$5,$M82/I71,$M82-SUM($I88:W88)))</f>
        <v>0.303478529279465</v>
      </c>
      <c r="Y88" s="154">
        <f>IF(Y$5&lt;=$D88,0,IF(SUM($D88,I71)&gt;Y$5,$M82/I71,$M82-SUM($I88:X88)))</f>
        <v>0.303478529279465</v>
      </c>
      <c r="Z88" s="154">
        <f>IF(Z$5&lt;=$D88,0,IF(SUM($D88,I71)&gt;Z$5,$M82/I71,$M82-SUM($I88:Y88)))</f>
        <v>0.303478529279465</v>
      </c>
      <c r="AA88" s="154">
        <f>IF(AA$5&lt;=$D88,0,IF(SUM($D88,I71)&gt;AA$5,$M82/I71,$M82-SUM($I88:Z88)))</f>
        <v>0.303478529279465</v>
      </c>
      <c r="AB88" s="154">
        <f>IF(AB$5&lt;=$D88,0,IF(SUM($D88,I71)&gt;AB$5,$M82/I71,$M82-SUM($I88:AA88)))</f>
        <v>0.303478529279465</v>
      </c>
      <c r="AC88" s="154">
        <f>IF(AC$5&lt;=$D88,0,IF(SUM($D88,I71)&gt;AC$5,$M82/I71,$M82-SUM($I88:AB88)))</f>
        <v>0.303478529279465</v>
      </c>
      <c r="AD88" s="154">
        <f>IF(AD$5&lt;=$D88,0,IF(SUM($D88,I71)&gt;AD$5,$M82/I71,$M82-SUM($I88:AC88)))</f>
        <v>0.303478529279465</v>
      </c>
      <c r="AE88" s="154">
        <f>IF(AE$5&lt;=$D88,0,IF(SUM($D88,I71)&gt;AE$5,$M82/I71,$M82-SUM($I88:AD88)))</f>
        <v>0.303478529279465</v>
      </c>
      <c r="AF88" s="154">
        <f>IF(AF$5&lt;=$D88,0,IF(SUM($D88,I71)&gt;AF$5,$M82/I71,$M82-SUM($I88:AE88)))</f>
        <v>0.303478529279465</v>
      </c>
      <c r="AG88" s="154">
        <f>IF(AG$5&lt;=$D88,0,IF(SUM($D88,I71)&gt;AG$5,$M82/I71,$M82-SUM($I88:AF88)))</f>
        <v>0.303478529279465</v>
      </c>
      <c r="AH88" s="154">
        <f>IF(AH$5&lt;=$D88,0,IF(SUM($D88,I71)&gt;AH$5,$M82/I71,$M82-SUM($I88:AG88)))</f>
        <v>0.303478529279465</v>
      </c>
      <c r="AI88" s="154">
        <f>IF(AI$5&lt;=$D88,0,IF(SUM($D88,I71)&gt;AI$5,$M82/I71,$M82-SUM($I88:AH88)))</f>
        <v>0.303478529279465</v>
      </c>
      <c r="AJ88" s="154">
        <f>IF(AJ$5&lt;=$D88,0,IF(SUM($D88,I71)&gt;AJ$5,$M82/I71,$M82-SUM($I88:AI88)))</f>
        <v>0.303478529279465</v>
      </c>
      <c r="AK88" s="154">
        <f>IF(AK$5&lt;=$D88,0,IF(SUM($D88,I71)&gt;AK$5,$M82/I71,$M82-SUM($I88:AJ88)))</f>
        <v>0.303478529279465</v>
      </c>
      <c r="AL88" s="154">
        <f>IF(AL$5&lt;=$D88,0,IF(SUM($D88,I71)&gt;AL$5,$M82/I71,$M82-SUM($I88:AK88)))</f>
        <v>0.303478529279465</v>
      </c>
      <c r="AM88" s="154">
        <f>IF(AM$5&lt;=$D88,0,IF(SUM($D88,I71)&gt;AM$5,$M82/I71,$M82-SUM($I88:AL88)))</f>
        <v>0.303478529279465</v>
      </c>
      <c r="AN88" s="154">
        <f>IF(AN$5&lt;=$D88,0,IF(SUM($D88,I71)&gt;AN$5,$M82/I71,$M82-SUM($I88:AM88)))</f>
        <v>0.303478529279465</v>
      </c>
      <c r="AO88" s="154">
        <f>IF(AO$5&lt;=$D88,0,IF(SUM($D88,I71)&gt;AO$5,$M82/I71,$M82-SUM($I88:AN88)))</f>
        <v>0.303478529279465</v>
      </c>
      <c r="AP88" s="154">
        <f>IF(AP$5&lt;=$D88,0,IF(SUM($D88,I71)&gt;AP$5,$M82/I71,$M82-SUM($I88:AO88)))</f>
        <v>0.303478529279465</v>
      </c>
      <c r="AQ88" s="154">
        <f>IF(AQ$5&lt;=$D88,0,IF(SUM($D88,I71)&gt;AQ$5,$M82/I71,$M82-SUM($I88:AP88)))</f>
        <v>0.303478529279465</v>
      </c>
      <c r="AR88" s="154">
        <f>IF(AR$5&lt;=$D88,0,IF(SUM($D88,I71)&gt;AR$5,$M82/I71,$M82-SUM($I88:AQ88)))</f>
        <v>0.303478529279465</v>
      </c>
      <c r="AS88" s="154">
        <f>IF(AS$5&lt;=$D88,0,IF(SUM($D88,I71)&gt;AS$5,$M82/I71,$M82-SUM($I88:AR88)))</f>
        <v>0.303478529279465</v>
      </c>
      <c r="AT88" s="154">
        <f>IF(AT$5&lt;=$D88,0,IF(SUM($D88,I71)&gt;AT$5,$M82/I71,$M82-SUM($I88:AS88)))</f>
        <v>0.303478529279465</v>
      </c>
      <c r="AU88" s="154">
        <f>IF(AU$5&lt;=$D88,0,IF(SUM($D88,I71)&gt;AU$5,$M82/I71,$M82-SUM($I88:AT88)))</f>
        <v>0.303478529279465</v>
      </c>
      <c r="AV88" s="154">
        <f>IF(AV$5&lt;=$D88,0,IF(SUM($D88,I71)&gt;AV$5,$M82/I71,$M82-SUM($I88:AU88)))</f>
        <v>0.303478529279465</v>
      </c>
      <c r="AW88" s="154">
        <f>IF(AW$5&lt;=$D88,0,IF(SUM($D88,I71)&gt;AW$5,$M82/I71,$M82-SUM($I88:AV88)))</f>
        <v>0.303478529279465</v>
      </c>
      <c r="AX88" s="154">
        <f>IF(AX$5&lt;=$D88,0,IF(SUM($D88,I71)&gt;AX$5,$M82/I71,$M82-SUM($I88:AW88)))</f>
        <v>0.303478529279465</v>
      </c>
      <c r="AY88" s="154">
        <f>IF(AY$5&lt;=$D88,0,IF(SUM($D88,I71)&gt;AY$5,$M82/I71,$M82-SUM($I88:AX88)))</f>
        <v>0.303478529279465</v>
      </c>
      <c r="AZ88" s="154">
        <f>IF(AZ$5&lt;=$D88,0,IF(SUM($D88,I71)&gt;AZ$5,$M82/I71,$M82-SUM($I88:AY88)))</f>
        <v>0.303478529279465</v>
      </c>
      <c r="BA88" s="154">
        <f>IF(BA$5&lt;=$D88,0,IF(SUM($D88,I71)&gt;BA$5,$M82/I71,$M82-SUM($I88:AZ88)))</f>
        <v>0.303478529279465</v>
      </c>
      <c r="BB88" s="154">
        <f>IF(BB$5&lt;=$D88,0,IF(SUM($D88,I71)&gt;BB$5,$M82/I71,$M82-SUM($I88:BA88)))</f>
        <v>0.303478529279465</v>
      </c>
      <c r="BC88" s="154">
        <f>IF(BC$5&lt;=$D88,0,IF(SUM($D88,I71)&gt;BC$5,$M82/I71,$M82-SUM($I88:BB88)))</f>
        <v>0.303478529279465</v>
      </c>
      <c r="BD88" s="154">
        <f>IF(BD$5&lt;=$D88,0,IF(SUM($D88,I71)&gt;BD$5,$M82/I71,$M82-SUM($I88:BC88)))</f>
        <v>0.303478529279465</v>
      </c>
      <c r="BE88" s="154">
        <f>IF(BE$5&lt;=$D88,0,IF(SUM($D88,I71)&gt;BE$5,$M82/I71,$M82-SUM($I88:BD88)))</f>
        <v>0.303478529279465</v>
      </c>
      <c r="BF88" s="154">
        <f>IF(BF$5&lt;=$D88,0,IF(SUM($D88,I71)&gt;BF$5,$M82/I71,$M82-SUM($I88:BE88)))</f>
        <v>0.303478529279465</v>
      </c>
      <c r="BG88" s="154">
        <f>IF(BG$5&lt;=$D88,0,IF(SUM($D88,I71)&gt;BG$5,$M82/I71,$M82-SUM($I88:BF88)))</f>
        <v>0.303478529279465</v>
      </c>
      <c r="BH88" s="154">
        <f>IF(BH$5&lt;=$D88,0,IF(SUM($D88,I71)&gt;BH$5,$M82/I71,$M82-SUM($I88:BG88)))</f>
        <v>0.303478529279465</v>
      </c>
      <c r="BI88" s="154">
        <f>IF(BI$5&lt;=$D88,0,IF(SUM($D88,I71)&gt;BI$5,$M82/I71,$M82-SUM($I88:BH88)))</f>
        <v>0.303478529279465</v>
      </c>
      <c r="BJ88" s="154">
        <f>IF(BJ$5&lt;=$D88,0,IF(SUM($D88,I71)&gt;BJ$5,$M82/I71,$M82-SUM($I88:BI88)))</f>
        <v>0.303478529279465</v>
      </c>
      <c r="BK88" s="154">
        <f>IF(BK$5&lt;=$D88,0,IF(SUM($D88,I71)&gt;BK$5,$M82/I71,$M82-SUM($I88:BJ88)))</f>
        <v>0.30347852927947194</v>
      </c>
      <c r="BL88" s="154">
        <f>IF(BL$5&lt;=$D88,0,IF(SUM($D88,I71)&gt;BL$5,$M82/I71,$M82-SUM($I88:BK88)))</f>
        <v>0</v>
      </c>
      <c r="BM88" s="154">
        <f>IF(BM$5&lt;=$D88,0,IF(SUM($D88,I71)&gt;BM$5,$M82/I71,$M82-SUM($I88:BL88)))</f>
        <v>0</v>
      </c>
      <c r="BN88" s="154">
        <f>IF(BN$5&lt;=$D88,0,IF(SUM($D88,I71)&gt;BN$5,$M82/I71,$M82-SUM($I88:BM88)))</f>
        <v>0</v>
      </c>
      <c r="BO88" s="154">
        <f>IF(BO$5&lt;=$D88,0,IF(SUM($D88,I71)&gt;BO$5,$M82/I71,$M82-SUM($I88:BN88)))</f>
        <v>0</v>
      </c>
      <c r="BP88" s="154">
        <f>IF(BP$5&lt;=$D88,0,IF(SUM($D88,I71)&gt;BP$5,$M82/I71,$M82-SUM($I88:BO88)))</f>
        <v>0</v>
      </c>
      <c r="BQ88" s="154">
        <f>IF(BQ$5&lt;=$D88,0,IF(SUM($D88,I71)&gt;BQ$5,$M82/I71,$M82-SUM($I88:BP88)))</f>
        <v>0</v>
      </c>
      <c r="BR88" s="154">
        <f>IF(BR$5&lt;=$D88,0,IF(SUM($D88,I71)&gt;BR$5,$M82/I71,$M82-SUM($I88:BQ88)))</f>
        <v>0</v>
      </c>
      <c r="BS88" s="154">
        <f>IF(BS$5&lt;=$D88,0,IF(SUM($D88,I71)&gt;BS$5,$M82/I71,$M82-SUM($I88:BR88)))</f>
        <v>0</v>
      </c>
      <c r="BT88" s="154">
        <f>IF(BT$5&lt;=$D88,0,IF(SUM($D88,I71)&gt;BT$5,$M82/I71,$M82-SUM($I88:BS88)))</f>
        <v>0</v>
      </c>
      <c r="BU88" s="154">
        <f>IF(BU$5&lt;=$D88,0,IF(SUM($D88,I71)&gt;BU$5,$M82/I71,$M82-SUM($I88:BT88)))</f>
        <v>0</v>
      </c>
      <c r="BV88" s="154">
        <f>IF(BV$5&lt;=$D88,0,IF(SUM($D88,I71)&gt;BV$5,$M82/I71,$M82-SUM($I88:BU88)))</f>
        <v>0</v>
      </c>
      <c r="BW88" s="154">
        <f>IF(BW$5&lt;=$D88,0,IF(SUM($D88,I71)&gt;BW$5,$M82/I71,$M82-SUM($I88:BV88)))</f>
        <v>0</v>
      </c>
    </row>
    <row r="89" spans="3:75" ht="12.75" customHeight="1" outlineLevel="1">
      <c r="D89" s="155">
        <f t="shared" si="25"/>
        <v>2017</v>
      </c>
      <c r="E89" s="120" t="s">
        <v>55</v>
      </c>
      <c r="I89" s="134"/>
      <c r="J89" s="152">
        <f>IF(J$5&lt;=$D89,0,IF(SUM($D89,I71)&gt;J$5,$N82/I71,$N82-SUM($I89:I89)))</f>
        <v>0</v>
      </c>
      <c r="K89" s="152">
        <f>IF(K$5&lt;=$D89,0,IF(SUM($D89,I71)&gt;K$5,$N82/I71,$N82-SUM($I89:J89)))</f>
        <v>0</v>
      </c>
      <c r="L89" s="152">
        <f>IF(L$5&lt;=$D89,0,IF(SUM($D89,I71)&gt;L$5,$N82/I71,$N82-SUM($I89:K89)))</f>
        <v>0</v>
      </c>
      <c r="M89" s="152">
        <f>IF(M$5&lt;=$D89,0,IF(SUM($D89,I71)&gt;M$5,$N82/I71,$N82-SUM($I89:L89)))</f>
        <v>0</v>
      </c>
      <c r="N89" s="152">
        <f>IF(N$5&lt;=$D89,0,IF(SUM($D89,I71)&gt;N$5,$N82/I71,$N82-SUM($I89:M89)))</f>
        <v>0</v>
      </c>
      <c r="O89" s="153">
        <f>IF(O$5&lt;=$D89,0,IF(SUM($D89,I71)&gt;O$5,$N82/I71,$N82-SUM($I89:N89)))</f>
        <v>0.31258456989752248</v>
      </c>
      <c r="P89" s="154">
        <f>IF(P$5&lt;=$D89,0,IF(SUM($D89,I71)&gt;P$5,$N82/I71,$N82-SUM($I89:O89)))</f>
        <v>0.31258456989752248</v>
      </c>
      <c r="Q89" s="154">
        <f>IF(Q$5&lt;=$D89,0,IF(SUM($D89,I71)&gt;Q$5,$N82/I71,$N82-SUM($I89:P89)))</f>
        <v>0.31258456989752248</v>
      </c>
      <c r="R89" s="154">
        <f>IF(R$5&lt;=$D89,0,IF(SUM($D89,I71)&gt;R$5,$N82/I71,$N82-SUM($I89:Q89)))</f>
        <v>0.31258456989752248</v>
      </c>
      <c r="S89" s="154">
        <f>IF(S$5&lt;=$D89,0,IF(SUM($D89,I71)&gt;S$5,$N82/I71,$N82-SUM($I89:R89)))</f>
        <v>0.31258456989752248</v>
      </c>
      <c r="T89" s="154">
        <f>IF(T$5&lt;=$D89,0,IF(SUM($D89,I71)&gt;T$5,$N82/I71,$N82-SUM($I89:S89)))</f>
        <v>0.31258456989752248</v>
      </c>
      <c r="U89" s="154">
        <f>IF(U$5&lt;=$D89,0,IF(SUM($D89,I71)&gt;U$5,$N82/I71,$N82-SUM($I89:T89)))</f>
        <v>0.31258456989752248</v>
      </c>
      <c r="V89" s="154">
        <f>IF(V$5&lt;=$D89,0,IF(SUM($D89,I71)&gt;V$5,$N82/I71,$N82-SUM($I89:U89)))</f>
        <v>0.31258456989752248</v>
      </c>
      <c r="W89" s="154">
        <f>IF(W$5&lt;=$D89,0,IF(SUM($D89,I71)&gt;W$5,$N82/I71,$N82-SUM($I89:V89)))</f>
        <v>0.31258456989752248</v>
      </c>
      <c r="X89" s="154">
        <f>IF(X$5&lt;=$D89,0,IF(SUM($D89,I71)&gt;X$5,$N82/I71,$N82-SUM($I89:W89)))</f>
        <v>0.31258456989752248</v>
      </c>
      <c r="Y89" s="154">
        <f>IF(Y$5&lt;=$D89,0,IF(SUM($D89,I71)&gt;Y$5,$N82/I71,$N82-SUM($I89:X89)))</f>
        <v>0.31258456989752248</v>
      </c>
      <c r="Z89" s="154">
        <f>IF(Z$5&lt;=$D89,0,IF(SUM($D89,I71)&gt;Z$5,$N82/I71,$N82-SUM($I89:Y89)))</f>
        <v>0.31258456989752248</v>
      </c>
      <c r="AA89" s="154">
        <f>IF(AA$5&lt;=$D89,0,IF(SUM($D89,I71)&gt;AA$5,$N82/I71,$N82-SUM($I89:Z89)))</f>
        <v>0.31258456989752248</v>
      </c>
      <c r="AB89" s="154">
        <f>IF(AB$5&lt;=$D89,0,IF(SUM($D89,I71)&gt;AB$5,$N82/I71,$N82-SUM($I89:AA89)))</f>
        <v>0.31258456989752248</v>
      </c>
      <c r="AC89" s="154">
        <f>IF(AC$5&lt;=$D89,0,IF(SUM($D89,I71)&gt;AC$5,$N82/I71,$N82-SUM($I89:AB89)))</f>
        <v>0.31258456989752248</v>
      </c>
      <c r="AD89" s="154">
        <f>IF(AD$5&lt;=$D89,0,IF(SUM($D89,I71)&gt;AD$5,$N82/I71,$N82-SUM($I89:AC89)))</f>
        <v>0.31258456989752248</v>
      </c>
      <c r="AE89" s="154">
        <f>IF(AE$5&lt;=$D89,0,IF(SUM($D89,I71)&gt;AE$5,$N82/I71,$N82-SUM($I89:AD89)))</f>
        <v>0.31258456989752248</v>
      </c>
      <c r="AF89" s="154">
        <f>IF(AF$5&lt;=$D89,0,IF(SUM($D89,I71)&gt;AF$5,$N82/I71,$N82-SUM($I89:AE89)))</f>
        <v>0.31258456989752248</v>
      </c>
      <c r="AG89" s="154">
        <f>IF(AG$5&lt;=$D89,0,IF(SUM($D89,I71)&gt;AG$5,$N82/I71,$N82-SUM($I89:AF89)))</f>
        <v>0.31258456989752248</v>
      </c>
      <c r="AH89" s="154">
        <f>IF(AH$5&lt;=$D89,0,IF(SUM($D89,I71)&gt;AH$5,$N82/I71,$N82-SUM($I89:AG89)))</f>
        <v>0.31258456989752248</v>
      </c>
      <c r="AI89" s="154">
        <f>IF(AI$5&lt;=$D89,0,IF(SUM($D89,I71)&gt;AI$5,$N82/I71,$N82-SUM($I89:AH89)))</f>
        <v>0.31258456989752248</v>
      </c>
      <c r="AJ89" s="154">
        <f>IF(AJ$5&lt;=$D89,0,IF(SUM($D89,I71)&gt;AJ$5,$N82/I71,$N82-SUM($I89:AI89)))</f>
        <v>0.31258456989752248</v>
      </c>
      <c r="AK89" s="154">
        <f>IF(AK$5&lt;=$D89,0,IF(SUM($D89,I71)&gt;AK$5,$N82/I71,$N82-SUM($I89:AJ89)))</f>
        <v>0.31258456989752248</v>
      </c>
      <c r="AL89" s="154">
        <f>IF(AL$5&lt;=$D89,0,IF(SUM($D89,I71)&gt;AL$5,$N82/I71,$N82-SUM($I89:AK89)))</f>
        <v>0.31258456989752248</v>
      </c>
      <c r="AM89" s="154">
        <f>IF(AM$5&lt;=$D89,0,IF(SUM($D89,I71)&gt;AM$5,$N82/I71,$N82-SUM($I89:AL89)))</f>
        <v>0.31258456989752248</v>
      </c>
      <c r="AN89" s="154">
        <f>IF(AN$5&lt;=$D89,0,IF(SUM($D89,I71)&gt;AN$5,$N82/I71,$N82-SUM($I89:AM89)))</f>
        <v>0.31258456989752248</v>
      </c>
      <c r="AO89" s="154">
        <f>IF(AO$5&lt;=$D89,0,IF(SUM($D89,I71)&gt;AO$5,$N82/I71,$N82-SUM($I89:AN89)))</f>
        <v>0.31258456989752248</v>
      </c>
      <c r="AP89" s="154">
        <f>IF(AP$5&lt;=$D89,0,IF(SUM($D89,I71)&gt;AP$5,$N82/I71,$N82-SUM($I89:AO89)))</f>
        <v>0.31258456989752248</v>
      </c>
      <c r="AQ89" s="154">
        <f>IF(AQ$5&lt;=$D89,0,IF(SUM($D89,I71)&gt;AQ$5,$N82/I71,$N82-SUM($I89:AP89)))</f>
        <v>0.31258456989752248</v>
      </c>
      <c r="AR89" s="154">
        <f>IF(AR$5&lt;=$D89,0,IF(SUM($D89,I71)&gt;AR$5,$N82/I71,$N82-SUM($I89:AQ89)))</f>
        <v>0.31258456989752248</v>
      </c>
      <c r="AS89" s="154">
        <f>IF(AS$5&lt;=$D89,0,IF(SUM($D89,I71)&gt;AS$5,$N82/I71,$N82-SUM($I89:AR89)))</f>
        <v>0.31258456989752248</v>
      </c>
      <c r="AT89" s="154">
        <f>IF(AT$5&lt;=$D89,0,IF(SUM($D89,I71)&gt;AT$5,$N82/I71,$N82-SUM($I89:AS89)))</f>
        <v>0.31258456989752248</v>
      </c>
      <c r="AU89" s="154">
        <f>IF(AU$5&lt;=$D89,0,IF(SUM($D89,I71)&gt;AU$5,$N82/I71,$N82-SUM($I89:AT89)))</f>
        <v>0.31258456989752248</v>
      </c>
      <c r="AV89" s="154">
        <f>IF(AV$5&lt;=$D89,0,IF(SUM($D89,I71)&gt;AV$5,$N82/I71,$N82-SUM($I89:AU89)))</f>
        <v>0.31258456989752248</v>
      </c>
      <c r="AW89" s="154">
        <f>IF(AW$5&lt;=$D89,0,IF(SUM($D89,I71)&gt;AW$5,$N82/I71,$N82-SUM($I89:AV89)))</f>
        <v>0.31258456989752248</v>
      </c>
      <c r="AX89" s="154">
        <f>IF(AX$5&lt;=$D89,0,IF(SUM($D89,I71)&gt;AX$5,$N82/I71,$N82-SUM($I89:AW89)))</f>
        <v>0.31258456989752248</v>
      </c>
      <c r="AY89" s="154">
        <f>IF(AY$5&lt;=$D89,0,IF(SUM($D89,I71)&gt;AY$5,$N82/I71,$N82-SUM($I89:AX89)))</f>
        <v>0.31258456989752248</v>
      </c>
      <c r="AZ89" s="154">
        <f>IF(AZ$5&lt;=$D89,0,IF(SUM($D89,I71)&gt;AZ$5,$N82/I71,$N82-SUM($I89:AY89)))</f>
        <v>0.31258456989752248</v>
      </c>
      <c r="BA89" s="154">
        <f>IF(BA$5&lt;=$D89,0,IF(SUM($D89,I71)&gt;BA$5,$N82/I71,$N82-SUM($I89:AZ89)))</f>
        <v>0.31258456989752248</v>
      </c>
      <c r="BB89" s="154">
        <f>IF(BB$5&lt;=$D89,0,IF(SUM($D89,I71)&gt;BB$5,$N82/I71,$N82-SUM($I89:BA89)))</f>
        <v>0.31258456989752248</v>
      </c>
      <c r="BC89" s="154">
        <f>IF(BC$5&lt;=$D89,0,IF(SUM($D89,I71)&gt;BC$5,$N82/I71,$N82-SUM($I89:BB89)))</f>
        <v>0.31258456989752248</v>
      </c>
      <c r="BD89" s="154">
        <f>IF(BD$5&lt;=$D89,0,IF(SUM($D89,I71)&gt;BD$5,$N82/I71,$N82-SUM($I89:BC89)))</f>
        <v>0.31258456989752248</v>
      </c>
      <c r="BE89" s="154">
        <f>IF(BE$5&lt;=$D89,0,IF(SUM($D89,I71)&gt;BE$5,$N82/I71,$N82-SUM($I89:BD89)))</f>
        <v>0.31258456989752248</v>
      </c>
      <c r="BF89" s="154">
        <f>IF(BF$5&lt;=$D89,0,IF(SUM($D89,I71)&gt;BF$5,$N82/I71,$N82-SUM($I89:BE89)))</f>
        <v>0.31258456989752248</v>
      </c>
      <c r="BG89" s="154">
        <f>IF(BG$5&lt;=$D89,0,IF(SUM($D89,I71)&gt;BG$5,$N82/I71,$N82-SUM($I89:BF89)))</f>
        <v>0.31258456989752248</v>
      </c>
      <c r="BH89" s="154">
        <f>IF(BH$5&lt;=$D89,0,IF(SUM($D89,I71)&gt;BH$5,$N82/I71,$N82-SUM($I89:BG89)))</f>
        <v>0.31258456989752248</v>
      </c>
      <c r="BI89" s="154">
        <f>IF(BI$5&lt;=$D89,0,IF(SUM($D89,I71)&gt;BI$5,$N82/I71,$N82-SUM($I89:BH89)))</f>
        <v>0.31258456989752248</v>
      </c>
      <c r="BJ89" s="154">
        <f>IF(BJ$5&lt;=$D89,0,IF(SUM($D89,I71)&gt;BJ$5,$N82/I71,$N82-SUM($I89:BI89)))</f>
        <v>0.31258456989752248</v>
      </c>
      <c r="BK89" s="154">
        <f>IF(BK$5&lt;=$D89,0,IF(SUM($D89,I71)&gt;BK$5,$N82/I71,$N82-SUM($I89:BJ89)))</f>
        <v>0.31258456989752248</v>
      </c>
      <c r="BL89" s="154">
        <f>IF(BL$5&lt;=$D89,0,IF(SUM($D89,I71)&gt;BL$5,$N82/I71,$N82-SUM($I89:BK89)))</f>
        <v>0.31258456989753114</v>
      </c>
      <c r="BM89" s="154">
        <f>IF(BM$5&lt;=$D89,0,IF(SUM($D89,I71)&gt;BM$5,$N82/I71,$N82-SUM($I89:BL89)))</f>
        <v>0</v>
      </c>
      <c r="BN89" s="154">
        <f>IF(BN$5&lt;=$D89,0,IF(SUM($D89,I71)&gt;BN$5,$N82/I71,$N82-SUM($I89:BM89)))</f>
        <v>0</v>
      </c>
      <c r="BO89" s="154">
        <f>IF(BO$5&lt;=$D89,0,IF(SUM($D89,I71)&gt;BO$5,$N82/I71,$N82-SUM($I89:BN89)))</f>
        <v>0</v>
      </c>
      <c r="BP89" s="154">
        <f>IF(BP$5&lt;=$D89,0,IF(SUM($D89,I71)&gt;BP$5,$N82/I71,$N82-SUM($I89:BO89)))</f>
        <v>0</v>
      </c>
      <c r="BQ89" s="154">
        <f>IF(BQ$5&lt;=$D89,0,IF(SUM($D89,I71)&gt;BQ$5,$N82/I71,$N82-SUM($I89:BP89)))</f>
        <v>0</v>
      </c>
      <c r="BR89" s="154">
        <f>IF(BR$5&lt;=$D89,0,IF(SUM($D89,I71)&gt;BR$5,$N82/I71,$N82-SUM($I89:BQ89)))</f>
        <v>0</v>
      </c>
      <c r="BS89" s="154">
        <f>IF(BS$5&lt;=$D89,0,IF(SUM($D89,I71)&gt;BS$5,$N82/I71,$N82-SUM($I89:BR89)))</f>
        <v>0</v>
      </c>
      <c r="BT89" s="154">
        <f>IF(BT$5&lt;=$D89,0,IF(SUM($D89,I71)&gt;BT$5,$N82/I71,$N82-SUM($I89:BS89)))</f>
        <v>0</v>
      </c>
      <c r="BU89" s="154">
        <f>IF(BU$5&lt;=$D89,0,IF(SUM($D89,I71)&gt;BU$5,$N82/I71,$N82-SUM($I89:BT89)))</f>
        <v>0</v>
      </c>
      <c r="BV89" s="154">
        <f>IF(BV$5&lt;=$D89,0,IF(SUM($D89,I71)&gt;BV$5,$N82/I71,$N82-SUM($I89:BU89)))</f>
        <v>0</v>
      </c>
      <c r="BW89" s="154">
        <f>IF(BW$5&lt;=$D89,0,IF(SUM($D89,I71)&gt;BW$5,$N82/I71,$N82-SUM($I89:BV89)))</f>
        <v>0</v>
      </c>
    </row>
    <row r="90" spans="3:75" ht="12.75" customHeight="1" outlineLevel="1">
      <c r="D90" s="155">
        <f t="shared" si="25"/>
        <v>2018</v>
      </c>
      <c r="E90" s="120" t="s">
        <v>55</v>
      </c>
      <c r="I90" s="134"/>
      <c r="J90" s="152">
        <f>IF(J$5&lt;=$D90,0,IF(SUM($D90,I71)&gt;J$5,$O82/I71,$O82-SUM($I90:I90)))</f>
        <v>0</v>
      </c>
      <c r="K90" s="152">
        <f>IF(K$5&lt;=$D90,0,IF(SUM($D90,I71)&gt;K$5,$O82/I71,$O82-SUM($I90:J90)))</f>
        <v>0</v>
      </c>
      <c r="L90" s="152">
        <f>IF(L$5&lt;=$D90,0,IF(SUM($D90,I71)&gt;L$5,$O82/I71,$O82-SUM($I90:K90)))</f>
        <v>0</v>
      </c>
      <c r="M90" s="152">
        <f>IF(M$5&lt;=$D90,0,IF(SUM($D90,I71)&gt;M$5,$O82/I71,$O82-SUM($I90:L90)))</f>
        <v>0</v>
      </c>
      <c r="N90" s="152">
        <f>IF(N$5&lt;=$D90,0,IF(SUM($D90,I71)&gt;N$5,$O82/I71,$O82-SUM($I90:M90)))</f>
        <v>0</v>
      </c>
      <c r="O90" s="152">
        <f>IF(O$5&lt;=$D90,0,IF(SUM($D90,I71)&gt;O$5,$O82/I71,$O82-SUM($I90:N90)))</f>
        <v>0</v>
      </c>
      <c r="P90" s="153">
        <f>IF(P$5&lt;=$D90,0,IF(SUM($D90,I71)&gt;P$5,$O82/I71,$O82-SUM($I90:O90)))</f>
        <v>0</v>
      </c>
      <c r="Q90" s="154">
        <f>IF(Q$5&lt;=$D90,0,IF(SUM($D90,I71)&gt;Q$5,$O82/I71,$O82-SUM($I90:P90)))</f>
        <v>0</v>
      </c>
      <c r="R90" s="154">
        <f>IF(R$5&lt;=$D90,0,IF(SUM($D90,I71)&gt;R$5,$O82/I71,$O82-SUM($I90:Q90)))</f>
        <v>0</v>
      </c>
      <c r="S90" s="154">
        <f>IF(S$5&lt;=$D90,0,IF(SUM($D90,I71)&gt;S$5,$O82/I71,$O82-SUM($I90:R90)))</f>
        <v>0</v>
      </c>
      <c r="T90" s="154">
        <f>IF(T$5&lt;=$D90,0,IF(SUM($D90,I71)&gt;T$5,$O82/I71,$O82-SUM($I90:S90)))</f>
        <v>0</v>
      </c>
      <c r="U90" s="154">
        <f>IF(U$5&lt;=$D90,0,IF(SUM($D90,I71)&gt;U$5,$O82/I71,$O82-SUM($I90:T90)))</f>
        <v>0</v>
      </c>
      <c r="V90" s="154">
        <f>IF(V$5&lt;=$D90,0,IF(SUM($D90,I71)&gt;V$5,$O82/I71,$O82-SUM($I90:U90)))</f>
        <v>0</v>
      </c>
      <c r="W90" s="154">
        <f>IF(W$5&lt;=$D90,0,IF(SUM($D90,I71)&gt;W$5,$O82/I71,$O82-SUM($I90:V90)))</f>
        <v>0</v>
      </c>
      <c r="X90" s="154">
        <f>IF(X$5&lt;=$D90,0,IF(SUM($D90,I71)&gt;X$5,$O82/I71,$O82-SUM($I90:W90)))</f>
        <v>0</v>
      </c>
      <c r="Y90" s="154">
        <f>IF(Y$5&lt;=$D90,0,IF(SUM($D90,I71)&gt;Y$5,$O82/I71,$O82-SUM($I90:X90)))</f>
        <v>0</v>
      </c>
      <c r="Z90" s="154">
        <f>IF(Z$5&lt;=$D90,0,IF(SUM($D90,I71)&gt;Z$5,$O82/I71,$O82-SUM($I90:Y90)))</f>
        <v>0</v>
      </c>
      <c r="AA90" s="154">
        <f>IF(AA$5&lt;=$D90,0,IF(SUM($D90,I71)&gt;AA$5,$O82/I71,$O82-SUM($I90:Z90)))</f>
        <v>0</v>
      </c>
      <c r="AB90" s="154">
        <f>IF(AB$5&lt;=$D90,0,IF(SUM($D90,I71)&gt;AB$5,$O82/I71,$O82-SUM($I90:AA90)))</f>
        <v>0</v>
      </c>
      <c r="AC90" s="154">
        <f>IF(AC$5&lt;=$D90,0,IF(SUM($D90,I71)&gt;AC$5,$O82/I71,$O82-SUM($I90:AB90)))</f>
        <v>0</v>
      </c>
      <c r="AD90" s="154">
        <f>IF(AD$5&lt;=$D90,0,IF(SUM($D90,I71)&gt;AD$5,$O82/I71,$O82-SUM($I90:AC90)))</f>
        <v>0</v>
      </c>
      <c r="AE90" s="154">
        <f>IF(AE$5&lt;=$D90,0,IF(SUM($D90,I71)&gt;AE$5,$O82/I71,$O82-SUM($I90:AD90)))</f>
        <v>0</v>
      </c>
      <c r="AF90" s="154">
        <f>IF(AF$5&lt;=$D90,0,IF(SUM($D90,I71)&gt;AF$5,$O82/I71,$O82-SUM($I90:AE90)))</f>
        <v>0</v>
      </c>
      <c r="AG90" s="154">
        <f>IF(AG$5&lt;=$D90,0,IF(SUM($D90,I71)&gt;AG$5,$O82/I71,$O82-SUM($I90:AF90)))</f>
        <v>0</v>
      </c>
      <c r="AH90" s="154">
        <f>IF(AH$5&lt;=$D90,0,IF(SUM($D90,I71)&gt;AH$5,$O82/I71,$O82-SUM($I90:AG90)))</f>
        <v>0</v>
      </c>
      <c r="AI90" s="154">
        <f>IF(AI$5&lt;=$D90,0,IF(SUM($D90,I71)&gt;AI$5,$O82/I71,$O82-SUM($I90:AH90)))</f>
        <v>0</v>
      </c>
      <c r="AJ90" s="154">
        <f>IF(AJ$5&lt;=$D90,0,IF(SUM($D90,I71)&gt;AJ$5,$O82/I71,$O82-SUM($I90:AI90)))</f>
        <v>0</v>
      </c>
      <c r="AK90" s="154">
        <f>IF(AK$5&lt;=$D90,0,IF(SUM($D90,I71)&gt;AK$5,$O82/I71,$O82-SUM($I90:AJ90)))</f>
        <v>0</v>
      </c>
      <c r="AL90" s="154">
        <f>IF(AL$5&lt;=$D90,0,IF(SUM($D90,I71)&gt;AL$5,$O82/I71,$O82-SUM($I90:AK90)))</f>
        <v>0</v>
      </c>
      <c r="AM90" s="154">
        <f>IF(AM$5&lt;=$D90,0,IF(SUM($D90,I71)&gt;AM$5,$O82/I71,$O82-SUM($I90:AL90)))</f>
        <v>0</v>
      </c>
      <c r="AN90" s="154">
        <f>IF(AN$5&lt;=$D90,0,IF(SUM($D90,I71)&gt;AN$5,$O82/I71,$O82-SUM($I90:AM90)))</f>
        <v>0</v>
      </c>
      <c r="AO90" s="154">
        <f>IF(AO$5&lt;=$D90,0,IF(SUM($D90,I71)&gt;AO$5,$O82/I71,$O82-SUM($I90:AN90)))</f>
        <v>0</v>
      </c>
      <c r="AP90" s="154">
        <f>IF(AP$5&lt;=$D90,0,IF(SUM($D90,I71)&gt;AP$5,$O82/I71,$O82-SUM($I90:AO90)))</f>
        <v>0</v>
      </c>
      <c r="AQ90" s="154">
        <f>IF(AQ$5&lt;=$D90,0,IF(SUM($D90,I71)&gt;AQ$5,$O82/I71,$O82-SUM($I90:AP90)))</f>
        <v>0</v>
      </c>
      <c r="AR90" s="154">
        <f>IF(AR$5&lt;=$D90,0,IF(SUM($D90,I71)&gt;AR$5,$O82/I71,$O82-SUM($I90:AQ90)))</f>
        <v>0</v>
      </c>
      <c r="AS90" s="154">
        <f>IF(AS$5&lt;=$D90,0,IF(SUM($D90,I71)&gt;AS$5,$O82/I71,$O82-SUM($I90:AR90)))</f>
        <v>0</v>
      </c>
      <c r="AT90" s="154">
        <f>IF(AT$5&lt;=$D90,0,IF(SUM($D90,I71)&gt;AT$5,$O82/I71,$O82-SUM($I90:AS90)))</f>
        <v>0</v>
      </c>
      <c r="AU90" s="154">
        <f>IF(AU$5&lt;=$D90,0,IF(SUM($D90,I71)&gt;AU$5,$O82/I71,$O82-SUM($I90:AT90)))</f>
        <v>0</v>
      </c>
      <c r="AV90" s="154">
        <f>IF(AV$5&lt;=$D90,0,IF(SUM($D90,I71)&gt;AV$5,$O82/I71,$O82-SUM($I90:AU90)))</f>
        <v>0</v>
      </c>
      <c r="AW90" s="154">
        <f>IF(AW$5&lt;=$D90,0,IF(SUM($D90,I71)&gt;AW$5,$O82/I71,$O82-SUM($I90:AV90)))</f>
        <v>0</v>
      </c>
      <c r="AX90" s="154">
        <f>IF(AX$5&lt;=$D90,0,IF(SUM($D90,I71)&gt;AX$5,$O82/I71,$O82-SUM($I90:AW90)))</f>
        <v>0</v>
      </c>
      <c r="AY90" s="154">
        <f>IF(AY$5&lt;=$D90,0,IF(SUM($D90,I71)&gt;AY$5,$O82/I71,$O82-SUM($I90:AX90)))</f>
        <v>0</v>
      </c>
      <c r="AZ90" s="154">
        <f>IF(AZ$5&lt;=$D90,0,IF(SUM($D90,I71)&gt;AZ$5,$O82/I71,$O82-SUM($I90:AY90)))</f>
        <v>0</v>
      </c>
      <c r="BA90" s="154">
        <f>IF(BA$5&lt;=$D90,0,IF(SUM($D90,I71)&gt;BA$5,$O82/I71,$O82-SUM($I90:AZ90)))</f>
        <v>0</v>
      </c>
      <c r="BB90" s="154">
        <f>IF(BB$5&lt;=$D90,0,IF(SUM($D90,I71)&gt;BB$5,$O82/I71,$O82-SUM($I90:BA90)))</f>
        <v>0</v>
      </c>
      <c r="BC90" s="154">
        <f>IF(BC$5&lt;=$D90,0,IF(SUM($D90,I71)&gt;BC$5,$O82/I71,$O82-SUM($I90:BB90)))</f>
        <v>0</v>
      </c>
      <c r="BD90" s="154">
        <f>IF(BD$5&lt;=$D90,0,IF(SUM($D90,I71)&gt;BD$5,$O82/I71,$O82-SUM($I90:BC90)))</f>
        <v>0</v>
      </c>
      <c r="BE90" s="154">
        <f>IF(BE$5&lt;=$D90,0,IF(SUM($D90,I71)&gt;BE$5,$O82/I71,$O82-SUM($I90:BD90)))</f>
        <v>0</v>
      </c>
      <c r="BF90" s="154">
        <f>IF(BF$5&lt;=$D90,0,IF(SUM($D90,I71)&gt;BF$5,$O82/I71,$O82-SUM($I90:BE90)))</f>
        <v>0</v>
      </c>
      <c r="BG90" s="154">
        <f>IF(BG$5&lt;=$D90,0,IF(SUM($D90,I71)&gt;BG$5,$O82/I71,$O82-SUM($I90:BF90)))</f>
        <v>0</v>
      </c>
      <c r="BH90" s="154">
        <f>IF(BH$5&lt;=$D90,0,IF(SUM($D90,I71)&gt;BH$5,$O82/I71,$O82-SUM($I90:BG90)))</f>
        <v>0</v>
      </c>
      <c r="BI90" s="154">
        <f>IF(BI$5&lt;=$D90,0,IF(SUM($D90,I71)&gt;BI$5,$O82/I71,$O82-SUM($I90:BH90)))</f>
        <v>0</v>
      </c>
      <c r="BJ90" s="154">
        <f>IF(BJ$5&lt;=$D90,0,IF(SUM($D90,I71)&gt;BJ$5,$O82/I71,$O82-SUM($I90:BI90)))</f>
        <v>0</v>
      </c>
      <c r="BK90" s="154">
        <f>IF(BK$5&lt;=$D90,0,IF(SUM($D90,I71)&gt;BK$5,$O82/I71,$O82-SUM($I90:BJ90)))</f>
        <v>0</v>
      </c>
      <c r="BL90" s="154">
        <f>IF(BL$5&lt;=$D90,0,IF(SUM($D90,I71)&gt;BL$5,$O82/I71,$O82-SUM($I90:BK90)))</f>
        <v>0</v>
      </c>
      <c r="BM90" s="154">
        <f>IF(BM$5&lt;=$D90,0,IF(SUM($D90,I71)&gt;BM$5,$O82/I71,$O82-SUM($I90:BL90)))</f>
        <v>0</v>
      </c>
      <c r="BN90" s="154">
        <f>IF(BN$5&lt;=$D90,0,IF(SUM($D90,I71)&gt;BN$5,$O82/I71,$O82-SUM($I90:BM90)))</f>
        <v>0</v>
      </c>
      <c r="BO90" s="154">
        <f>IF(BO$5&lt;=$D90,0,IF(SUM($D90,I71)&gt;BO$5,$O82/I71,$O82-SUM($I90:BN90)))</f>
        <v>0</v>
      </c>
      <c r="BP90" s="154">
        <f>IF(BP$5&lt;=$D90,0,IF(SUM($D90,I71)&gt;BP$5,$O82/I71,$O82-SUM($I90:BO90)))</f>
        <v>0</v>
      </c>
      <c r="BQ90" s="154">
        <f>IF(BQ$5&lt;=$D90,0,IF(SUM($D90,I71)&gt;BQ$5,$O82/I71,$O82-SUM($I90:BP90)))</f>
        <v>0</v>
      </c>
      <c r="BR90" s="154">
        <f>IF(BR$5&lt;=$D90,0,IF(SUM($D90,I71)&gt;BR$5,$O82/I71,$O82-SUM($I90:BQ90)))</f>
        <v>0</v>
      </c>
      <c r="BS90" s="154">
        <f>IF(BS$5&lt;=$D90,0,IF(SUM($D90,I71)&gt;BS$5,$O82/I71,$O82-SUM($I90:BR90)))</f>
        <v>0</v>
      </c>
      <c r="BT90" s="154">
        <f>IF(BT$5&lt;=$D90,0,IF(SUM($D90,I71)&gt;BT$5,$O82/I71,$O82-SUM($I90:BS90)))</f>
        <v>0</v>
      </c>
      <c r="BU90" s="154">
        <f>IF(BU$5&lt;=$D90,0,IF(SUM($D90,I71)&gt;BU$5,$O82/I71,$O82-SUM($I90:BT90)))</f>
        <v>0</v>
      </c>
      <c r="BV90" s="154">
        <f>IF(BV$5&lt;=$D90,0,IF(SUM($D90,I71)&gt;BV$5,$O82/I71,$O82-SUM($I90:BU90)))</f>
        <v>0</v>
      </c>
      <c r="BW90" s="154">
        <f>IF(BW$5&lt;=$D90,0,IF(SUM($D90,I71)&gt;BW$5,$O82/I71,$O82-SUM($I90:BV90)))</f>
        <v>0</v>
      </c>
    </row>
    <row r="91" spans="3:75" ht="12.75" customHeight="1" outlineLevel="1">
      <c r="D91" s="155">
        <f t="shared" si="25"/>
        <v>2019</v>
      </c>
      <c r="E91" s="120" t="s">
        <v>55</v>
      </c>
      <c r="I91" s="134"/>
      <c r="J91" s="152">
        <f>IF(J$5&lt;=$D91,0,IF(SUM($D91,I71)&gt;J$5,$P82/I71,$P82-SUM($I91:I91)))</f>
        <v>0</v>
      </c>
      <c r="K91" s="152">
        <f>IF(K$5&lt;=$D91,0,IF(SUM($D91,I71)&gt;K$5,$P82/I71,$P82-SUM($I91:J91)))</f>
        <v>0</v>
      </c>
      <c r="L91" s="152">
        <f>IF(L$5&lt;=$D91,0,IF(SUM($D91,I71)&gt;L$5,$P82/I71,$P82-SUM($I91:K91)))</f>
        <v>0</v>
      </c>
      <c r="M91" s="152">
        <f>IF(M$5&lt;=$D91,0,IF(SUM($D91,I71)&gt;M$5,$P82/I71,$P82-SUM($I91:L91)))</f>
        <v>0</v>
      </c>
      <c r="N91" s="152">
        <f>IF(N$5&lt;=$D91,0,IF(SUM($D91,I71)&gt;N$5,$P82/I71,$P82-SUM($I91:M91)))</f>
        <v>0</v>
      </c>
      <c r="O91" s="152">
        <f>IF(O$5&lt;=$D91,0,IF(SUM($D91,I71)&gt;O$5,$P82/I71,$P82-SUM($I91:N91)))</f>
        <v>0</v>
      </c>
      <c r="P91" s="152">
        <f>IF(P$5&lt;=$D91,0,IF(SUM($D91,I71)&gt;P$5,$P82/I71,$P82-SUM($I91:O91)))</f>
        <v>0</v>
      </c>
      <c r="Q91" s="153">
        <f>IF(Q$5&lt;=$D91,0,IF(SUM($D91,I71)&gt;Q$5,$P82/I71,$P82-SUM($I91:P91)))</f>
        <v>0</v>
      </c>
      <c r="R91" s="154">
        <f>IF(R$5&lt;=$D91,0,IF(SUM($D91,I71)&gt;R$5,$P82/I71,$P82-SUM($I91:Q91)))</f>
        <v>0</v>
      </c>
      <c r="S91" s="154">
        <f>IF(S$5&lt;=$D91,0,IF(SUM($D91,I71)&gt;S$5,$P82/I71,$P82-SUM($I91:R91)))</f>
        <v>0</v>
      </c>
      <c r="T91" s="154">
        <f>IF(T$5&lt;=$D91,0,IF(SUM($D91,I71)&gt;T$5,$P82/I71,$P82-SUM($I91:S91)))</f>
        <v>0</v>
      </c>
      <c r="U91" s="154">
        <f>IF(U$5&lt;=$D91,0,IF(SUM($D91,I71)&gt;U$5,$P82/I71,$P82-SUM($I91:T91)))</f>
        <v>0</v>
      </c>
      <c r="V91" s="154">
        <f>IF(V$5&lt;=$D91,0,IF(SUM($D91,I71)&gt;V$5,$P82/I71,$P82-SUM($I91:U91)))</f>
        <v>0</v>
      </c>
      <c r="W91" s="154">
        <f>IF(W$5&lt;=$D91,0,IF(SUM($D91,I71)&gt;W$5,$P82/I71,$P82-SUM($I91:V91)))</f>
        <v>0</v>
      </c>
      <c r="X91" s="154">
        <f>IF(X$5&lt;=$D91,0,IF(SUM($D91,I71)&gt;X$5,$P82/I71,$P82-SUM($I91:W91)))</f>
        <v>0</v>
      </c>
      <c r="Y91" s="154">
        <f>IF(Y$5&lt;=$D91,0,IF(SUM($D91,I71)&gt;Y$5,$P82/I71,$P82-SUM($I91:X91)))</f>
        <v>0</v>
      </c>
      <c r="Z91" s="154">
        <f>IF(Z$5&lt;=$D91,0,IF(SUM($D91,I71)&gt;Z$5,$P82/I71,$P82-SUM($I91:Y91)))</f>
        <v>0</v>
      </c>
      <c r="AA91" s="154">
        <f>IF(AA$5&lt;=$D91,0,IF(SUM($D91,I71)&gt;AA$5,$P82/I71,$P82-SUM($I91:Z91)))</f>
        <v>0</v>
      </c>
      <c r="AB91" s="154">
        <f>IF(AB$5&lt;=$D91,0,IF(SUM($D91,I71)&gt;AB$5,$P82/I71,$P82-SUM($I91:AA91)))</f>
        <v>0</v>
      </c>
      <c r="AC91" s="154">
        <f>IF(AC$5&lt;=$D91,0,IF(SUM($D91,I71)&gt;AC$5,$P82/I71,$P82-SUM($I91:AB91)))</f>
        <v>0</v>
      </c>
      <c r="AD91" s="154">
        <f>IF(AD$5&lt;=$D91,0,IF(SUM($D91,I71)&gt;AD$5,$P82/I71,$P82-SUM($I91:AC91)))</f>
        <v>0</v>
      </c>
      <c r="AE91" s="154">
        <f>IF(AE$5&lt;=$D91,0,IF(SUM($D91,I71)&gt;AE$5,$P82/I71,$P82-SUM($I91:AD91)))</f>
        <v>0</v>
      </c>
      <c r="AF91" s="154">
        <f>IF(AF$5&lt;=$D91,0,IF(SUM($D91,I71)&gt;AF$5,$P82/I71,$P82-SUM($I91:AE91)))</f>
        <v>0</v>
      </c>
      <c r="AG91" s="154">
        <f>IF(AG$5&lt;=$D91,0,IF(SUM($D91,I71)&gt;AG$5,$P82/I71,$P82-SUM($I91:AF91)))</f>
        <v>0</v>
      </c>
      <c r="AH91" s="154">
        <f>IF(AH$5&lt;=$D91,0,IF(SUM($D91,I71)&gt;AH$5,$P82/I71,$P82-SUM($I91:AG91)))</f>
        <v>0</v>
      </c>
      <c r="AI91" s="154">
        <f>IF(AI$5&lt;=$D91,0,IF(SUM($D91,I71)&gt;AI$5,$P82/I71,$P82-SUM($I91:AH91)))</f>
        <v>0</v>
      </c>
      <c r="AJ91" s="154">
        <f>IF(AJ$5&lt;=$D91,0,IF(SUM($D91,I71)&gt;AJ$5,$P82/I71,$P82-SUM($I91:AI91)))</f>
        <v>0</v>
      </c>
      <c r="AK91" s="154">
        <f>IF(AK$5&lt;=$D91,0,IF(SUM($D91,I71)&gt;AK$5,$P82/I71,$P82-SUM($I91:AJ91)))</f>
        <v>0</v>
      </c>
      <c r="AL91" s="154">
        <f>IF(AL$5&lt;=$D91,0,IF(SUM($D91,I71)&gt;AL$5,$P82/I71,$P82-SUM($I91:AK91)))</f>
        <v>0</v>
      </c>
      <c r="AM91" s="154">
        <f>IF(AM$5&lt;=$D91,0,IF(SUM($D91,I71)&gt;AM$5,$P82/I71,$P82-SUM($I91:AL91)))</f>
        <v>0</v>
      </c>
      <c r="AN91" s="154">
        <f>IF(AN$5&lt;=$D91,0,IF(SUM($D91,I71)&gt;AN$5,$P82/I71,$P82-SUM($I91:AM91)))</f>
        <v>0</v>
      </c>
      <c r="AO91" s="154">
        <f>IF(AO$5&lt;=$D91,0,IF(SUM($D91,I71)&gt;AO$5,$P82/I71,$P82-SUM($I91:AN91)))</f>
        <v>0</v>
      </c>
      <c r="AP91" s="154">
        <f>IF(AP$5&lt;=$D91,0,IF(SUM($D91,I71)&gt;AP$5,$P82/I71,$P82-SUM($I91:AO91)))</f>
        <v>0</v>
      </c>
      <c r="AQ91" s="154">
        <f>IF(AQ$5&lt;=$D91,0,IF(SUM($D91,I71)&gt;AQ$5,$P82/I71,$P82-SUM($I91:AP91)))</f>
        <v>0</v>
      </c>
      <c r="AR91" s="154">
        <f>IF(AR$5&lt;=$D91,0,IF(SUM($D91,I71)&gt;AR$5,$P82/I71,$P82-SUM($I91:AQ91)))</f>
        <v>0</v>
      </c>
      <c r="AS91" s="154">
        <f>IF(AS$5&lt;=$D91,0,IF(SUM($D91,I71)&gt;AS$5,$P82/I71,$P82-SUM($I91:AR91)))</f>
        <v>0</v>
      </c>
      <c r="AT91" s="154">
        <f>IF(AT$5&lt;=$D91,0,IF(SUM($D91,I71)&gt;AT$5,$P82/I71,$P82-SUM($I91:AS91)))</f>
        <v>0</v>
      </c>
      <c r="AU91" s="154">
        <f>IF(AU$5&lt;=$D91,0,IF(SUM($D91,I71)&gt;AU$5,$P82/I71,$P82-SUM($I91:AT91)))</f>
        <v>0</v>
      </c>
      <c r="AV91" s="154">
        <f>IF(AV$5&lt;=$D91,0,IF(SUM($D91,I71)&gt;AV$5,$P82/I71,$P82-SUM($I91:AU91)))</f>
        <v>0</v>
      </c>
      <c r="AW91" s="154">
        <f>IF(AW$5&lt;=$D91,0,IF(SUM($D91,I71)&gt;AW$5,$P82/I71,$P82-SUM($I91:AV91)))</f>
        <v>0</v>
      </c>
      <c r="AX91" s="154">
        <f>IF(AX$5&lt;=$D91,0,IF(SUM($D91,I71)&gt;AX$5,$P82/I71,$P82-SUM($I91:AW91)))</f>
        <v>0</v>
      </c>
      <c r="AY91" s="154">
        <f>IF(AY$5&lt;=$D91,0,IF(SUM($D91,I71)&gt;AY$5,$P82/I71,$P82-SUM($I91:AX91)))</f>
        <v>0</v>
      </c>
      <c r="AZ91" s="154">
        <f>IF(AZ$5&lt;=$D91,0,IF(SUM($D91,I71)&gt;AZ$5,$P82/I71,$P82-SUM($I91:AY91)))</f>
        <v>0</v>
      </c>
      <c r="BA91" s="154">
        <f>IF(BA$5&lt;=$D91,0,IF(SUM($D91,I71)&gt;BA$5,$P82/I71,$P82-SUM($I91:AZ91)))</f>
        <v>0</v>
      </c>
      <c r="BB91" s="154">
        <f>IF(BB$5&lt;=$D91,0,IF(SUM($D91,I71)&gt;BB$5,$P82/I71,$P82-SUM($I91:BA91)))</f>
        <v>0</v>
      </c>
      <c r="BC91" s="154">
        <f>IF(BC$5&lt;=$D91,0,IF(SUM($D91,I71)&gt;BC$5,$P82/I71,$P82-SUM($I91:BB91)))</f>
        <v>0</v>
      </c>
      <c r="BD91" s="154">
        <f>IF(BD$5&lt;=$D91,0,IF(SUM($D91,I71)&gt;BD$5,$P82/I71,$P82-SUM($I91:BC91)))</f>
        <v>0</v>
      </c>
      <c r="BE91" s="154">
        <f>IF(BE$5&lt;=$D91,0,IF(SUM($D91,I71)&gt;BE$5,$P82/I71,$P82-SUM($I91:BD91)))</f>
        <v>0</v>
      </c>
      <c r="BF91" s="154">
        <f>IF(BF$5&lt;=$D91,0,IF(SUM($D91,I71)&gt;BF$5,$P82/I71,$P82-SUM($I91:BE91)))</f>
        <v>0</v>
      </c>
      <c r="BG91" s="154">
        <f>IF(BG$5&lt;=$D91,0,IF(SUM($D91,I71)&gt;BG$5,$P82/I71,$P82-SUM($I91:BF91)))</f>
        <v>0</v>
      </c>
      <c r="BH91" s="154">
        <f>IF(BH$5&lt;=$D91,0,IF(SUM($D91,I71)&gt;BH$5,$P82/I71,$P82-SUM($I91:BG91)))</f>
        <v>0</v>
      </c>
      <c r="BI91" s="154">
        <f>IF(BI$5&lt;=$D91,0,IF(SUM($D91,I71)&gt;BI$5,$P82/I71,$P82-SUM($I91:BH91)))</f>
        <v>0</v>
      </c>
      <c r="BJ91" s="154">
        <f>IF(BJ$5&lt;=$D91,0,IF(SUM($D91,I71)&gt;BJ$5,$P82/I71,$P82-SUM($I91:BI91)))</f>
        <v>0</v>
      </c>
      <c r="BK91" s="154">
        <f>IF(BK$5&lt;=$D91,0,IF(SUM($D91,I71)&gt;BK$5,$P82/I71,$P82-SUM($I91:BJ91)))</f>
        <v>0</v>
      </c>
      <c r="BL91" s="154">
        <f>IF(BL$5&lt;=$D91,0,IF(SUM($D91,I71)&gt;BL$5,$P82/I71,$P82-SUM($I91:BK91)))</f>
        <v>0</v>
      </c>
      <c r="BM91" s="154">
        <f>IF(BM$5&lt;=$D91,0,IF(SUM($D91,I71)&gt;BM$5,$P82/I71,$P82-SUM($I91:BL91)))</f>
        <v>0</v>
      </c>
      <c r="BN91" s="154">
        <f>IF(BN$5&lt;=$D91,0,IF(SUM($D91,I71)&gt;BN$5,$P82/I71,$P82-SUM($I91:BM91)))</f>
        <v>0</v>
      </c>
      <c r="BO91" s="154">
        <f>IF(BO$5&lt;=$D91,0,IF(SUM($D91,I71)&gt;BO$5,$P82/I71,$P82-SUM($I91:BN91)))</f>
        <v>0</v>
      </c>
      <c r="BP91" s="154">
        <f>IF(BP$5&lt;=$D91,0,IF(SUM($D91,I71)&gt;BP$5,$P82/I71,$P82-SUM($I91:BO91)))</f>
        <v>0</v>
      </c>
      <c r="BQ91" s="154">
        <f>IF(BQ$5&lt;=$D91,0,IF(SUM($D91,I71)&gt;BQ$5,$P82/I71,$P82-SUM($I91:BP91)))</f>
        <v>0</v>
      </c>
      <c r="BR91" s="154">
        <f>IF(BR$5&lt;=$D91,0,IF(SUM($D91,I71)&gt;BR$5,$P82/I71,$P82-SUM($I91:BQ91)))</f>
        <v>0</v>
      </c>
      <c r="BS91" s="154">
        <f>IF(BS$5&lt;=$D91,0,IF(SUM($D91,I71)&gt;BS$5,$P82/I71,$P82-SUM($I91:BR91)))</f>
        <v>0</v>
      </c>
      <c r="BT91" s="154">
        <f>IF(BT$5&lt;=$D91,0,IF(SUM($D91,I71)&gt;BT$5,$P82/I71,$P82-SUM($I91:BS91)))</f>
        <v>0</v>
      </c>
      <c r="BU91" s="154">
        <f>IF(BU$5&lt;=$D91,0,IF(SUM($D91,I71)&gt;BU$5,$P82/I71,$P82-SUM($I91:BT91)))</f>
        <v>0</v>
      </c>
      <c r="BV91" s="154">
        <f>IF(BV$5&lt;=$D91,0,IF(SUM($D91,I71)&gt;BV$5,$P82/I71,$P82-SUM($I91:BU91)))</f>
        <v>0</v>
      </c>
      <c r="BW91" s="154">
        <f>IF(BW$5&lt;=$D91,0,IF(SUM($D91,I71)&gt;BW$5,$P82/I71,$P82-SUM($I91:BV91)))</f>
        <v>0</v>
      </c>
    </row>
    <row r="92" spans="3:75" ht="12.75" customHeight="1" outlineLevel="1">
      <c r="D92" s="155">
        <f t="shared" si="25"/>
        <v>2020</v>
      </c>
      <c r="E92" s="120" t="s">
        <v>55</v>
      </c>
      <c r="I92" s="134"/>
      <c r="J92" s="152">
        <f>IF(J$5&lt;=$D92,0,IF(SUM($D92,I71)&gt;J$5,$Q82/I71,$Q82-SUM($I92:I92)))</f>
        <v>0</v>
      </c>
      <c r="K92" s="152">
        <f>IF(K$5&lt;=$D92,0,IF(SUM($D92,I71)&gt;K$5,$Q82/I71,$Q82-SUM($I92:J92)))</f>
        <v>0</v>
      </c>
      <c r="L92" s="152">
        <f>IF(L$5&lt;=$D92,0,IF(SUM($D92,I71)&gt;L$5,$Q82/I71,$Q82-SUM($I92:K92)))</f>
        <v>0</v>
      </c>
      <c r="M92" s="152">
        <f>IF(M$5&lt;=$D92,0,IF(SUM($D92,I71)&gt;M$5,$Q82/I71,$Q82-SUM($I92:L92)))</f>
        <v>0</v>
      </c>
      <c r="N92" s="152">
        <f>IF(N$5&lt;=$D92,0,IF(SUM($D92,I71)&gt;N$5,$Q82/I71,$Q82-SUM($I92:M92)))</f>
        <v>0</v>
      </c>
      <c r="O92" s="152">
        <f>IF(O$5&lt;=$D92,0,IF(SUM($D92,I71)&gt;O$5,$Q82/I71,$Q82-SUM($I92:N92)))</f>
        <v>0</v>
      </c>
      <c r="P92" s="152">
        <f>IF(P$5&lt;=$D92,0,IF(SUM($D92,I71)&gt;P$5,$Q82/I71,$Q82-SUM($I92:O92)))</f>
        <v>0</v>
      </c>
      <c r="Q92" s="152">
        <f>IF(Q$5&lt;=$D92,0,IF(SUM($D92,I71)&gt;Q$5,$Q82/I71,$Q82-SUM($I92:P92)))</f>
        <v>0</v>
      </c>
      <c r="R92" s="153">
        <f>IF(R$5&lt;=$D92,0,IF(SUM($D92,I71)&gt;R$5,$Q82/I71,$Q82-SUM($I92:Q92)))</f>
        <v>0</v>
      </c>
      <c r="S92" s="154">
        <f>IF(S$5&lt;=$D92,0,IF(SUM($D92,I71)&gt;S$5,$Q82/I71,$Q82-SUM($I92:R92)))</f>
        <v>0</v>
      </c>
      <c r="T92" s="154">
        <f>IF(T$5&lt;=$D92,0,IF(SUM($D92,I71)&gt;T$5,$Q82/I71,$Q82-SUM($I92:S92)))</f>
        <v>0</v>
      </c>
      <c r="U92" s="154">
        <f>IF(U$5&lt;=$D92,0,IF(SUM($D92,I71)&gt;U$5,$Q82/I71,$Q82-SUM($I92:T92)))</f>
        <v>0</v>
      </c>
      <c r="V92" s="154">
        <f>IF(V$5&lt;=$D92,0,IF(SUM($D92,I71)&gt;V$5,$Q82/I71,$Q82-SUM($I92:U92)))</f>
        <v>0</v>
      </c>
      <c r="W92" s="154">
        <f>IF(W$5&lt;=$D92,0,IF(SUM($D92,I71)&gt;W$5,$Q82/I71,$Q82-SUM($I92:V92)))</f>
        <v>0</v>
      </c>
      <c r="X92" s="154">
        <f>IF(X$5&lt;=$D92,0,IF(SUM($D92,I71)&gt;X$5,$Q82/I71,$Q82-SUM($I92:W92)))</f>
        <v>0</v>
      </c>
      <c r="Y92" s="154">
        <f>IF(Y$5&lt;=$D92,0,IF(SUM($D92,I71)&gt;Y$5,$Q82/I71,$Q82-SUM($I92:X92)))</f>
        <v>0</v>
      </c>
      <c r="Z92" s="154">
        <f>IF(Z$5&lt;=$D92,0,IF(SUM($D92,I71)&gt;Z$5,$Q82/I71,$Q82-SUM($I92:Y92)))</f>
        <v>0</v>
      </c>
      <c r="AA92" s="154">
        <f>IF(AA$5&lt;=$D92,0,IF(SUM($D92,I71)&gt;AA$5,$Q82/I71,$Q82-SUM($I92:Z92)))</f>
        <v>0</v>
      </c>
      <c r="AB92" s="154">
        <f>IF(AB$5&lt;=$D92,0,IF(SUM($D92,I71)&gt;AB$5,$Q82/I71,$Q82-SUM($I92:AA92)))</f>
        <v>0</v>
      </c>
      <c r="AC92" s="154">
        <f>IF(AC$5&lt;=$D92,0,IF(SUM($D92,I71)&gt;AC$5,$Q82/I71,$Q82-SUM($I92:AB92)))</f>
        <v>0</v>
      </c>
      <c r="AD92" s="154">
        <f>IF(AD$5&lt;=$D92,0,IF(SUM($D92,I71)&gt;AD$5,$Q82/I71,$Q82-SUM($I92:AC92)))</f>
        <v>0</v>
      </c>
      <c r="AE92" s="154">
        <f>IF(AE$5&lt;=$D92,0,IF(SUM($D92,I71)&gt;AE$5,$Q82/I71,$Q82-SUM($I92:AD92)))</f>
        <v>0</v>
      </c>
      <c r="AF92" s="154">
        <f>IF(AF$5&lt;=$D92,0,IF(SUM($D92,I71)&gt;AF$5,$Q82/I71,$Q82-SUM($I92:AE92)))</f>
        <v>0</v>
      </c>
      <c r="AG92" s="154">
        <f>IF(AG$5&lt;=$D92,0,IF(SUM($D92,I71)&gt;AG$5,$Q82/I71,$Q82-SUM($I92:AF92)))</f>
        <v>0</v>
      </c>
      <c r="AH92" s="154">
        <f>IF(AH$5&lt;=$D92,0,IF(SUM($D92,I71)&gt;AH$5,$Q82/I71,$Q82-SUM($I92:AG92)))</f>
        <v>0</v>
      </c>
      <c r="AI92" s="154">
        <f>IF(AI$5&lt;=$D92,0,IF(SUM($D92,I71)&gt;AI$5,$Q82/I71,$Q82-SUM($I92:AH92)))</f>
        <v>0</v>
      </c>
      <c r="AJ92" s="154">
        <f>IF(AJ$5&lt;=$D92,0,IF(SUM($D92,I71)&gt;AJ$5,$Q82/I71,$Q82-SUM($I92:AI92)))</f>
        <v>0</v>
      </c>
      <c r="AK92" s="154">
        <f>IF(AK$5&lt;=$D92,0,IF(SUM($D92,I71)&gt;AK$5,$Q82/I71,$Q82-SUM($I92:AJ92)))</f>
        <v>0</v>
      </c>
      <c r="AL92" s="154">
        <f>IF(AL$5&lt;=$D92,0,IF(SUM($D92,I71)&gt;AL$5,$Q82/I71,$Q82-SUM($I92:AK92)))</f>
        <v>0</v>
      </c>
      <c r="AM92" s="154">
        <f>IF(AM$5&lt;=$D92,0,IF(SUM($D92,I71)&gt;AM$5,$Q82/I71,$Q82-SUM($I92:AL92)))</f>
        <v>0</v>
      </c>
      <c r="AN92" s="154">
        <f>IF(AN$5&lt;=$D92,0,IF(SUM($D92,I71)&gt;AN$5,$Q82/I71,$Q82-SUM($I92:AM92)))</f>
        <v>0</v>
      </c>
      <c r="AO92" s="154">
        <f>IF(AO$5&lt;=$D92,0,IF(SUM($D92,I71)&gt;AO$5,$Q82/I71,$Q82-SUM($I92:AN92)))</f>
        <v>0</v>
      </c>
      <c r="AP92" s="154">
        <f>IF(AP$5&lt;=$D92,0,IF(SUM($D92,I71)&gt;AP$5,$Q82/I71,$Q82-SUM($I92:AO92)))</f>
        <v>0</v>
      </c>
      <c r="AQ92" s="154">
        <f>IF(AQ$5&lt;=$D92,0,IF(SUM($D92,I71)&gt;AQ$5,$Q82/I71,$Q82-SUM($I92:AP92)))</f>
        <v>0</v>
      </c>
      <c r="AR92" s="154">
        <f>IF(AR$5&lt;=$D92,0,IF(SUM($D92,I71)&gt;AR$5,$Q82/I71,$Q82-SUM($I92:AQ92)))</f>
        <v>0</v>
      </c>
      <c r="AS92" s="154">
        <f>IF(AS$5&lt;=$D92,0,IF(SUM($D92,I71)&gt;AS$5,$Q82/I71,$Q82-SUM($I92:AR92)))</f>
        <v>0</v>
      </c>
      <c r="AT92" s="154">
        <f>IF(AT$5&lt;=$D92,0,IF(SUM($D92,I71)&gt;AT$5,$Q82/I71,$Q82-SUM($I92:AS92)))</f>
        <v>0</v>
      </c>
      <c r="AU92" s="154">
        <f>IF(AU$5&lt;=$D92,0,IF(SUM($D92,I71)&gt;AU$5,$Q82/I71,$Q82-SUM($I92:AT92)))</f>
        <v>0</v>
      </c>
      <c r="AV92" s="154">
        <f>IF(AV$5&lt;=$D92,0,IF(SUM($D92,I71)&gt;AV$5,$Q82/I71,$Q82-SUM($I92:AU92)))</f>
        <v>0</v>
      </c>
      <c r="AW92" s="154">
        <f>IF(AW$5&lt;=$D92,0,IF(SUM($D92,I71)&gt;AW$5,$Q82/I71,$Q82-SUM($I92:AV92)))</f>
        <v>0</v>
      </c>
      <c r="AX92" s="154">
        <f>IF(AX$5&lt;=$D92,0,IF(SUM($D92,I71)&gt;AX$5,$Q82/I71,$Q82-SUM($I92:AW92)))</f>
        <v>0</v>
      </c>
      <c r="AY92" s="154">
        <f>IF(AY$5&lt;=$D92,0,IF(SUM($D92,I71)&gt;AY$5,$Q82/I71,$Q82-SUM($I92:AX92)))</f>
        <v>0</v>
      </c>
      <c r="AZ92" s="154">
        <f>IF(AZ$5&lt;=$D92,0,IF(SUM($D92,I71)&gt;AZ$5,$Q82/I71,$Q82-SUM($I92:AY92)))</f>
        <v>0</v>
      </c>
      <c r="BA92" s="154">
        <f>IF(BA$5&lt;=$D92,0,IF(SUM($D92,I71)&gt;BA$5,$Q82/I71,$Q82-SUM($I92:AZ92)))</f>
        <v>0</v>
      </c>
      <c r="BB92" s="154">
        <f>IF(BB$5&lt;=$D92,0,IF(SUM($D92,I71)&gt;BB$5,$Q82/I71,$Q82-SUM($I92:BA92)))</f>
        <v>0</v>
      </c>
      <c r="BC92" s="154">
        <f>IF(BC$5&lt;=$D92,0,IF(SUM($D92,I71)&gt;BC$5,$Q82/I71,$Q82-SUM($I92:BB92)))</f>
        <v>0</v>
      </c>
      <c r="BD92" s="154">
        <f>IF(BD$5&lt;=$D92,0,IF(SUM($D92,I71)&gt;BD$5,$Q82/I71,$Q82-SUM($I92:BC92)))</f>
        <v>0</v>
      </c>
      <c r="BE92" s="154">
        <f>IF(BE$5&lt;=$D92,0,IF(SUM($D92,I71)&gt;BE$5,$Q82/I71,$Q82-SUM($I92:BD92)))</f>
        <v>0</v>
      </c>
      <c r="BF92" s="154">
        <f>IF(BF$5&lt;=$D92,0,IF(SUM($D92,I71)&gt;BF$5,$Q82/I71,$Q82-SUM($I92:BE92)))</f>
        <v>0</v>
      </c>
      <c r="BG92" s="154">
        <f>IF(BG$5&lt;=$D92,0,IF(SUM($D92,I71)&gt;BG$5,$Q82/I71,$Q82-SUM($I92:BF92)))</f>
        <v>0</v>
      </c>
      <c r="BH92" s="154">
        <f>IF(BH$5&lt;=$D92,0,IF(SUM($D92,I71)&gt;BH$5,$Q82/I71,$Q82-SUM($I92:BG92)))</f>
        <v>0</v>
      </c>
      <c r="BI92" s="154">
        <f>IF(BI$5&lt;=$D92,0,IF(SUM($D92,I71)&gt;BI$5,$Q82/I71,$Q82-SUM($I92:BH92)))</f>
        <v>0</v>
      </c>
      <c r="BJ92" s="154">
        <f>IF(BJ$5&lt;=$D92,0,IF(SUM($D92,I71)&gt;BJ$5,$Q82/I71,$Q82-SUM($I92:BI92)))</f>
        <v>0</v>
      </c>
      <c r="BK92" s="154">
        <f>IF(BK$5&lt;=$D92,0,IF(SUM($D92,I71)&gt;BK$5,$Q82/I71,$Q82-SUM($I92:BJ92)))</f>
        <v>0</v>
      </c>
      <c r="BL92" s="154">
        <f>IF(BL$5&lt;=$D92,0,IF(SUM($D92,I71)&gt;BL$5,$Q82/I71,$Q82-SUM($I92:BK92)))</f>
        <v>0</v>
      </c>
      <c r="BM92" s="154">
        <f>IF(BM$5&lt;=$D92,0,IF(SUM($D92,I71)&gt;BM$5,$Q82/I71,$Q82-SUM($I92:BL92)))</f>
        <v>0</v>
      </c>
      <c r="BN92" s="154">
        <f>IF(BN$5&lt;=$D92,0,IF(SUM($D92,I71)&gt;BN$5,$Q82/I71,$Q82-SUM($I92:BM92)))</f>
        <v>0</v>
      </c>
      <c r="BO92" s="154">
        <f>IF(BO$5&lt;=$D92,0,IF(SUM($D92,I71)&gt;BO$5,$Q82/I71,$Q82-SUM($I92:BN92)))</f>
        <v>0</v>
      </c>
      <c r="BP92" s="154">
        <f>IF(BP$5&lt;=$D92,0,IF(SUM($D92,I71)&gt;BP$5,$Q82/I71,$Q82-SUM($I92:BO92)))</f>
        <v>0</v>
      </c>
      <c r="BQ92" s="154">
        <f>IF(BQ$5&lt;=$D92,0,IF(SUM($D92,I71)&gt;BQ$5,$Q82/I71,$Q82-SUM($I92:BP92)))</f>
        <v>0</v>
      </c>
      <c r="BR92" s="154">
        <f>IF(BR$5&lt;=$D92,0,IF(SUM($D92,I71)&gt;BR$5,$Q82/I71,$Q82-SUM($I92:BQ92)))</f>
        <v>0</v>
      </c>
      <c r="BS92" s="154">
        <f>IF(BS$5&lt;=$D92,0,IF(SUM($D92,I71)&gt;BS$5,$Q82/I71,$Q82-SUM($I92:BR92)))</f>
        <v>0</v>
      </c>
      <c r="BT92" s="154">
        <f>IF(BT$5&lt;=$D92,0,IF(SUM($D92,I71)&gt;BT$5,$Q82/I71,$Q82-SUM($I92:BS92)))</f>
        <v>0</v>
      </c>
      <c r="BU92" s="154">
        <f>IF(BU$5&lt;=$D92,0,IF(SUM($D92,I71)&gt;BU$5,$Q82/I71,$Q82-SUM($I92:BT92)))</f>
        <v>0</v>
      </c>
      <c r="BV92" s="154">
        <f>IF(BV$5&lt;=$D92,0,IF(SUM($D92,I71)&gt;BV$5,$Q82/I71,$Q82-SUM($I92:BU92)))</f>
        <v>0</v>
      </c>
      <c r="BW92" s="154">
        <f>IF(BW$5&lt;=$D92,0,IF(SUM($D92,I71)&gt;BW$5,$Q82/I71,$Q82-SUM($I92:BV92)))</f>
        <v>0</v>
      </c>
    </row>
    <row r="93" spans="3:75" ht="12.75" customHeight="1" outlineLevel="1">
      <c r="D93" s="155">
        <f t="shared" si="25"/>
        <v>2021</v>
      </c>
      <c r="E93" s="120" t="s">
        <v>55</v>
      </c>
      <c r="I93" s="134"/>
      <c r="J93" s="152">
        <f>IF(J$5&lt;=$D93,0,IF(SUM($D93,I71)&gt;J$5,$R82/I71,$R82-SUM($I93:I93)))</f>
        <v>0</v>
      </c>
      <c r="K93" s="152">
        <f>IF(K$5&lt;=$D93,0,IF(SUM($D93,I71)&gt;K$5,$R82/I71,$R82-SUM($I93:J93)))</f>
        <v>0</v>
      </c>
      <c r="L93" s="152">
        <f>IF(L$5&lt;=$D93,0,IF(SUM($D93,I71)&gt;L$5,$R82/I71,$R82-SUM($I93:K93)))</f>
        <v>0</v>
      </c>
      <c r="M93" s="152">
        <f>IF(M$5&lt;=$D93,0,IF(SUM($D93,I71)&gt;M$5,$R82/I71,$R82-SUM($I93:L93)))</f>
        <v>0</v>
      </c>
      <c r="N93" s="152">
        <f>IF(N$5&lt;=$D93,0,IF(SUM($D93,I71)&gt;N$5,$R82/I71,$R82-SUM($I93:M93)))</f>
        <v>0</v>
      </c>
      <c r="O93" s="152">
        <f>IF(O$5&lt;=$D93,0,IF(SUM($D93,I71)&gt;O$5,$R82/I71,$R82-SUM($I93:N93)))</f>
        <v>0</v>
      </c>
      <c r="P93" s="152">
        <f>IF(P$5&lt;=$D93,0,IF(SUM($D93,I71)&gt;P$5,$R82/I71,$R82-SUM($I93:O93)))</f>
        <v>0</v>
      </c>
      <c r="Q93" s="152">
        <f>IF(Q$5&lt;=$D93,0,IF(SUM($D93,I71)&gt;Q$5,$R82/I71,$R82-SUM($I93:P93)))</f>
        <v>0</v>
      </c>
      <c r="R93" s="152">
        <f>IF(R$5&lt;=$D93,0,IF(SUM($D93,I71)&gt;R$5,$R82/I71,$R82-SUM($I93:Q93)))</f>
        <v>0</v>
      </c>
      <c r="S93" s="153">
        <f>IF(S$5&lt;=$D93,0,IF(SUM($D93,I71)&gt;S$5,$R82/I71,$R82-SUM($I93:R93)))</f>
        <v>0</v>
      </c>
      <c r="T93" s="154">
        <f>IF(T$5&lt;=$D93,0,IF(SUM($D93,I71)&gt;T$5,$R82/I71,$R82-SUM($I93:S93)))</f>
        <v>0</v>
      </c>
      <c r="U93" s="154">
        <f>IF(U$5&lt;=$D93,0,IF(SUM($D93,I71)&gt;U$5,$R82/I71,$R82-SUM($I93:T93)))</f>
        <v>0</v>
      </c>
      <c r="V93" s="154">
        <f>IF(V$5&lt;=$D93,0,IF(SUM($D93,I71)&gt;V$5,$R82/I71,$R82-SUM($I93:U93)))</f>
        <v>0</v>
      </c>
      <c r="W93" s="154">
        <f>IF(W$5&lt;=$D93,0,IF(SUM($D93,I71)&gt;W$5,$R82/I71,$R82-SUM($I93:V93)))</f>
        <v>0</v>
      </c>
      <c r="X93" s="154">
        <f>IF(X$5&lt;=$D93,0,IF(SUM($D93,I71)&gt;X$5,$R82/I71,$R82-SUM($I93:W93)))</f>
        <v>0</v>
      </c>
      <c r="Y93" s="154">
        <f>IF(Y$5&lt;=$D93,0,IF(SUM($D93,I71)&gt;Y$5,$R82/I71,$R82-SUM($I93:X93)))</f>
        <v>0</v>
      </c>
      <c r="Z93" s="154">
        <f>IF(Z$5&lt;=$D93,0,IF(SUM($D93,I71)&gt;Z$5,$R82/I71,$R82-SUM($I93:Y93)))</f>
        <v>0</v>
      </c>
      <c r="AA93" s="154">
        <f>IF(AA$5&lt;=$D93,0,IF(SUM($D93,I71)&gt;AA$5,$R82/I71,$R82-SUM($I93:Z93)))</f>
        <v>0</v>
      </c>
      <c r="AB93" s="154">
        <f>IF(AB$5&lt;=$D93,0,IF(SUM($D93,I71)&gt;AB$5,$R82/I71,$R82-SUM($I93:AA93)))</f>
        <v>0</v>
      </c>
      <c r="AC93" s="154">
        <f>IF(AC$5&lt;=$D93,0,IF(SUM($D93,I71)&gt;AC$5,$R82/I71,$R82-SUM($I93:AB93)))</f>
        <v>0</v>
      </c>
      <c r="AD93" s="154">
        <f>IF(AD$5&lt;=$D93,0,IF(SUM($D93,I71)&gt;AD$5,$R82/I71,$R82-SUM($I93:AC93)))</f>
        <v>0</v>
      </c>
      <c r="AE93" s="154">
        <f>IF(AE$5&lt;=$D93,0,IF(SUM($D93,I71)&gt;AE$5,$R82/I71,$R82-SUM($I93:AD93)))</f>
        <v>0</v>
      </c>
      <c r="AF93" s="154">
        <f>IF(AF$5&lt;=$D93,0,IF(SUM($D93,I71)&gt;AF$5,$R82/I71,$R82-SUM($I93:AE93)))</f>
        <v>0</v>
      </c>
      <c r="AG93" s="154">
        <f>IF(AG$5&lt;=$D93,0,IF(SUM($D93,I71)&gt;AG$5,$R82/I71,$R82-SUM($I93:AF93)))</f>
        <v>0</v>
      </c>
      <c r="AH93" s="154">
        <f>IF(AH$5&lt;=$D93,0,IF(SUM($D93,I71)&gt;AH$5,$R82/I71,$R82-SUM($I93:AG93)))</f>
        <v>0</v>
      </c>
      <c r="AI93" s="154">
        <f>IF(AI$5&lt;=$D93,0,IF(SUM($D93,I71)&gt;AI$5,$R82/I71,$R82-SUM($I93:AH93)))</f>
        <v>0</v>
      </c>
      <c r="AJ93" s="154">
        <f>IF(AJ$5&lt;=$D93,0,IF(SUM($D93,I71)&gt;AJ$5,$R82/I71,$R82-SUM($I93:AI93)))</f>
        <v>0</v>
      </c>
      <c r="AK93" s="154">
        <f>IF(AK$5&lt;=$D93,0,IF(SUM($D93,I71)&gt;AK$5,$R82/I71,$R82-SUM($I93:AJ93)))</f>
        <v>0</v>
      </c>
      <c r="AL93" s="154">
        <f>IF(AL$5&lt;=$D93,0,IF(SUM($D93,I71)&gt;AL$5,$R82/I71,$R82-SUM($I93:AK93)))</f>
        <v>0</v>
      </c>
      <c r="AM93" s="154">
        <f>IF(AM$5&lt;=$D93,0,IF(SUM($D93,I71)&gt;AM$5,$R82/I71,$R82-SUM($I93:AL93)))</f>
        <v>0</v>
      </c>
      <c r="AN93" s="154">
        <f>IF(AN$5&lt;=$D93,0,IF(SUM($D93,I71)&gt;AN$5,$R82/I71,$R82-SUM($I93:AM93)))</f>
        <v>0</v>
      </c>
      <c r="AO93" s="154">
        <f>IF(AO$5&lt;=$D93,0,IF(SUM($D93,I71)&gt;AO$5,$R82/I71,$R82-SUM($I93:AN93)))</f>
        <v>0</v>
      </c>
      <c r="AP93" s="154">
        <f>IF(AP$5&lt;=$D93,0,IF(SUM($D93,I71)&gt;AP$5,$R82/I71,$R82-SUM($I93:AO93)))</f>
        <v>0</v>
      </c>
      <c r="AQ93" s="154">
        <f>IF(AQ$5&lt;=$D93,0,IF(SUM($D93,I71)&gt;AQ$5,$R82/I71,$R82-SUM($I93:AP93)))</f>
        <v>0</v>
      </c>
      <c r="AR93" s="154">
        <f>IF(AR$5&lt;=$D93,0,IF(SUM($D93,I71)&gt;AR$5,$R82/I71,$R82-SUM($I93:AQ93)))</f>
        <v>0</v>
      </c>
      <c r="AS93" s="154">
        <f>IF(AS$5&lt;=$D93,0,IF(SUM($D93,I71)&gt;AS$5,$R82/I71,$R82-SUM($I93:AR93)))</f>
        <v>0</v>
      </c>
      <c r="AT93" s="154">
        <f>IF(AT$5&lt;=$D93,0,IF(SUM($D93,I71)&gt;AT$5,$R82/I71,$R82-SUM($I93:AS93)))</f>
        <v>0</v>
      </c>
      <c r="AU93" s="154">
        <f>IF(AU$5&lt;=$D93,0,IF(SUM($D93,I71)&gt;AU$5,$R82/I71,$R82-SUM($I93:AT93)))</f>
        <v>0</v>
      </c>
      <c r="AV93" s="154">
        <f>IF(AV$5&lt;=$D93,0,IF(SUM($D93,I71)&gt;AV$5,$R82/I71,$R82-SUM($I93:AU93)))</f>
        <v>0</v>
      </c>
      <c r="AW93" s="154">
        <f>IF(AW$5&lt;=$D93,0,IF(SUM($D93,I71)&gt;AW$5,$R82/I71,$R82-SUM($I93:AV93)))</f>
        <v>0</v>
      </c>
      <c r="AX93" s="154">
        <f>IF(AX$5&lt;=$D93,0,IF(SUM($D93,I71)&gt;AX$5,$R82/I71,$R82-SUM($I93:AW93)))</f>
        <v>0</v>
      </c>
      <c r="AY93" s="154">
        <f>IF(AY$5&lt;=$D93,0,IF(SUM($D93,I71)&gt;AY$5,$R82/I71,$R82-SUM($I93:AX93)))</f>
        <v>0</v>
      </c>
      <c r="AZ93" s="154">
        <f>IF(AZ$5&lt;=$D93,0,IF(SUM($D93,I71)&gt;AZ$5,$R82/I71,$R82-SUM($I93:AY93)))</f>
        <v>0</v>
      </c>
      <c r="BA93" s="154">
        <f>IF(BA$5&lt;=$D93,0,IF(SUM($D93,I71)&gt;BA$5,$R82/I71,$R82-SUM($I93:AZ93)))</f>
        <v>0</v>
      </c>
      <c r="BB93" s="154">
        <f>IF(BB$5&lt;=$D93,0,IF(SUM($D93,I71)&gt;BB$5,$R82/I71,$R82-SUM($I93:BA93)))</f>
        <v>0</v>
      </c>
      <c r="BC93" s="154">
        <f>IF(BC$5&lt;=$D93,0,IF(SUM($D93,I71)&gt;BC$5,$R82/I71,$R82-SUM($I93:BB93)))</f>
        <v>0</v>
      </c>
      <c r="BD93" s="154">
        <f>IF(BD$5&lt;=$D93,0,IF(SUM($D93,I71)&gt;BD$5,$R82/I71,$R82-SUM($I93:BC93)))</f>
        <v>0</v>
      </c>
      <c r="BE93" s="154">
        <f>IF(BE$5&lt;=$D93,0,IF(SUM($D93,I71)&gt;BE$5,$R82/I71,$R82-SUM($I93:BD93)))</f>
        <v>0</v>
      </c>
      <c r="BF93" s="154">
        <f>IF(BF$5&lt;=$D93,0,IF(SUM($D93,I71)&gt;BF$5,$R82/I71,$R82-SUM($I93:BE93)))</f>
        <v>0</v>
      </c>
      <c r="BG93" s="154">
        <f>IF(BG$5&lt;=$D93,0,IF(SUM($D93,I71)&gt;BG$5,$R82/I71,$R82-SUM($I93:BF93)))</f>
        <v>0</v>
      </c>
      <c r="BH93" s="154">
        <f>IF(BH$5&lt;=$D93,0,IF(SUM($D93,I71)&gt;BH$5,$R82/I71,$R82-SUM($I93:BG93)))</f>
        <v>0</v>
      </c>
      <c r="BI93" s="154">
        <f>IF(BI$5&lt;=$D93,0,IF(SUM($D93,I71)&gt;BI$5,$R82/I71,$R82-SUM($I93:BH93)))</f>
        <v>0</v>
      </c>
      <c r="BJ93" s="154">
        <f>IF(BJ$5&lt;=$D93,0,IF(SUM($D93,I71)&gt;BJ$5,$R82/I71,$R82-SUM($I93:BI93)))</f>
        <v>0</v>
      </c>
      <c r="BK93" s="154">
        <f>IF(BK$5&lt;=$D93,0,IF(SUM($D93,I71)&gt;BK$5,$R82/I71,$R82-SUM($I93:BJ93)))</f>
        <v>0</v>
      </c>
      <c r="BL93" s="154">
        <f>IF(BL$5&lt;=$D93,0,IF(SUM($D93,I71)&gt;BL$5,$R82/I71,$R82-SUM($I93:BK93)))</f>
        <v>0</v>
      </c>
      <c r="BM93" s="154">
        <f>IF(BM$5&lt;=$D93,0,IF(SUM($D93,I71)&gt;BM$5,$R82/I71,$R82-SUM($I93:BL93)))</f>
        <v>0</v>
      </c>
      <c r="BN93" s="154">
        <f>IF(BN$5&lt;=$D93,0,IF(SUM($D93,I71)&gt;BN$5,$R82/I71,$R82-SUM($I93:BM93)))</f>
        <v>0</v>
      </c>
      <c r="BO93" s="154">
        <f>IF(BO$5&lt;=$D93,0,IF(SUM($D93,I71)&gt;BO$5,$R82/I71,$R82-SUM($I93:BN93)))</f>
        <v>0</v>
      </c>
      <c r="BP93" s="154">
        <f>IF(BP$5&lt;=$D93,0,IF(SUM($D93,I71)&gt;BP$5,$R82/I71,$R82-SUM($I93:BO93)))</f>
        <v>0</v>
      </c>
      <c r="BQ93" s="154">
        <f>IF(BQ$5&lt;=$D93,0,IF(SUM($D93,I71)&gt;BQ$5,$R82/I71,$R82-SUM($I93:BP93)))</f>
        <v>0</v>
      </c>
      <c r="BR93" s="154">
        <f>IF(BR$5&lt;=$D93,0,IF(SUM($D93,I71)&gt;BR$5,$R82/I71,$R82-SUM($I93:BQ93)))</f>
        <v>0</v>
      </c>
      <c r="BS93" s="154">
        <f>IF(BS$5&lt;=$D93,0,IF(SUM($D93,I71)&gt;BS$5,$R82/I71,$R82-SUM($I93:BR93)))</f>
        <v>0</v>
      </c>
      <c r="BT93" s="154">
        <f>IF(BT$5&lt;=$D93,0,IF(SUM($D93,I71)&gt;BT$5,$R82/I71,$R82-SUM($I93:BS93)))</f>
        <v>0</v>
      </c>
      <c r="BU93" s="154">
        <f>IF(BU$5&lt;=$D93,0,IF(SUM($D93,I71)&gt;BU$5,$R82/I71,$R82-SUM($I93:BT93)))</f>
        <v>0</v>
      </c>
      <c r="BV93" s="154">
        <f>IF(BV$5&lt;=$D93,0,IF(SUM($D93,I71)&gt;BV$5,$R82/I71,$R82-SUM($I93:BU93)))</f>
        <v>0</v>
      </c>
      <c r="BW93" s="154">
        <f>IF(BW$5&lt;=$D93,0,IF(SUM($D93,I71)&gt;BW$5,$R82/I71,$R82-SUM($I93:BV93)))</f>
        <v>0</v>
      </c>
    </row>
    <row r="94" spans="3:75" ht="12.75" customHeight="1" outlineLevel="1">
      <c r="D94" s="155">
        <f t="shared" si="25"/>
        <v>2022</v>
      </c>
      <c r="E94" s="120" t="s">
        <v>55</v>
      </c>
      <c r="I94" s="134"/>
      <c r="J94" s="152">
        <f>IF(J$5&lt;=$D94,0,IF(SUM($D94,I71)&gt;J$5,$S82/I71,$S82-SUM($I94:I94)))</f>
        <v>0</v>
      </c>
      <c r="K94" s="152">
        <f>IF(K$5&lt;=$D94,0,IF(SUM($D94,I71)&gt;K$5,$S82/I71,$S82-SUM($I94:J94)))</f>
        <v>0</v>
      </c>
      <c r="L94" s="152">
        <f>IF(L$5&lt;=$D94,0,IF(SUM($D94,I71)&gt;L$5,$S82/I71,$S82-SUM($I94:K94)))</f>
        <v>0</v>
      </c>
      <c r="M94" s="152">
        <f>IF(M$5&lt;=$D94,0,IF(SUM($D94,I71)&gt;M$5,$S82/I71,$S82-SUM($I94:L94)))</f>
        <v>0</v>
      </c>
      <c r="N94" s="152">
        <f>IF(N$5&lt;=$D94,0,IF(SUM($D94,I71)&gt;N$5,$S82/I71,$S82-SUM($I94:M94)))</f>
        <v>0</v>
      </c>
      <c r="O94" s="152">
        <f>IF(O$5&lt;=$D94,0,IF(SUM($D94,I71)&gt;O$5,$S82/I71,$S82-SUM($I94:N94)))</f>
        <v>0</v>
      </c>
      <c r="P94" s="152">
        <f>IF(P$5&lt;=$D94,0,IF(SUM($D94,I71)&gt;P$5,$S82/I71,$S82-SUM($I94:O94)))</f>
        <v>0</v>
      </c>
      <c r="Q94" s="152">
        <f>IF(Q$5&lt;=$D94,0,IF(SUM($D94,I71)&gt;Q$5,$S82/I71,$S82-SUM($I94:P94)))</f>
        <v>0</v>
      </c>
      <c r="R94" s="152">
        <f>IF(R$5&lt;=$D94,0,IF(SUM($D94,I71)&gt;R$5,$S82/I71,$S82-SUM($I94:Q94)))</f>
        <v>0</v>
      </c>
      <c r="S94" s="152">
        <f>IF(S$5&lt;=$D94,0,IF(SUM($D94,I71)&gt;S$5,$S82/I71,$S82-SUM($I94:R94)))</f>
        <v>0</v>
      </c>
      <c r="T94" s="153">
        <f>IF(T$5&lt;=$D94,0,IF(SUM($D94,I71)&gt;T$5,$S82/I71,$S82-SUM($I94:S94)))</f>
        <v>0</v>
      </c>
      <c r="U94" s="154">
        <f>IF(U$5&lt;=$D94,0,IF(SUM($D94,I71)&gt;U$5,$S82/I71,$S82-SUM($I94:T94)))</f>
        <v>0</v>
      </c>
      <c r="V94" s="154">
        <f>IF(V$5&lt;=$D94,0,IF(SUM($D94,I71)&gt;V$5,$S82/I71,$S82-SUM($I94:U94)))</f>
        <v>0</v>
      </c>
      <c r="W94" s="154">
        <f>IF(W$5&lt;=$D94,0,IF(SUM($D94,I71)&gt;W$5,$S82/I71,$S82-SUM($I94:V94)))</f>
        <v>0</v>
      </c>
      <c r="X94" s="154">
        <f>IF(X$5&lt;=$D94,0,IF(SUM($D94,I71)&gt;X$5,$S82/I71,$S82-SUM($I94:W94)))</f>
        <v>0</v>
      </c>
      <c r="Y94" s="154">
        <f>IF(Y$5&lt;=$D94,0,IF(SUM($D94,I71)&gt;Y$5,$S82/I71,$S82-SUM($I94:X94)))</f>
        <v>0</v>
      </c>
      <c r="Z94" s="154">
        <f>IF(Z$5&lt;=$D94,0,IF(SUM($D94,I71)&gt;Z$5,$S82/I71,$S82-SUM($I94:Y94)))</f>
        <v>0</v>
      </c>
      <c r="AA94" s="154">
        <f>IF(AA$5&lt;=$D94,0,IF(SUM($D94,I71)&gt;AA$5,$S82/I71,$S82-SUM($I94:Z94)))</f>
        <v>0</v>
      </c>
      <c r="AB94" s="154">
        <f>IF(AB$5&lt;=$D94,0,IF(SUM($D94,I71)&gt;AB$5,$S82/I71,$S82-SUM($I94:AA94)))</f>
        <v>0</v>
      </c>
      <c r="AC94" s="154">
        <f>IF(AC$5&lt;=$D94,0,IF(SUM($D94,I71)&gt;AC$5,$S82/I71,$S82-SUM($I94:AB94)))</f>
        <v>0</v>
      </c>
      <c r="AD94" s="154">
        <f>IF(AD$5&lt;=$D94,0,IF(SUM($D94,I71)&gt;AD$5,$S82/I71,$S82-SUM($I94:AC94)))</f>
        <v>0</v>
      </c>
      <c r="AE94" s="154">
        <f>IF(AE$5&lt;=$D94,0,IF(SUM($D94,I71)&gt;AE$5,$S82/I71,$S82-SUM($I94:AD94)))</f>
        <v>0</v>
      </c>
      <c r="AF94" s="154">
        <f>IF(AF$5&lt;=$D94,0,IF(SUM($D94,I71)&gt;AF$5,$S82/I71,$S82-SUM($I94:AE94)))</f>
        <v>0</v>
      </c>
      <c r="AG94" s="154">
        <f>IF(AG$5&lt;=$D94,0,IF(SUM($D94,I71)&gt;AG$5,$S82/I71,$S82-SUM($I94:AF94)))</f>
        <v>0</v>
      </c>
      <c r="AH94" s="154">
        <f>IF(AH$5&lt;=$D94,0,IF(SUM($D94,I71)&gt;AH$5,$S82/I71,$S82-SUM($I94:AG94)))</f>
        <v>0</v>
      </c>
      <c r="AI94" s="154">
        <f>IF(AI$5&lt;=$D94,0,IF(SUM($D94,I71)&gt;AI$5,$S82/I71,$S82-SUM($I94:AH94)))</f>
        <v>0</v>
      </c>
      <c r="AJ94" s="154">
        <f>IF(AJ$5&lt;=$D94,0,IF(SUM($D94,I71)&gt;AJ$5,$S82/I71,$S82-SUM($I94:AI94)))</f>
        <v>0</v>
      </c>
      <c r="AK94" s="154">
        <f>IF(AK$5&lt;=$D94,0,IF(SUM($D94,I71)&gt;AK$5,$S82/I71,$S82-SUM($I94:AJ94)))</f>
        <v>0</v>
      </c>
      <c r="AL94" s="154">
        <f>IF(AL$5&lt;=$D94,0,IF(SUM($D94,I71)&gt;AL$5,$S82/I71,$S82-SUM($I94:AK94)))</f>
        <v>0</v>
      </c>
      <c r="AM94" s="154">
        <f>IF(AM$5&lt;=$D94,0,IF(SUM($D94,I71)&gt;AM$5,$S82/I71,$S82-SUM($I94:AL94)))</f>
        <v>0</v>
      </c>
      <c r="AN94" s="154">
        <f>IF(AN$5&lt;=$D94,0,IF(SUM($D94,I71)&gt;AN$5,$S82/I71,$S82-SUM($I94:AM94)))</f>
        <v>0</v>
      </c>
      <c r="AO94" s="154">
        <f>IF(AO$5&lt;=$D94,0,IF(SUM($D94,I71)&gt;AO$5,$S82/I71,$S82-SUM($I94:AN94)))</f>
        <v>0</v>
      </c>
      <c r="AP94" s="154">
        <f>IF(AP$5&lt;=$D94,0,IF(SUM($D94,I71)&gt;AP$5,$S82/I71,$S82-SUM($I94:AO94)))</f>
        <v>0</v>
      </c>
      <c r="AQ94" s="154">
        <f>IF(AQ$5&lt;=$D94,0,IF(SUM($D94,I71)&gt;AQ$5,$S82/I71,$S82-SUM($I94:AP94)))</f>
        <v>0</v>
      </c>
      <c r="AR94" s="154">
        <f>IF(AR$5&lt;=$D94,0,IF(SUM($D94,I71)&gt;AR$5,$S82/I71,$S82-SUM($I94:AQ94)))</f>
        <v>0</v>
      </c>
      <c r="AS94" s="154">
        <f>IF(AS$5&lt;=$D94,0,IF(SUM($D94,I71)&gt;AS$5,$S82/I71,$S82-SUM($I94:AR94)))</f>
        <v>0</v>
      </c>
      <c r="AT94" s="154">
        <f>IF(AT$5&lt;=$D94,0,IF(SUM($D94,I71)&gt;AT$5,$S82/I71,$S82-SUM($I94:AS94)))</f>
        <v>0</v>
      </c>
      <c r="AU94" s="154">
        <f>IF(AU$5&lt;=$D94,0,IF(SUM($D94,I71)&gt;AU$5,$S82/I71,$S82-SUM($I94:AT94)))</f>
        <v>0</v>
      </c>
      <c r="AV94" s="154">
        <f>IF(AV$5&lt;=$D94,0,IF(SUM($D94,I71)&gt;AV$5,$S82/I71,$S82-SUM($I94:AU94)))</f>
        <v>0</v>
      </c>
      <c r="AW94" s="154">
        <f>IF(AW$5&lt;=$D94,0,IF(SUM($D94,I71)&gt;AW$5,$S82/I71,$S82-SUM($I94:AV94)))</f>
        <v>0</v>
      </c>
      <c r="AX94" s="154">
        <f>IF(AX$5&lt;=$D94,0,IF(SUM($D94,I71)&gt;AX$5,$S82/I71,$S82-SUM($I94:AW94)))</f>
        <v>0</v>
      </c>
      <c r="AY94" s="154">
        <f>IF(AY$5&lt;=$D94,0,IF(SUM($D94,I71)&gt;AY$5,$S82/I71,$S82-SUM($I94:AX94)))</f>
        <v>0</v>
      </c>
      <c r="AZ94" s="154">
        <f>IF(AZ$5&lt;=$D94,0,IF(SUM($D94,I71)&gt;AZ$5,$S82/I71,$S82-SUM($I94:AY94)))</f>
        <v>0</v>
      </c>
      <c r="BA94" s="154">
        <f>IF(BA$5&lt;=$D94,0,IF(SUM($D94,I71)&gt;BA$5,$S82/I71,$S82-SUM($I94:AZ94)))</f>
        <v>0</v>
      </c>
      <c r="BB94" s="154">
        <f>IF(BB$5&lt;=$D94,0,IF(SUM($D94,I71)&gt;BB$5,$S82/I71,$S82-SUM($I94:BA94)))</f>
        <v>0</v>
      </c>
      <c r="BC94" s="154">
        <f>IF(BC$5&lt;=$D94,0,IF(SUM($D94,I71)&gt;BC$5,$S82/I71,$S82-SUM($I94:BB94)))</f>
        <v>0</v>
      </c>
      <c r="BD94" s="154">
        <f>IF(BD$5&lt;=$D94,0,IF(SUM($D94,I71)&gt;BD$5,$S82/I71,$S82-SUM($I94:BC94)))</f>
        <v>0</v>
      </c>
      <c r="BE94" s="154">
        <f>IF(BE$5&lt;=$D94,0,IF(SUM($D94,I71)&gt;BE$5,$S82/I71,$S82-SUM($I94:BD94)))</f>
        <v>0</v>
      </c>
      <c r="BF94" s="154">
        <f>IF(BF$5&lt;=$D94,0,IF(SUM($D94,I71)&gt;BF$5,$S82/I71,$S82-SUM($I94:BE94)))</f>
        <v>0</v>
      </c>
      <c r="BG94" s="154">
        <f>IF(BG$5&lt;=$D94,0,IF(SUM($D94,I71)&gt;BG$5,$S82/I71,$S82-SUM($I94:BF94)))</f>
        <v>0</v>
      </c>
      <c r="BH94" s="154">
        <f>IF(BH$5&lt;=$D94,0,IF(SUM($D94,I71)&gt;BH$5,$S82/I71,$S82-SUM($I94:BG94)))</f>
        <v>0</v>
      </c>
      <c r="BI94" s="154">
        <f>IF(BI$5&lt;=$D94,0,IF(SUM($D94,I71)&gt;BI$5,$S82/I71,$S82-SUM($I94:BH94)))</f>
        <v>0</v>
      </c>
      <c r="BJ94" s="154">
        <f>IF(BJ$5&lt;=$D94,0,IF(SUM($D94,I71)&gt;BJ$5,$S82/I71,$S82-SUM($I94:BI94)))</f>
        <v>0</v>
      </c>
      <c r="BK94" s="154">
        <f>IF(BK$5&lt;=$D94,0,IF(SUM($D94,I71)&gt;BK$5,$S82/I71,$S82-SUM($I94:BJ94)))</f>
        <v>0</v>
      </c>
      <c r="BL94" s="154">
        <f>IF(BL$5&lt;=$D94,0,IF(SUM($D94,I71)&gt;BL$5,$S82/I71,$S82-SUM($I94:BK94)))</f>
        <v>0</v>
      </c>
      <c r="BM94" s="154">
        <f>IF(BM$5&lt;=$D94,0,IF(SUM($D94,I71)&gt;BM$5,$S82/I71,$S82-SUM($I94:BL94)))</f>
        <v>0</v>
      </c>
      <c r="BN94" s="154">
        <f>IF(BN$5&lt;=$D94,0,IF(SUM($D94,I71)&gt;BN$5,$S82/I71,$S82-SUM($I94:BM94)))</f>
        <v>0</v>
      </c>
      <c r="BO94" s="154">
        <f>IF(BO$5&lt;=$D94,0,IF(SUM($D94,I71)&gt;BO$5,$S82/I71,$S82-SUM($I94:BN94)))</f>
        <v>0</v>
      </c>
      <c r="BP94" s="154">
        <f>IF(BP$5&lt;=$D94,0,IF(SUM($D94,I71)&gt;BP$5,$S82/I71,$S82-SUM($I94:BO94)))</f>
        <v>0</v>
      </c>
      <c r="BQ94" s="154">
        <f>IF(BQ$5&lt;=$D94,0,IF(SUM($D94,I71)&gt;BQ$5,$S82/I71,$S82-SUM($I94:BP94)))</f>
        <v>0</v>
      </c>
      <c r="BR94" s="154">
        <f>IF(BR$5&lt;=$D94,0,IF(SUM($D94,I71)&gt;BR$5,$S82/I71,$S82-SUM($I94:BQ94)))</f>
        <v>0</v>
      </c>
      <c r="BS94" s="154">
        <f>IF(BS$5&lt;=$D94,0,IF(SUM($D94,I71)&gt;BS$5,$S82/I71,$S82-SUM($I94:BR94)))</f>
        <v>0</v>
      </c>
      <c r="BT94" s="154">
        <f>IF(BT$5&lt;=$D94,0,IF(SUM($D94,I71)&gt;BT$5,$S82/I71,$S82-SUM($I94:BS94)))</f>
        <v>0</v>
      </c>
      <c r="BU94" s="154">
        <f>IF(BU$5&lt;=$D94,0,IF(SUM($D94,I71)&gt;BU$5,$S82/I71,$S82-SUM($I94:BT94)))</f>
        <v>0</v>
      </c>
      <c r="BV94" s="154">
        <f>IF(BV$5&lt;=$D94,0,IF(SUM($D94,I71)&gt;BV$5,$S82/I71,$S82-SUM($I94:BU94)))</f>
        <v>0</v>
      </c>
      <c r="BW94" s="154">
        <f>IF(BW$5&lt;=$D94,0,IF(SUM($D94,I71)&gt;BW$5,$S82/I71,$S82-SUM($I94:BV94)))</f>
        <v>0</v>
      </c>
    </row>
    <row r="95" spans="3:75" ht="12.75" customHeight="1" outlineLevel="1">
      <c r="D95" s="155">
        <f t="shared" si="25"/>
        <v>2023</v>
      </c>
      <c r="E95" s="120" t="s">
        <v>55</v>
      </c>
      <c r="I95" s="134"/>
      <c r="J95" s="152">
        <f>IF(J$5&lt;=$D95,0,IF(SUM($D95,I71)&gt;J$5,$T82/I71,$T82-SUM($I95:I95)))</f>
        <v>0</v>
      </c>
      <c r="K95" s="152">
        <f>IF(K$5&lt;=$D95,0,IF(SUM($D95,I71)&gt;K$5,$T82/I71,$T82-SUM($I95:J95)))</f>
        <v>0</v>
      </c>
      <c r="L95" s="152">
        <f>IF(L$5&lt;=$D95,0,IF(SUM($D95,I71)&gt;L$5,$T82/I71,$T82-SUM($I95:K95)))</f>
        <v>0</v>
      </c>
      <c r="M95" s="152">
        <f>IF(M$5&lt;=$D95,0,IF(SUM($D95,I71)&gt;M$5,$T82/I71,$T82-SUM($I95:L95)))</f>
        <v>0</v>
      </c>
      <c r="N95" s="152">
        <f>IF(N$5&lt;=$D95,0,IF(SUM($D95,I71)&gt;N$5,$T82/I71,$T82-SUM($I95:M95)))</f>
        <v>0</v>
      </c>
      <c r="O95" s="152">
        <f>IF(O$5&lt;=$D95,0,IF(SUM($D95,I71)&gt;O$5,$T82/I71,$T82-SUM($I95:N95)))</f>
        <v>0</v>
      </c>
      <c r="P95" s="152">
        <f>IF(P$5&lt;=$D95,0,IF(SUM($D95,I71)&gt;P$5,$T82/I71,$T82-SUM($I95:O95)))</f>
        <v>0</v>
      </c>
      <c r="Q95" s="152">
        <f>IF(Q$5&lt;=$D95,0,IF(SUM($D95,I71)&gt;Q$5,$T82/I71,$T82-SUM($I95:P95)))</f>
        <v>0</v>
      </c>
      <c r="R95" s="152">
        <f>IF(R$5&lt;=$D95,0,IF(SUM($D95,I71)&gt;R$5,$T82/I71,$T82-SUM($I95:Q95)))</f>
        <v>0</v>
      </c>
      <c r="S95" s="152">
        <f>IF(S$5&lt;=$D95,0,IF(SUM($D95,I71)&gt;S$5,$T82/I71,$T82-SUM($I95:R95)))</f>
        <v>0</v>
      </c>
      <c r="T95" s="152">
        <f>IF(T$5&lt;=$D95,0,IF(SUM($D95,I71)&gt;T$5,$T82/I71,$T82-SUM($I95:S95)))</f>
        <v>0</v>
      </c>
      <c r="U95" s="153">
        <f>IF(U$5&lt;=$D95,0,IF(SUM($D95,I71)&gt;U$5,$T82/I71,$T82-SUM($I95:T95)))</f>
        <v>0</v>
      </c>
      <c r="V95" s="154">
        <f>IF(V$5&lt;=$D95,0,IF(SUM($D95,I71)&gt;V$5,$T82/I71,$T82-SUM($I95:U95)))</f>
        <v>0</v>
      </c>
      <c r="W95" s="154">
        <f>IF(W$5&lt;=$D95,0,IF(SUM($D95,I71)&gt;W$5,$T82/I71,$T82-SUM($I95:V95)))</f>
        <v>0</v>
      </c>
      <c r="X95" s="154">
        <f>IF(X$5&lt;=$D95,0,IF(SUM($D95,I71)&gt;X$5,$T82/I71,$T82-SUM($I95:W95)))</f>
        <v>0</v>
      </c>
      <c r="Y95" s="154">
        <f>IF(Y$5&lt;=$D95,0,IF(SUM($D95,I71)&gt;Y$5,$T82/I71,$T82-SUM($I95:X95)))</f>
        <v>0</v>
      </c>
      <c r="Z95" s="154">
        <f>IF(Z$5&lt;=$D95,0,IF(SUM($D95,I71)&gt;Z$5,$T82/I71,$T82-SUM($I95:Y95)))</f>
        <v>0</v>
      </c>
      <c r="AA95" s="154">
        <f>IF(AA$5&lt;=$D95,0,IF(SUM($D95,I71)&gt;AA$5,$T82/I71,$T82-SUM($I95:Z95)))</f>
        <v>0</v>
      </c>
      <c r="AB95" s="154">
        <f>IF(AB$5&lt;=$D95,0,IF(SUM($D95,I71)&gt;AB$5,$T82/I71,$T82-SUM($I95:AA95)))</f>
        <v>0</v>
      </c>
      <c r="AC95" s="154">
        <f>IF(AC$5&lt;=$D95,0,IF(SUM($D95,I71)&gt;AC$5,$T82/I71,$T82-SUM($I95:AB95)))</f>
        <v>0</v>
      </c>
      <c r="AD95" s="154">
        <f>IF(AD$5&lt;=$D95,0,IF(SUM($D95,I71)&gt;AD$5,$T82/I71,$T82-SUM($I95:AC95)))</f>
        <v>0</v>
      </c>
      <c r="AE95" s="154">
        <f>IF(AE$5&lt;=$D95,0,IF(SUM($D95,I71)&gt;AE$5,$T82/I71,$T82-SUM($I95:AD95)))</f>
        <v>0</v>
      </c>
      <c r="AF95" s="154">
        <f>IF(AF$5&lt;=$D95,0,IF(SUM($D95,I71)&gt;AF$5,$T82/I71,$T82-SUM($I95:AE95)))</f>
        <v>0</v>
      </c>
      <c r="AG95" s="154">
        <f>IF(AG$5&lt;=$D95,0,IF(SUM($D95,I71)&gt;AG$5,$T82/I71,$T82-SUM($I95:AF95)))</f>
        <v>0</v>
      </c>
      <c r="AH95" s="154">
        <f>IF(AH$5&lt;=$D95,0,IF(SUM($D95,I71)&gt;AH$5,$T82/I71,$T82-SUM($I95:AG95)))</f>
        <v>0</v>
      </c>
      <c r="AI95" s="154">
        <f>IF(AI$5&lt;=$D95,0,IF(SUM($D95,I71)&gt;AI$5,$T82/I71,$T82-SUM($I95:AH95)))</f>
        <v>0</v>
      </c>
      <c r="AJ95" s="154">
        <f>IF(AJ$5&lt;=$D95,0,IF(SUM($D95,I71)&gt;AJ$5,$T82/I71,$T82-SUM($I95:AI95)))</f>
        <v>0</v>
      </c>
      <c r="AK95" s="154">
        <f>IF(AK$5&lt;=$D95,0,IF(SUM($D95,I71)&gt;AK$5,$T82/I71,$T82-SUM($I95:AJ95)))</f>
        <v>0</v>
      </c>
      <c r="AL95" s="154">
        <f>IF(AL$5&lt;=$D95,0,IF(SUM($D95,I71)&gt;AL$5,$T82/I71,$T82-SUM($I95:AK95)))</f>
        <v>0</v>
      </c>
      <c r="AM95" s="154">
        <f>IF(AM$5&lt;=$D95,0,IF(SUM($D95,I71)&gt;AM$5,$T82/I71,$T82-SUM($I95:AL95)))</f>
        <v>0</v>
      </c>
      <c r="AN95" s="154">
        <f>IF(AN$5&lt;=$D95,0,IF(SUM($D95,I71)&gt;AN$5,$T82/I71,$T82-SUM($I95:AM95)))</f>
        <v>0</v>
      </c>
      <c r="AO95" s="154">
        <f>IF(AO$5&lt;=$D95,0,IF(SUM($D95,I71)&gt;AO$5,$T82/I71,$T82-SUM($I95:AN95)))</f>
        <v>0</v>
      </c>
      <c r="AP95" s="154">
        <f>IF(AP$5&lt;=$D95,0,IF(SUM($D95,I71)&gt;AP$5,$T82/I71,$T82-SUM($I95:AO95)))</f>
        <v>0</v>
      </c>
      <c r="AQ95" s="154">
        <f>IF(AQ$5&lt;=$D95,0,IF(SUM($D95,I71)&gt;AQ$5,$T82/I71,$T82-SUM($I95:AP95)))</f>
        <v>0</v>
      </c>
      <c r="AR95" s="154">
        <f>IF(AR$5&lt;=$D95,0,IF(SUM($D95,I71)&gt;AR$5,$T82/I71,$T82-SUM($I95:AQ95)))</f>
        <v>0</v>
      </c>
      <c r="AS95" s="154">
        <f>IF(AS$5&lt;=$D95,0,IF(SUM($D95,I71)&gt;AS$5,$T82/I71,$T82-SUM($I95:AR95)))</f>
        <v>0</v>
      </c>
      <c r="AT95" s="154">
        <f>IF(AT$5&lt;=$D95,0,IF(SUM($D95,I71)&gt;AT$5,$T82/I71,$T82-SUM($I95:AS95)))</f>
        <v>0</v>
      </c>
      <c r="AU95" s="154">
        <f>IF(AU$5&lt;=$D95,0,IF(SUM($D95,I71)&gt;AU$5,$T82/I71,$T82-SUM($I95:AT95)))</f>
        <v>0</v>
      </c>
      <c r="AV95" s="154">
        <f>IF(AV$5&lt;=$D95,0,IF(SUM($D95,I71)&gt;AV$5,$T82/I71,$T82-SUM($I95:AU95)))</f>
        <v>0</v>
      </c>
      <c r="AW95" s="154">
        <f>IF(AW$5&lt;=$D95,0,IF(SUM($D95,I71)&gt;AW$5,$T82/I71,$T82-SUM($I95:AV95)))</f>
        <v>0</v>
      </c>
      <c r="AX95" s="154">
        <f>IF(AX$5&lt;=$D95,0,IF(SUM($D95,I71)&gt;AX$5,$T82/I71,$T82-SUM($I95:AW95)))</f>
        <v>0</v>
      </c>
      <c r="AY95" s="154">
        <f>IF(AY$5&lt;=$D95,0,IF(SUM($D95,I71)&gt;AY$5,$T82/I71,$T82-SUM($I95:AX95)))</f>
        <v>0</v>
      </c>
      <c r="AZ95" s="154">
        <f>IF(AZ$5&lt;=$D95,0,IF(SUM($D95,I71)&gt;AZ$5,$T82/I71,$T82-SUM($I95:AY95)))</f>
        <v>0</v>
      </c>
      <c r="BA95" s="154">
        <f>IF(BA$5&lt;=$D95,0,IF(SUM($D95,I71)&gt;BA$5,$T82/I71,$T82-SUM($I95:AZ95)))</f>
        <v>0</v>
      </c>
      <c r="BB95" s="154">
        <f>IF(BB$5&lt;=$D95,0,IF(SUM($D95,I71)&gt;BB$5,$T82/I71,$T82-SUM($I95:BA95)))</f>
        <v>0</v>
      </c>
      <c r="BC95" s="154">
        <f>IF(BC$5&lt;=$D95,0,IF(SUM($D95,I71)&gt;BC$5,$T82/I71,$T82-SUM($I95:BB95)))</f>
        <v>0</v>
      </c>
      <c r="BD95" s="154">
        <f>IF(BD$5&lt;=$D95,0,IF(SUM($D95,I71)&gt;BD$5,$T82/I71,$T82-SUM($I95:BC95)))</f>
        <v>0</v>
      </c>
      <c r="BE95" s="154">
        <f>IF(BE$5&lt;=$D95,0,IF(SUM($D95,I71)&gt;BE$5,$T82/I71,$T82-SUM($I95:BD95)))</f>
        <v>0</v>
      </c>
      <c r="BF95" s="154">
        <f>IF(BF$5&lt;=$D95,0,IF(SUM($D95,I71)&gt;BF$5,$T82/I71,$T82-SUM($I95:BE95)))</f>
        <v>0</v>
      </c>
      <c r="BG95" s="154">
        <f>IF(BG$5&lt;=$D95,0,IF(SUM($D95,I71)&gt;BG$5,$T82/I71,$T82-SUM($I95:BF95)))</f>
        <v>0</v>
      </c>
      <c r="BH95" s="154">
        <f>IF(BH$5&lt;=$D95,0,IF(SUM($D95,I71)&gt;BH$5,$T82/I71,$T82-SUM($I95:BG95)))</f>
        <v>0</v>
      </c>
      <c r="BI95" s="154">
        <f>IF(BI$5&lt;=$D95,0,IF(SUM($D95,I71)&gt;BI$5,$T82/I71,$T82-SUM($I95:BH95)))</f>
        <v>0</v>
      </c>
      <c r="BJ95" s="154">
        <f>IF(BJ$5&lt;=$D95,0,IF(SUM($D95,I71)&gt;BJ$5,$T82/I71,$T82-SUM($I95:BI95)))</f>
        <v>0</v>
      </c>
      <c r="BK95" s="154">
        <f>IF(BK$5&lt;=$D95,0,IF(SUM($D95,I71)&gt;BK$5,$T82/I71,$T82-SUM($I95:BJ95)))</f>
        <v>0</v>
      </c>
      <c r="BL95" s="154">
        <f>IF(BL$5&lt;=$D95,0,IF(SUM($D95,I71)&gt;BL$5,$T82/I71,$T82-SUM($I95:BK95)))</f>
        <v>0</v>
      </c>
      <c r="BM95" s="154">
        <f>IF(BM$5&lt;=$D95,0,IF(SUM($D95,I71)&gt;BM$5,$T82/I71,$T82-SUM($I95:BL95)))</f>
        <v>0</v>
      </c>
      <c r="BN95" s="154">
        <f>IF(BN$5&lt;=$D95,0,IF(SUM($D95,I71)&gt;BN$5,$T82/I71,$T82-SUM($I95:BM95)))</f>
        <v>0</v>
      </c>
      <c r="BO95" s="154">
        <f>IF(BO$5&lt;=$D95,0,IF(SUM($D95,I71)&gt;BO$5,$T82/I71,$T82-SUM($I95:BN95)))</f>
        <v>0</v>
      </c>
      <c r="BP95" s="154">
        <f>IF(BP$5&lt;=$D95,0,IF(SUM($D95,I71)&gt;BP$5,$T82/I71,$T82-SUM($I95:BO95)))</f>
        <v>0</v>
      </c>
      <c r="BQ95" s="154">
        <f>IF(BQ$5&lt;=$D95,0,IF(SUM($D95,I71)&gt;BQ$5,$T82/I71,$T82-SUM($I95:BP95)))</f>
        <v>0</v>
      </c>
      <c r="BR95" s="154">
        <f>IF(BR$5&lt;=$D95,0,IF(SUM($D95,I71)&gt;BR$5,$T82/I71,$T82-SUM($I95:BQ95)))</f>
        <v>0</v>
      </c>
      <c r="BS95" s="154">
        <f>IF(BS$5&lt;=$D95,0,IF(SUM($D95,I71)&gt;BS$5,$T82/I71,$T82-SUM($I95:BR95)))</f>
        <v>0</v>
      </c>
      <c r="BT95" s="154">
        <f>IF(BT$5&lt;=$D95,0,IF(SUM($D95,I71)&gt;BT$5,$T82/I71,$T82-SUM($I95:BS95)))</f>
        <v>0</v>
      </c>
      <c r="BU95" s="154">
        <f>IF(BU$5&lt;=$D95,0,IF(SUM($D95,I71)&gt;BU$5,$T82/I71,$T82-SUM($I95:BT95)))</f>
        <v>0</v>
      </c>
      <c r="BV95" s="154">
        <f>IF(BV$5&lt;=$D95,0,IF(SUM($D95,I71)&gt;BV$5,$T82/I71,$T82-SUM($I95:BU95)))</f>
        <v>0</v>
      </c>
      <c r="BW95" s="154">
        <f>IF(BW$5&lt;=$D95,0,IF(SUM($D95,I71)&gt;BW$5,$T82/I71,$T82-SUM($I95:BV95)))</f>
        <v>0</v>
      </c>
    </row>
    <row r="96" spans="3:75" ht="12.75" customHeight="1" outlineLevel="1">
      <c r="D96" s="155">
        <f t="shared" si="25"/>
        <v>2024</v>
      </c>
      <c r="E96" s="120" t="s">
        <v>55</v>
      </c>
      <c r="I96" s="134"/>
      <c r="J96" s="152">
        <f>IF(J$5&lt;=$D96,0,IF(SUM($D96,I71)&gt;J$5,$U82/I71,$U82-SUM($I96:I96)))</f>
        <v>0</v>
      </c>
      <c r="K96" s="152">
        <f>IF(K$5&lt;=$D96,0,IF(SUM($D96,I71)&gt;K$5,$U82/I71,$U82-SUM($I96:J96)))</f>
        <v>0</v>
      </c>
      <c r="L96" s="152">
        <f>IF(L$5&lt;=$D96,0,IF(SUM($D96,I71)&gt;L$5,$U82/I71,$U82-SUM($I96:K96)))</f>
        <v>0</v>
      </c>
      <c r="M96" s="152">
        <f>IF(M$5&lt;=$D96,0,IF(SUM($D96,I71)&gt;M$5,$U82/I71,$U82-SUM($I96:L96)))</f>
        <v>0</v>
      </c>
      <c r="N96" s="152">
        <f>IF(N$5&lt;=$D96,0,IF(SUM($D96,I71)&gt;N$5,$U82/I71,$U82-SUM($I96:M96)))</f>
        <v>0</v>
      </c>
      <c r="O96" s="152">
        <f>IF(O$5&lt;=$D96,0,IF(SUM($D96,I71)&gt;O$5,$U82/I71,$U82-SUM($I96:N96)))</f>
        <v>0</v>
      </c>
      <c r="P96" s="152">
        <f>IF(P$5&lt;=$D96,0,IF(SUM($D96,I71)&gt;P$5,$U82/I71,$U82-SUM($I96:O96)))</f>
        <v>0</v>
      </c>
      <c r="Q96" s="152">
        <f>IF(Q$5&lt;=$D96,0,IF(SUM($D96,I71)&gt;Q$5,$U82/I71,$U82-SUM($I96:P96)))</f>
        <v>0</v>
      </c>
      <c r="R96" s="152">
        <f>IF(R$5&lt;=$D96,0,IF(SUM($D96,I71)&gt;R$5,$U82/I71,$U82-SUM($I96:Q96)))</f>
        <v>0</v>
      </c>
      <c r="S96" s="152">
        <f>IF(S$5&lt;=$D96,0,IF(SUM($D96,I71)&gt;S$5,$U82/I71,$U82-SUM($I96:R96)))</f>
        <v>0</v>
      </c>
      <c r="T96" s="152">
        <f>IF(T$5&lt;=$D96,0,IF(SUM($D96,I71)&gt;T$5,$U82/I71,$U82-SUM($I96:S96)))</f>
        <v>0</v>
      </c>
      <c r="U96" s="152">
        <f>IF(U$5&lt;=$D96,0,IF(SUM($D96,I71)&gt;U$5,$U82/I71,$U82-SUM($I96:T96)))</f>
        <v>0</v>
      </c>
      <c r="V96" s="153">
        <f>IF(V$5&lt;=$D96,0,IF(SUM($D96,I71)&gt;V$5,$U82/I71,$U82-SUM($I96:U96)))</f>
        <v>0</v>
      </c>
      <c r="W96" s="154">
        <f>IF(W$5&lt;=$D96,0,IF(SUM($D96,I71)&gt;W$5,$U82/I71,$U82-SUM($I96:V96)))</f>
        <v>0</v>
      </c>
      <c r="X96" s="154">
        <f>IF(X$5&lt;=$D96,0,IF(SUM($D96,I71)&gt;X$5,$U82/I71,$U82-SUM($I96:W96)))</f>
        <v>0</v>
      </c>
      <c r="Y96" s="154">
        <f>IF(Y$5&lt;=$D96,0,IF(SUM($D96,I71)&gt;Y$5,$U82/I71,$U82-SUM($I96:X96)))</f>
        <v>0</v>
      </c>
      <c r="Z96" s="154">
        <f>IF(Z$5&lt;=$D96,0,IF(SUM($D96,I71)&gt;Z$5,$U82/I71,$U82-SUM($I96:Y96)))</f>
        <v>0</v>
      </c>
      <c r="AA96" s="154">
        <f>IF(AA$5&lt;=$D96,0,IF(SUM($D96,I71)&gt;AA$5,$U82/I71,$U82-SUM($I96:Z96)))</f>
        <v>0</v>
      </c>
      <c r="AB96" s="154">
        <f>IF(AB$5&lt;=$D96,0,IF(SUM($D96,I71)&gt;AB$5,$U82/I71,$U82-SUM($I96:AA96)))</f>
        <v>0</v>
      </c>
      <c r="AC96" s="154">
        <f>IF(AC$5&lt;=$D96,0,IF(SUM($D96,I71)&gt;AC$5,$U82/I71,$U82-SUM($I96:AB96)))</f>
        <v>0</v>
      </c>
      <c r="AD96" s="154">
        <f>IF(AD$5&lt;=$D96,0,IF(SUM($D96,I71)&gt;AD$5,$U82/I71,$U82-SUM($I96:AC96)))</f>
        <v>0</v>
      </c>
      <c r="AE96" s="154">
        <f>IF(AE$5&lt;=$D96,0,IF(SUM($D96,I71)&gt;AE$5,$U82/I71,$U82-SUM($I96:AD96)))</f>
        <v>0</v>
      </c>
      <c r="AF96" s="154">
        <f>IF(AF$5&lt;=$D96,0,IF(SUM($D96,I71)&gt;AF$5,$U82/I71,$U82-SUM($I96:AE96)))</f>
        <v>0</v>
      </c>
      <c r="AG96" s="154">
        <f>IF(AG$5&lt;=$D96,0,IF(SUM($D96,I71)&gt;AG$5,$U82/I71,$U82-SUM($I96:AF96)))</f>
        <v>0</v>
      </c>
      <c r="AH96" s="154">
        <f>IF(AH$5&lt;=$D96,0,IF(SUM($D96,I71)&gt;AH$5,$U82/I71,$U82-SUM($I96:AG96)))</f>
        <v>0</v>
      </c>
      <c r="AI96" s="154">
        <f>IF(AI$5&lt;=$D96,0,IF(SUM($D96,I71)&gt;AI$5,$U82/I71,$U82-SUM($I96:AH96)))</f>
        <v>0</v>
      </c>
      <c r="AJ96" s="154">
        <f>IF(AJ$5&lt;=$D96,0,IF(SUM($D96,I71)&gt;AJ$5,$U82/I71,$U82-SUM($I96:AI96)))</f>
        <v>0</v>
      </c>
      <c r="AK96" s="154">
        <f>IF(AK$5&lt;=$D96,0,IF(SUM($D96,I71)&gt;AK$5,$U82/I71,$U82-SUM($I96:AJ96)))</f>
        <v>0</v>
      </c>
      <c r="AL96" s="154">
        <f>IF(AL$5&lt;=$D96,0,IF(SUM($D96,I71)&gt;AL$5,$U82/I71,$U82-SUM($I96:AK96)))</f>
        <v>0</v>
      </c>
      <c r="AM96" s="154">
        <f>IF(AM$5&lt;=$D96,0,IF(SUM($D96,I71)&gt;AM$5,$U82/I71,$U82-SUM($I96:AL96)))</f>
        <v>0</v>
      </c>
      <c r="AN96" s="154">
        <f>IF(AN$5&lt;=$D96,0,IF(SUM($D96,I71)&gt;AN$5,$U82/I71,$U82-SUM($I96:AM96)))</f>
        <v>0</v>
      </c>
      <c r="AO96" s="154">
        <f>IF(AO$5&lt;=$D96,0,IF(SUM($D96,I71)&gt;AO$5,$U82/I71,$U82-SUM($I96:AN96)))</f>
        <v>0</v>
      </c>
      <c r="AP96" s="154">
        <f>IF(AP$5&lt;=$D96,0,IF(SUM($D96,I71)&gt;AP$5,$U82/I71,$U82-SUM($I96:AO96)))</f>
        <v>0</v>
      </c>
      <c r="AQ96" s="154">
        <f>IF(AQ$5&lt;=$D96,0,IF(SUM($D96,I71)&gt;AQ$5,$U82/I71,$U82-SUM($I96:AP96)))</f>
        <v>0</v>
      </c>
      <c r="AR96" s="154">
        <f>IF(AR$5&lt;=$D96,0,IF(SUM($D96,I71)&gt;AR$5,$U82/I71,$U82-SUM($I96:AQ96)))</f>
        <v>0</v>
      </c>
      <c r="AS96" s="154">
        <f>IF(AS$5&lt;=$D96,0,IF(SUM($D96,I71)&gt;AS$5,$U82/I71,$U82-SUM($I96:AR96)))</f>
        <v>0</v>
      </c>
      <c r="AT96" s="154">
        <f>IF(AT$5&lt;=$D96,0,IF(SUM($D96,I71)&gt;AT$5,$U82/I71,$U82-SUM($I96:AS96)))</f>
        <v>0</v>
      </c>
      <c r="AU96" s="154">
        <f>IF(AU$5&lt;=$D96,0,IF(SUM($D96,I71)&gt;AU$5,$U82/I71,$U82-SUM($I96:AT96)))</f>
        <v>0</v>
      </c>
      <c r="AV96" s="154">
        <f>IF(AV$5&lt;=$D96,0,IF(SUM($D96,I71)&gt;AV$5,$U82/I71,$U82-SUM($I96:AU96)))</f>
        <v>0</v>
      </c>
      <c r="AW96" s="154">
        <f>IF(AW$5&lt;=$D96,0,IF(SUM($D96,I71)&gt;AW$5,$U82/I71,$U82-SUM($I96:AV96)))</f>
        <v>0</v>
      </c>
      <c r="AX96" s="154">
        <f>IF(AX$5&lt;=$D96,0,IF(SUM($D96,I71)&gt;AX$5,$U82/I71,$U82-SUM($I96:AW96)))</f>
        <v>0</v>
      </c>
      <c r="AY96" s="154">
        <f>IF(AY$5&lt;=$D96,0,IF(SUM($D96,I71)&gt;AY$5,$U82/I71,$U82-SUM($I96:AX96)))</f>
        <v>0</v>
      </c>
      <c r="AZ96" s="154">
        <f>IF(AZ$5&lt;=$D96,0,IF(SUM($D96,I71)&gt;AZ$5,$U82/I71,$U82-SUM($I96:AY96)))</f>
        <v>0</v>
      </c>
      <c r="BA96" s="154">
        <f>IF(BA$5&lt;=$D96,0,IF(SUM($D96,I71)&gt;BA$5,$U82/I71,$U82-SUM($I96:AZ96)))</f>
        <v>0</v>
      </c>
      <c r="BB96" s="154">
        <f>IF(BB$5&lt;=$D96,0,IF(SUM($D96,I71)&gt;BB$5,$U82/I71,$U82-SUM($I96:BA96)))</f>
        <v>0</v>
      </c>
      <c r="BC96" s="154">
        <f>IF(BC$5&lt;=$D96,0,IF(SUM($D96,I71)&gt;BC$5,$U82/I71,$U82-SUM($I96:BB96)))</f>
        <v>0</v>
      </c>
      <c r="BD96" s="154">
        <f>IF(BD$5&lt;=$D96,0,IF(SUM($D96,I71)&gt;BD$5,$U82/I71,$U82-SUM($I96:BC96)))</f>
        <v>0</v>
      </c>
      <c r="BE96" s="154">
        <f>IF(BE$5&lt;=$D96,0,IF(SUM($D96,I71)&gt;BE$5,$U82/I71,$U82-SUM($I96:BD96)))</f>
        <v>0</v>
      </c>
      <c r="BF96" s="154">
        <f>IF(BF$5&lt;=$D96,0,IF(SUM($D96,I71)&gt;BF$5,$U82/I71,$U82-SUM($I96:BE96)))</f>
        <v>0</v>
      </c>
      <c r="BG96" s="154">
        <f>IF(BG$5&lt;=$D96,0,IF(SUM($D96,I71)&gt;BG$5,$U82/I71,$U82-SUM($I96:BF96)))</f>
        <v>0</v>
      </c>
      <c r="BH96" s="154">
        <f>IF(BH$5&lt;=$D96,0,IF(SUM($D96,I71)&gt;BH$5,$U82/I71,$U82-SUM($I96:BG96)))</f>
        <v>0</v>
      </c>
      <c r="BI96" s="154">
        <f>IF(BI$5&lt;=$D96,0,IF(SUM($D96,I71)&gt;BI$5,$U82/I71,$U82-SUM($I96:BH96)))</f>
        <v>0</v>
      </c>
      <c r="BJ96" s="154">
        <f>IF(BJ$5&lt;=$D96,0,IF(SUM($D96,I71)&gt;BJ$5,$U82/I71,$U82-SUM($I96:BI96)))</f>
        <v>0</v>
      </c>
      <c r="BK96" s="154">
        <f>IF(BK$5&lt;=$D96,0,IF(SUM($D96,I71)&gt;BK$5,$U82/I71,$U82-SUM($I96:BJ96)))</f>
        <v>0</v>
      </c>
      <c r="BL96" s="154">
        <f>IF(BL$5&lt;=$D96,0,IF(SUM($D96,I71)&gt;BL$5,$U82/I71,$U82-SUM($I96:BK96)))</f>
        <v>0</v>
      </c>
      <c r="BM96" s="154">
        <f>IF(BM$5&lt;=$D96,0,IF(SUM($D96,I71)&gt;BM$5,$U82/I71,$U82-SUM($I96:BL96)))</f>
        <v>0</v>
      </c>
      <c r="BN96" s="154">
        <f>IF(BN$5&lt;=$D96,0,IF(SUM($D96,I71)&gt;BN$5,$U82/I71,$U82-SUM($I96:BM96)))</f>
        <v>0</v>
      </c>
      <c r="BO96" s="154">
        <f>IF(BO$5&lt;=$D96,0,IF(SUM($D96,I71)&gt;BO$5,$U82/I71,$U82-SUM($I96:BN96)))</f>
        <v>0</v>
      </c>
      <c r="BP96" s="154">
        <f>IF(BP$5&lt;=$D96,0,IF(SUM($D96,I71)&gt;BP$5,$U82/I71,$U82-SUM($I96:BO96)))</f>
        <v>0</v>
      </c>
      <c r="BQ96" s="154">
        <f>IF(BQ$5&lt;=$D96,0,IF(SUM($D96,I71)&gt;BQ$5,$U82/I71,$U82-SUM($I96:BP96)))</f>
        <v>0</v>
      </c>
      <c r="BR96" s="154">
        <f>IF(BR$5&lt;=$D96,0,IF(SUM($D96,I71)&gt;BR$5,$U82/I71,$U82-SUM($I96:BQ96)))</f>
        <v>0</v>
      </c>
      <c r="BS96" s="154">
        <f>IF(BS$5&lt;=$D96,0,IF(SUM($D96,I71)&gt;BS$5,$U82/I71,$U82-SUM($I96:BR96)))</f>
        <v>0</v>
      </c>
      <c r="BT96" s="154">
        <f>IF(BT$5&lt;=$D96,0,IF(SUM($D96,I71)&gt;BT$5,$U82/I71,$U82-SUM($I96:BS96)))</f>
        <v>0</v>
      </c>
      <c r="BU96" s="154">
        <f>IF(BU$5&lt;=$D96,0,IF(SUM($D96,I71)&gt;BU$5,$U82/I71,$U82-SUM($I96:BT96)))</f>
        <v>0</v>
      </c>
      <c r="BV96" s="154">
        <f>IF(BV$5&lt;=$D96,0,IF(SUM($D96,I71)&gt;BV$5,$U82/I71,$U82-SUM($I96:BU96)))</f>
        <v>0</v>
      </c>
      <c r="BW96" s="154">
        <f>IF(BW$5&lt;=$D96,0,IF(SUM($D96,I71)&gt;BW$5,$U82/I71,$U82-SUM($I96:BV96)))</f>
        <v>0</v>
      </c>
    </row>
    <row r="97" spans="4:75" ht="12.75" customHeight="1" outlineLevel="1">
      <c r="D97" s="155">
        <f t="shared" si="25"/>
        <v>2025</v>
      </c>
      <c r="E97" s="120" t="s">
        <v>55</v>
      </c>
      <c r="I97" s="134"/>
      <c r="J97" s="152">
        <f>IF(J$5&lt;=$D97,0,IF(SUM($D97,I71)&gt;J$5,$V82/I71,$V82-SUM($I97:I97)))</f>
        <v>0</v>
      </c>
      <c r="K97" s="152">
        <f>IF(K$5&lt;=$D97,0,IF(SUM($D97,I71)&gt;K$5,$V82/I71,$V82-SUM($I97:J97)))</f>
        <v>0</v>
      </c>
      <c r="L97" s="152">
        <f>IF(L$5&lt;=$D97,0,IF(SUM($D97,I71)&gt;L$5,$V82/I71,$V82-SUM($I97:K97)))</f>
        <v>0</v>
      </c>
      <c r="M97" s="152">
        <f>IF(M$5&lt;=$D97,0,IF(SUM($D97,I71)&gt;M$5,$V82/I71,$V82-SUM($I97:L97)))</f>
        <v>0</v>
      </c>
      <c r="N97" s="152">
        <f>IF(N$5&lt;=$D97,0,IF(SUM($D97,I71)&gt;N$5,$V82/I71,$V82-SUM($I97:M97)))</f>
        <v>0</v>
      </c>
      <c r="O97" s="152">
        <f>IF(O$5&lt;=$D97,0,IF(SUM($D97,I71)&gt;O$5,$V82/I71,$V82-SUM($I97:N97)))</f>
        <v>0</v>
      </c>
      <c r="P97" s="152">
        <f>IF(P$5&lt;=$D97,0,IF(SUM($D97,I71)&gt;P$5,$V82/I71,$V82-SUM($I97:O97)))</f>
        <v>0</v>
      </c>
      <c r="Q97" s="152">
        <f>IF(Q$5&lt;=$D97,0,IF(SUM($D97,I71)&gt;Q$5,$V82/I71,$V82-SUM($I97:P97)))</f>
        <v>0</v>
      </c>
      <c r="R97" s="152">
        <f>IF(R$5&lt;=$D97,0,IF(SUM($D97,I71)&gt;R$5,$V82/I71,$V82-SUM($I97:Q97)))</f>
        <v>0</v>
      </c>
      <c r="S97" s="152">
        <f>IF(S$5&lt;=$D97,0,IF(SUM($D97,I71)&gt;S$5,$V82/I71,$V82-SUM($I97:R97)))</f>
        <v>0</v>
      </c>
      <c r="T97" s="152">
        <f>IF(T$5&lt;=$D97,0,IF(SUM($D97,I71)&gt;T$5,$V82/I71,$V82-SUM($I97:S97)))</f>
        <v>0</v>
      </c>
      <c r="U97" s="152">
        <f>IF(U$5&lt;=$D97,0,IF(SUM($D97,I71)&gt;U$5,$V82/I71,$V82-SUM($I97:T97)))</f>
        <v>0</v>
      </c>
      <c r="V97" s="152">
        <f>IF(V$5&lt;=$D97,0,IF(SUM($D97,I71)&gt;V$5,$V82/I71,$V82-SUM($I97:U97)))</f>
        <v>0</v>
      </c>
      <c r="W97" s="153">
        <f>IF(W$5&lt;=$D97,0,IF(SUM($D97,I71)&gt;W$5,$V82/I71,$V82-SUM($I97:V97)))</f>
        <v>0</v>
      </c>
      <c r="X97" s="154">
        <f>IF(X$5&lt;=$D97,0,IF(SUM($D97,I71)&gt;X$5,$V82/I71,$V82-SUM($I97:W97)))</f>
        <v>0</v>
      </c>
      <c r="Y97" s="154">
        <f>IF(Y$5&lt;=$D97,0,IF(SUM($D97,I71)&gt;Y$5,$V82/I71,$V82-SUM($I97:X97)))</f>
        <v>0</v>
      </c>
      <c r="Z97" s="154">
        <f>IF(Z$5&lt;=$D97,0,IF(SUM($D97,I71)&gt;Z$5,$V82/I71,$V82-SUM($I97:Y97)))</f>
        <v>0</v>
      </c>
      <c r="AA97" s="154">
        <f>IF(AA$5&lt;=$D97,0,IF(SUM($D97,I71)&gt;AA$5,$V82/I71,$V82-SUM($I97:Z97)))</f>
        <v>0</v>
      </c>
      <c r="AB97" s="154">
        <f>IF(AB$5&lt;=$D97,0,IF(SUM($D97,I71)&gt;AB$5,$V82/I71,$V82-SUM($I97:AA97)))</f>
        <v>0</v>
      </c>
      <c r="AC97" s="154">
        <f>IF(AC$5&lt;=$D97,0,IF(SUM($D97,I71)&gt;AC$5,$V82/I71,$V82-SUM($I97:AB97)))</f>
        <v>0</v>
      </c>
      <c r="AD97" s="154">
        <f>IF(AD$5&lt;=$D97,0,IF(SUM($D97,I71)&gt;AD$5,$V82/I71,$V82-SUM($I97:AC97)))</f>
        <v>0</v>
      </c>
      <c r="AE97" s="154">
        <f>IF(AE$5&lt;=$D97,0,IF(SUM($D97,I71)&gt;AE$5,$V82/I71,$V82-SUM($I97:AD97)))</f>
        <v>0</v>
      </c>
      <c r="AF97" s="154">
        <f>IF(AF$5&lt;=$D97,0,IF(SUM($D97,I71)&gt;AF$5,$V82/I71,$V82-SUM($I97:AE97)))</f>
        <v>0</v>
      </c>
      <c r="AG97" s="154">
        <f>IF(AG$5&lt;=$D97,0,IF(SUM($D97,I71)&gt;AG$5,$V82/I71,$V82-SUM($I97:AF97)))</f>
        <v>0</v>
      </c>
      <c r="AH97" s="154">
        <f>IF(AH$5&lt;=$D97,0,IF(SUM($D97,I71)&gt;AH$5,$V82/I71,$V82-SUM($I97:AG97)))</f>
        <v>0</v>
      </c>
      <c r="AI97" s="154">
        <f>IF(AI$5&lt;=$D97,0,IF(SUM($D97,I71)&gt;AI$5,$V82/I71,$V82-SUM($I97:AH97)))</f>
        <v>0</v>
      </c>
      <c r="AJ97" s="154">
        <f>IF(AJ$5&lt;=$D97,0,IF(SUM($D97,I71)&gt;AJ$5,$V82/I71,$V82-SUM($I97:AI97)))</f>
        <v>0</v>
      </c>
      <c r="AK97" s="154">
        <f>IF(AK$5&lt;=$D97,0,IF(SUM($D97,I71)&gt;AK$5,$V82/I71,$V82-SUM($I97:AJ97)))</f>
        <v>0</v>
      </c>
      <c r="AL97" s="154">
        <f>IF(AL$5&lt;=$D97,0,IF(SUM($D97,I71)&gt;AL$5,$V82/I71,$V82-SUM($I97:AK97)))</f>
        <v>0</v>
      </c>
      <c r="AM97" s="154">
        <f>IF(AM$5&lt;=$D97,0,IF(SUM($D97,I71)&gt;AM$5,$V82/I71,$V82-SUM($I97:AL97)))</f>
        <v>0</v>
      </c>
      <c r="AN97" s="154">
        <f>IF(AN$5&lt;=$D97,0,IF(SUM($D97,I71)&gt;AN$5,$V82/I71,$V82-SUM($I97:AM97)))</f>
        <v>0</v>
      </c>
      <c r="AO97" s="154">
        <f>IF(AO$5&lt;=$D97,0,IF(SUM($D97,I71)&gt;AO$5,$V82/I71,$V82-SUM($I97:AN97)))</f>
        <v>0</v>
      </c>
      <c r="AP97" s="154">
        <f>IF(AP$5&lt;=$D97,0,IF(SUM($D97,I71)&gt;AP$5,$V82/I71,$V82-SUM($I97:AO97)))</f>
        <v>0</v>
      </c>
      <c r="AQ97" s="154">
        <f>IF(AQ$5&lt;=$D97,0,IF(SUM($D97,I71)&gt;AQ$5,$V82/I71,$V82-SUM($I97:AP97)))</f>
        <v>0</v>
      </c>
      <c r="AR97" s="154">
        <f>IF(AR$5&lt;=$D97,0,IF(SUM($D97,I71)&gt;AR$5,$V82/I71,$V82-SUM($I97:AQ97)))</f>
        <v>0</v>
      </c>
      <c r="AS97" s="154">
        <f>IF(AS$5&lt;=$D97,0,IF(SUM($D97,I71)&gt;AS$5,$V82/I71,$V82-SUM($I97:AR97)))</f>
        <v>0</v>
      </c>
      <c r="AT97" s="154">
        <f>IF(AT$5&lt;=$D97,0,IF(SUM($D97,I71)&gt;AT$5,$V82/I71,$V82-SUM($I97:AS97)))</f>
        <v>0</v>
      </c>
      <c r="AU97" s="154">
        <f>IF(AU$5&lt;=$D97,0,IF(SUM($D97,I71)&gt;AU$5,$V82/I71,$V82-SUM($I97:AT97)))</f>
        <v>0</v>
      </c>
      <c r="AV97" s="154">
        <f>IF(AV$5&lt;=$D97,0,IF(SUM($D97,I71)&gt;AV$5,$V82/I71,$V82-SUM($I97:AU97)))</f>
        <v>0</v>
      </c>
      <c r="AW97" s="154">
        <f>IF(AW$5&lt;=$D97,0,IF(SUM($D97,I71)&gt;AW$5,$V82/I71,$V82-SUM($I97:AV97)))</f>
        <v>0</v>
      </c>
      <c r="AX97" s="154">
        <f>IF(AX$5&lt;=$D97,0,IF(SUM($D97,I71)&gt;AX$5,$V82/I71,$V82-SUM($I97:AW97)))</f>
        <v>0</v>
      </c>
      <c r="AY97" s="154">
        <f>IF(AY$5&lt;=$D97,0,IF(SUM($D97,I71)&gt;AY$5,$V82/I71,$V82-SUM($I97:AX97)))</f>
        <v>0</v>
      </c>
      <c r="AZ97" s="154">
        <f>IF(AZ$5&lt;=$D97,0,IF(SUM($D97,I71)&gt;AZ$5,$V82/I71,$V82-SUM($I97:AY97)))</f>
        <v>0</v>
      </c>
      <c r="BA97" s="154">
        <f>IF(BA$5&lt;=$D97,0,IF(SUM($D97,I71)&gt;BA$5,$V82/I71,$V82-SUM($I97:AZ97)))</f>
        <v>0</v>
      </c>
      <c r="BB97" s="154">
        <f>IF(BB$5&lt;=$D97,0,IF(SUM($D97,I71)&gt;BB$5,$V82/I71,$V82-SUM($I97:BA97)))</f>
        <v>0</v>
      </c>
      <c r="BC97" s="154">
        <f>IF(BC$5&lt;=$D97,0,IF(SUM($D97,I71)&gt;BC$5,$V82/I71,$V82-SUM($I97:BB97)))</f>
        <v>0</v>
      </c>
      <c r="BD97" s="154">
        <f>IF(BD$5&lt;=$D97,0,IF(SUM($D97,I71)&gt;BD$5,$V82/I71,$V82-SUM($I97:BC97)))</f>
        <v>0</v>
      </c>
      <c r="BE97" s="154">
        <f>IF(BE$5&lt;=$D97,0,IF(SUM($D97,I71)&gt;BE$5,$V82/I71,$V82-SUM($I97:BD97)))</f>
        <v>0</v>
      </c>
      <c r="BF97" s="154">
        <f>IF(BF$5&lt;=$D97,0,IF(SUM($D97,I71)&gt;BF$5,$V82/I71,$V82-SUM($I97:BE97)))</f>
        <v>0</v>
      </c>
      <c r="BG97" s="154">
        <f>IF(BG$5&lt;=$D97,0,IF(SUM($D97,I71)&gt;BG$5,$V82/I71,$V82-SUM($I97:BF97)))</f>
        <v>0</v>
      </c>
      <c r="BH97" s="154">
        <f>IF(BH$5&lt;=$D97,0,IF(SUM($D97,I71)&gt;BH$5,$V82/I71,$V82-SUM($I97:BG97)))</f>
        <v>0</v>
      </c>
      <c r="BI97" s="154">
        <f>IF(BI$5&lt;=$D97,0,IF(SUM($D97,I71)&gt;BI$5,$V82/I71,$V82-SUM($I97:BH97)))</f>
        <v>0</v>
      </c>
      <c r="BJ97" s="154">
        <f>IF(BJ$5&lt;=$D97,0,IF(SUM($D97,I71)&gt;BJ$5,$V82/I71,$V82-SUM($I97:BI97)))</f>
        <v>0</v>
      </c>
      <c r="BK97" s="154">
        <f>IF(BK$5&lt;=$D97,0,IF(SUM($D97,I71)&gt;BK$5,$V82/I71,$V82-SUM($I97:BJ97)))</f>
        <v>0</v>
      </c>
      <c r="BL97" s="154">
        <f>IF(BL$5&lt;=$D97,0,IF(SUM($D97,I71)&gt;BL$5,$V82/I71,$V82-SUM($I97:BK97)))</f>
        <v>0</v>
      </c>
      <c r="BM97" s="154">
        <f>IF(BM$5&lt;=$D97,0,IF(SUM($D97,I71)&gt;BM$5,$V82/I71,$V82-SUM($I97:BL97)))</f>
        <v>0</v>
      </c>
      <c r="BN97" s="154">
        <f>IF(BN$5&lt;=$D97,0,IF(SUM($D97,I71)&gt;BN$5,$V82/I71,$V82-SUM($I97:BM97)))</f>
        <v>0</v>
      </c>
      <c r="BO97" s="154">
        <f>IF(BO$5&lt;=$D97,0,IF(SUM($D97,I71)&gt;BO$5,$V82/I71,$V82-SUM($I97:BN97)))</f>
        <v>0</v>
      </c>
      <c r="BP97" s="154">
        <f>IF(BP$5&lt;=$D97,0,IF(SUM($D97,I71)&gt;BP$5,$V82/I71,$V82-SUM($I97:BO97)))</f>
        <v>0</v>
      </c>
      <c r="BQ97" s="154">
        <f>IF(BQ$5&lt;=$D97,0,IF(SUM($D97,I71)&gt;BQ$5,$V82/I71,$V82-SUM($I97:BP97)))</f>
        <v>0</v>
      </c>
      <c r="BR97" s="154">
        <f>IF(BR$5&lt;=$D97,0,IF(SUM($D97,I71)&gt;BR$5,$V82/I71,$V82-SUM($I97:BQ97)))</f>
        <v>0</v>
      </c>
      <c r="BS97" s="154">
        <f>IF(BS$5&lt;=$D97,0,IF(SUM($D97,I71)&gt;BS$5,$V82/I71,$V82-SUM($I97:BR97)))</f>
        <v>0</v>
      </c>
      <c r="BT97" s="154">
        <f>IF(BT$5&lt;=$D97,0,IF(SUM($D97,I71)&gt;BT$5,$V82/I71,$V82-SUM($I97:BS97)))</f>
        <v>0</v>
      </c>
      <c r="BU97" s="154">
        <f>IF(BU$5&lt;=$D97,0,IF(SUM($D97,I71)&gt;BU$5,$V82/I71,$V82-SUM($I97:BT97)))</f>
        <v>0</v>
      </c>
      <c r="BV97" s="154">
        <f>IF(BV$5&lt;=$D97,0,IF(SUM($D97,I71)&gt;BV$5,$V82/I71,$V82-SUM($I97:BU97)))</f>
        <v>0</v>
      </c>
      <c r="BW97" s="154">
        <f>IF(BW$5&lt;=$D97,0,IF(SUM($D97,I71)&gt;BW$5,$V82/I71,$V82-SUM($I97:BV97)))</f>
        <v>0</v>
      </c>
    </row>
    <row r="98" spans="4:75" ht="12.75" customHeight="1" outlineLevel="1">
      <c r="D98" s="155">
        <f t="shared" si="25"/>
        <v>2026</v>
      </c>
      <c r="E98" s="120" t="s">
        <v>55</v>
      </c>
      <c r="I98" s="134"/>
      <c r="J98" s="152">
        <f>IF(J$5&lt;=$D98,0,IF(SUM($D98,I71)&gt;J$5,$W82/I71,$W82-SUM($I98:I98)))</f>
        <v>0</v>
      </c>
      <c r="K98" s="152">
        <f>IF(K$5&lt;=$D98,0,IF(SUM($D98,I71)&gt;K$5,$W82/I71,$W82-SUM($I98:J98)))</f>
        <v>0</v>
      </c>
      <c r="L98" s="152">
        <f>IF(L$5&lt;=$D98,0,IF(SUM($D98,I71)&gt;L$5,$W82/I71,$W82-SUM($I98:K98)))</f>
        <v>0</v>
      </c>
      <c r="M98" s="152">
        <f>IF(M$5&lt;=$D98,0,IF(SUM($D98,I71)&gt;M$5,$W82/I71,$W82-SUM($I98:L98)))</f>
        <v>0</v>
      </c>
      <c r="N98" s="152">
        <f>IF(N$5&lt;=$D98,0,IF(SUM($D98,I71)&gt;N$5,$W82/I71,$W82-SUM($I98:M98)))</f>
        <v>0</v>
      </c>
      <c r="O98" s="152">
        <f>IF(O$5&lt;=$D98,0,IF(SUM($D98,I71)&gt;O$5,$W82/I71,$W82-SUM($I98:N98)))</f>
        <v>0</v>
      </c>
      <c r="P98" s="152">
        <f>IF(P$5&lt;=$D98,0,IF(SUM($D98,I71)&gt;P$5,$W82/I71,$W82-SUM($I98:O98)))</f>
        <v>0</v>
      </c>
      <c r="Q98" s="152">
        <f>IF(Q$5&lt;=$D98,0,IF(SUM($D98,I71)&gt;Q$5,$W82/I71,$W82-SUM($I98:P98)))</f>
        <v>0</v>
      </c>
      <c r="R98" s="152">
        <f>IF(R$5&lt;=$D98,0,IF(SUM($D98,I71)&gt;R$5,$W82/I71,$W82-SUM($I98:Q98)))</f>
        <v>0</v>
      </c>
      <c r="S98" s="152">
        <f>IF(S$5&lt;=$D98,0,IF(SUM($D98,I71)&gt;S$5,$W82/I71,$W82-SUM($I98:R98)))</f>
        <v>0</v>
      </c>
      <c r="T98" s="152">
        <f>IF(T$5&lt;=$D98,0,IF(SUM($D98,I71)&gt;T$5,$W82/I71,$W82-SUM($I98:S98)))</f>
        <v>0</v>
      </c>
      <c r="U98" s="152">
        <f>IF(U$5&lt;=$D98,0,IF(SUM($D98,I71)&gt;U$5,$W82/I71,$W82-SUM($I98:T98)))</f>
        <v>0</v>
      </c>
      <c r="V98" s="152">
        <f>IF(V$5&lt;=$D98,0,IF(SUM($D98,I71)&gt;V$5,$W82/I71,$W82-SUM($I98:U98)))</f>
        <v>0</v>
      </c>
      <c r="W98" s="152">
        <f>IF(W$5&lt;=$D98,0,IF(SUM($D98,I71)&gt;W$5,$W82/I71,$W82-SUM($I98:V98)))</f>
        <v>0</v>
      </c>
      <c r="X98" s="153">
        <f>IF(X$5&lt;=$D98,0,IF(SUM($D98,I71)&gt;X$5,$W82/I71,$W82-SUM($I98:W98)))</f>
        <v>0</v>
      </c>
      <c r="Y98" s="154">
        <f>IF(Y$5&lt;=$D98,0,IF(SUM($D98,I71)&gt;Y$5,$W82/I71,$W82-SUM($I98:X98)))</f>
        <v>0</v>
      </c>
      <c r="Z98" s="154">
        <f>IF(Z$5&lt;=$D98,0,IF(SUM($D98,I71)&gt;Z$5,$W82/I71,$W82-SUM($I98:Y98)))</f>
        <v>0</v>
      </c>
      <c r="AA98" s="154">
        <f>IF(AA$5&lt;=$D98,0,IF(SUM($D98,I71)&gt;AA$5,$W82/I71,$W82-SUM($I98:Z98)))</f>
        <v>0</v>
      </c>
      <c r="AB98" s="154">
        <f>IF(AB$5&lt;=$D98,0,IF(SUM($D98,I71)&gt;AB$5,$W82/I71,$W82-SUM($I98:AA98)))</f>
        <v>0</v>
      </c>
      <c r="AC98" s="154">
        <f>IF(AC$5&lt;=$D98,0,IF(SUM($D98,I71)&gt;AC$5,$W82/I71,$W82-SUM($I98:AB98)))</f>
        <v>0</v>
      </c>
      <c r="AD98" s="154">
        <f>IF(AD$5&lt;=$D98,0,IF(SUM($D98,I71)&gt;AD$5,$W82/I71,$W82-SUM($I98:AC98)))</f>
        <v>0</v>
      </c>
      <c r="AE98" s="154">
        <f>IF(AE$5&lt;=$D98,0,IF(SUM($D98,I71)&gt;AE$5,$W82/I71,$W82-SUM($I98:AD98)))</f>
        <v>0</v>
      </c>
      <c r="AF98" s="154">
        <f>IF(AF$5&lt;=$D98,0,IF(SUM($D98,I71)&gt;AF$5,$W82/I71,$W82-SUM($I98:AE98)))</f>
        <v>0</v>
      </c>
      <c r="AG98" s="154">
        <f>IF(AG$5&lt;=$D98,0,IF(SUM($D98,I71)&gt;AG$5,$W82/I71,$W82-SUM($I98:AF98)))</f>
        <v>0</v>
      </c>
      <c r="AH98" s="154">
        <f>IF(AH$5&lt;=$D98,0,IF(SUM($D98,I71)&gt;AH$5,$W82/I71,$W82-SUM($I98:AG98)))</f>
        <v>0</v>
      </c>
      <c r="AI98" s="154">
        <f>IF(AI$5&lt;=$D98,0,IF(SUM($D98,I71)&gt;AI$5,$W82/I71,$W82-SUM($I98:AH98)))</f>
        <v>0</v>
      </c>
      <c r="AJ98" s="154">
        <f>IF(AJ$5&lt;=$D98,0,IF(SUM($D98,I71)&gt;AJ$5,$W82/I71,$W82-SUM($I98:AI98)))</f>
        <v>0</v>
      </c>
      <c r="AK98" s="154">
        <f>IF(AK$5&lt;=$D98,0,IF(SUM($D98,I71)&gt;AK$5,$W82/I71,$W82-SUM($I98:AJ98)))</f>
        <v>0</v>
      </c>
      <c r="AL98" s="154">
        <f>IF(AL$5&lt;=$D98,0,IF(SUM($D98,I71)&gt;AL$5,$W82/I71,$W82-SUM($I98:AK98)))</f>
        <v>0</v>
      </c>
      <c r="AM98" s="154">
        <f>IF(AM$5&lt;=$D98,0,IF(SUM($D98,I71)&gt;AM$5,$W82/I71,$W82-SUM($I98:AL98)))</f>
        <v>0</v>
      </c>
      <c r="AN98" s="154">
        <f>IF(AN$5&lt;=$D98,0,IF(SUM($D98,I71)&gt;AN$5,$W82/I71,$W82-SUM($I98:AM98)))</f>
        <v>0</v>
      </c>
      <c r="AO98" s="154">
        <f>IF(AO$5&lt;=$D98,0,IF(SUM($D98,I71)&gt;AO$5,$W82/I71,$W82-SUM($I98:AN98)))</f>
        <v>0</v>
      </c>
      <c r="AP98" s="154">
        <f>IF(AP$5&lt;=$D98,0,IF(SUM($D98,I71)&gt;AP$5,$W82/I71,$W82-SUM($I98:AO98)))</f>
        <v>0</v>
      </c>
      <c r="AQ98" s="154">
        <f>IF(AQ$5&lt;=$D98,0,IF(SUM($D98,I71)&gt;AQ$5,$W82/I71,$W82-SUM($I98:AP98)))</f>
        <v>0</v>
      </c>
      <c r="AR98" s="154">
        <f>IF(AR$5&lt;=$D98,0,IF(SUM($D98,I71)&gt;AR$5,$W82/I71,$W82-SUM($I98:AQ98)))</f>
        <v>0</v>
      </c>
      <c r="AS98" s="154">
        <f>IF(AS$5&lt;=$D98,0,IF(SUM($D98,I71)&gt;AS$5,$W82/I71,$W82-SUM($I98:AR98)))</f>
        <v>0</v>
      </c>
      <c r="AT98" s="154">
        <f>IF(AT$5&lt;=$D98,0,IF(SUM($D98,I71)&gt;AT$5,$W82/I71,$W82-SUM($I98:AS98)))</f>
        <v>0</v>
      </c>
      <c r="AU98" s="154">
        <f>IF(AU$5&lt;=$D98,0,IF(SUM($D98,I71)&gt;AU$5,$W82/I71,$W82-SUM($I98:AT98)))</f>
        <v>0</v>
      </c>
      <c r="AV98" s="154">
        <f>IF(AV$5&lt;=$D98,0,IF(SUM($D98,I71)&gt;AV$5,$W82/I71,$W82-SUM($I98:AU98)))</f>
        <v>0</v>
      </c>
      <c r="AW98" s="154">
        <f>IF(AW$5&lt;=$D98,0,IF(SUM($D98,I71)&gt;AW$5,$W82/I71,$W82-SUM($I98:AV98)))</f>
        <v>0</v>
      </c>
      <c r="AX98" s="154">
        <f>IF(AX$5&lt;=$D98,0,IF(SUM($D98,I71)&gt;AX$5,$W82/I71,$W82-SUM($I98:AW98)))</f>
        <v>0</v>
      </c>
      <c r="AY98" s="154">
        <f>IF(AY$5&lt;=$D98,0,IF(SUM($D98,I71)&gt;AY$5,$W82/I71,$W82-SUM($I98:AX98)))</f>
        <v>0</v>
      </c>
      <c r="AZ98" s="154">
        <f>IF(AZ$5&lt;=$D98,0,IF(SUM($D98,I71)&gt;AZ$5,$W82/I71,$W82-SUM($I98:AY98)))</f>
        <v>0</v>
      </c>
      <c r="BA98" s="154">
        <f>IF(BA$5&lt;=$D98,0,IF(SUM($D98,I71)&gt;BA$5,$W82/I71,$W82-SUM($I98:AZ98)))</f>
        <v>0</v>
      </c>
      <c r="BB98" s="154">
        <f>IF(BB$5&lt;=$D98,0,IF(SUM($D98,I71)&gt;BB$5,$W82/I71,$W82-SUM($I98:BA98)))</f>
        <v>0</v>
      </c>
      <c r="BC98" s="154">
        <f>IF(BC$5&lt;=$D98,0,IF(SUM($D98,I71)&gt;BC$5,$W82/I71,$W82-SUM($I98:BB98)))</f>
        <v>0</v>
      </c>
      <c r="BD98" s="154">
        <f>IF(BD$5&lt;=$D98,0,IF(SUM($D98,I71)&gt;BD$5,$W82/I71,$W82-SUM($I98:BC98)))</f>
        <v>0</v>
      </c>
      <c r="BE98" s="154">
        <f>IF(BE$5&lt;=$D98,0,IF(SUM($D98,I71)&gt;BE$5,$W82/I71,$W82-SUM($I98:BD98)))</f>
        <v>0</v>
      </c>
      <c r="BF98" s="154">
        <f>IF(BF$5&lt;=$D98,0,IF(SUM($D98,I71)&gt;BF$5,$W82/I71,$W82-SUM($I98:BE98)))</f>
        <v>0</v>
      </c>
      <c r="BG98" s="154">
        <f>IF(BG$5&lt;=$D98,0,IF(SUM($D98,I71)&gt;BG$5,$W82/I71,$W82-SUM($I98:BF98)))</f>
        <v>0</v>
      </c>
      <c r="BH98" s="154">
        <f>IF(BH$5&lt;=$D98,0,IF(SUM($D98,I71)&gt;BH$5,$W82/I71,$W82-SUM($I98:BG98)))</f>
        <v>0</v>
      </c>
      <c r="BI98" s="154">
        <f>IF(BI$5&lt;=$D98,0,IF(SUM($D98,I71)&gt;BI$5,$W82/I71,$W82-SUM($I98:BH98)))</f>
        <v>0</v>
      </c>
      <c r="BJ98" s="154">
        <f>IF(BJ$5&lt;=$D98,0,IF(SUM($D98,I71)&gt;BJ$5,$W82/I71,$W82-SUM($I98:BI98)))</f>
        <v>0</v>
      </c>
      <c r="BK98" s="154">
        <f>IF(BK$5&lt;=$D98,0,IF(SUM($D98,I71)&gt;BK$5,$W82/I71,$W82-SUM($I98:BJ98)))</f>
        <v>0</v>
      </c>
      <c r="BL98" s="154">
        <f>IF(BL$5&lt;=$D98,0,IF(SUM($D98,I71)&gt;BL$5,$W82/I71,$W82-SUM($I98:BK98)))</f>
        <v>0</v>
      </c>
      <c r="BM98" s="154">
        <f>IF(BM$5&lt;=$D98,0,IF(SUM($D98,I71)&gt;BM$5,$W82/I71,$W82-SUM($I98:BL98)))</f>
        <v>0</v>
      </c>
      <c r="BN98" s="154">
        <f>IF(BN$5&lt;=$D98,0,IF(SUM($D98,I71)&gt;BN$5,$W82/I71,$W82-SUM($I98:BM98)))</f>
        <v>0</v>
      </c>
      <c r="BO98" s="154">
        <f>IF(BO$5&lt;=$D98,0,IF(SUM($D98,I71)&gt;BO$5,$W82/I71,$W82-SUM($I98:BN98)))</f>
        <v>0</v>
      </c>
      <c r="BP98" s="154">
        <f>IF(BP$5&lt;=$D98,0,IF(SUM($D98,I71)&gt;BP$5,$W82/I71,$W82-SUM($I98:BO98)))</f>
        <v>0</v>
      </c>
      <c r="BQ98" s="154">
        <f>IF(BQ$5&lt;=$D98,0,IF(SUM($D98,I71)&gt;BQ$5,$W82/I71,$W82-SUM($I98:BP98)))</f>
        <v>0</v>
      </c>
      <c r="BR98" s="154">
        <f>IF(BR$5&lt;=$D98,0,IF(SUM($D98,I71)&gt;BR$5,$W82/I71,$W82-SUM($I98:BQ98)))</f>
        <v>0</v>
      </c>
      <c r="BS98" s="154">
        <f>IF(BS$5&lt;=$D98,0,IF(SUM($D98,I71)&gt;BS$5,$W82/I71,$W82-SUM($I98:BR98)))</f>
        <v>0</v>
      </c>
      <c r="BT98" s="154">
        <f>IF(BT$5&lt;=$D98,0,IF(SUM($D98,I71)&gt;BT$5,$W82/I71,$W82-SUM($I98:BS98)))</f>
        <v>0</v>
      </c>
      <c r="BU98" s="154">
        <f>IF(BU$5&lt;=$D98,0,IF(SUM($D98,I71)&gt;BU$5,$W82/I71,$W82-SUM($I98:BT98)))</f>
        <v>0</v>
      </c>
      <c r="BV98" s="154">
        <f>IF(BV$5&lt;=$D98,0,IF(SUM($D98,I71)&gt;BV$5,$W82/I71,$W82-SUM($I98:BU98)))</f>
        <v>0</v>
      </c>
      <c r="BW98" s="154">
        <f>IF(BW$5&lt;=$D98,0,IF(SUM($D98,I71)&gt;BW$5,$W82/I71,$W82-SUM($I98:BV98)))</f>
        <v>0</v>
      </c>
    </row>
    <row r="99" spans="4:75" ht="12.75" customHeight="1" outlineLevel="1">
      <c r="D99" s="155">
        <f t="shared" si="25"/>
        <v>2027</v>
      </c>
      <c r="E99" s="120" t="s">
        <v>55</v>
      </c>
      <c r="I99" s="134"/>
      <c r="J99" s="152">
        <f>IF(J$5&lt;=$D99,0,IF(SUM($D99,I71)&gt;J$5,$X82/I71,$X82-SUM($I99:I99)))</f>
        <v>0</v>
      </c>
      <c r="K99" s="152">
        <f>IF(K$5&lt;=$D99,0,IF(SUM($D99,I71)&gt;K$5,$X82/I71,$X82-SUM($I99:J99)))</f>
        <v>0</v>
      </c>
      <c r="L99" s="152">
        <f>IF(L$5&lt;=$D99,0,IF(SUM($D99,I71)&gt;L$5,$X82/I71,$X82-SUM($I99:K99)))</f>
        <v>0</v>
      </c>
      <c r="M99" s="152">
        <f>IF(M$5&lt;=$D99,0,IF(SUM($D99,I71)&gt;M$5,$X82/I71,$X82-SUM($I99:L99)))</f>
        <v>0</v>
      </c>
      <c r="N99" s="152">
        <f>IF(N$5&lt;=$D99,0,IF(SUM($D99,I71)&gt;N$5,$X82/I71,$X82-SUM($I99:M99)))</f>
        <v>0</v>
      </c>
      <c r="O99" s="152">
        <f>IF(O$5&lt;=$D99,0,IF(SUM($D99,I71)&gt;O$5,$X82/I71,$X82-SUM($I99:N99)))</f>
        <v>0</v>
      </c>
      <c r="P99" s="152">
        <f>IF(P$5&lt;=$D99,0,IF(SUM($D99,I71)&gt;P$5,$X82/I71,$X82-SUM($I99:O99)))</f>
        <v>0</v>
      </c>
      <c r="Q99" s="152">
        <f>IF(Q$5&lt;=$D99,0,IF(SUM($D99,I71)&gt;Q$5,$X82/I71,$X82-SUM($I99:P99)))</f>
        <v>0</v>
      </c>
      <c r="R99" s="152">
        <f>IF(R$5&lt;=$D99,0,IF(SUM($D99,I71)&gt;R$5,$X82/I71,$X82-SUM($I99:Q99)))</f>
        <v>0</v>
      </c>
      <c r="S99" s="152">
        <f>IF(S$5&lt;=$D99,0,IF(SUM($D99,I71)&gt;S$5,$X82/I71,$X82-SUM($I99:R99)))</f>
        <v>0</v>
      </c>
      <c r="T99" s="152">
        <f>IF(T$5&lt;=$D99,0,IF(SUM($D99,I71)&gt;T$5,$X82/I71,$X82-SUM($I99:S99)))</f>
        <v>0</v>
      </c>
      <c r="U99" s="152">
        <f>IF(U$5&lt;=$D99,0,IF(SUM($D99,I71)&gt;U$5,$X82/I71,$X82-SUM($I99:T99)))</f>
        <v>0</v>
      </c>
      <c r="V99" s="152">
        <f>IF(V$5&lt;=$D99,0,IF(SUM($D99,I71)&gt;V$5,$X82/I71,$X82-SUM($I99:U99)))</f>
        <v>0</v>
      </c>
      <c r="W99" s="152">
        <f>IF(W$5&lt;=$D99,0,IF(SUM($D99,I71)&gt;W$5,$X82/I71,$X82-SUM($I99:V99)))</f>
        <v>0</v>
      </c>
      <c r="X99" s="152">
        <f>IF(X$5&lt;=$D99,0,IF(SUM($D99,I71)&gt;X$5,$X82/I71,$X82-SUM($I99:W99)))</f>
        <v>0</v>
      </c>
      <c r="Y99" s="153">
        <f>IF(Y$5&lt;=$D99,0,IF(SUM($D99,I71)&gt;Y$5,$X82/I71,$X82-SUM($I99:X99)))</f>
        <v>0</v>
      </c>
      <c r="Z99" s="154">
        <f>IF(Z$5&lt;=$D99,0,IF(SUM($D99,I71)&gt;Z$5,$X82/I71,$X82-SUM($I99:Y99)))</f>
        <v>0</v>
      </c>
      <c r="AA99" s="154">
        <f>IF(AA$5&lt;=$D99,0,IF(SUM($D99,I71)&gt;AA$5,$X82/I71,$X82-SUM($I99:Z99)))</f>
        <v>0</v>
      </c>
      <c r="AB99" s="154">
        <f>IF(AB$5&lt;=$D99,0,IF(SUM($D99,I71)&gt;AB$5,$X82/I71,$X82-SUM($I99:AA99)))</f>
        <v>0</v>
      </c>
      <c r="AC99" s="154">
        <f>IF(AC$5&lt;=$D99,0,IF(SUM($D99,I71)&gt;AC$5,$X82/I71,$X82-SUM($I99:AB99)))</f>
        <v>0</v>
      </c>
      <c r="AD99" s="154">
        <f>IF(AD$5&lt;=$D99,0,IF(SUM($D99,I71)&gt;AD$5,$X82/I71,$X82-SUM($I99:AC99)))</f>
        <v>0</v>
      </c>
      <c r="AE99" s="154">
        <f>IF(AE$5&lt;=$D99,0,IF(SUM($D99,I71)&gt;AE$5,$X82/I71,$X82-SUM($I99:AD99)))</f>
        <v>0</v>
      </c>
      <c r="AF99" s="154">
        <f>IF(AF$5&lt;=$D99,0,IF(SUM($D99,I71)&gt;AF$5,$X82/I71,$X82-SUM($I99:AE99)))</f>
        <v>0</v>
      </c>
      <c r="AG99" s="154">
        <f>IF(AG$5&lt;=$D99,0,IF(SUM($D99,I71)&gt;AG$5,$X82/I71,$X82-SUM($I99:AF99)))</f>
        <v>0</v>
      </c>
      <c r="AH99" s="154">
        <f>IF(AH$5&lt;=$D99,0,IF(SUM($D99,I71)&gt;AH$5,$X82/I71,$X82-SUM($I99:AG99)))</f>
        <v>0</v>
      </c>
      <c r="AI99" s="154">
        <f>IF(AI$5&lt;=$D99,0,IF(SUM($D99,I71)&gt;AI$5,$X82/I71,$X82-SUM($I99:AH99)))</f>
        <v>0</v>
      </c>
      <c r="AJ99" s="154">
        <f>IF(AJ$5&lt;=$D99,0,IF(SUM($D99,I71)&gt;AJ$5,$X82/I71,$X82-SUM($I99:AI99)))</f>
        <v>0</v>
      </c>
      <c r="AK99" s="154">
        <f>IF(AK$5&lt;=$D99,0,IF(SUM($D99,I71)&gt;AK$5,$X82/I71,$X82-SUM($I99:AJ99)))</f>
        <v>0</v>
      </c>
      <c r="AL99" s="154">
        <f>IF(AL$5&lt;=$D99,0,IF(SUM($D99,I71)&gt;AL$5,$X82/I71,$X82-SUM($I99:AK99)))</f>
        <v>0</v>
      </c>
      <c r="AM99" s="154">
        <f>IF(AM$5&lt;=$D99,0,IF(SUM($D99,I71)&gt;AM$5,$X82/I71,$X82-SUM($I99:AL99)))</f>
        <v>0</v>
      </c>
      <c r="AN99" s="154">
        <f>IF(AN$5&lt;=$D99,0,IF(SUM($D99,I71)&gt;AN$5,$X82/I71,$X82-SUM($I99:AM99)))</f>
        <v>0</v>
      </c>
      <c r="AO99" s="154">
        <f>IF(AO$5&lt;=$D99,0,IF(SUM($D99,I71)&gt;AO$5,$X82/I71,$X82-SUM($I99:AN99)))</f>
        <v>0</v>
      </c>
      <c r="AP99" s="154">
        <f>IF(AP$5&lt;=$D99,0,IF(SUM($D99,I71)&gt;AP$5,$X82/I71,$X82-SUM($I99:AO99)))</f>
        <v>0</v>
      </c>
      <c r="AQ99" s="154">
        <f>IF(AQ$5&lt;=$D99,0,IF(SUM($D99,I71)&gt;AQ$5,$X82/I71,$X82-SUM($I99:AP99)))</f>
        <v>0</v>
      </c>
      <c r="AR99" s="154">
        <f>IF(AR$5&lt;=$D99,0,IF(SUM($D99,I71)&gt;AR$5,$X82/I71,$X82-SUM($I99:AQ99)))</f>
        <v>0</v>
      </c>
      <c r="AS99" s="154">
        <f>IF(AS$5&lt;=$D99,0,IF(SUM($D99,I71)&gt;AS$5,$X82/I71,$X82-SUM($I99:AR99)))</f>
        <v>0</v>
      </c>
      <c r="AT99" s="154">
        <f>IF(AT$5&lt;=$D99,0,IF(SUM($D99,I71)&gt;AT$5,$X82/I71,$X82-SUM($I99:AS99)))</f>
        <v>0</v>
      </c>
      <c r="AU99" s="154">
        <f>IF(AU$5&lt;=$D99,0,IF(SUM($D99,I71)&gt;AU$5,$X82/I71,$X82-SUM($I99:AT99)))</f>
        <v>0</v>
      </c>
      <c r="AV99" s="154">
        <f>IF(AV$5&lt;=$D99,0,IF(SUM($D99,I71)&gt;AV$5,$X82/I71,$X82-SUM($I99:AU99)))</f>
        <v>0</v>
      </c>
      <c r="AW99" s="154">
        <f>IF(AW$5&lt;=$D99,0,IF(SUM($D99,I71)&gt;AW$5,$X82/I71,$X82-SUM($I99:AV99)))</f>
        <v>0</v>
      </c>
      <c r="AX99" s="154">
        <f>IF(AX$5&lt;=$D99,0,IF(SUM($D99,I71)&gt;AX$5,$X82/I71,$X82-SUM($I99:AW99)))</f>
        <v>0</v>
      </c>
      <c r="AY99" s="154">
        <f>IF(AY$5&lt;=$D99,0,IF(SUM($D99,I71)&gt;AY$5,$X82/I71,$X82-SUM($I99:AX99)))</f>
        <v>0</v>
      </c>
      <c r="AZ99" s="154">
        <f>IF(AZ$5&lt;=$D99,0,IF(SUM($D99,I71)&gt;AZ$5,$X82/I71,$X82-SUM($I99:AY99)))</f>
        <v>0</v>
      </c>
      <c r="BA99" s="154">
        <f>IF(BA$5&lt;=$D99,0,IF(SUM($D99,I71)&gt;BA$5,$X82/I71,$X82-SUM($I99:AZ99)))</f>
        <v>0</v>
      </c>
      <c r="BB99" s="154">
        <f>IF(BB$5&lt;=$D99,0,IF(SUM($D99,I71)&gt;BB$5,$X82/I71,$X82-SUM($I99:BA99)))</f>
        <v>0</v>
      </c>
      <c r="BC99" s="154">
        <f>IF(BC$5&lt;=$D99,0,IF(SUM($D99,I71)&gt;BC$5,$X82/I71,$X82-SUM($I99:BB99)))</f>
        <v>0</v>
      </c>
      <c r="BD99" s="154">
        <f>IF(BD$5&lt;=$D99,0,IF(SUM($D99,I71)&gt;BD$5,$X82/I71,$X82-SUM($I99:BC99)))</f>
        <v>0</v>
      </c>
      <c r="BE99" s="154">
        <f>IF(BE$5&lt;=$D99,0,IF(SUM($D99,I71)&gt;BE$5,$X82/I71,$X82-SUM($I99:BD99)))</f>
        <v>0</v>
      </c>
      <c r="BF99" s="154">
        <f>IF(BF$5&lt;=$D99,0,IF(SUM($D99,I71)&gt;BF$5,$X82/I71,$X82-SUM($I99:BE99)))</f>
        <v>0</v>
      </c>
      <c r="BG99" s="154">
        <f>IF(BG$5&lt;=$D99,0,IF(SUM($D99,I71)&gt;BG$5,$X82/I71,$X82-SUM($I99:BF99)))</f>
        <v>0</v>
      </c>
      <c r="BH99" s="154">
        <f>IF(BH$5&lt;=$D99,0,IF(SUM($D99,I71)&gt;BH$5,$X82/I71,$X82-SUM($I99:BG99)))</f>
        <v>0</v>
      </c>
      <c r="BI99" s="154">
        <f>IF(BI$5&lt;=$D99,0,IF(SUM($D99,I71)&gt;BI$5,$X82/I71,$X82-SUM($I99:BH99)))</f>
        <v>0</v>
      </c>
      <c r="BJ99" s="154">
        <f>IF(BJ$5&lt;=$D99,0,IF(SUM($D99,I71)&gt;BJ$5,$X82/I71,$X82-SUM($I99:BI99)))</f>
        <v>0</v>
      </c>
      <c r="BK99" s="154">
        <f>IF(BK$5&lt;=$D99,0,IF(SUM($D99,I71)&gt;BK$5,$X82/I71,$X82-SUM($I99:BJ99)))</f>
        <v>0</v>
      </c>
      <c r="BL99" s="154">
        <f>IF(BL$5&lt;=$D99,0,IF(SUM($D99,I71)&gt;BL$5,$X82/I71,$X82-SUM($I99:BK99)))</f>
        <v>0</v>
      </c>
      <c r="BM99" s="154">
        <f>IF(BM$5&lt;=$D99,0,IF(SUM($D99,I71)&gt;BM$5,$X82/I71,$X82-SUM($I99:BL99)))</f>
        <v>0</v>
      </c>
      <c r="BN99" s="154">
        <f>IF(BN$5&lt;=$D99,0,IF(SUM($D99,I71)&gt;BN$5,$X82/I71,$X82-SUM($I99:BM99)))</f>
        <v>0</v>
      </c>
      <c r="BO99" s="154">
        <f>IF(BO$5&lt;=$D99,0,IF(SUM($D99,I71)&gt;BO$5,$X82/I71,$X82-SUM($I99:BN99)))</f>
        <v>0</v>
      </c>
      <c r="BP99" s="154">
        <f>IF(BP$5&lt;=$D99,0,IF(SUM($D99,I71)&gt;BP$5,$X82/I71,$X82-SUM($I99:BO99)))</f>
        <v>0</v>
      </c>
      <c r="BQ99" s="154">
        <f>IF(BQ$5&lt;=$D99,0,IF(SUM($D99,I71)&gt;BQ$5,$X82/I71,$X82-SUM($I99:BP99)))</f>
        <v>0</v>
      </c>
      <c r="BR99" s="154">
        <f>IF(BR$5&lt;=$D99,0,IF(SUM($D99,I71)&gt;BR$5,$X82/I71,$X82-SUM($I99:BQ99)))</f>
        <v>0</v>
      </c>
      <c r="BS99" s="154">
        <f>IF(BS$5&lt;=$D99,0,IF(SUM($D99,I71)&gt;BS$5,$X82/I71,$X82-SUM($I99:BR99)))</f>
        <v>0</v>
      </c>
      <c r="BT99" s="154">
        <f>IF(BT$5&lt;=$D99,0,IF(SUM($D99,I71)&gt;BT$5,$X82/I71,$X82-SUM($I99:BS99)))</f>
        <v>0</v>
      </c>
      <c r="BU99" s="154">
        <f>IF(BU$5&lt;=$D99,0,IF(SUM($D99,I71)&gt;BU$5,$X82/I71,$X82-SUM($I99:BT99)))</f>
        <v>0</v>
      </c>
      <c r="BV99" s="154">
        <f>IF(BV$5&lt;=$D99,0,IF(SUM($D99,I71)&gt;BV$5,$X82/I71,$X82-SUM($I99:BU99)))</f>
        <v>0</v>
      </c>
      <c r="BW99" s="154">
        <f>IF(BW$5&lt;=$D99,0,IF(SUM($D99,I71)&gt;BW$5,$X82/I71,$X82-SUM($I99:BV99)))</f>
        <v>0</v>
      </c>
    </row>
    <row r="100" spans="4:75" ht="12.75" customHeight="1" outlineLevel="1">
      <c r="D100" s="155">
        <f t="shared" si="25"/>
        <v>2028</v>
      </c>
      <c r="E100" s="120" t="s">
        <v>55</v>
      </c>
      <c r="I100" s="134"/>
      <c r="J100" s="152">
        <f>IF(J$5&lt;=$D100,0,IF(SUM($D100,I71)&gt;J$5,$Y82/I71,$Y82-SUM($I100:I100)))</f>
        <v>0</v>
      </c>
      <c r="K100" s="152">
        <f>IF(K$5&lt;=$D100,0,IF(SUM($D100,I71)&gt;K$5,$Y82/I71,$Y82-SUM($I100:J100)))</f>
        <v>0</v>
      </c>
      <c r="L100" s="152">
        <f>IF(L$5&lt;=$D100,0,IF(SUM($D100,I71)&gt;L$5,$Y82/I71,$Y82-SUM($I100:K100)))</f>
        <v>0</v>
      </c>
      <c r="M100" s="152">
        <f>IF(M$5&lt;=$D100,0,IF(SUM($D100,I71)&gt;M$5,$Y82/I71,$Y82-SUM($I100:L100)))</f>
        <v>0</v>
      </c>
      <c r="N100" s="152">
        <f>IF(N$5&lt;=$D100,0,IF(SUM($D100,I71)&gt;N$5,$Y82/I71,$Y82-SUM($I100:M100)))</f>
        <v>0</v>
      </c>
      <c r="O100" s="152">
        <f>IF(O$5&lt;=$D100,0,IF(SUM($D100,I71)&gt;O$5,$Y82/I71,$Y82-SUM($I100:N100)))</f>
        <v>0</v>
      </c>
      <c r="P100" s="152">
        <f>IF(P$5&lt;=$D100,0,IF(SUM($D100,I71)&gt;P$5,$Y82/I71,$Y82-SUM($I100:O100)))</f>
        <v>0</v>
      </c>
      <c r="Q100" s="152">
        <f>IF(Q$5&lt;=$D100,0,IF(SUM($D100,I71)&gt;Q$5,$Y82/I71,$Y82-SUM($I100:P100)))</f>
        <v>0</v>
      </c>
      <c r="R100" s="152">
        <f>IF(R$5&lt;=$D100,0,IF(SUM($D100,I71)&gt;R$5,$Y82/I71,$Y82-SUM($I100:Q100)))</f>
        <v>0</v>
      </c>
      <c r="S100" s="152">
        <f>IF(S$5&lt;=$D100,0,IF(SUM($D100,I71)&gt;S$5,$Y82/I71,$Y82-SUM($I100:R100)))</f>
        <v>0</v>
      </c>
      <c r="T100" s="152">
        <f>IF(T$5&lt;=$D100,0,IF(SUM($D100,I71)&gt;T$5,$Y82/I71,$Y82-SUM($I100:S100)))</f>
        <v>0</v>
      </c>
      <c r="U100" s="152">
        <f>IF(U$5&lt;=$D100,0,IF(SUM($D100,I71)&gt;U$5,$Y82/I71,$Y82-SUM($I100:T100)))</f>
        <v>0</v>
      </c>
      <c r="V100" s="152">
        <f>IF(V$5&lt;=$D100,0,IF(SUM($D100,I71)&gt;V$5,$Y82/I71,$Y82-SUM($I100:U100)))</f>
        <v>0</v>
      </c>
      <c r="W100" s="152">
        <f>IF(W$5&lt;=$D100,0,IF(SUM($D100,I71)&gt;W$5,$Y82/I71,$Y82-SUM($I100:V100)))</f>
        <v>0</v>
      </c>
      <c r="X100" s="152">
        <f>IF(X$5&lt;=$D100,0,IF(SUM($D100,I71)&gt;X$5,$Y82/I71,$Y82-SUM($I100:W100)))</f>
        <v>0</v>
      </c>
      <c r="Y100" s="152">
        <f>IF(Y$5&lt;=$D100,0,IF(SUM($D100,I71)&gt;Y$5,$Y82/I71,$Y82-SUM($I100:X100)))</f>
        <v>0</v>
      </c>
      <c r="Z100" s="153">
        <f>IF(Z$5&lt;=$D100,0,IF(SUM($D100,I71)&gt;Z$5,$Y82/I71,$Y82-SUM($I100:Y100)))</f>
        <v>0</v>
      </c>
      <c r="AA100" s="154">
        <f>IF(AA$5&lt;=$D100,0,IF(SUM($D100,I71)&gt;AA$5,$Y82/I71,$Y82-SUM($I100:Z100)))</f>
        <v>0</v>
      </c>
      <c r="AB100" s="154">
        <f>IF(AB$5&lt;=$D100,0,IF(SUM($D100,I71)&gt;AB$5,$Y82/I71,$Y82-SUM($I100:AA100)))</f>
        <v>0</v>
      </c>
      <c r="AC100" s="154">
        <f>IF(AC$5&lt;=$D100,0,IF(SUM($D100,I71)&gt;AC$5,$Y82/I71,$Y82-SUM($I100:AB100)))</f>
        <v>0</v>
      </c>
      <c r="AD100" s="154">
        <f>IF(AD$5&lt;=$D100,0,IF(SUM($D100,I71)&gt;AD$5,$Y82/I71,$Y82-SUM($I100:AC100)))</f>
        <v>0</v>
      </c>
      <c r="AE100" s="154">
        <f>IF(AE$5&lt;=$D100,0,IF(SUM($D100,I71)&gt;AE$5,$Y82/I71,$Y82-SUM($I100:AD100)))</f>
        <v>0</v>
      </c>
      <c r="AF100" s="154">
        <f>IF(AF$5&lt;=$D100,0,IF(SUM($D100,I71)&gt;AF$5,$Y82/I71,$Y82-SUM($I100:AE100)))</f>
        <v>0</v>
      </c>
      <c r="AG100" s="154">
        <f>IF(AG$5&lt;=$D100,0,IF(SUM($D100,I71)&gt;AG$5,$Y82/I71,$Y82-SUM($I100:AF100)))</f>
        <v>0</v>
      </c>
      <c r="AH100" s="154">
        <f>IF(AH$5&lt;=$D100,0,IF(SUM($D100,I71)&gt;AH$5,$Y82/I71,$Y82-SUM($I100:AG100)))</f>
        <v>0</v>
      </c>
      <c r="AI100" s="154">
        <f>IF(AI$5&lt;=$D100,0,IF(SUM($D100,I71)&gt;AI$5,$Y82/I71,$Y82-SUM($I100:AH100)))</f>
        <v>0</v>
      </c>
      <c r="AJ100" s="154">
        <f>IF(AJ$5&lt;=$D100,0,IF(SUM($D100,I71)&gt;AJ$5,$Y82/I71,$Y82-SUM($I100:AI100)))</f>
        <v>0</v>
      </c>
      <c r="AK100" s="154">
        <f>IF(AK$5&lt;=$D100,0,IF(SUM($D100,I71)&gt;AK$5,$Y82/I71,$Y82-SUM($I100:AJ100)))</f>
        <v>0</v>
      </c>
      <c r="AL100" s="154">
        <f>IF(AL$5&lt;=$D100,0,IF(SUM($D100,I71)&gt;AL$5,$Y82/I71,$Y82-SUM($I100:AK100)))</f>
        <v>0</v>
      </c>
      <c r="AM100" s="154">
        <f>IF(AM$5&lt;=$D100,0,IF(SUM($D100,I71)&gt;AM$5,$Y82/I71,$Y82-SUM($I100:AL100)))</f>
        <v>0</v>
      </c>
      <c r="AN100" s="154">
        <f>IF(AN$5&lt;=$D100,0,IF(SUM($D100,I71)&gt;AN$5,$Y82/I71,$Y82-SUM($I100:AM100)))</f>
        <v>0</v>
      </c>
      <c r="AO100" s="154">
        <f>IF(AO$5&lt;=$D100,0,IF(SUM($D100,I71)&gt;AO$5,$Y82/I71,$Y82-SUM($I100:AN100)))</f>
        <v>0</v>
      </c>
      <c r="AP100" s="154">
        <f>IF(AP$5&lt;=$D100,0,IF(SUM($D100,I71)&gt;AP$5,$Y82/I71,$Y82-SUM($I100:AO100)))</f>
        <v>0</v>
      </c>
      <c r="AQ100" s="154">
        <f>IF(AQ$5&lt;=$D100,0,IF(SUM($D100,I71)&gt;AQ$5,$Y82/I71,$Y82-SUM($I100:AP100)))</f>
        <v>0</v>
      </c>
      <c r="AR100" s="154">
        <f>IF(AR$5&lt;=$D100,0,IF(SUM($D100,I71)&gt;AR$5,$Y82/I71,$Y82-SUM($I100:AQ100)))</f>
        <v>0</v>
      </c>
      <c r="AS100" s="154">
        <f>IF(AS$5&lt;=$D100,0,IF(SUM($D100,I71)&gt;AS$5,$Y82/I71,$Y82-SUM($I100:AR100)))</f>
        <v>0</v>
      </c>
      <c r="AT100" s="154">
        <f>IF(AT$5&lt;=$D100,0,IF(SUM($D100,I71)&gt;AT$5,$Y82/I71,$Y82-SUM($I100:AS100)))</f>
        <v>0</v>
      </c>
      <c r="AU100" s="154">
        <f>IF(AU$5&lt;=$D100,0,IF(SUM($D100,I71)&gt;AU$5,$Y82/I71,$Y82-SUM($I100:AT100)))</f>
        <v>0</v>
      </c>
      <c r="AV100" s="154">
        <f>IF(AV$5&lt;=$D100,0,IF(SUM($D100,I71)&gt;AV$5,$Y82/I71,$Y82-SUM($I100:AU100)))</f>
        <v>0</v>
      </c>
      <c r="AW100" s="154">
        <f>IF(AW$5&lt;=$D100,0,IF(SUM($D100,I71)&gt;AW$5,$Y82/I71,$Y82-SUM($I100:AV100)))</f>
        <v>0</v>
      </c>
      <c r="AX100" s="154">
        <f>IF(AX$5&lt;=$D100,0,IF(SUM($D100,I71)&gt;AX$5,$Y82/I71,$Y82-SUM($I100:AW100)))</f>
        <v>0</v>
      </c>
      <c r="AY100" s="154">
        <f>IF(AY$5&lt;=$D100,0,IF(SUM($D100,I71)&gt;AY$5,$Y82/I71,$Y82-SUM($I100:AX100)))</f>
        <v>0</v>
      </c>
      <c r="AZ100" s="154">
        <f>IF(AZ$5&lt;=$D100,0,IF(SUM($D100,I71)&gt;AZ$5,$Y82/I71,$Y82-SUM($I100:AY100)))</f>
        <v>0</v>
      </c>
      <c r="BA100" s="154">
        <f>IF(BA$5&lt;=$D100,0,IF(SUM($D100,I71)&gt;BA$5,$Y82/I71,$Y82-SUM($I100:AZ100)))</f>
        <v>0</v>
      </c>
      <c r="BB100" s="154">
        <f>IF(BB$5&lt;=$D100,0,IF(SUM($D100,I71)&gt;BB$5,$Y82/I71,$Y82-SUM($I100:BA100)))</f>
        <v>0</v>
      </c>
      <c r="BC100" s="154">
        <f>IF(BC$5&lt;=$D100,0,IF(SUM($D100,I71)&gt;BC$5,$Y82/I71,$Y82-SUM($I100:BB100)))</f>
        <v>0</v>
      </c>
      <c r="BD100" s="154">
        <f>IF(BD$5&lt;=$D100,0,IF(SUM($D100,I71)&gt;BD$5,$Y82/I71,$Y82-SUM($I100:BC100)))</f>
        <v>0</v>
      </c>
      <c r="BE100" s="154">
        <f>IF(BE$5&lt;=$D100,0,IF(SUM($D100,I71)&gt;BE$5,$Y82/I71,$Y82-SUM($I100:BD100)))</f>
        <v>0</v>
      </c>
      <c r="BF100" s="154">
        <f>IF(BF$5&lt;=$D100,0,IF(SUM($D100,I71)&gt;BF$5,$Y82/I71,$Y82-SUM($I100:BE100)))</f>
        <v>0</v>
      </c>
      <c r="BG100" s="154">
        <f>IF(BG$5&lt;=$D100,0,IF(SUM($D100,I71)&gt;BG$5,$Y82/I71,$Y82-SUM($I100:BF100)))</f>
        <v>0</v>
      </c>
      <c r="BH100" s="154">
        <f>IF(BH$5&lt;=$D100,0,IF(SUM($D100,I71)&gt;BH$5,$Y82/I71,$Y82-SUM($I100:BG100)))</f>
        <v>0</v>
      </c>
      <c r="BI100" s="154">
        <f>IF(BI$5&lt;=$D100,0,IF(SUM($D100,I71)&gt;BI$5,$Y82/I71,$Y82-SUM($I100:BH100)))</f>
        <v>0</v>
      </c>
      <c r="BJ100" s="154">
        <f>IF(BJ$5&lt;=$D100,0,IF(SUM($D100,I71)&gt;BJ$5,$Y82/I71,$Y82-SUM($I100:BI100)))</f>
        <v>0</v>
      </c>
      <c r="BK100" s="154">
        <f>IF(BK$5&lt;=$D100,0,IF(SUM($D100,I71)&gt;BK$5,$Y82/I71,$Y82-SUM($I100:BJ100)))</f>
        <v>0</v>
      </c>
      <c r="BL100" s="154">
        <f>IF(BL$5&lt;=$D100,0,IF(SUM($D100,I71)&gt;BL$5,$Y82/I71,$Y82-SUM($I100:BK100)))</f>
        <v>0</v>
      </c>
      <c r="BM100" s="154">
        <f>IF(BM$5&lt;=$D100,0,IF(SUM($D100,I71)&gt;BM$5,$Y82/I71,$Y82-SUM($I100:BL100)))</f>
        <v>0</v>
      </c>
      <c r="BN100" s="154">
        <f>IF(BN$5&lt;=$D100,0,IF(SUM($D100,I71)&gt;BN$5,$Y82/I71,$Y82-SUM($I100:BM100)))</f>
        <v>0</v>
      </c>
      <c r="BO100" s="154">
        <f>IF(BO$5&lt;=$D100,0,IF(SUM($D100,I71)&gt;BO$5,$Y82/I71,$Y82-SUM($I100:BN100)))</f>
        <v>0</v>
      </c>
      <c r="BP100" s="154">
        <f>IF(BP$5&lt;=$D100,0,IF(SUM($D100,I71)&gt;BP$5,$Y82/I71,$Y82-SUM($I100:BO100)))</f>
        <v>0</v>
      </c>
      <c r="BQ100" s="154">
        <f>IF(BQ$5&lt;=$D100,0,IF(SUM($D100,I71)&gt;BQ$5,$Y82/I71,$Y82-SUM($I100:BP100)))</f>
        <v>0</v>
      </c>
      <c r="BR100" s="154">
        <f>IF(BR$5&lt;=$D100,0,IF(SUM($D100,I71)&gt;BR$5,$Y82/I71,$Y82-SUM($I100:BQ100)))</f>
        <v>0</v>
      </c>
      <c r="BS100" s="154">
        <f>IF(BS$5&lt;=$D100,0,IF(SUM($D100,I71)&gt;BS$5,$Y82/I71,$Y82-SUM($I100:BR100)))</f>
        <v>0</v>
      </c>
      <c r="BT100" s="154">
        <f>IF(BT$5&lt;=$D100,0,IF(SUM($D100,I71)&gt;BT$5,$Y82/I71,$Y82-SUM($I100:BS100)))</f>
        <v>0</v>
      </c>
      <c r="BU100" s="154">
        <f>IF(BU$5&lt;=$D100,0,IF(SUM($D100,I71)&gt;BU$5,$Y82/I71,$Y82-SUM($I100:BT100)))</f>
        <v>0</v>
      </c>
      <c r="BV100" s="154">
        <f>IF(BV$5&lt;=$D100,0,IF(SUM($D100,I71)&gt;BV$5,$Y82/I71,$Y82-SUM($I100:BU100)))</f>
        <v>0</v>
      </c>
      <c r="BW100" s="154">
        <f>IF(BW$5&lt;=$D100,0,IF(SUM($D100,I71)&gt;BW$5,$Y82/I71,$Y82-SUM($I100:BV100)))</f>
        <v>0</v>
      </c>
    </row>
    <row r="101" spans="4:75" ht="12.75" customHeight="1" outlineLevel="1">
      <c r="D101" s="155">
        <f t="shared" si="25"/>
        <v>2029</v>
      </c>
      <c r="E101" s="120" t="s">
        <v>55</v>
      </c>
      <c r="I101" s="134"/>
      <c r="J101" s="152">
        <f>IF(J$5&lt;=$D101,0,IF(SUM($D101,I71)&gt;J$5,$Z82/I71,$Z82-SUM($I101:I101)))</f>
        <v>0</v>
      </c>
      <c r="K101" s="152">
        <f>IF(K$5&lt;=$D101,0,IF(SUM($D101,I71)&gt;K$5,$Z82/I71,$Z82-SUM($I101:J101)))</f>
        <v>0</v>
      </c>
      <c r="L101" s="152">
        <f>IF(L$5&lt;=$D101,0,IF(SUM($D101,I71)&gt;L$5,$Z82/I71,$Z82-SUM($I101:K101)))</f>
        <v>0</v>
      </c>
      <c r="M101" s="152">
        <f>IF(M$5&lt;=$D101,0,IF(SUM($D101,I71)&gt;M$5,$Z82/I71,$Z82-SUM($I101:L101)))</f>
        <v>0</v>
      </c>
      <c r="N101" s="152">
        <f>IF(N$5&lt;=$D101,0,IF(SUM($D101,I71)&gt;N$5,$Z82/I71,$Z82-SUM($I101:M101)))</f>
        <v>0</v>
      </c>
      <c r="O101" s="152">
        <f>IF(O$5&lt;=$D101,0,IF(SUM($D101,I71)&gt;O$5,$Z82/I71,$Z82-SUM($I101:N101)))</f>
        <v>0</v>
      </c>
      <c r="P101" s="152">
        <f>IF(P$5&lt;=$D101,0,IF(SUM($D101,I71)&gt;P$5,$Z82/I71,$Z82-SUM($I101:O101)))</f>
        <v>0</v>
      </c>
      <c r="Q101" s="152">
        <f>IF(Q$5&lt;=$D101,0,IF(SUM($D101,I71)&gt;Q$5,$Z82/I71,$Z82-SUM($I101:P101)))</f>
        <v>0</v>
      </c>
      <c r="R101" s="152">
        <f>IF(R$5&lt;=$D101,0,IF(SUM($D101,I71)&gt;R$5,$Z82/I71,$Z82-SUM($I101:Q101)))</f>
        <v>0</v>
      </c>
      <c r="S101" s="152">
        <f>IF(S$5&lt;=$D101,0,IF(SUM($D101,I71)&gt;S$5,$Z82/I71,$Z82-SUM($I101:R101)))</f>
        <v>0</v>
      </c>
      <c r="T101" s="152">
        <f>IF(T$5&lt;=$D101,0,IF(SUM($D101,I71)&gt;T$5,$Z82/I71,$Z82-SUM($I101:S101)))</f>
        <v>0</v>
      </c>
      <c r="U101" s="152">
        <f>IF(U$5&lt;=$D101,0,IF(SUM($D101,I71)&gt;U$5,$Z82/I71,$Z82-SUM($I101:T101)))</f>
        <v>0</v>
      </c>
      <c r="V101" s="152">
        <f>IF(V$5&lt;=$D101,0,IF(SUM($D101,I71)&gt;V$5,$Z82/I71,$Z82-SUM($I101:U101)))</f>
        <v>0</v>
      </c>
      <c r="W101" s="152">
        <f>IF(W$5&lt;=$D101,0,IF(SUM($D101,I71)&gt;W$5,$Z82/I71,$Z82-SUM($I101:V101)))</f>
        <v>0</v>
      </c>
      <c r="X101" s="152">
        <f>IF(X$5&lt;=$D101,0,IF(SUM($D101,I71)&gt;X$5,$Z82/I71,$Z82-SUM($I101:W101)))</f>
        <v>0</v>
      </c>
      <c r="Y101" s="152">
        <f>IF(Y$5&lt;=$D101,0,IF(SUM($D101,I71)&gt;Y$5,$Z82/I71,$Z82-SUM($I101:X101)))</f>
        <v>0</v>
      </c>
      <c r="Z101" s="152">
        <f>IF(Z$5&lt;=$D101,0,IF(SUM($D101,I71)&gt;Z$5,$Z82/I71,$Z82-SUM($I101:Y101)))</f>
        <v>0</v>
      </c>
      <c r="AA101" s="153">
        <f>IF(AA$5&lt;=$D101,0,IF(SUM($D101,I71)&gt;AA$5,$Z82/I71,$Z82-SUM($I101:Z101)))</f>
        <v>0</v>
      </c>
      <c r="AB101" s="154">
        <f>IF(AB$5&lt;=$D101,0,IF(SUM($D101,I71)&gt;AB$5,$Z82/I71,$Z82-SUM($I101:AA101)))</f>
        <v>0</v>
      </c>
      <c r="AC101" s="154">
        <f>IF(AC$5&lt;=$D101,0,IF(SUM($D101,I71)&gt;AC$5,$Z82/I71,$Z82-SUM($I101:AB101)))</f>
        <v>0</v>
      </c>
      <c r="AD101" s="154">
        <f>IF(AD$5&lt;=$D101,0,IF(SUM($D101,I71)&gt;AD$5,$Z82/I71,$Z82-SUM($I101:AC101)))</f>
        <v>0</v>
      </c>
      <c r="AE101" s="154">
        <f>IF(AE$5&lt;=$D101,0,IF(SUM($D101,I71)&gt;AE$5,$Z82/I71,$Z82-SUM($I101:AD101)))</f>
        <v>0</v>
      </c>
      <c r="AF101" s="154">
        <f>IF(AF$5&lt;=$D101,0,IF(SUM($D101,I71)&gt;AF$5,$Z82/I71,$Z82-SUM($I101:AE101)))</f>
        <v>0</v>
      </c>
      <c r="AG101" s="154">
        <f>IF(AG$5&lt;=$D101,0,IF(SUM($D101,I71)&gt;AG$5,$Z82/I71,$Z82-SUM($I101:AF101)))</f>
        <v>0</v>
      </c>
      <c r="AH101" s="154">
        <f>IF(AH$5&lt;=$D101,0,IF(SUM($D101,I71)&gt;AH$5,$Z82/I71,$Z82-SUM($I101:AG101)))</f>
        <v>0</v>
      </c>
      <c r="AI101" s="154">
        <f>IF(AI$5&lt;=$D101,0,IF(SUM($D101,I71)&gt;AI$5,$Z82/I71,$Z82-SUM($I101:AH101)))</f>
        <v>0</v>
      </c>
      <c r="AJ101" s="154">
        <f>IF(AJ$5&lt;=$D101,0,IF(SUM($D101,I71)&gt;AJ$5,$Z82/I71,$Z82-SUM($I101:AI101)))</f>
        <v>0</v>
      </c>
      <c r="AK101" s="154">
        <f>IF(AK$5&lt;=$D101,0,IF(SUM($D101,I71)&gt;AK$5,$Z82/I71,$Z82-SUM($I101:AJ101)))</f>
        <v>0</v>
      </c>
      <c r="AL101" s="154">
        <f>IF(AL$5&lt;=$D101,0,IF(SUM($D101,I71)&gt;AL$5,$Z82/I71,$Z82-SUM($I101:AK101)))</f>
        <v>0</v>
      </c>
      <c r="AM101" s="154">
        <f>IF(AM$5&lt;=$D101,0,IF(SUM($D101,I71)&gt;AM$5,$Z82/I71,$Z82-SUM($I101:AL101)))</f>
        <v>0</v>
      </c>
      <c r="AN101" s="154">
        <f>IF(AN$5&lt;=$D101,0,IF(SUM($D101,I71)&gt;AN$5,$Z82/I71,$Z82-SUM($I101:AM101)))</f>
        <v>0</v>
      </c>
      <c r="AO101" s="154">
        <f>IF(AO$5&lt;=$D101,0,IF(SUM($D101,I71)&gt;AO$5,$Z82/I71,$Z82-SUM($I101:AN101)))</f>
        <v>0</v>
      </c>
      <c r="AP101" s="154">
        <f>IF(AP$5&lt;=$D101,0,IF(SUM($D101,I71)&gt;AP$5,$Z82/I71,$Z82-SUM($I101:AO101)))</f>
        <v>0</v>
      </c>
      <c r="AQ101" s="154">
        <f>IF(AQ$5&lt;=$D101,0,IF(SUM($D101,I71)&gt;AQ$5,$Z82/I71,$Z82-SUM($I101:AP101)))</f>
        <v>0</v>
      </c>
      <c r="AR101" s="154">
        <f>IF(AR$5&lt;=$D101,0,IF(SUM($D101,I71)&gt;AR$5,$Z82/I71,$Z82-SUM($I101:AQ101)))</f>
        <v>0</v>
      </c>
      <c r="AS101" s="154">
        <f>IF(AS$5&lt;=$D101,0,IF(SUM($D101,I71)&gt;AS$5,$Z82/I71,$Z82-SUM($I101:AR101)))</f>
        <v>0</v>
      </c>
      <c r="AT101" s="154">
        <f>IF(AT$5&lt;=$D101,0,IF(SUM($D101,I71)&gt;AT$5,$Z82/I71,$Z82-SUM($I101:AS101)))</f>
        <v>0</v>
      </c>
      <c r="AU101" s="154">
        <f>IF(AU$5&lt;=$D101,0,IF(SUM($D101,I71)&gt;AU$5,$Z82/I71,$Z82-SUM($I101:AT101)))</f>
        <v>0</v>
      </c>
      <c r="AV101" s="154">
        <f>IF(AV$5&lt;=$D101,0,IF(SUM($D101,I71)&gt;AV$5,$Z82/I71,$Z82-SUM($I101:AU101)))</f>
        <v>0</v>
      </c>
      <c r="AW101" s="154">
        <f>IF(AW$5&lt;=$D101,0,IF(SUM($D101,I71)&gt;AW$5,$Z82/I71,$Z82-SUM($I101:AV101)))</f>
        <v>0</v>
      </c>
      <c r="AX101" s="154">
        <f>IF(AX$5&lt;=$D101,0,IF(SUM($D101,I71)&gt;AX$5,$Z82/I71,$Z82-SUM($I101:AW101)))</f>
        <v>0</v>
      </c>
      <c r="AY101" s="154">
        <f>IF(AY$5&lt;=$D101,0,IF(SUM($D101,I71)&gt;AY$5,$Z82/I71,$Z82-SUM($I101:AX101)))</f>
        <v>0</v>
      </c>
      <c r="AZ101" s="154">
        <f>IF(AZ$5&lt;=$D101,0,IF(SUM($D101,I71)&gt;AZ$5,$Z82/I71,$Z82-SUM($I101:AY101)))</f>
        <v>0</v>
      </c>
      <c r="BA101" s="154">
        <f>IF(BA$5&lt;=$D101,0,IF(SUM($D101,I71)&gt;BA$5,$Z82/I71,$Z82-SUM($I101:AZ101)))</f>
        <v>0</v>
      </c>
      <c r="BB101" s="154">
        <f>IF(BB$5&lt;=$D101,0,IF(SUM($D101,I71)&gt;BB$5,$Z82/I71,$Z82-SUM($I101:BA101)))</f>
        <v>0</v>
      </c>
      <c r="BC101" s="154">
        <f>IF(BC$5&lt;=$D101,0,IF(SUM($D101,I71)&gt;BC$5,$Z82/I71,$Z82-SUM($I101:BB101)))</f>
        <v>0</v>
      </c>
      <c r="BD101" s="154">
        <f>IF(BD$5&lt;=$D101,0,IF(SUM($D101,I71)&gt;BD$5,$Z82/I71,$Z82-SUM($I101:BC101)))</f>
        <v>0</v>
      </c>
      <c r="BE101" s="154">
        <f>IF(BE$5&lt;=$D101,0,IF(SUM($D101,I71)&gt;BE$5,$Z82/I71,$Z82-SUM($I101:BD101)))</f>
        <v>0</v>
      </c>
      <c r="BF101" s="154">
        <f>IF(BF$5&lt;=$D101,0,IF(SUM($D101,I71)&gt;BF$5,$Z82/I71,$Z82-SUM($I101:BE101)))</f>
        <v>0</v>
      </c>
      <c r="BG101" s="154">
        <f>IF(BG$5&lt;=$D101,0,IF(SUM($D101,I71)&gt;BG$5,$Z82/I71,$Z82-SUM($I101:BF101)))</f>
        <v>0</v>
      </c>
      <c r="BH101" s="154">
        <f>IF(BH$5&lt;=$D101,0,IF(SUM($D101,I71)&gt;BH$5,$Z82/I71,$Z82-SUM($I101:BG101)))</f>
        <v>0</v>
      </c>
      <c r="BI101" s="154">
        <f>IF(BI$5&lt;=$D101,0,IF(SUM($D101,I71)&gt;BI$5,$Z82/I71,$Z82-SUM($I101:BH101)))</f>
        <v>0</v>
      </c>
      <c r="BJ101" s="154">
        <f>IF(BJ$5&lt;=$D101,0,IF(SUM($D101,I71)&gt;BJ$5,$Z82/I71,$Z82-SUM($I101:BI101)))</f>
        <v>0</v>
      </c>
      <c r="BK101" s="154">
        <f>IF(BK$5&lt;=$D101,0,IF(SUM($D101,I71)&gt;BK$5,$Z82/I71,$Z82-SUM($I101:BJ101)))</f>
        <v>0</v>
      </c>
      <c r="BL101" s="154">
        <f>IF(BL$5&lt;=$D101,0,IF(SUM($D101,I71)&gt;BL$5,$Z82/I71,$Z82-SUM($I101:BK101)))</f>
        <v>0</v>
      </c>
      <c r="BM101" s="154">
        <f>IF(BM$5&lt;=$D101,0,IF(SUM($D101,I71)&gt;BM$5,$Z82/I71,$Z82-SUM($I101:BL101)))</f>
        <v>0</v>
      </c>
      <c r="BN101" s="154">
        <f>IF(BN$5&lt;=$D101,0,IF(SUM($D101,I71)&gt;BN$5,$Z82/I71,$Z82-SUM($I101:BM101)))</f>
        <v>0</v>
      </c>
      <c r="BO101" s="154">
        <f>IF(BO$5&lt;=$D101,0,IF(SUM($D101,I71)&gt;BO$5,$Z82/I71,$Z82-SUM($I101:BN101)))</f>
        <v>0</v>
      </c>
      <c r="BP101" s="154">
        <f>IF(BP$5&lt;=$D101,0,IF(SUM($D101,I71)&gt;BP$5,$Z82/I71,$Z82-SUM($I101:BO101)))</f>
        <v>0</v>
      </c>
      <c r="BQ101" s="154">
        <f>IF(BQ$5&lt;=$D101,0,IF(SUM($D101,I71)&gt;BQ$5,$Z82/I71,$Z82-SUM($I101:BP101)))</f>
        <v>0</v>
      </c>
      <c r="BR101" s="154">
        <f>IF(BR$5&lt;=$D101,0,IF(SUM($D101,I71)&gt;BR$5,$Z82/I71,$Z82-SUM($I101:BQ101)))</f>
        <v>0</v>
      </c>
      <c r="BS101" s="154">
        <f>IF(BS$5&lt;=$D101,0,IF(SUM($D101,I71)&gt;BS$5,$Z82/I71,$Z82-SUM($I101:BR101)))</f>
        <v>0</v>
      </c>
      <c r="BT101" s="154">
        <f>IF(BT$5&lt;=$D101,0,IF(SUM($D101,I71)&gt;BT$5,$Z82/I71,$Z82-SUM($I101:BS101)))</f>
        <v>0</v>
      </c>
      <c r="BU101" s="154">
        <f>IF(BU$5&lt;=$D101,0,IF(SUM($D101,I71)&gt;BU$5,$Z82/I71,$Z82-SUM($I101:BT101)))</f>
        <v>0</v>
      </c>
      <c r="BV101" s="154">
        <f>IF(BV$5&lt;=$D101,0,IF(SUM($D101,I71)&gt;BV$5,$Z82/I71,$Z82-SUM($I101:BU101)))</f>
        <v>0</v>
      </c>
      <c r="BW101" s="154">
        <f>IF(BW$5&lt;=$D101,0,IF(SUM($D101,I71)&gt;BW$5,$Z82/I71,$Z82-SUM($I101:BV101)))</f>
        <v>0</v>
      </c>
    </row>
    <row r="102" spans="4:75" ht="12.75" customHeight="1" outlineLevel="1">
      <c r="D102" s="155">
        <f t="shared" si="25"/>
        <v>2030</v>
      </c>
      <c r="E102" s="120" t="s">
        <v>55</v>
      </c>
      <c r="I102" s="134"/>
      <c r="J102" s="152">
        <f>IF(J$5&lt;=$D102,0,IF(SUM($D102,I71)&gt;J$5,$AA82/I71,$AA82-SUM($I102:I102)))</f>
        <v>0</v>
      </c>
      <c r="K102" s="152">
        <f>IF(K$5&lt;=$D102,0,IF(SUM($D102,I71)&gt;K$5,$AA82/I71,$AA82-SUM($I102:J102)))</f>
        <v>0</v>
      </c>
      <c r="L102" s="152">
        <f>IF(L$5&lt;=$D102,0,IF(SUM($D102,I71)&gt;L$5,$AA82/I71,$AA82-SUM($I102:K102)))</f>
        <v>0</v>
      </c>
      <c r="M102" s="152">
        <f>IF(M$5&lt;=$D102,0,IF(SUM($D102,I71)&gt;M$5,$AA82/I71,$AA82-SUM($I102:L102)))</f>
        <v>0</v>
      </c>
      <c r="N102" s="152">
        <f>IF(N$5&lt;=$D102,0,IF(SUM($D102,I71)&gt;N$5,$AA82/I71,$AA82-SUM($I102:M102)))</f>
        <v>0</v>
      </c>
      <c r="O102" s="152">
        <f>IF(O$5&lt;=$D102,0,IF(SUM($D102,I71)&gt;O$5,$AA82/I71,$AA82-SUM($I102:N102)))</f>
        <v>0</v>
      </c>
      <c r="P102" s="152">
        <f>IF(P$5&lt;=$D102,0,IF(SUM($D102,I71)&gt;P$5,$AA82/I71,$AA82-SUM($I102:O102)))</f>
        <v>0</v>
      </c>
      <c r="Q102" s="152">
        <f>IF(Q$5&lt;=$D102,0,IF(SUM($D102,I71)&gt;Q$5,$AA82/I71,$AA82-SUM($I102:P102)))</f>
        <v>0</v>
      </c>
      <c r="R102" s="152">
        <f>IF(R$5&lt;=$D102,0,IF(SUM($D102,I71)&gt;R$5,$AA82/I71,$AA82-SUM($I102:Q102)))</f>
        <v>0</v>
      </c>
      <c r="S102" s="152">
        <f>IF(S$5&lt;=$D102,0,IF(SUM($D102,I71)&gt;S$5,$AA82/I71,$AA82-SUM($I102:R102)))</f>
        <v>0</v>
      </c>
      <c r="T102" s="152">
        <f>IF(T$5&lt;=$D102,0,IF(SUM($D102,I71)&gt;T$5,$AA82/I71,$AA82-SUM($I102:S102)))</f>
        <v>0</v>
      </c>
      <c r="U102" s="152">
        <f>IF(U$5&lt;=$D102,0,IF(SUM($D102,I71)&gt;U$5,$AA82/I71,$AA82-SUM($I102:T102)))</f>
        <v>0</v>
      </c>
      <c r="V102" s="152">
        <f>IF(V$5&lt;=$D102,0,IF(SUM($D102,I71)&gt;V$5,$AA82/I71,$AA82-SUM($I102:U102)))</f>
        <v>0</v>
      </c>
      <c r="W102" s="152">
        <f>IF(W$5&lt;=$D102,0,IF(SUM($D102,I71)&gt;W$5,$AA82/I71,$AA82-SUM($I102:V102)))</f>
        <v>0</v>
      </c>
      <c r="X102" s="152">
        <f>IF(X$5&lt;=$D102,0,IF(SUM($D102,I71)&gt;X$5,$AA82/I71,$AA82-SUM($I102:W102)))</f>
        <v>0</v>
      </c>
      <c r="Y102" s="152">
        <f>IF(Y$5&lt;=$D102,0,IF(SUM($D102,I71)&gt;Y$5,$AA82/I71,$AA82-SUM($I102:X102)))</f>
        <v>0</v>
      </c>
      <c r="Z102" s="152">
        <f>IF(Z$5&lt;=$D102,0,IF(SUM($D102,I71)&gt;Z$5,$AA82/I71,$AA82-SUM($I102:Y102)))</f>
        <v>0</v>
      </c>
      <c r="AA102" s="152">
        <f>IF(AA$5&lt;=$D102,0,IF(SUM($D102,I71)&gt;AA$5,$AA82/I71,$AA82-SUM($I102:Z102)))</f>
        <v>0</v>
      </c>
      <c r="AB102" s="153">
        <f>IF(AB$5&lt;=$D102,0,IF(SUM($D102,I71)&gt;AB$5,$AA82/I71,$AA82-SUM($I102:AA102)))</f>
        <v>0</v>
      </c>
      <c r="AC102" s="154">
        <f>IF(AC$5&lt;=$D102,0,IF(SUM($D102,I71)&gt;AC$5,$AA82/I71,$AA82-SUM($I102:AB102)))</f>
        <v>0</v>
      </c>
      <c r="AD102" s="154">
        <f>IF(AD$5&lt;=$D102,0,IF(SUM($D102,I71)&gt;AD$5,$AA82/I71,$AA82-SUM($I102:AC102)))</f>
        <v>0</v>
      </c>
      <c r="AE102" s="154">
        <f>IF(AE$5&lt;=$D102,0,IF(SUM($D102,I71)&gt;AE$5,$AA82/I71,$AA82-SUM($I102:AD102)))</f>
        <v>0</v>
      </c>
      <c r="AF102" s="154">
        <f>IF(AF$5&lt;=$D102,0,IF(SUM($D102,I71)&gt;AF$5,$AA82/I71,$AA82-SUM($I102:AE102)))</f>
        <v>0</v>
      </c>
      <c r="AG102" s="154">
        <f>IF(AG$5&lt;=$D102,0,IF(SUM($D102,I71)&gt;AG$5,$AA82/I71,$AA82-SUM($I102:AF102)))</f>
        <v>0</v>
      </c>
      <c r="AH102" s="154">
        <f>IF(AH$5&lt;=$D102,0,IF(SUM($D102,I71)&gt;AH$5,$AA82/I71,$AA82-SUM($I102:AG102)))</f>
        <v>0</v>
      </c>
      <c r="AI102" s="154">
        <f>IF(AI$5&lt;=$D102,0,IF(SUM($D102,I71)&gt;AI$5,$AA82/I71,$AA82-SUM($I102:AH102)))</f>
        <v>0</v>
      </c>
      <c r="AJ102" s="154">
        <f>IF(AJ$5&lt;=$D102,0,IF(SUM($D102,I71)&gt;AJ$5,$AA82/I71,$AA82-SUM($I102:AI102)))</f>
        <v>0</v>
      </c>
      <c r="AK102" s="154">
        <f>IF(AK$5&lt;=$D102,0,IF(SUM($D102,I71)&gt;AK$5,$AA82/I71,$AA82-SUM($I102:AJ102)))</f>
        <v>0</v>
      </c>
      <c r="AL102" s="154">
        <f>IF(AL$5&lt;=$D102,0,IF(SUM($D102,I71)&gt;AL$5,$AA82/I71,$AA82-SUM($I102:AK102)))</f>
        <v>0</v>
      </c>
      <c r="AM102" s="154">
        <f>IF(AM$5&lt;=$D102,0,IF(SUM($D102,I71)&gt;AM$5,$AA82/I71,$AA82-SUM($I102:AL102)))</f>
        <v>0</v>
      </c>
      <c r="AN102" s="154">
        <f>IF(AN$5&lt;=$D102,0,IF(SUM($D102,I71)&gt;AN$5,$AA82/I71,$AA82-SUM($I102:AM102)))</f>
        <v>0</v>
      </c>
      <c r="AO102" s="154">
        <f>IF(AO$5&lt;=$D102,0,IF(SUM($D102,I71)&gt;AO$5,$AA82/I71,$AA82-SUM($I102:AN102)))</f>
        <v>0</v>
      </c>
      <c r="AP102" s="154">
        <f>IF(AP$5&lt;=$D102,0,IF(SUM($D102,I71)&gt;AP$5,$AA82/I71,$AA82-SUM($I102:AO102)))</f>
        <v>0</v>
      </c>
      <c r="AQ102" s="154">
        <f>IF(AQ$5&lt;=$D102,0,IF(SUM($D102,I71)&gt;AQ$5,$AA82/I71,$AA82-SUM($I102:AP102)))</f>
        <v>0</v>
      </c>
      <c r="AR102" s="154">
        <f>IF(AR$5&lt;=$D102,0,IF(SUM($D102,I71)&gt;AR$5,$AA82/I71,$AA82-SUM($I102:AQ102)))</f>
        <v>0</v>
      </c>
      <c r="AS102" s="154">
        <f>IF(AS$5&lt;=$D102,0,IF(SUM($D102,I71)&gt;AS$5,$AA82/I71,$AA82-SUM($I102:AR102)))</f>
        <v>0</v>
      </c>
      <c r="AT102" s="154">
        <f>IF(AT$5&lt;=$D102,0,IF(SUM($D102,I71)&gt;AT$5,$AA82/I71,$AA82-SUM($I102:AS102)))</f>
        <v>0</v>
      </c>
      <c r="AU102" s="154">
        <f>IF(AU$5&lt;=$D102,0,IF(SUM($D102,I71)&gt;AU$5,$AA82/I71,$AA82-SUM($I102:AT102)))</f>
        <v>0</v>
      </c>
      <c r="AV102" s="154">
        <f>IF(AV$5&lt;=$D102,0,IF(SUM($D102,I71)&gt;AV$5,$AA82/I71,$AA82-SUM($I102:AU102)))</f>
        <v>0</v>
      </c>
      <c r="AW102" s="154">
        <f>IF(AW$5&lt;=$D102,0,IF(SUM($D102,I71)&gt;AW$5,$AA82/I71,$AA82-SUM($I102:AV102)))</f>
        <v>0</v>
      </c>
      <c r="AX102" s="154">
        <f>IF(AX$5&lt;=$D102,0,IF(SUM($D102,I71)&gt;AX$5,$AA82/I71,$AA82-SUM($I102:AW102)))</f>
        <v>0</v>
      </c>
      <c r="AY102" s="154">
        <f>IF(AY$5&lt;=$D102,0,IF(SUM($D102,I71)&gt;AY$5,$AA82/I71,$AA82-SUM($I102:AX102)))</f>
        <v>0</v>
      </c>
      <c r="AZ102" s="154">
        <f>IF(AZ$5&lt;=$D102,0,IF(SUM($D102,I71)&gt;AZ$5,$AA82/I71,$AA82-SUM($I102:AY102)))</f>
        <v>0</v>
      </c>
      <c r="BA102" s="154">
        <f>IF(BA$5&lt;=$D102,0,IF(SUM($D102,I71)&gt;BA$5,$AA82/I71,$AA82-SUM($I102:AZ102)))</f>
        <v>0</v>
      </c>
      <c r="BB102" s="154">
        <f>IF(BB$5&lt;=$D102,0,IF(SUM($D102,I71)&gt;BB$5,$AA82/I71,$AA82-SUM($I102:BA102)))</f>
        <v>0</v>
      </c>
      <c r="BC102" s="154">
        <f>IF(BC$5&lt;=$D102,0,IF(SUM($D102,I71)&gt;BC$5,$AA82/I71,$AA82-SUM($I102:BB102)))</f>
        <v>0</v>
      </c>
      <c r="BD102" s="154">
        <f>IF(BD$5&lt;=$D102,0,IF(SUM($D102,I71)&gt;BD$5,$AA82/I71,$AA82-SUM($I102:BC102)))</f>
        <v>0</v>
      </c>
      <c r="BE102" s="154">
        <f>IF(BE$5&lt;=$D102,0,IF(SUM($D102,I71)&gt;BE$5,$AA82/I71,$AA82-SUM($I102:BD102)))</f>
        <v>0</v>
      </c>
      <c r="BF102" s="154">
        <f>IF(BF$5&lt;=$D102,0,IF(SUM($D102,I71)&gt;BF$5,$AA82/I71,$AA82-SUM($I102:BE102)))</f>
        <v>0</v>
      </c>
      <c r="BG102" s="154">
        <f>IF(BG$5&lt;=$D102,0,IF(SUM($D102,I71)&gt;BG$5,$AA82/I71,$AA82-SUM($I102:BF102)))</f>
        <v>0</v>
      </c>
      <c r="BH102" s="154">
        <f>IF(BH$5&lt;=$D102,0,IF(SUM($D102,I71)&gt;BH$5,$AA82/I71,$AA82-SUM($I102:BG102)))</f>
        <v>0</v>
      </c>
      <c r="BI102" s="154">
        <f>IF(BI$5&lt;=$D102,0,IF(SUM($D102,I71)&gt;BI$5,$AA82/I71,$AA82-SUM($I102:BH102)))</f>
        <v>0</v>
      </c>
      <c r="BJ102" s="154">
        <f>IF(BJ$5&lt;=$D102,0,IF(SUM($D102,I71)&gt;BJ$5,$AA82/I71,$AA82-SUM($I102:BI102)))</f>
        <v>0</v>
      </c>
      <c r="BK102" s="154">
        <f>IF(BK$5&lt;=$D102,0,IF(SUM($D102,I71)&gt;BK$5,$AA82/I71,$AA82-SUM($I102:BJ102)))</f>
        <v>0</v>
      </c>
      <c r="BL102" s="154">
        <f>IF(BL$5&lt;=$D102,0,IF(SUM($D102,I71)&gt;BL$5,$AA82/I71,$AA82-SUM($I102:BK102)))</f>
        <v>0</v>
      </c>
      <c r="BM102" s="154">
        <f>IF(BM$5&lt;=$D102,0,IF(SUM($D102,I71)&gt;BM$5,$AA82/I71,$AA82-SUM($I102:BL102)))</f>
        <v>0</v>
      </c>
      <c r="BN102" s="154">
        <f>IF(BN$5&lt;=$D102,0,IF(SUM($D102,I71)&gt;BN$5,$AA82/I71,$AA82-SUM($I102:BM102)))</f>
        <v>0</v>
      </c>
      <c r="BO102" s="154">
        <f>IF(BO$5&lt;=$D102,0,IF(SUM($D102,I71)&gt;BO$5,$AA82/I71,$AA82-SUM($I102:BN102)))</f>
        <v>0</v>
      </c>
      <c r="BP102" s="154">
        <f>IF(BP$5&lt;=$D102,0,IF(SUM($D102,I71)&gt;BP$5,$AA82/I71,$AA82-SUM($I102:BO102)))</f>
        <v>0</v>
      </c>
      <c r="BQ102" s="154">
        <f>IF(BQ$5&lt;=$D102,0,IF(SUM($D102,I71)&gt;BQ$5,$AA82/I71,$AA82-SUM($I102:BP102)))</f>
        <v>0</v>
      </c>
      <c r="BR102" s="154">
        <f>IF(BR$5&lt;=$D102,0,IF(SUM($D102,I71)&gt;BR$5,$AA82/I71,$AA82-SUM($I102:BQ102)))</f>
        <v>0</v>
      </c>
      <c r="BS102" s="154">
        <f>IF(BS$5&lt;=$D102,0,IF(SUM($D102,I71)&gt;BS$5,$AA82/I71,$AA82-SUM($I102:BR102)))</f>
        <v>0</v>
      </c>
      <c r="BT102" s="154">
        <f>IF(BT$5&lt;=$D102,0,IF(SUM($D102,I71)&gt;BT$5,$AA82/I71,$AA82-SUM($I102:BS102)))</f>
        <v>0</v>
      </c>
      <c r="BU102" s="154">
        <f>IF(BU$5&lt;=$D102,0,IF(SUM($D102,I71)&gt;BU$5,$AA82/I71,$AA82-SUM($I102:BT102)))</f>
        <v>0</v>
      </c>
      <c r="BV102" s="154">
        <f>IF(BV$5&lt;=$D102,0,IF(SUM($D102,I71)&gt;BV$5,$AA82/I71,$AA82-SUM($I102:BU102)))</f>
        <v>0</v>
      </c>
      <c r="BW102" s="154">
        <f>IF(BW$5&lt;=$D102,0,IF(SUM($D102,I71)&gt;BW$5,$AA82/I71,$AA82-SUM($I102:BV102)))</f>
        <v>0</v>
      </c>
    </row>
    <row r="103" spans="4:75" ht="12.75" customHeight="1" outlineLevel="1">
      <c r="D103" s="155">
        <f t="shared" si="25"/>
        <v>2031</v>
      </c>
      <c r="E103" s="120" t="s">
        <v>55</v>
      </c>
      <c r="I103" s="134"/>
      <c r="J103" s="152">
        <f>IF(J$5&lt;=$D103,0,IF(SUM($D103,I71)&gt;J$5,$AB82/I71,$AB82-SUM($I103:I103)))</f>
        <v>0</v>
      </c>
      <c r="K103" s="152">
        <f>IF(K$5&lt;=$D103,0,IF(SUM($D103,I71)&gt;K$5,$AB82/I71,$AB82-SUM($I103:J103)))</f>
        <v>0</v>
      </c>
      <c r="L103" s="152">
        <f>IF(L$5&lt;=$D103,0,IF(SUM($D103,I71)&gt;L$5,$AB82/I71,$AB82-SUM($I103:K103)))</f>
        <v>0</v>
      </c>
      <c r="M103" s="152">
        <f>IF(M$5&lt;=$D103,0,IF(SUM($D103,I71)&gt;M$5,$AB82/I71,$AB82-SUM($I103:L103)))</f>
        <v>0</v>
      </c>
      <c r="N103" s="152">
        <f>IF(N$5&lt;=$D103,0,IF(SUM($D103,I71)&gt;N$5,$AB82/I71,$AB82-SUM($I103:M103)))</f>
        <v>0</v>
      </c>
      <c r="O103" s="152">
        <f>IF(O$5&lt;=$D103,0,IF(SUM($D103,I71)&gt;O$5,$AB82/I71,$AB82-SUM($I103:N103)))</f>
        <v>0</v>
      </c>
      <c r="P103" s="152">
        <f>IF(P$5&lt;=$D103,0,IF(SUM($D103,I71)&gt;P$5,$AB82/I71,$AB82-SUM($I103:O103)))</f>
        <v>0</v>
      </c>
      <c r="Q103" s="152">
        <f>IF(Q$5&lt;=$D103,0,IF(SUM($D103,I71)&gt;Q$5,$AB82/I71,$AB82-SUM($I103:P103)))</f>
        <v>0</v>
      </c>
      <c r="R103" s="152">
        <f>IF(R$5&lt;=$D103,0,IF(SUM($D103,I71)&gt;R$5,$AB82/I71,$AB82-SUM($I103:Q103)))</f>
        <v>0</v>
      </c>
      <c r="S103" s="152">
        <f>IF(S$5&lt;=$D103,0,IF(SUM($D103,I71)&gt;S$5,$AB82/I71,$AB82-SUM($I103:R103)))</f>
        <v>0</v>
      </c>
      <c r="T103" s="152">
        <f>IF(T$5&lt;=$D103,0,IF(SUM($D103,I71)&gt;T$5,$AB82/I71,$AB82-SUM($I103:S103)))</f>
        <v>0</v>
      </c>
      <c r="U103" s="152">
        <f>IF(U$5&lt;=$D103,0,IF(SUM($D103,I71)&gt;U$5,$AB82/I71,$AB82-SUM($I103:T103)))</f>
        <v>0</v>
      </c>
      <c r="V103" s="152">
        <f>IF(V$5&lt;=$D103,0,IF(SUM($D103,I71)&gt;V$5,$AB82/I71,$AB82-SUM($I103:U103)))</f>
        <v>0</v>
      </c>
      <c r="W103" s="152">
        <f>IF(W$5&lt;=$D103,0,IF(SUM($D103,I71)&gt;W$5,$AB82/I71,$AB82-SUM($I103:V103)))</f>
        <v>0</v>
      </c>
      <c r="X103" s="152">
        <f>IF(X$5&lt;=$D103,0,IF(SUM($D103,I71)&gt;X$5,$AB82/I71,$AB82-SUM($I103:W103)))</f>
        <v>0</v>
      </c>
      <c r="Y103" s="152">
        <f>IF(Y$5&lt;=$D103,0,IF(SUM($D103,I71)&gt;Y$5,$AB82/I71,$AB82-SUM($I103:X103)))</f>
        <v>0</v>
      </c>
      <c r="Z103" s="152">
        <f>IF(Z$5&lt;=$D103,0,IF(SUM($D103,I71)&gt;Z$5,$AB82/I71,$AB82-SUM($I103:Y103)))</f>
        <v>0</v>
      </c>
      <c r="AA103" s="152">
        <f>IF(AA$5&lt;=$D103,0,IF(SUM($D103,I71)&gt;AA$5,$AB82/I71,$AB82-SUM($I103:Z103)))</f>
        <v>0</v>
      </c>
      <c r="AB103" s="152">
        <f>IF(AB$5&lt;=$D103,0,IF(SUM($D103,I71)&gt;AB$5,$AB82/I71,$AB82-SUM($I103:AA103)))</f>
        <v>0</v>
      </c>
      <c r="AC103" s="153">
        <f>IF(AC$5&lt;=$D103,0,IF(SUM($D103,I71)&gt;AC$5,$AB82/I71,$AB82-SUM($I103:AB103)))</f>
        <v>0</v>
      </c>
      <c r="AD103" s="154">
        <f>IF(AD$5&lt;=$D103,0,IF(SUM($D103,I71)&gt;AD$5,$AB82/I71,$AB82-SUM($I103:AC103)))</f>
        <v>0</v>
      </c>
      <c r="AE103" s="154">
        <f>IF(AE$5&lt;=$D103,0,IF(SUM($D103,I71)&gt;AE$5,$AB82/I71,$AB82-SUM($I103:AD103)))</f>
        <v>0</v>
      </c>
      <c r="AF103" s="154">
        <f>IF(AF$5&lt;=$D103,0,IF(SUM($D103,I71)&gt;AF$5,$AB82/I71,$AB82-SUM($I103:AE103)))</f>
        <v>0</v>
      </c>
      <c r="AG103" s="154">
        <f>IF(AG$5&lt;=$D103,0,IF(SUM($D103,I71)&gt;AG$5,$AB82/I71,$AB82-SUM($I103:AF103)))</f>
        <v>0</v>
      </c>
      <c r="AH103" s="154">
        <f>IF(AH$5&lt;=$D103,0,IF(SUM($D103,I71)&gt;AH$5,$AB82/I71,$AB82-SUM($I103:AG103)))</f>
        <v>0</v>
      </c>
      <c r="AI103" s="154">
        <f>IF(AI$5&lt;=$D103,0,IF(SUM($D103,I71)&gt;AI$5,$AB82/I71,$AB82-SUM($I103:AH103)))</f>
        <v>0</v>
      </c>
      <c r="AJ103" s="154">
        <f>IF(AJ$5&lt;=$D103,0,IF(SUM($D103,I71)&gt;AJ$5,$AB82/I71,$AB82-SUM($I103:AI103)))</f>
        <v>0</v>
      </c>
      <c r="AK103" s="154">
        <f>IF(AK$5&lt;=$D103,0,IF(SUM($D103,I71)&gt;AK$5,$AB82/I71,$AB82-SUM($I103:AJ103)))</f>
        <v>0</v>
      </c>
      <c r="AL103" s="154">
        <f>IF(AL$5&lt;=$D103,0,IF(SUM($D103,I71)&gt;AL$5,$AB82/I71,$AB82-SUM($I103:AK103)))</f>
        <v>0</v>
      </c>
      <c r="AM103" s="154">
        <f>IF(AM$5&lt;=$D103,0,IF(SUM($D103,I71)&gt;AM$5,$AB82/I71,$AB82-SUM($I103:AL103)))</f>
        <v>0</v>
      </c>
      <c r="AN103" s="154">
        <f>IF(AN$5&lt;=$D103,0,IF(SUM($D103,I71)&gt;AN$5,$AB82/I71,$AB82-SUM($I103:AM103)))</f>
        <v>0</v>
      </c>
      <c r="AO103" s="154">
        <f>IF(AO$5&lt;=$D103,0,IF(SUM($D103,I71)&gt;AO$5,$AB82/I71,$AB82-SUM($I103:AN103)))</f>
        <v>0</v>
      </c>
      <c r="AP103" s="154">
        <f>IF(AP$5&lt;=$D103,0,IF(SUM($D103,I71)&gt;AP$5,$AB82/I71,$AB82-SUM($I103:AO103)))</f>
        <v>0</v>
      </c>
      <c r="AQ103" s="154">
        <f>IF(AQ$5&lt;=$D103,0,IF(SUM($D103,I71)&gt;AQ$5,$AB82/I71,$AB82-SUM($I103:AP103)))</f>
        <v>0</v>
      </c>
      <c r="AR103" s="154">
        <f>IF(AR$5&lt;=$D103,0,IF(SUM($D103,I71)&gt;AR$5,$AB82/I71,$AB82-SUM($I103:AQ103)))</f>
        <v>0</v>
      </c>
      <c r="AS103" s="154">
        <f>IF(AS$5&lt;=$D103,0,IF(SUM($D103,I71)&gt;AS$5,$AB82/I71,$AB82-SUM($I103:AR103)))</f>
        <v>0</v>
      </c>
      <c r="AT103" s="154">
        <f>IF(AT$5&lt;=$D103,0,IF(SUM($D103,I71)&gt;AT$5,$AB82/I71,$AB82-SUM($I103:AS103)))</f>
        <v>0</v>
      </c>
      <c r="AU103" s="154">
        <f>IF(AU$5&lt;=$D103,0,IF(SUM($D103,I71)&gt;AU$5,$AB82/I71,$AB82-SUM($I103:AT103)))</f>
        <v>0</v>
      </c>
      <c r="AV103" s="154">
        <f>IF(AV$5&lt;=$D103,0,IF(SUM($D103,I71)&gt;AV$5,$AB82/I71,$AB82-SUM($I103:AU103)))</f>
        <v>0</v>
      </c>
      <c r="AW103" s="154">
        <f>IF(AW$5&lt;=$D103,0,IF(SUM($D103,I71)&gt;AW$5,$AB82/I71,$AB82-SUM($I103:AV103)))</f>
        <v>0</v>
      </c>
      <c r="AX103" s="154">
        <f>IF(AX$5&lt;=$D103,0,IF(SUM($D103,I71)&gt;AX$5,$AB82/I71,$AB82-SUM($I103:AW103)))</f>
        <v>0</v>
      </c>
      <c r="AY103" s="154">
        <f>IF(AY$5&lt;=$D103,0,IF(SUM($D103,I71)&gt;AY$5,$AB82/I71,$AB82-SUM($I103:AX103)))</f>
        <v>0</v>
      </c>
      <c r="AZ103" s="154">
        <f>IF(AZ$5&lt;=$D103,0,IF(SUM($D103,I71)&gt;AZ$5,$AB82/I71,$AB82-SUM($I103:AY103)))</f>
        <v>0</v>
      </c>
      <c r="BA103" s="154">
        <f>IF(BA$5&lt;=$D103,0,IF(SUM($D103,I71)&gt;BA$5,$AB82/I71,$AB82-SUM($I103:AZ103)))</f>
        <v>0</v>
      </c>
      <c r="BB103" s="154">
        <f>IF(BB$5&lt;=$D103,0,IF(SUM($D103,I71)&gt;BB$5,$AB82/I71,$AB82-SUM($I103:BA103)))</f>
        <v>0</v>
      </c>
      <c r="BC103" s="154">
        <f>IF(BC$5&lt;=$D103,0,IF(SUM($D103,I71)&gt;BC$5,$AB82/I71,$AB82-SUM($I103:BB103)))</f>
        <v>0</v>
      </c>
      <c r="BD103" s="154">
        <f>IF(BD$5&lt;=$D103,0,IF(SUM($D103,I71)&gt;BD$5,$AB82/I71,$AB82-SUM($I103:BC103)))</f>
        <v>0</v>
      </c>
      <c r="BE103" s="154">
        <f>IF(BE$5&lt;=$D103,0,IF(SUM($D103,I71)&gt;BE$5,$AB82/I71,$AB82-SUM($I103:BD103)))</f>
        <v>0</v>
      </c>
      <c r="BF103" s="154">
        <f>IF(BF$5&lt;=$D103,0,IF(SUM($D103,I71)&gt;BF$5,$AB82/I71,$AB82-SUM($I103:BE103)))</f>
        <v>0</v>
      </c>
      <c r="BG103" s="154">
        <f>IF(BG$5&lt;=$D103,0,IF(SUM($D103,I71)&gt;BG$5,$AB82/I71,$AB82-SUM($I103:BF103)))</f>
        <v>0</v>
      </c>
      <c r="BH103" s="154">
        <f>IF(BH$5&lt;=$D103,0,IF(SUM($D103,I71)&gt;BH$5,$AB82/I71,$AB82-SUM($I103:BG103)))</f>
        <v>0</v>
      </c>
      <c r="BI103" s="154">
        <f>IF(BI$5&lt;=$D103,0,IF(SUM($D103,I71)&gt;BI$5,$AB82/I71,$AB82-SUM($I103:BH103)))</f>
        <v>0</v>
      </c>
      <c r="BJ103" s="154">
        <f>IF(BJ$5&lt;=$D103,0,IF(SUM($D103,I71)&gt;BJ$5,$AB82/I71,$AB82-SUM($I103:BI103)))</f>
        <v>0</v>
      </c>
      <c r="BK103" s="154">
        <f>IF(BK$5&lt;=$D103,0,IF(SUM($D103,I71)&gt;BK$5,$AB82/I71,$AB82-SUM($I103:BJ103)))</f>
        <v>0</v>
      </c>
      <c r="BL103" s="154">
        <f>IF(BL$5&lt;=$D103,0,IF(SUM($D103,I71)&gt;BL$5,$AB82/I71,$AB82-SUM($I103:BK103)))</f>
        <v>0</v>
      </c>
      <c r="BM103" s="154">
        <f>IF(BM$5&lt;=$D103,0,IF(SUM($D103,I71)&gt;BM$5,$AB82/I71,$AB82-SUM($I103:BL103)))</f>
        <v>0</v>
      </c>
      <c r="BN103" s="154">
        <f>IF(BN$5&lt;=$D103,0,IF(SUM($D103,I71)&gt;BN$5,$AB82/I71,$AB82-SUM($I103:BM103)))</f>
        <v>0</v>
      </c>
      <c r="BO103" s="154">
        <f>IF(BO$5&lt;=$D103,0,IF(SUM($D103,I71)&gt;BO$5,$AB82/I71,$AB82-SUM($I103:BN103)))</f>
        <v>0</v>
      </c>
      <c r="BP103" s="154">
        <f>IF(BP$5&lt;=$D103,0,IF(SUM($D103,I71)&gt;BP$5,$AB82/I71,$AB82-SUM($I103:BO103)))</f>
        <v>0</v>
      </c>
      <c r="BQ103" s="154">
        <f>IF(BQ$5&lt;=$D103,0,IF(SUM($D103,I71)&gt;BQ$5,$AB82/I71,$AB82-SUM($I103:BP103)))</f>
        <v>0</v>
      </c>
      <c r="BR103" s="154">
        <f>IF(BR$5&lt;=$D103,0,IF(SUM($D103,I71)&gt;BR$5,$AB82/I71,$AB82-SUM($I103:BQ103)))</f>
        <v>0</v>
      </c>
      <c r="BS103" s="154">
        <f>IF(BS$5&lt;=$D103,0,IF(SUM($D103,I71)&gt;BS$5,$AB82/I71,$AB82-SUM($I103:BR103)))</f>
        <v>0</v>
      </c>
      <c r="BT103" s="154">
        <f>IF(BT$5&lt;=$D103,0,IF(SUM($D103,I71)&gt;BT$5,$AB82/I71,$AB82-SUM($I103:BS103)))</f>
        <v>0</v>
      </c>
      <c r="BU103" s="154">
        <f>IF(BU$5&lt;=$D103,0,IF(SUM($D103,I71)&gt;BU$5,$AB82/I71,$AB82-SUM($I103:BT103)))</f>
        <v>0</v>
      </c>
      <c r="BV103" s="154">
        <f>IF(BV$5&lt;=$D103,0,IF(SUM($D103,I71)&gt;BV$5,$AB82/I71,$AB82-SUM($I103:BU103)))</f>
        <v>0</v>
      </c>
      <c r="BW103" s="154">
        <f>IF(BW$5&lt;=$D103,0,IF(SUM($D103,I71)&gt;BW$5,$AB82/I71,$AB82-SUM($I103:BV103)))</f>
        <v>0</v>
      </c>
    </row>
    <row r="104" spans="4:75" ht="12.75" customHeight="1" outlineLevel="1">
      <c r="D104" s="155">
        <f t="shared" si="25"/>
        <v>2032</v>
      </c>
      <c r="E104" s="120" t="s">
        <v>55</v>
      </c>
      <c r="I104" s="134"/>
      <c r="J104" s="152">
        <f>IF(J$5&lt;=$D104,0,IF(SUM($D104,I71)&gt;J$5,$AC82/I71,$AC82-SUM($I104:I104)))</f>
        <v>0</v>
      </c>
      <c r="K104" s="152">
        <f>IF(K$5&lt;=$D104,0,IF(SUM($D104,I71)&gt;K$5,$AC82/I71,$AC82-SUM($I104:J104)))</f>
        <v>0</v>
      </c>
      <c r="L104" s="152">
        <f>IF(L$5&lt;=$D104,0,IF(SUM($D104,I71)&gt;L$5,$AC82/I71,$AC82-SUM($I104:K104)))</f>
        <v>0</v>
      </c>
      <c r="M104" s="152">
        <f>IF(M$5&lt;=$D104,0,IF(SUM($D104,I71)&gt;M$5,$AC82/I71,$AC82-SUM($I104:L104)))</f>
        <v>0</v>
      </c>
      <c r="N104" s="152">
        <f>IF(N$5&lt;=$D104,0,IF(SUM($D104,I71)&gt;N$5,$AC82/I71,$AC82-SUM($I104:M104)))</f>
        <v>0</v>
      </c>
      <c r="O104" s="152">
        <f>IF(O$5&lt;=$D104,0,IF(SUM($D104,I71)&gt;O$5,$AC82/I71,$AC82-SUM($I104:N104)))</f>
        <v>0</v>
      </c>
      <c r="P104" s="152">
        <f>IF(P$5&lt;=$D104,0,IF(SUM($D104,I71)&gt;P$5,$AC82/I71,$AC82-SUM($I104:O104)))</f>
        <v>0</v>
      </c>
      <c r="Q104" s="152">
        <f>IF(Q$5&lt;=$D104,0,IF(SUM($D104,I71)&gt;Q$5,$AC82/I71,$AC82-SUM($I104:P104)))</f>
        <v>0</v>
      </c>
      <c r="R104" s="152">
        <f>IF(R$5&lt;=$D104,0,IF(SUM($D104,I71)&gt;R$5,$AC82/I71,$AC82-SUM($I104:Q104)))</f>
        <v>0</v>
      </c>
      <c r="S104" s="152">
        <f>IF(S$5&lt;=$D104,0,IF(SUM($D104,I71)&gt;S$5,$AC82/I71,$AC82-SUM($I104:R104)))</f>
        <v>0</v>
      </c>
      <c r="T104" s="152">
        <f>IF(T$5&lt;=$D104,0,IF(SUM($D104,I71)&gt;T$5,$AC82/I71,$AC82-SUM($I104:S104)))</f>
        <v>0</v>
      </c>
      <c r="U104" s="152">
        <f>IF(U$5&lt;=$D104,0,IF(SUM($D104,I71)&gt;U$5,$AC82/I71,$AC82-SUM($I104:T104)))</f>
        <v>0</v>
      </c>
      <c r="V104" s="152">
        <f>IF(V$5&lt;=$D104,0,IF(SUM($D104,I71)&gt;V$5,$AC82/I71,$AC82-SUM($I104:U104)))</f>
        <v>0</v>
      </c>
      <c r="W104" s="152">
        <f>IF(W$5&lt;=$D104,0,IF(SUM($D104,I71)&gt;W$5,$AC82/I71,$AC82-SUM($I104:V104)))</f>
        <v>0</v>
      </c>
      <c r="X104" s="152">
        <f>IF(X$5&lt;=$D104,0,IF(SUM($D104,I71)&gt;X$5,$AC82/I71,$AC82-SUM($I104:W104)))</f>
        <v>0</v>
      </c>
      <c r="Y104" s="152">
        <f>IF(Y$5&lt;=$D104,0,IF(SUM($D104,I71)&gt;Y$5,$AC82/I71,$AC82-SUM($I104:X104)))</f>
        <v>0</v>
      </c>
      <c r="Z104" s="152">
        <f>IF(Z$5&lt;=$D104,0,IF(SUM($D104,I71)&gt;Z$5,$AC82/I71,$AC82-SUM($I104:Y104)))</f>
        <v>0</v>
      </c>
      <c r="AA104" s="152">
        <f>IF(AA$5&lt;=$D104,0,IF(SUM($D104,I71)&gt;AA$5,$AC82/I71,$AC82-SUM($I104:Z104)))</f>
        <v>0</v>
      </c>
      <c r="AB104" s="152">
        <f>IF(AB$5&lt;=$D104,0,IF(SUM($D104,I71)&gt;AB$5,$AC82/I71,$AC82-SUM($I104:AA104)))</f>
        <v>0</v>
      </c>
      <c r="AC104" s="152">
        <f>IF(AC$5&lt;=$D104,0,IF(SUM($D104,I71)&gt;AC$5,$AC82/I71,$AC82-SUM($I104:AB104)))</f>
        <v>0</v>
      </c>
      <c r="AD104" s="153">
        <f>IF(AD$5&lt;=$D104,0,IF(SUM($D104,I71)&gt;AD$5,$AC82/I71,$AC82-SUM($I104:AC104)))</f>
        <v>0</v>
      </c>
      <c r="AE104" s="154">
        <f>IF(AE$5&lt;=$D104,0,IF(SUM($D104,I71)&gt;AE$5,$AC82/I71,$AC82-SUM($I104:AD104)))</f>
        <v>0</v>
      </c>
      <c r="AF104" s="154">
        <f>IF(AF$5&lt;=$D104,0,IF(SUM($D104,I71)&gt;AF$5,$AC82/I71,$AC82-SUM($I104:AE104)))</f>
        <v>0</v>
      </c>
      <c r="AG104" s="154">
        <f>IF(AG$5&lt;=$D104,0,IF(SUM($D104,I71)&gt;AG$5,$AC82/I71,$AC82-SUM($I104:AF104)))</f>
        <v>0</v>
      </c>
      <c r="AH104" s="154">
        <f>IF(AH$5&lt;=$D104,0,IF(SUM($D104,I71)&gt;AH$5,$AC82/I71,$AC82-SUM($I104:AG104)))</f>
        <v>0</v>
      </c>
      <c r="AI104" s="154">
        <f>IF(AI$5&lt;=$D104,0,IF(SUM($D104,I71)&gt;AI$5,$AC82/I71,$AC82-SUM($I104:AH104)))</f>
        <v>0</v>
      </c>
      <c r="AJ104" s="154">
        <f>IF(AJ$5&lt;=$D104,0,IF(SUM($D104,I71)&gt;AJ$5,$AC82/I71,$AC82-SUM($I104:AI104)))</f>
        <v>0</v>
      </c>
      <c r="AK104" s="154">
        <f>IF(AK$5&lt;=$D104,0,IF(SUM($D104,I71)&gt;AK$5,$AC82/I71,$AC82-SUM($I104:AJ104)))</f>
        <v>0</v>
      </c>
      <c r="AL104" s="154">
        <f>IF(AL$5&lt;=$D104,0,IF(SUM($D104,I71)&gt;AL$5,$AC82/I71,$AC82-SUM($I104:AK104)))</f>
        <v>0</v>
      </c>
      <c r="AM104" s="154">
        <f>IF(AM$5&lt;=$D104,0,IF(SUM($D104,I71)&gt;AM$5,$AC82/I71,$AC82-SUM($I104:AL104)))</f>
        <v>0</v>
      </c>
      <c r="AN104" s="154">
        <f>IF(AN$5&lt;=$D104,0,IF(SUM($D104,I71)&gt;AN$5,$AC82/I71,$AC82-SUM($I104:AM104)))</f>
        <v>0</v>
      </c>
      <c r="AO104" s="154">
        <f>IF(AO$5&lt;=$D104,0,IF(SUM($D104,I71)&gt;AO$5,$AC82/I71,$AC82-SUM($I104:AN104)))</f>
        <v>0</v>
      </c>
      <c r="AP104" s="154">
        <f>IF(AP$5&lt;=$D104,0,IF(SUM($D104,I71)&gt;AP$5,$AC82/I71,$AC82-SUM($I104:AO104)))</f>
        <v>0</v>
      </c>
      <c r="AQ104" s="154">
        <f>IF(AQ$5&lt;=$D104,0,IF(SUM($D104,I71)&gt;AQ$5,$AC82/I71,$AC82-SUM($I104:AP104)))</f>
        <v>0</v>
      </c>
      <c r="AR104" s="154">
        <f>IF(AR$5&lt;=$D104,0,IF(SUM($D104,I71)&gt;AR$5,$AC82/I71,$AC82-SUM($I104:AQ104)))</f>
        <v>0</v>
      </c>
      <c r="AS104" s="154">
        <f>IF(AS$5&lt;=$D104,0,IF(SUM($D104,I71)&gt;AS$5,$AC82/I71,$AC82-SUM($I104:AR104)))</f>
        <v>0</v>
      </c>
      <c r="AT104" s="154">
        <f>IF(AT$5&lt;=$D104,0,IF(SUM($D104,I71)&gt;AT$5,$AC82/I71,$AC82-SUM($I104:AS104)))</f>
        <v>0</v>
      </c>
      <c r="AU104" s="154">
        <f>IF(AU$5&lt;=$D104,0,IF(SUM($D104,I71)&gt;AU$5,$AC82/I71,$AC82-SUM($I104:AT104)))</f>
        <v>0</v>
      </c>
      <c r="AV104" s="154">
        <f>IF(AV$5&lt;=$D104,0,IF(SUM($D104,I71)&gt;AV$5,$AC82/I71,$AC82-SUM($I104:AU104)))</f>
        <v>0</v>
      </c>
      <c r="AW104" s="154">
        <f>IF(AW$5&lt;=$D104,0,IF(SUM($D104,I71)&gt;AW$5,$AC82/I71,$AC82-SUM($I104:AV104)))</f>
        <v>0</v>
      </c>
      <c r="AX104" s="154">
        <f>IF(AX$5&lt;=$D104,0,IF(SUM($D104,I71)&gt;AX$5,$AC82/I71,$AC82-SUM($I104:AW104)))</f>
        <v>0</v>
      </c>
      <c r="AY104" s="154">
        <f>IF(AY$5&lt;=$D104,0,IF(SUM($D104,I71)&gt;AY$5,$AC82/I71,$AC82-SUM($I104:AX104)))</f>
        <v>0</v>
      </c>
      <c r="AZ104" s="154">
        <f>IF(AZ$5&lt;=$D104,0,IF(SUM($D104,I71)&gt;AZ$5,$AC82/I71,$AC82-SUM($I104:AY104)))</f>
        <v>0</v>
      </c>
      <c r="BA104" s="154">
        <f>IF(BA$5&lt;=$D104,0,IF(SUM($D104,I71)&gt;BA$5,$AC82/I71,$AC82-SUM($I104:AZ104)))</f>
        <v>0</v>
      </c>
      <c r="BB104" s="154">
        <f>IF(BB$5&lt;=$D104,0,IF(SUM($D104,I71)&gt;BB$5,$AC82/I71,$AC82-SUM($I104:BA104)))</f>
        <v>0</v>
      </c>
      <c r="BC104" s="154">
        <f>IF(BC$5&lt;=$D104,0,IF(SUM($D104,I71)&gt;BC$5,$AC82/I71,$AC82-SUM($I104:BB104)))</f>
        <v>0</v>
      </c>
      <c r="BD104" s="154">
        <f>IF(BD$5&lt;=$D104,0,IF(SUM($D104,I71)&gt;BD$5,$AC82/I71,$AC82-SUM($I104:BC104)))</f>
        <v>0</v>
      </c>
      <c r="BE104" s="154">
        <f>IF(BE$5&lt;=$D104,0,IF(SUM($D104,I71)&gt;BE$5,$AC82/I71,$AC82-SUM($I104:BD104)))</f>
        <v>0</v>
      </c>
      <c r="BF104" s="154">
        <f>IF(BF$5&lt;=$D104,0,IF(SUM($D104,I71)&gt;BF$5,$AC82/I71,$AC82-SUM($I104:BE104)))</f>
        <v>0</v>
      </c>
      <c r="BG104" s="154">
        <f>IF(BG$5&lt;=$D104,0,IF(SUM($D104,I71)&gt;BG$5,$AC82/I71,$AC82-SUM($I104:BF104)))</f>
        <v>0</v>
      </c>
      <c r="BH104" s="154">
        <f>IF(BH$5&lt;=$D104,0,IF(SUM($D104,I71)&gt;BH$5,$AC82/I71,$AC82-SUM($I104:BG104)))</f>
        <v>0</v>
      </c>
      <c r="BI104" s="154">
        <f>IF(BI$5&lt;=$D104,0,IF(SUM($D104,I71)&gt;BI$5,$AC82/I71,$AC82-SUM($I104:BH104)))</f>
        <v>0</v>
      </c>
      <c r="BJ104" s="154">
        <f>IF(BJ$5&lt;=$D104,0,IF(SUM($D104,I71)&gt;BJ$5,$AC82/I71,$AC82-SUM($I104:BI104)))</f>
        <v>0</v>
      </c>
      <c r="BK104" s="154">
        <f>IF(BK$5&lt;=$D104,0,IF(SUM($D104,I71)&gt;BK$5,$AC82/I71,$AC82-SUM($I104:BJ104)))</f>
        <v>0</v>
      </c>
      <c r="BL104" s="154">
        <f>IF(BL$5&lt;=$D104,0,IF(SUM($D104,I71)&gt;BL$5,$AC82/I71,$AC82-SUM($I104:BK104)))</f>
        <v>0</v>
      </c>
      <c r="BM104" s="154">
        <f>IF(BM$5&lt;=$D104,0,IF(SUM($D104,I71)&gt;BM$5,$AC82/I71,$AC82-SUM($I104:BL104)))</f>
        <v>0</v>
      </c>
      <c r="BN104" s="154">
        <f>IF(BN$5&lt;=$D104,0,IF(SUM($D104,I71)&gt;BN$5,$AC82/I71,$AC82-SUM($I104:BM104)))</f>
        <v>0</v>
      </c>
      <c r="BO104" s="154">
        <f>IF(BO$5&lt;=$D104,0,IF(SUM($D104,I71)&gt;BO$5,$AC82/I71,$AC82-SUM($I104:BN104)))</f>
        <v>0</v>
      </c>
      <c r="BP104" s="154">
        <f>IF(BP$5&lt;=$D104,0,IF(SUM($D104,I71)&gt;BP$5,$AC82/I71,$AC82-SUM($I104:BO104)))</f>
        <v>0</v>
      </c>
      <c r="BQ104" s="154">
        <f>IF(BQ$5&lt;=$D104,0,IF(SUM($D104,I71)&gt;BQ$5,$AC82/I71,$AC82-SUM($I104:BP104)))</f>
        <v>0</v>
      </c>
      <c r="BR104" s="154">
        <f>IF(BR$5&lt;=$D104,0,IF(SUM($D104,I71)&gt;BR$5,$AC82/I71,$AC82-SUM($I104:BQ104)))</f>
        <v>0</v>
      </c>
      <c r="BS104" s="154">
        <f>IF(BS$5&lt;=$D104,0,IF(SUM($D104,I71)&gt;BS$5,$AC82/I71,$AC82-SUM($I104:BR104)))</f>
        <v>0</v>
      </c>
      <c r="BT104" s="154">
        <f>IF(BT$5&lt;=$D104,0,IF(SUM($D104,I71)&gt;BT$5,$AC82/I71,$AC82-SUM($I104:BS104)))</f>
        <v>0</v>
      </c>
      <c r="BU104" s="154">
        <f>IF(BU$5&lt;=$D104,0,IF(SUM($D104,I71)&gt;BU$5,$AC82/I71,$AC82-SUM($I104:BT104)))</f>
        <v>0</v>
      </c>
      <c r="BV104" s="154">
        <f>IF(BV$5&lt;=$D104,0,IF(SUM($D104,I71)&gt;BV$5,$AC82/I71,$AC82-SUM($I104:BU104)))</f>
        <v>0</v>
      </c>
      <c r="BW104" s="154">
        <f>IF(BW$5&lt;=$D104,0,IF(SUM($D104,I71)&gt;BW$5,$AC82/I71,$AC82-SUM($I104:BV104)))</f>
        <v>0</v>
      </c>
    </row>
    <row r="105" spans="4:75" ht="12.75" customHeight="1" outlineLevel="1">
      <c r="D105" s="155">
        <f t="shared" si="25"/>
        <v>2033</v>
      </c>
      <c r="E105" s="120" t="s">
        <v>55</v>
      </c>
      <c r="I105" s="134"/>
      <c r="J105" s="152">
        <f>IF(J$5&lt;=$D105,0,IF(SUM($D105,I71)&gt;J$5,$AD82/I71,$AD82-SUM($I105:I105)))</f>
        <v>0</v>
      </c>
      <c r="K105" s="152">
        <f>IF(K$5&lt;=$D105,0,IF(SUM($D105,I71)&gt;K$5,$AD82/I71,$AD82-SUM($I105:J105)))</f>
        <v>0</v>
      </c>
      <c r="L105" s="152">
        <f>IF(L$5&lt;=$D105,0,IF(SUM($D105,I71)&gt;L$5,$AD82/I71,$AD82-SUM($I105:K105)))</f>
        <v>0</v>
      </c>
      <c r="M105" s="152">
        <f>IF(M$5&lt;=$D105,0,IF(SUM($D105,I71)&gt;M$5,$AD82/I71,$AD82-SUM($I105:L105)))</f>
        <v>0</v>
      </c>
      <c r="N105" s="152">
        <f>IF(N$5&lt;=$D105,0,IF(SUM($D105,I71)&gt;N$5,$AD82/I71,$AD82-SUM($I105:M105)))</f>
        <v>0</v>
      </c>
      <c r="O105" s="152">
        <f>IF(O$5&lt;=$D105,0,IF(SUM($D105,I71)&gt;O$5,$AD82/I71,$AD82-SUM($I105:N105)))</f>
        <v>0</v>
      </c>
      <c r="P105" s="152">
        <f>IF(P$5&lt;=$D105,0,IF(SUM($D105,I71)&gt;P$5,$AD82/I71,$AD82-SUM($I105:O105)))</f>
        <v>0</v>
      </c>
      <c r="Q105" s="152">
        <f>IF(Q$5&lt;=$D105,0,IF(SUM($D105,I71)&gt;Q$5,$AD82/I71,$AD82-SUM($I105:P105)))</f>
        <v>0</v>
      </c>
      <c r="R105" s="152">
        <f>IF(R$5&lt;=$D105,0,IF(SUM($D105,I71)&gt;R$5,$AD82/I71,$AD82-SUM($I105:Q105)))</f>
        <v>0</v>
      </c>
      <c r="S105" s="152">
        <f>IF(S$5&lt;=$D105,0,IF(SUM($D105,I71)&gt;S$5,$AD82/I71,$AD82-SUM($I105:R105)))</f>
        <v>0</v>
      </c>
      <c r="T105" s="152">
        <f>IF(T$5&lt;=$D105,0,IF(SUM($D105,I71)&gt;T$5,$AD82/I71,$AD82-SUM($I105:S105)))</f>
        <v>0</v>
      </c>
      <c r="U105" s="152">
        <f>IF(U$5&lt;=$D105,0,IF(SUM($D105,I71)&gt;U$5,$AD82/I71,$AD82-SUM($I105:T105)))</f>
        <v>0</v>
      </c>
      <c r="V105" s="152">
        <f>IF(V$5&lt;=$D105,0,IF(SUM($D105,I71)&gt;V$5,$AD82/I71,$AD82-SUM($I105:U105)))</f>
        <v>0</v>
      </c>
      <c r="W105" s="152">
        <f>IF(W$5&lt;=$D105,0,IF(SUM($D105,I71)&gt;W$5,$AD82/I71,$AD82-SUM($I105:V105)))</f>
        <v>0</v>
      </c>
      <c r="X105" s="152">
        <f>IF(X$5&lt;=$D105,0,IF(SUM($D105,I71)&gt;X$5,$AD82/I71,$AD82-SUM($I105:W105)))</f>
        <v>0</v>
      </c>
      <c r="Y105" s="152">
        <f>IF(Y$5&lt;=$D105,0,IF(SUM($D105,I71)&gt;Y$5,$AD82/I71,$AD82-SUM($I105:X105)))</f>
        <v>0</v>
      </c>
      <c r="Z105" s="152">
        <f>IF(Z$5&lt;=$D105,0,IF(SUM($D105,I71)&gt;Z$5,$AD82/I71,$AD82-SUM($I105:Y105)))</f>
        <v>0</v>
      </c>
      <c r="AA105" s="152">
        <f>IF(AA$5&lt;=$D105,0,IF(SUM($D105,I71)&gt;AA$5,$AD82/I71,$AD82-SUM($I105:Z105)))</f>
        <v>0</v>
      </c>
      <c r="AB105" s="152">
        <f>IF(AB$5&lt;=$D105,0,IF(SUM($D105,I71)&gt;AB$5,$AD82/I71,$AD82-SUM($I105:AA105)))</f>
        <v>0</v>
      </c>
      <c r="AC105" s="152">
        <f>IF(AC$5&lt;=$D105,0,IF(SUM($D105,I71)&gt;AC$5,$AD82/I71,$AD82-SUM($I105:AB105)))</f>
        <v>0</v>
      </c>
      <c r="AD105" s="152">
        <f>IF(AD$5&lt;=$D105,0,IF(SUM($D105,I71)&gt;AD$5,$AD82/I71,$AD82-SUM($I105:AC105)))</f>
        <v>0</v>
      </c>
      <c r="AE105" s="153">
        <f>IF(AE$5&lt;=$D105,0,IF(SUM($D105,I71)&gt;AE$5,$AD82/I71,$AD82-SUM($I105:AD105)))</f>
        <v>0</v>
      </c>
      <c r="AF105" s="154">
        <f>IF(AF$5&lt;=$D105,0,IF(SUM($D105,I71)&gt;AF$5,$AD82/I71,$AD82-SUM($I105:AE105)))</f>
        <v>0</v>
      </c>
      <c r="AG105" s="154">
        <f>IF(AG$5&lt;=$D105,0,IF(SUM($D105,I71)&gt;AG$5,$AD82/I71,$AD82-SUM($I105:AF105)))</f>
        <v>0</v>
      </c>
      <c r="AH105" s="154">
        <f>IF(AH$5&lt;=$D105,0,IF(SUM($D105,I71)&gt;AH$5,$AD82/I71,$AD82-SUM($I105:AG105)))</f>
        <v>0</v>
      </c>
      <c r="AI105" s="154">
        <f>IF(AI$5&lt;=$D105,0,IF(SUM($D105,I71)&gt;AI$5,$AD82/I71,$AD82-SUM($I105:AH105)))</f>
        <v>0</v>
      </c>
      <c r="AJ105" s="154">
        <f>IF(AJ$5&lt;=$D105,0,IF(SUM($D105,I71)&gt;AJ$5,$AD82/I71,$AD82-SUM($I105:AI105)))</f>
        <v>0</v>
      </c>
      <c r="AK105" s="154">
        <f>IF(AK$5&lt;=$D105,0,IF(SUM($D105,I71)&gt;AK$5,$AD82/I71,$AD82-SUM($I105:AJ105)))</f>
        <v>0</v>
      </c>
      <c r="AL105" s="154">
        <f>IF(AL$5&lt;=$D105,0,IF(SUM($D105,I71)&gt;AL$5,$AD82/I71,$AD82-SUM($I105:AK105)))</f>
        <v>0</v>
      </c>
      <c r="AM105" s="154">
        <f>IF(AM$5&lt;=$D105,0,IF(SUM($D105,I71)&gt;AM$5,$AD82/I71,$AD82-SUM($I105:AL105)))</f>
        <v>0</v>
      </c>
      <c r="AN105" s="154">
        <f>IF(AN$5&lt;=$D105,0,IF(SUM($D105,I71)&gt;AN$5,$AD82/I71,$AD82-SUM($I105:AM105)))</f>
        <v>0</v>
      </c>
      <c r="AO105" s="154">
        <f>IF(AO$5&lt;=$D105,0,IF(SUM($D105,I71)&gt;AO$5,$AD82/I71,$AD82-SUM($I105:AN105)))</f>
        <v>0</v>
      </c>
      <c r="AP105" s="154">
        <f>IF(AP$5&lt;=$D105,0,IF(SUM($D105,I71)&gt;AP$5,$AD82/I71,$AD82-SUM($I105:AO105)))</f>
        <v>0</v>
      </c>
      <c r="AQ105" s="154">
        <f>IF(AQ$5&lt;=$D105,0,IF(SUM($D105,I71)&gt;AQ$5,$AD82/I71,$AD82-SUM($I105:AP105)))</f>
        <v>0</v>
      </c>
      <c r="AR105" s="154">
        <f>IF(AR$5&lt;=$D105,0,IF(SUM($D105,I71)&gt;AR$5,$AD82/I71,$AD82-SUM($I105:AQ105)))</f>
        <v>0</v>
      </c>
      <c r="AS105" s="154">
        <f>IF(AS$5&lt;=$D105,0,IF(SUM($D105,I71)&gt;AS$5,$AD82/I71,$AD82-SUM($I105:AR105)))</f>
        <v>0</v>
      </c>
      <c r="AT105" s="154">
        <f>IF(AT$5&lt;=$D105,0,IF(SUM($D105,I71)&gt;AT$5,$AD82/I71,$AD82-SUM($I105:AS105)))</f>
        <v>0</v>
      </c>
      <c r="AU105" s="154">
        <f>IF(AU$5&lt;=$D105,0,IF(SUM($D105,I71)&gt;AU$5,$AD82/I71,$AD82-SUM($I105:AT105)))</f>
        <v>0</v>
      </c>
      <c r="AV105" s="154">
        <f>IF(AV$5&lt;=$D105,0,IF(SUM($D105,I71)&gt;AV$5,$AD82/I71,$AD82-SUM($I105:AU105)))</f>
        <v>0</v>
      </c>
      <c r="AW105" s="154">
        <f>IF(AW$5&lt;=$D105,0,IF(SUM($D105,I71)&gt;AW$5,$AD82/I71,$AD82-SUM($I105:AV105)))</f>
        <v>0</v>
      </c>
      <c r="AX105" s="154">
        <f>IF(AX$5&lt;=$D105,0,IF(SUM($D105,I71)&gt;AX$5,$AD82/I71,$AD82-SUM($I105:AW105)))</f>
        <v>0</v>
      </c>
      <c r="AY105" s="154">
        <f>IF(AY$5&lt;=$D105,0,IF(SUM($D105,I71)&gt;AY$5,$AD82/I71,$AD82-SUM($I105:AX105)))</f>
        <v>0</v>
      </c>
      <c r="AZ105" s="154">
        <f>IF(AZ$5&lt;=$D105,0,IF(SUM($D105,I71)&gt;AZ$5,$AD82/I71,$AD82-SUM($I105:AY105)))</f>
        <v>0</v>
      </c>
      <c r="BA105" s="154">
        <f>IF(BA$5&lt;=$D105,0,IF(SUM($D105,I71)&gt;BA$5,$AD82/I71,$AD82-SUM($I105:AZ105)))</f>
        <v>0</v>
      </c>
      <c r="BB105" s="154">
        <f>IF(BB$5&lt;=$D105,0,IF(SUM($D105,I71)&gt;BB$5,$AD82/I71,$AD82-SUM($I105:BA105)))</f>
        <v>0</v>
      </c>
      <c r="BC105" s="154">
        <f>IF(BC$5&lt;=$D105,0,IF(SUM($D105,I71)&gt;BC$5,$AD82/I71,$AD82-SUM($I105:BB105)))</f>
        <v>0</v>
      </c>
      <c r="BD105" s="154">
        <f>IF(BD$5&lt;=$D105,0,IF(SUM($D105,I71)&gt;BD$5,$AD82/I71,$AD82-SUM($I105:BC105)))</f>
        <v>0</v>
      </c>
      <c r="BE105" s="154">
        <f>IF(BE$5&lt;=$D105,0,IF(SUM($D105,I71)&gt;BE$5,$AD82/I71,$AD82-SUM($I105:BD105)))</f>
        <v>0</v>
      </c>
      <c r="BF105" s="154">
        <f>IF(BF$5&lt;=$D105,0,IF(SUM($D105,I71)&gt;BF$5,$AD82/I71,$AD82-SUM($I105:BE105)))</f>
        <v>0</v>
      </c>
      <c r="BG105" s="154">
        <f>IF(BG$5&lt;=$D105,0,IF(SUM($D105,I71)&gt;BG$5,$AD82/I71,$AD82-SUM($I105:BF105)))</f>
        <v>0</v>
      </c>
      <c r="BH105" s="154">
        <f>IF(BH$5&lt;=$D105,0,IF(SUM($D105,I71)&gt;BH$5,$AD82/I71,$AD82-SUM($I105:BG105)))</f>
        <v>0</v>
      </c>
      <c r="BI105" s="154">
        <f>IF(BI$5&lt;=$D105,0,IF(SUM($D105,I71)&gt;BI$5,$AD82/I71,$AD82-SUM($I105:BH105)))</f>
        <v>0</v>
      </c>
      <c r="BJ105" s="154">
        <f>IF(BJ$5&lt;=$D105,0,IF(SUM($D105,I71)&gt;BJ$5,$AD82/I71,$AD82-SUM($I105:BI105)))</f>
        <v>0</v>
      </c>
      <c r="BK105" s="154">
        <f>IF(BK$5&lt;=$D105,0,IF(SUM($D105,I71)&gt;BK$5,$AD82/I71,$AD82-SUM($I105:BJ105)))</f>
        <v>0</v>
      </c>
      <c r="BL105" s="154">
        <f>IF(BL$5&lt;=$D105,0,IF(SUM($D105,I71)&gt;BL$5,$AD82/I71,$AD82-SUM($I105:BK105)))</f>
        <v>0</v>
      </c>
      <c r="BM105" s="154">
        <f>IF(BM$5&lt;=$D105,0,IF(SUM($D105,I71)&gt;BM$5,$AD82/I71,$AD82-SUM($I105:BL105)))</f>
        <v>0</v>
      </c>
      <c r="BN105" s="154">
        <f>IF(BN$5&lt;=$D105,0,IF(SUM($D105,I71)&gt;BN$5,$AD82/I71,$AD82-SUM($I105:BM105)))</f>
        <v>0</v>
      </c>
      <c r="BO105" s="154">
        <f>IF(BO$5&lt;=$D105,0,IF(SUM($D105,I71)&gt;BO$5,$AD82/I71,$AD82-SUM($I105:BN105)))</f>
        <v>0</v>
      </c>
      <c r="BP105" s="154">
        <f>IF(BP$5&lt;=$D105,0,IF(SUM($D105,I71)&gt;BP$5,$AD82/I71,$AD82-SUM($I105:BO105)))</f>
        <v>0</v>
      </c>
      <c r="BQ105" s="154">
        <f>IF(BQ$5&lt;=$D105,0,IF(SUM($D105,I71)&gt;BQ$5,$AD82/I71,$AD82-SUM($I105:BP105)))</f>
        <v>0</v>
      </c>
      <c r="BR105" s="154">
        <f>IF(BR$5&lt;=$D105,0,IF(SUM($D105,I71)&gt;BR$5,$AD82/I71,$AD82-SUM($I105:BQ105)))</f>
        <v>0</v>
      </c>
      <c r="BS105" s="154">
        <f>IF(BS$5&lt;=$D105,0,IF(SUM($D105,I71)&gt;BS$5,$AD82/I71,$AD82-SUM($I105:BR105)))</f>
        <v>0</v>
      </c>
      <c r="BT105" s="154">
        <f>IF(BT$5&lt;=$D105,0,IF(SUM($D105,I71)&gt;BT$5,$AD82/I71,$AD82-SUM($I105:BS105)))</f>
        <v>0</v>
      </c>
      <c r="BU105" s="154">
        <f>IF(BU$5&lt;=$D105,0,IF(SUM($D105,I71)&gt;BU$5,$AD82/I71,$AD82-SUM($I105:BT105)))</f>
        <v>0</v>
      </c>
      <c r="BV105" s="154">
        <f>IF(BV$5&lt;=$D105,0,IF(SUM($D105,I71)&gt;BV$5,$AD82/I71,$AD82-SUM($I105:BU105)))</f>
        <v>0</v>
      </c>
      <c r="BW105" s="154">
        <f>IF(BW$5&lt;=$D105,0,IF(SUM($D105,I71)&gt;BW$5,$AD82/I71,$AD82-SUM($I105:BV105)))</f>
        <v>0</v>
      </c>
    </row>
    <row r="106" spans="4:75" ht="12.75" customHeight="1" outlineLevel="1">
      <c r="D106" s="155">
        <f t="shared" si="25"/>
        <v>2034</v>
      </c>
      <c r="E106" s="120" t="s">
        <v>55</v>
      </c>
      <c r="I106" s="134"/>
      <c r="J106" s="152">
        <f>IF(J$5&lt;=$D106,0,IF(SUM($D106,I71)&gt;J$5,$AE82/I71,$AE82-SUM($I106:I106)))</f>
        <v>0</v>
      </c>
      <c r="K106" s="152">
        <f>IF(K$5&lt;=$D106,0,IF(SUM($D106,I71)&gt;K$5,$AE82/I71,$AE82-SUM($I106:J106)))</f>
        <v>0</v>
      </c>
      <c r="L106" s="152">
        <f>IF(L$5&lt;=$D106,0,IF(SUM($D106,I71)&gt;L$5,$AE82/I71,$AE82-SUM($I106:K106)))</f>
        <v>0</v>
      </c>
      <c r="M106" s="152">
        <f>IF(M$5&lt;=$D106,0,IF(SUM($D106,I71)&gt;M$5,$AE82/I71,$AE82-SUM($I106:L106)))</f>
        <v>0</v>
      </c>
      <c r="N106" s="152">
        <f>IF(N$5&lt;=$D106,0,IF(SUM($D106,I71)&gt;N$5,$AE82/I71,$AE82-SUM($I106:M106)))</f>
        <v>0</v>
      </c>
      <c r="O106" s="152">
        <f>IF(O$5&lt;=$D106,0,IF(SUM($D106,I71)&gt;O$5,$AE82/I71,$AE82-SUM($I106:N106)))</f>
        <v>0</v>
      </c>
      <c r="P106" s="152">
        <f>IF(P$5&lt;=$D106,0,IF(SUM($D106,I71)&gt;P$5,$AE82/I71,$AE82-SUM($I106:O106)))</f>
        <v>0</v>
      </c>
      <c r="Q106" s="152">
        <f>IF(Q$5&lt;=$D106,0,IF(SUM($D106,I71)&gt;Q$5,$AE82/I71,$AE82-SUM($I106:P106)))</f>
        <v>0</v>
      </c>
      <c r="R106" s="152">
        <f>IF(R$5&lt;=$D106,0,IF(SUM($D106,I71)&gt;R$5,$AE82/I71,$AE82-SUM($I106:Q106)))</f>
        <v>0</v>
      </c>
      <c r="S106" s="152">
        <f>IF(S$5&lt;=$D106,0,IF(SUM($D106,I71)&gt;S$5,$AE82/I71,$AE82-SUM($I106:R106)))</f>
        <v>0</v>
      </c>
      <c r="T106" s="152">
        <f>IF(T$5&lt;=$D106,0,IF(SUM($D106,I71)&gt;T$5,$AE82/I71,$AE82-SUM($I106:S106)))</f>
        <v>0</v>
      </c>
      <c r="U106" s="152">
        <f>IF(U$5&lt;=$D106,0,IF(SUM($D106,I71)&gt;U$5,$AE82/I71,$AE82-SUM($I106:T106)))</f>
        <v>0</v>
      </c>
      <c r="V106" s="152">
        <f>IF(V$5&lt;=$D106,0,IF(SUM($D106,I71)&gt;V$5,$AE82/I71,$AE82-SUM($I106:U106)))</f>
        <v>0</v>
      </c>
      <c r="W106" s="152">
        <f>IF(W$5&lt;=$D106,0,IF(SUM($D106,I71)&gt;W$5,$AE82/I71,$AE82-SUM($I106:V106)))</f>
        <v>0</v>
      </c>
      <c r="X106" s="152">
        <f>IF(X$5&lt;=$D106,0,IF(SUM($D106,I71)&gt;X$5,$AE82/I71,$AE82-SUM($I106:W106)))</f>
        <v>0</v>
      </c>
      <c r="Y106" s="152">
        <f>IF(Y$5&lt;=$D106,0,IF(SUM($D106,I71)&gt;Y$5,$AE82/I71,$AE82-SUM($I106:X106)))</f>
        <v>0</v>
      </c>
      <c r="Z106" s="152">
        <f>IF(Z$5&lt;=$D106,0,IF(SUM($D106,I71)&gt;Z$5,$AE82/I71,$AE82-SUM($I106:Y106)))</f>
        <v>0</v>
      </c>
      <c r="AA106" s="152">
        <f>IF(AA$5&lt;=$D106,0,IF(SUM($D106,I71)&gt;AA$5,$AE82/I71,$AE82-SUM($I106:Z106)))</f>
        <v>0</v>
      </c>
      <c r="AB106" s="152">
        <f>IF(AB$5&lt;=$D106,0,IF(SUM($D106,I71)&gt;AB$5,$AE82/I71,$AE82-SUM($I106:AA106)))</f>
        <v>0</v>
      </c>
      <c r="AC106" s="152">
        <f>IF(AC$5&lt;=$D106,0,IF(SUM($D106,I71)&gt;AC$5,$AE82/I71,$AE82-SUM($I106:AB106)))</f>
        <v>0</v>
      </c>
      <c r="AD106" s="152">
        <f>IF(AD$5&lt;=$D106,0,IF(SUM($D106,I71)&gt;AD$5,$AE82/I71,$AE82-SUM($I106:AC106)))</f>
        <v>0</v>
      </c>
      <c r="AE106" s="152">
        <f>IF(AE$5&lt;=$D106,0,IF(SUM($D106,I71)&gt;AE$5,$AE82/I71,$AE82-SUM($I106:AD106)))</f>
        <v>0</v>
      </c>
      <c r="AF106" s="153">
        <f>IF(AF$5&lt;=$D106,0,IF(SUM($D106,I71)&gt;AF$5,$AE82/I71,$AE82-SUM($I106:AE106)))</f>
        <v>0</v>
      </c>
      <c r="AG106" s="154">
        <f>IF(AG$5&lt;=$D106,0,IF(SUM($D106,I71)&gt;AG$5,$AE82/I71,$AE82-SUM($I106:AF106)))</f>
        <v>0</v>
      </c>
      <c r="AH106" s="154">
        <f>IF(AH$5&lt;=$D106,0,IF(SUM($D106,I71)&gt;AH$5,$AE82/I71,$AE82-SUM($I106:AG106)))</f>
        <v>0</v>
      </c>
      <c r="AI106" s="154">
        <f>IF(AI$5&lt;=$D106,0,IF(SUM($D106,I71)&gt;AI$5,$AE82/I71,$AE82-SUM($I106:AH106)))</f>
        <v>0</v>
      </c>
      <c r="AJ106" s="154">
        <f>IF(AJ$5&lt;=$D106,0,IF(SUM($D106,I71)&gt;AJ$5,$AE82/I71,$AE82-SUM($I106:AI106)))</f>
        <v>0</v>
      </c>
      <c r="AK106" s="154">
        <f>IF(AK$5&lt;=$D106,0,IF(SUM($D106,I71)&gt;AK$5,$AE82/I71,$AE82-SUM($I106:AJ106)))</f>
        <v>0</v>
      </c>
      <c r="AL106" s="154">
        <f>IF(AL$5&lt;=$D106,0,IF(SUM($D106,I71)&gt;AL$5,$AE82/I71,$AE82-SUM($I106:AK106)))</f>
        <v>0</v>
      </c>
      <c r="AM106" s="154">
        <f>IF(AM$5&lt;=$D106,0,IF(SUM($D106,I71)&gt;AM$5,$AE82/I71,$AE82-SUM($I106:AL106)))</f>
        <v>0</v>
      </c>
      <c r="AN106" s="154">
        <f>IF(AN$5&lt;=$D106,0,IF(SUM($D106,I71)&gt;AN$5,$AE82/I71,$AE82-SUM($I106:AM106)))</f>
        <v>0</v>
      </c>
      <c r="AO106" s="154">
        <f>IF(AO$5&lt;=$D106,0,IF(SUM($D106,I71)&gt;AO$5,$AE82/I71,$AE82-SUM($I106:AN106)))</f>
        <v>0</v>
      </c>
      <c r="AP106" s="154">
        <f>IF(AP$5&lt;=$D106,0,IF(SUM($D106,I71)&gt;AP$5,$AE82/I71,$AE82-SUM($I106:AO106)))</f>
        <v>0</v>
      </c>
      <c r="AQ106" s="154">
        <f>IF(AQ$5&lt;=$D106,0,IF(SUM($D106,I71)&gt;AQ$5,$AE82/I71,$AE82-SUM($I106:AP106)))</f>
        <v>0</v>
      </c>
      <c r="AR106" s="154">
        <f>IF(AR$5&lt;=$D106,0,IF(SUM($D106,I71)&gt;AR$5,$AE82/I71,$AE82-SUM($I106:AQ106)))</f>
        <v>0</v>
      </c>
      <c r="AS106" s="154">
        <f>IF(AS$5&lt;=$D106,0,IF(SUM($D106,I71)&gt;AS$5,$AE82/I71,$AE82-SUM($I106:AR106)))</f>
        <v>0</v>
      </c>
      <c r="AT106" s="154">
        <f>IF(AT$5&lt;=$D106,0,IF(SUM($D106,I71)&gt;AT$5,$AE82/I71,$AE82-SUM($I106:AS106)))</f>
        <v>0</v>
      </c>
      <c r="AU106" s="154">
        <f>IF(AU$5&lt;=$D106,0,IF(SUM($D106,I71)&gt;AU$5,$AE82/I71,$AE82-SUM($I106:AT106)))</f>
        <v>0</v>
      </c>
      <c r="AV106" s="154">
        <f>IF(AV$5&lt;=$D106,0,IF(SUM($D106,I71)&gt;AV$5,$AE82/I71,$AE82-SUM($I106:AU106)))</f>
        <v>0</v>
      </c>
      <c r="AW106" s="154">
        <f>IF(AW$5&lt;=$D106,0,IF(SUM($D106,I71)&gt;AW$5,$AE82/I71,$AE82-SUM($I106:AV106)))</f>
        <v>0</v>
      </c>
      <c r="AX106" s="154">
        <f>IF(AX$5&lt;=$D106,0,IF(SUM($D106,I71)&gt;AX$5,$AE82/I71,$AE82-SUM($I106:AW106)))</f>
        <v>0</v>
      </c>
      <c r="AY106" s="154">
        <f>IF(AY$5&lt;=$D106,0,IF(SUM($D106,I71)&gt;AY$5,$AE82/I71,$AE82-SUM($I106:AX106)))</f>
        <v>0</v>
      </c>
      <c r="AZ106" s="154">
        <f>IF(AZ$5&lt;=$D106,0,IF(SUM($D106,I71)&gt;AZ$5,$AE82/I71,$AE82-SUM($I106:AY106)))</f>
        <v>0</v>
      </c>
      <c r="BA106" s="154">
        <f>IF(BA$5&lt;=$D106,0,IF(SUM($D106,I71)&gt;BA$5,$AE82/I71,$AE82-SUM($I106:AZ106)))</f>
        <v>0</v>
      </c>
      <c r="BB106" s="154">
        <f>IF(BB$5&lt;=$D106,0,IF(SUM($D106,I71)&gt;BB$5,$AE82/I71,$AE82-SUM($I106:BA106)))</f>
        <v>0</v>
      </c>
      <c r="BC106" s="154">
        <f>IF(BC$5&lt;=$D106,0,IF(SUM($D106,I71)&gt;BC$5,$AE82/I71,$AE82-SUM($I106:BB106)))</f>
        <v>0</v>
      </c>
      <c r="BD106" s="154">
        <f>IF(BD$5&lt;=$D106,0,IF(SUM($D106,I71)&gt;BD$5,$AE82/I71,$AE82-SUM($I106:BC106)))</f>
        <v>0</v>
      </c>
      <c r="BE106" s="154">
        <f>IF(BE$5&lt;=$D106,0,IF(SUM($D106,I71)&gt;BE$5,$AE82/I71,$AE82-SUM($I106:BD106)))</f>
        <v>0</v>
      </c>
      <c r="BF106" s="154">
        <f>IF(BF$5&lt;=$D106,0,IF(SUM($D106,I71)&gt;BF$5,$AE82/I71,$AE82-SUM($I106:BE106)))</f>
        <v>0</v>
      </c>
      <c r="BG106" s="154">
        <f>IF(BG$5&lt;=$D106,0,IF(SUM($D106,I71)&gt;BG$5,$AE82/I71,$AE82-SUM($I106:BF106)))</f>
        <v>0</v>
      </c>
      <c r="BH106" s="154">
        <f>IF(BH$5&lt;=$D106,0,IF(SUM($D106,I71)&gt;BH$5,$AE82/I71,$AE82-SUM($I106:BG106)))</f>
        <v>0</v>
      </c>
      <c r="BI106" s="154">
        <f>IF(BI$5&lt;=$D106,0,IF(SUM($D106,I71)&gt;BI$5,$AE82/I71,$AE82-SUM($I106:BH106)))</f>
        <v>0</v>
      </c>
      <c r="BJ106" s="154">
        <f>IF(BJ$5&lt;=$D106,0,IF(SUM($D106,I71)&gt;BJ$5,$AE82/I71,$AE82-SUM($I106:BI106)))</f>
        <v>0</v>
      </c>
      <c r="BK106" s="154">
        <f>IF(BK$5&lt;=$D106,0,IF(SUM($D106,I71)&gt;BK$5,$AE82/I71,$AE82-SUM($I106:BJ106)))</f>
        <v>0</v>
      </c>
      <c r="BL106" s="154">
        <f>IF(BL$5&lt;=$D106,0,IF(SUM($D106,I71)&gt;BL$5,$AE82/I71,$AE82-SUM($I106:BK106)))</f>
        <v>0</v>
      </c>
      <c r="BM106" s="154">
        <f>IF(BM$5&lt;=$D106,0,IF(SUM($D106,I71)&gt;BM$5,$AE82/I71,$AE82-SUM($I106:BL106)))</f>
        <v>0</v>
      </c>
      <c r="BN106" s="154">
        <f>IF(BN$5&lt;=$D106,0,IF(SUM($D106,I71)&gt;BN$5,$AE82/I71,$AE82-SUM($I106:BM106)))</f>
        <v>0</v>
      </c>
      <c r="BO106" s="154">
        <f>IF(BO$5&lt;=$D106,0,IF(SUM($D106,I71)&gt;BO$5,$AE82/I71,$AE82-SUM($I106:BN106)))</f>
        <v>0</v>
      </c>
      <c r="BP106" s="154">
        <f>IF(BP$5&lt;=$D106,0,IF(SUM($D106,I71)&gt;BP$5,$AE82/I71,$AE82-SUM($I106:BO106)))</f>
        <v>0</v>
      </c>
      <c r="BQ106" s="154">
        <f>IF(BQ$5&lt;=$D106,0,IF(SUM($D106,I71)&gt;BQ$5,$AE82/I71,$AE82-SUM($I106:BP106)))</f>
        <v>0</v>
      </c>
      <c r="BR106" s="154">
        <f>IF(BR$5&lt;=$D106,0,IF(SUM($D106,I71)&gt;BR$5,$AE82/I71,$AE82-SUM($I106:BQ106)))</f>
        <v>0</v>
      </c>
      <c r="BS106" s="154">
        <f>IF(BS$5&lt;=$D106,0,IF(SUM($D106,I71)&gt;BS$5,$AE82/I71,$AE82-SUM($I106:BR106)))</f>
        <v>0</v>
      </c>
      <c r="BT106" s="154">
        <f>IF(BT$5&lt;=$D106,0,IF(SUM($D106,I71)&gt;BT$5,$AE82/I71,$AE82-SUM($I106:BS106)))</f>
        <v>0</v>
      </c>
      <c r="BU106" s="154">
        <f>IF(BU$5&lt;=$D106,0,IF(SUM($D106,I71)&gt;BU$5,$AE82/I71,$AE82-SUM($I106:BT106)))</f>
        <v>0</v>
      </c>
      <c r="BV106" s="154">
        <f>IF(BV$5&lt;=$D106,0,IF(SUM($D106,I71)&gt;BV$5,$AE82/I71,$AE82-SUM($I106:BU106)))</f>
        <v>0</v>
      </c>
      <c r="BW106" s="154">
        <f>IF(BW$5&lt;=$D106,0,IF(SUM($D106,I71)&gt;BW$5,$AE82/I71,$AE82-SUM($I106:BV106)))</f>
        <v>0</v>
      </c>
    </row>
    <row r="107" spans="4:75" ht="12.75" customHeight="1" outlineLevel="1">
      <c r="D107" s="155">
        <f t="shared" si="25"/>
        <v>2035</v>
      </c>
      <c r="E107" s="120" t="s">
        <v>55</v>
      </c>
      <c r="I107" s="134"/>
      <c r="J107" s="152">
        <f>IF(J$5&lt;=$D107,0,IF(SUM($D107,I71)&gt;J$5,$AF82/I71,$AF82-SUM($I107:I107)))</f>
        <v>0</v>
      </c>
      <c r="K107" s="152">
        <f>IF(K$5&lt;=$D107,0,IF(SUM($D107,I71)&gt;K$5,$AF82/I71,$AF82-SUM($I107:J107)))</f>
        <v>0</v>
      </c>
      <c r="L107" s="152">
        <f>IF(L$5&lt;=$D107,0,IF(SUM($D107,I71)&gt;L$5,$AF82/I71,$AF82-SUM($I107:K107)))</f>
        <v>0</v>
      </c>
      <c r="M107" s="152">
        <f>IF(M$5&lt;=$D107,0,IF(SUM($D107,I71)&gt;M$5,$AF82/I71,$AF82-SUM($I107:L107)))</f>
        <v>0</v>
      </c>
      <c r="N107" s="152">
        <f>IF(N$5&lt;=$D107,0,IF(SUM($D107,I71)&gt;N$5,$AF82/I71,$AF82-SUM($I107:M107)))</f>
        <v>0</v>
      </c>
      <c r="O107" s="152">
        <f>IF(O$5&lt;=$D107,0,IF(SUM($D107,I71)&gt;O$5,$AF82/I71,$AF82-SUM($I107:N107)))</f>
        <v>0</v>
      </c>
      <c r="P107" s="152">
        <f>IF(P$5&lt;=$D107,0,IF(SUM($D107,I71)&gt;P$5,$AF82/I71,$AF82-SUM($I107:O107)))</f>
        <v>0</v>
      </c>
      <c r="Q107" s="152">
        <f>IF(Q$5&lt;=$D107,0,IF(SUM($D107,I71)&gt;Q$5,$AF82/I71,$AF82-SUM($I107:P107)))</f>
        <v>0</v>
      </c>
      <c r="R107" s="152">
        <f>IF(R$5&lt;=$D107,0,IF(SUM($D107,I71)&gt;R$5,$AF82/I71,$AF82-SUM($I107:Q107)))</f>
        <v>0</v>
      </c>
      <c r="S107" s="152">
        <f>IF(S$5&lt;=$D107,0,IF(SUM($D107,I71)&gt;S$5,$AF82/I71,$AF82-SUM($I107:R107)))</f>
        <v>0</v>
      </c>
      <c r="T107" s="152">
        <f>IF(T$5&lt;=$D107,0,IF(SUM($D107,I71)&gt;T$5,$AF82/I71,$AF82-SUM($I107:S107)))</f>
        <v>0</v>
      </c>
      <c r="U107" s="152">
        <f>IF(U$5&lt;=$D107,0,IF(SUM($D107,I71)&gt;U$5,$AF82/I71,$AF82-SUM($I107:T107)))</f>
        <v>0</v>
      </c>
      <c r="V107" s="152">
        <f>IF(V$5&lt;=$D107,0,IF(SUM($D107,I71)&gt;V$5,$AF82/I71,$AF82-SUM($I107:U107)))</f>
        <v>0</v>
      </c>
      <c r="W107" s="152">
        <f>IF(W$5&lt;=$D107,0,IF(SUM($D107,I71)&gt;W$5,$AF82/I71,$AF82-SUM($I107:V107)))</f>
        <v>0</v>
      </c>
      <c r="X107" s="152">
        <f>IF(X$5&lt;=$D107,0,IF(SUM($D107,I71)&gt;X$5,$AF82/I71,$AF82-SUM($I107:W107)))</f>
        <v>0</v>
      </c>
      <c r="Y107" s="152">
        <f>IF(Y$5&lt;=$D107,0,IF(SUM($D107,I71)&gt;Y$5,$AF82/I71,$AF82-SUM($I107:X107)))</f>
        <v>0</v>
      </c>
      <c r="Z107" s="152">
        <f>IF(Z$5&lt;=$D107,0,IF(SUM($D107,I71)&gt;Z$5,$AF82/I71,$AF82-SUM($I107:Y107)))</f>
        <v>0</v>
      </c>
      <c r="AA107" s="152">
        <f>IF(AA$5&lt;=$D107,0,IF(SUM($D107,I71)&gt;AA$5,$AF82/I71,$AF82-SUM($I107:Z107)))</f>
        <v>0</v>
      </c>
      <c r="AB107" s="152">
        <f>IF(AB$5&lt;=$D107,0,IF(SUM($D107,I71)&gt;AB$5,$AF82/I71,$AF82-SUM($I107:AA107)))</f>
        <v>0</v>
      </c>
      <c r="AC107" s="152">
        <f>IF(AC$5&lt;=$D107,0,IF(SUM($D107,I71)&gt;AC$5,$AF82/I71,$AF82-SUM($I107:AB107)))</f>
        <v>0</v>
      </c>
      <c r="AD107" s="152">
        <f>IF(AD$5&lt;=$D107,0,IF(SUM($D107,I71)&gt;AD$5,$AF82/I71,$AF82-SUM($I107:AC107)))</f>
        <v>0</v>
      </c>
      <c r="AE107" s="152">
        <f>IF(AE$5&lt;=$D107,0,IF(SUM($D107,I71)&gt;AE$5,$AF82/I71,$AF82-SUM($I107:AD107)))</f>
        <v>0</v>
      </c>
      <c r="AF107" s="152">
        <f>IF(AF$5&lt;=$D107,0,IF(SUM($D107,I71)&gt;AF$5,$AF82/I71,$AF82-SUM($I107:AE107)))</f>
        <v>0</v>
      </c>
      <c r="AG107" s="153">
        <f>IF(AG$5&lt;=$D107,0,IF(SUM($D107,I71)&gt;AG$5,$AF82/I71,$AF82-SUM($I107:AF107)))</f>
        <v>0</v>
      </c>
      <c r="AH107" s="154">
        <f>IF(AH$5&lt;=$D107,0,IF(SUM($D107,I71)&gt;AH$5,$AF82/I71,$AF82-SUM($I107:AG107)))</f>
        <v>0</v>
      </c>
      <c r="AI107" s="154">
        <f>IF(AI$5&lt;=$D107,0,IF(SUM($D107,I71)&gt;AI$5,$AF82/I71,$AF82-SUM($I107:AH107)))</f>
        <v>0</v>
      </c>
      <c r="AJ107" s="154">
        <f>IF(AJ$5&lt;=$D107,0,IF(SUM($D107,I71)&gt;AJ$5,$AF82/I71,$AF82-SUM($I107:AI107)))</f>
        <v>0</v>
      </c>
      <c r="AK107" s="154">
        <f>IF(AK$5&lt;=$D107,0,IF(SUM($D107,I71)&gt;AK$5,$AF82/I71,$AF82-SUM($I107:AJ107)))</f>
        <v>0</v>
      </c>
      <c r="AL107" s="154">
        <f>IF(AL$5&lt;=$D107,0,IF(SUM($D107,I71)&gt;AL$5,$AF82/I71,$AF82-SUM($I107:AK107)))</f>
        <v>0</v>
      </c>
      <c r="AM107" s="154">
        <f>IF(AM$5&lt;=$D107,0,IF(SUM($D107,I71)&gt;AM$5,$AF82/I71,$AF82-SUM($I107:AL107)))</f>
        <v>0</v>
      </c>
      <c r="AN107" s="154">
        <f>IF(AN$5&lt;=$D107,0,IF(SUM($D107,I71)&gt;AN$5,$AF82/I71,$AF82-SUM($I107:AM107)))</f>
        <v>0</v>
      </c>
      <c r="AO107" s="154">
        <f>IF(AO$5&lt;=$D107,0,IF(SUM($D107,I71)&gt;AO$5,$AF82/I71,$AF82-SUM($I107:AN107)))</f>
        <v>0</v>
      </c>
      <c r="AP107" s="154">
        <f>IF(AP$5&lt;=$D107,0,IF(SUM($D107,I71)&gt;AP$5,$AF82/I71,$AF82-SUM($I107:AO107)))</f>
        <v>0</v>
      </c>
      <c r="AQ107" s="154">
        <f>IF(AQ$5&lt;=$D107,0,IF(SUM($D107,I71)&gt;AQ$5,$AF82/I71,$AF82-SUM($I107:AP107)))</f>
        <v>0</v>
      </c>
      <c r="AR107" s="154">
        <f>IF(AR$5&lt;=$D107,0,IF(SUM($D107,I71)&gt;AR$5,$AF82/I71,$AF82-SUM($I107:AQ107)))</f>
        <v>0</v>
      </c>
      <c r="AS107" s="154">
        <f>IF(AS$5&lt;=$D107,0,IF(SUM($D107,I71)&gt;AS$5,$AF82/I71,$AF82-SUM($I107:AR107)))</f>
        <v>0</v>
      </c>
      <c r="AT107" s="154">
        <f>IF(AT$5&lt;=$D107,0,IF(SUM($D107,I71)&gt;AT$5,$AF82/I71,$AF82-SUM($I107:AS107)))</f>
        <v>0</v>
      </c>
      <c r="AU107" s="154">
        <f>IF(AU$5&lt;=$D107,0,IF(SUM($D107,I71)&gt;AU$5,$AF82/I71,$AF82-SUM($I107:AT107)))</f>
        <v>0</v>
      </c>
      <c r="AV107" s="154">
        <f>IF(AV$5&lt;=$D107,0,IF(SUM($D107,I71)&gt;AV$5,$AF82/I71,$AF82-SUM($I107:AU107)))</f>
        <v>0</v>
      </c>
      <c r="AW107" s="154">
        <f>IF(AW$5&lt;=$D107,0,IF(SUM($D107,I71)&gt;AW$5,$AF82/I71,$AF82-SUM($I107:AV107)))</f>
        <v>0</v>
      </c>
      <c r="AX107" s="154">
        <f>IF(AX$5&lt;=$D107,0,IF(SUM($D107,I71)&gt;AX$5,$AF82/I71,$AF82-SUM($I107:AW107)))</f>
        <v>0</v>
      </c>
      <c r="AY107" s="154">
        <f>IF(AY$5&lt;=$D107,0,IF(SUM($D107,I71)&gt;AY$5,$AF82/I71,$AF82-SUM($I107:AX107)))</f>
        <v>0</v>
      </c>
      <c r="AZ107" s="154">
        <f>IF(AZ$5&lt;=$D107,0,IF(SUM($D107,I71)&gt;AZ$5,$AF82/I71,$AF82-SUM($I107:AY107)))</f>
        <v>0</v>
      </c>
      <c r="BA107" s="154">
        <f>IF(BA$5&lt;=$D107,0,IF(SUM($D107,I71)&gt;BA$5,$AF82/I71,$AF82-SUM($I107:AZ107)))</f>
        <v>0</v>
      </c>
      <c r="BB107" s="154">
        <f>IF(BB$5&lt;=$D107,0,IF(SUM($D107,I71)&gt;BB$5,$AF82/I71,$AF82-SUM($I107:BA107)))</f>
        <v>0</v>
      </c>
      <c r="BC107" s="154">
        <f>IF(BC$5&lt;=$D107,0,IF(SUM($D107,I71)&gt;BC$5,$AF82/I71,$AF82-SUM($I107:BB107)))</f>
        <v>0</v>
      </c>
      <c r="BD107" s="154">
        <f>IF(BD$5&lt;=$D107,0,IF(SUM($D107,I71)&gt;BD$5,$AF82/I71,$AF82-SUM($I107:BC107)))</f>
        <v>0</v>
      </c>
      <c r="BE107" s="154">
        <f>IF(BE$5&lt;=$D107,0,IF(SUM($D107,I71)&gt;BE$5,$AF82/I71,$AF82-SUM($I107:BD107)))</f>
        <v>0</v>
      </c>
      <c r="BF107" s="154">
        <f>IF(BF$5&lt;=$D107,0,IF(SUM($D107,I71)&gt;BF$5,$AF82/I71,$AF82-SUM($I107:BE107)))</f>
        <v>0</v>
      </c>
      <c r="BG107" s="154">
        <f>IF(BG$5&lt;=$D107,0,IF(SUM($D107,I71)&gt;BG$5,$AF82/I71,$AF82-SUM($I107:BF107)))</f>
        <v>0</v>
      </c>
      <c r="BH107" s="154">
        <f>IF(BH$5&lt;=$D107,0,IF(SUM($D107,I71)&gt;BH$5,$AF82/I71,$AF82-SUM($I107:BG107)))</f>
        <v>0</v>
      </c>
      <c r="BI107" s="154">
        <f>IF(BI$5&lt;=$D107,0,IF(SUM($D107,I71)&gt;BI$5,$AF82/I71,$AF82-SUM($I107:BH107)))</f>
        <v>0</v>
      </c>
      <c r="BJ107" s="154">
        <f>IF(BJ$5&lt;=$D107,0,IF(SUM($D107,I71)&gt;BJ$5,$AF82/I71,$AF82-SUM($I107:BI107)))</f>
        <v>0</v>
      </c>
      <c r="BK107" s="154">
        <f>IF(BK$5&lt;=$D107,0,IF(SUM($D107,I71)&gt;BK$5,$AF82/I71,$AF82-SUM($I107:BJ107)))</f>
        <v>0</v>
      </c>
      <c r="BL107" s="154">
        <f>IF(BL$5&lt;=$D107,0,IF(SUM($D107,I71)&gt;BL$5,$AF82/I71,$AF82-SUM($I107:BK107)))</f>
        <v>0</v>
      </c>
      <c r="BM107" s="154">
        <f>IF(BM$5&lt;=$D107,0,IF(SUM($D107,I71)&gt;BM$5,$AF82/I71,$AF82-SUM($I107:BL107)))</f>
        <v>0</v>
      </c>
      <c r="BN107" s="154">
        <f>IF(BN$5&lt;=$D107,0,IF(SUM($D107,I71)&gt;BN$5,$AF82/I71,$AF82-SUM($I107:BM107)))</f>
        <v>0</v>
      </c>
      <c r="BO107" s="154">
        <f>IF(BO$5&lt;=$D107,0,IF(SUM($D107,I71)&gt;BO$5,$AF82/I71,$AF82-SUM($I107:BN107)))</f>
        <v>0</v>
      </c>
      <c r="BP107" s="154">
        <f>IF(BP$5&lt;=$D107,0,IF(SUM($D107,I71)&gt;BP$5,$AF82/I71,$AF82-SUM($I107:BO107)))</f>
        <v>0</v>
      </c>
      <c r="BQ107" s="154">
        <f>IF(BQ$5&lt;=$D107,0,IF(SUM($D107,I71)&gt;BQ$5,$AF82/I71,$AF82-SUM($I107:BP107)))</f>
        <v>0</v>
      </c>
      <c r="BR107" s="154">
        <f>IF(BR$5&lt;=$D107,0,IF(SUM($D107,I71)&gt;BR$5,$AF82/I71,$AF82-SUM($I107:BQ107)))</f>
        <v>0</v>
      </c>
      <c r="BS107" s="154">
        <f>IF(BS$5&lt;=$D107,0,IF(SUM($D107,I71)&gt;BS$5,$AF82/I71,$AF82-SUM($I107:BR107)))</f>
        <v>0</v>
      </c>
      <c r="BT107" s="154">
        <f>IF(BT$5&lt;=$D107,0,IF(SUM($D107,I71)&gt;BT$5,$AF82/I71,$AF82-SUM($I107:BS107)))</f>
        <v>0</v>
      </c>
      <c r="BU107" s="154">
        <f>IF(BU$5&lt;=$D107,0,IF(SUM($D107,I71)&gt;BU$5,$AF82/I71,$AF82-SUM($I107:BT107)))</f>
        <v>0</v>
      </c>
      <c r="BV107" s="154">
        <f>IF(BV$5&lt;=$D107,0,IF(SUM($D107,I71)&gt;BV$5,$AF82/I71,$AF82-SUM($I107:BU107)))</f>
        <v>0</v>
      </c>
      <c r="BW107" s="154">
        <f>IF(BW$5&lt;=$D107,0,IF(SUM($D107,I71)&gt;BW$5,$AF82/I71,$AF82-SUM($I107:BV107)))</f>
        <v>0</v>
      </c>
    </row>
    <row r="108" spans="4:75" ht="12.75" customHeight="1" outlineLevel="1">
      <c r="D108" s="155">
        <f t="shared" si="25"/>
        <v>2036</v>
      </c>
      <c r="E108" s="120" t="s">
        <v>55</v>
      </c>
      <c r="I108" s="134"/>
      <c r="J108" s="152">
        <f>IF(J$5&lt;=$D108,0,IF(SUM($D108,I71)&gt;J$5,$AG82/I71,$AG82-SUM($I108:I108)))</f>
        <v>0</v>
      </c>
      <c r="K108" s="152">
        <f>IF(K$5&lt;=$D108,0,IF(SUM($D108,I71)&gt;K$5,$AG82/I71,$AG82-SUM($I108:J108)))</f>
        <v>0</v>
      </c>
      <c r="L108" s="152">
        <f>IF(L$5&lt;=$D108,0,IF(SUM($D108,I71)&gt;L$5,$AG82/I71,$AG82-SUM($I108:K108)))</f>
        <v>0</v>
      </c>
      <c r="M108" s="152">
        <f>IF(M$5&lt;=$D108,0,IF(SUM($D108,I71)&gt;M$5,$AG82/I71,$AG82-SUM($I108:L108)))</f>
        <v>0</v>
      </c>
      <c r="N108" s="152">
        <f>IF(N$5&lt;=$D108,0,IF(SUM($D108,I71)&gt;N$5,$AG82/I71,$AG82-SUM($I108:M108)))</f>
        <v>0</v>
      </c>
      <c r="O108" s="152">
        <f>IF(O$5&lt;=$D108,0,IF(SUM($D108,I71)&gt;O$5,$AG82/I71,$AG82-SUM($I108:N108)))</f>
        <v>0</v>
      </c>
      <c r="P108" s="152">
        <f>IF(P$5&lt;=$D108,0,IF(SUM($D108,I71)&gt;P$5,$AG82/I71,$AG82-SUM($I108:O108)))</f>
        <v>0</v>
      </c>
      <c r="Q108" s="152">
        <f>IF(Q$5&lt;=$D108,0,IF(SUM($D108,I71)&gt;Q$5,$AG82/I71,$AG82-SUM($I108:P108)))</f>
        <v>0</v>
      </c>
      <c r="R108" s="152">
        <f>IF(R$5&lt;=$D108,0,IF(SUM($D108,I71)&gt;R$5,$AG82/I71,$AG82-SUM($I108:Q108)))</f>
        <v>0</v>
      </c>
      <c r="S108" s="152">
        <f>IF(S$5&lt;=$D108,0,IF(SUM($D108,I71)&gt;S$5,$AG82/I71,$AG82-SUM($I108:R108)))</f>
        <v>0</v>
      </c>
      <c r="T108" s="152">
        <f>IF(T$5&lt;=$D108,0,IF(SUM($D108,I71)&gt;T$5,$AG82/I71,$AG82-SUM($I108:S108)))</f>
        <v>0</v>
      </c>
      <c r="U108" s="152">
        <f>IF(U$5&lt;=$D108,0,IF(SUM($D108,I71)&gt;U$5,$AG82/I71,$AG82-SUM($I108:T108)))</f>
        <v>0</v>
      </c>
      <c r="V108" s="152">
        <f>IF(V$5&lt;=$D108,0,IF(SUM($D108,I71)&gt;V$5,$AG82/I71,$AG82-SUM($I108:U108)))</f>
        <v>0</v>
      </c>
      <c r="W108" s="152">
        <f>IF(W$5&lt;=$D108,0,IF(SUM($D108,I71)&gt;W$5,$AG82/I71,$AG82-SUM($I108:V108)))</f>
        <v>0</v>
      </c>
      <c r="X108" s="152">
        <f>IF(X$5&lt;=$D108,0,IF(SUM($D108,I71)&gt;X$5,$AG82/I71,$AG82-SUM($I108:W108)))</f>
        <v>0</v>
      </c>
      <c r="Y108" s="152">
        <f>IF(Y$5&lt;=$D108,0,IF(SUM($D108,I71)&gt;Y$5,$AG82/I71,$AG82-SUM($I108:X108)))</f>
        <v>0</v>
      </c>
      <c r="Z108" s="152">
        <f>IF(Z$5&lt;=$D108,0,IF(SUM($D108,I71)&gt;Z$5,$AG82/I71,$AG82-SUM($I108:Y108)))</f>
        <v>0</v>
      </c>
      <c r="AA108" s="152">
        <f>IF(AA$5&lt;=$D108,0,IF(SUM($D108,I71)&gt;AA$5,$AG82/I71,$AG82-SUM($I108:Z108)))</f>
        <v>0</v>
      </c>
      <c r="AB108" s="152">
        <f>IF(AB$5&lt;=$D108,0,IF(SUM($D108,I71)&gt;AB$5,$AG82/I71,$AG82-SUM($I108:AA108)))</f>
        <v>0</v>
      </c>
      <c r="AC108" s="152">
        <f>IF(AC$5&lt;=$D108,0,IF(SUM($D108,I71)&gt;AC$5,$AG82/I71,$AG82-SUM($I108:AB108)))</f>
        <v>0</v>
      </c>
      <c r="AD108" s="152">
        <f>IF(AD$5&lt;=$D108,0,IF(SUM($D108,I71)&gt;AD$5,$AG82/I71,$AG82-SUM($I108:AC108)))</f>
        <v>0</v>
      </c>
      <c r="AE108" s="152">
        <f>IF(AE$5&lt;=$D108,0,IF(SUM($D108,I71)&gt;AE$5,$AG82/I71,$AG82-SUM($I108:AD108)))</f>
        <v>0</v>
      </c>
      <c r="AF108" s="152">
        <f>IF(AF$5&lt;=$D108,0,IF(SUM($D108,I71)&gt;AF$5,$AG82/I71,$AG82-SUM($I108:AE108)))</f>
        <v>0</v>
      </c>
      <c r="AG108" s="152">
        <f>IF(AG$5&lt;=$D108,0,IF(SUM($D108,I71)&gt;AG$5,$AG82/I71,$AG82-SUM($I108:AF108)))</f>
        <v>0</v>
      </c>
      <c r="AH108" s="153">
        <f>IF(AH$5&lt;=$D108,0,IF(SUM($D108,I71)&gt;AH$5,$AG82/I71,$AG82-SUM($I108:AG108)))</f>
        <v>0</v>
      </c>
      <c r="AI108" s="154">
        <f>IF(AI$5&lt;=$D108,0,IF(SUM($D108,I71)&gt;AI$5,$AG82/I71,$AG82-SUM($I108:AH108)))</f>
        <v>0</v>
      </c>
      <c r="AJ108" s="154">
        <f>IF(AJ$5&lt;=$D108,0,IF(SUM($D108,I71)&gt;AJ$5,$AG82/I71,$AG82-SUM($I108:AI108)))</f>
        <v>0</v>
      </c>
      <c r="AK108" s="154">
        <f>IF(AK$5&lt;=$D108,0,IF(SUM($D108,I71)&gt;AK$5,$AG82/I71,$AG82-SUM($I108:AJ108)))</f>
        <v>0</v>
      </c>
      <c r="AL108" s="154">
        <f>IF(AL$5&lt;=$D108,0,IF(SUM($D108,I71)&gt;AL$5,$AG82/I71,$AG82-SUM($I108:AK108)))</f>
        <v>0</v>
      </c>
      <c r="AM108" s="154">
        <f>IF(AM$5&lt;=$D108,0,IF(SUM($D108,I71)&gt;AM$5,$AG82/I71,$AG82-SUM($I108:AL108)))</f>
        <v>0</v>
      </c>
      <c r="AN108" s="154">
        <f>IF(AN$5&lt;=$D108,0,IF(SUM($D108,I71)&gt;AN$5,$AG82/I71,$AG82-SUM($I108:AM108)))</f>
        <v>0</v>
      </c>
      <c r="AO108" s="154">
        <f>IF(AO$5&lt;=$D108,0,IF(SUM($D108,I71)&gt;AO$5,$AG82/I71,$AG82-SUM($I108:AN108)))</f>
        <v>0</v>
      </c>
      <c r="AP108" s="154">
        <f>IF(AP$5&lt;=$D108,0,IF(SUM($D108,I71)&gt;AP$5,$AG82/I71,$AG82-SUM($I108:AO108)))</f>
        <v>0</v>
      </c>
      <c r="AQ108" s="154">
        <f>IF(AQ$5&lt;=$D108,0,IF(SUM($D108,I71)&gt;AQ$5,$AG82/I71,$AG82-SUM($I108:AP108)))</f>
        <v>0</v>
      </c>
      <c r="AR108" s="154">
        <f>IF(AR$5&lt;=$D108,0,IF(SUM($D108,I71)&gt;AR$5,$AG82/I71,$AG82-SUM($I108:AQ108)))</f>
        <v>0</v>
      </c>
      <c r="AS108" s="154">
        <f>IF(AS$5&lt;=$D108,0,IF(SUM($D108,I71)&gt;AS$5,$AG82/I71,$AG82-SUM($I108:AR108)))</f>
        <v>0</v>
      </c>
      <c r="AT108" s="154">
        <f>IF(AT$5&lt;=$D108,0,IF(SUM($D108,I71)&gt;AT$5,$AG82/I71,$AG82-SUM($I108:AS108)))</f>
        <v>0</v>
      </c>
      <c r="AU108" s="154">
        <f>IF(AU$5&lt;=$D108,0,IF(SUM($D108,I71)&gt;AU$5,$AG82/I71,$AG82-SUM($I108:AT108)))</f>
        <v>0</v>
      </c>
      <c r="AV108" s="154">
        <f>IF(AV$5&lt;=$D108,0,IF(SUM($D108,I71)&gt;AV$5,$AG82/I71,$AG82-SUM($I108:AU108)))</f>
        <v>0</v>
      </c>
      <c r="AW108" s="154">
        <f>IF(AW$5&lt;=$D108,0,IF(SUM($D108,I71)&gt;AW$5,$AG82/I71,$AG82-SUM($I108:AV108)))</f>
        <v>0</v>
      </c>
      <c r="AX108" s="154">
        <f>IF(AX$5&lt;=$D108,0,IF(SUM($D108,I71)&gt;AX$5,$AG82/I71,$AG82-SUM($I108:AW108)))</f>
        <v>0</v>
      </c>
      <c r="AY108" s="154">
        <f>IF(AY$5&lt;=$D108,0,IF(SUM($D108,I71)&gt;AY$5,$AG82/I71,$AG82-SUM($I108:AX108)))</f>
        <v>0</v>
      </c>
      <c r="AZ108" s="154">
        <f>IF(AZ$5&lt;=$D108,0,IF(SUM($D108,I71)&gt;AZ$5,$AG82/I71,$AG82-SUM($I108:AY108)))</f>
        <v>0</v>
      </c>
      <c r="BA108" s="154">
        <f>IF(BA$5&lt;=$D108,0,IF(SUM($D108,I71)&gt;BA$5,$AG82/I71,$AG82-SUM($I108:AZ108)))</f>
        <v>0</v>
      </c>
      <c r="BB108" s="154">
        <f>IF(BB$5&lt;=$D108,0,IF(SUM($D108,I71)&gt;BB$5,$AG82/I71,$AG82-SUM($I108:BA108)))</f>
        <v>0</v>
      </c>
      <c r="BC108" s="154">
        <f>IF(BC$5&lt;=$D108,0,IF(SUM($D108,I71)&gt;BC$5,$AG82/I71,$AG82-SUM($I108:BB108)))</f>
        <v>0</v>
      </c>
      <c r="BD108" s="154">
        <f>IF(BD$5&lt;=$D108,0,IF(SUM($D108,I71)&gt;BD$5,$AG82/I71,$AG82-SUM($I108:BC108)))</f>
        <v>0</v>
      </c>
      <c r="BE108" s="154">
        <f>IF(BE$5&lt;=$D108,0,IF(SUM($D108,I71)&gt;BE$5,$AG82/I71,$AG82-SUM($I108:BD108)))</f>
        <v>0</v>
      </c>
      <c r="BF108" s="154">
        <f>IF(BF$5&lt;=$D108,0,IF(SUM($D108,I71)&gt;BF$5,$AG82/I71,$AG82-SUM($I108:BE108)))</f>
        <v>0</v>
      </c>
      <c r="BG108" s="154">
        <f>IF(BG$5&lt;=$D108,0,IF(SUM($D108,I71)&gt;BG$5,$AG82/I71,$AG82-SUM($I108:BF108)))</f>
        <v>0</v>
      </c>
      <c r="BH108" s="154">
        <f>IF(BH$5&lt;=$D108,0,IF(SUM($D108,I71)&gt;BH$5,$AG82/I71,$AG82-SUM($I108:BG108)))</f>
        <v>0</v>
      </c>
      <c r="BI108" s="154">
        <f>IF(BI$5&lt;=$D108,0,IF(SUM($D108,I71)&gt;BI$5,$AG82/I71,$AG82-SUM($I108:BH108)))</f>
        <v>0</v>
      </c>
      <c r="BJ108" s="154">
        <f>IF(BJ$5&lt;=$D108,0,IF(SUM($D108,I71)&gt;BJ$5,$AG82/I71,$AG82-SUM($I108:BI108)))</f>
        <v>0</v>
      </c>
      <c r="BK108" s="154">
        <f>IF(BK$5&lt;=$D108,0,IF(SUM($D108,I71)&gt;BK$5,$AG82/I71,$AG82-SUM($I108:BJ108)))</f>
        <v>0</v>
      </c>
      <c r="BL108" s="154">
        <f>IF(BL$5&lt;=$D108,0,IF(SUM($D108,I71)&gt;BL$5,$AG82/I71,$AG82-SUM($I108:BK108)))</f>
        <v>0</v>
      </c>
      <c r="BM108" s="154">
        <f>IF(BM$5&lt;=$D108,0,IF(SUM($D108,I71)&gt;BM$5,$AG82/I71,$AG82-SUM($I108:BL108)))</f>
        <v>0</v>
      </c>
      <c r="BN108" s="154">
        <f>IF(BN$5&lt;=$D108,0,IF(SUM($D108,I71)&gt;BN$5,$AG82/I71,$AG82-SUM($I108:BM108)))</f>
        <v>0</v>
      </c>
      <c r="BO108" s="154">
        <f>IF(BO$5&lt;=$D108,0,IF(SUM($D108,I71)&gt;BO$5,$AG82/I71,$AG82-SUM($I108:BN108)))</f>
        <v>0</v>
      </c>
      <c r="BP108" s="154">
        <f>IF(BP$5&lt;=$D108,0,IF(SUM($D108,I71)&gt;BP$5,$AG82/I71,$AG82-SUM($I108:BO108)))</f>
        <v>0</v>
      </c>
      <c r="BQ108" s="154">
        <f>IF(BQ$5&lt;=$D108,0,IF(SUM($D108,I71)&gt;BQ$5,$AG82/I71,$AG82-SUM($I108:BP108)))</f>
        <v>0</v>
      </c>
      <c r="BR108" s="154">
        <f>IF(BR$5&lt;=$D108,0,IF(SUM($D108,I71)&gt;BR$5,$AG82/I71,$AG82-SUM($I108:BQ108)))</f>
        <v>0</v>
      </c>
      <c r="BS108" s="154">
        <f>IF(BS$5&lt;=$D108,0,IF(SUM($D108,I71)&gt;BS$5,$AG82/I71,$AG82-SUM($I108:BR108)))</f>
        <v>0</v>
      </c>
      <c r="BT108" s="154">
        <f>IF(BT$5&lt;=$D108,0,IF(SUM($D108,I71)&gt;BT$5,$AG82/I71,$AG82-SUM($I108:BS108)))</f>
        <v>0</v>
      </c>
      <c r="BU108" s="154">
        <f>IF(BU$5&lt;=$D108,0,IF(SUM($D108,I71)&gt;BU$5,$AG82/I71,$AG82-SUM($I108:BT108)))</f>
        <v>0</v>
      </c>
      <c r="BV108" s="154">
        <f>IF(BV$5&lt;=$D108,0,IF(SUM($D108,I71)&gt;BV$5,$AG82/I71,$AG82-SUM($I108:BU108)))</f>
        <v>0</v>
      </c>
      <c r="BW108" s="154">
        <f>IF(BW$5&lt;=$D108,0,IF(SUM($D108,I71)&gt;BW$5,$AG82/I71,$AG82-SUM($I108:BV108)))</f>
        <v>0</v>
      </c>
    </row>
    <row r="109" spans="4:75" ht="12.75" customHeight="1" outlineLevel="1">
      <c r="D109" s="155">
        <f t="shared" si="25"/>
        <v>2037</v>
      </c>
      <c r="E109" s="120" t="s">
        <v>55</v>
      </c>
      <c r="I109" s="134"/>
      <c r="J109" s="152">
        <f>IF(J$5&lt;=$D109,0,IF(SUM($D109,I71)&gt;J$5,$AH82/I71,$AH82-SUM($I109:I109)))</f>
        <v>0</v>
      </c>
      <c r="K109" s="152">
        <f>IF(K$5&lt;=$D109,0,IF(SUM($D109,I71)&gt;K$5,$AH82/I71,$AH82-SUM($I109:J109)))</f>
        <v>0</v>
      </c>
      <c r="L109" s="152">
        <f>IF(L$5&lt;=$D109,0,IF(SUM($D109,I71)&gt;L$5,$AH82/I71,$AH82-SUM($I109:K109)))</f>
        <v>0</v>
      </c>
      <c r="M109" s="152">
        <f>IF(M$5&lt;=$D109,0,IF(SUM($D109,I71)&gt;M$5,$AH82/I71,$AH82-SUM($I109:L109)))</f>
        <v>0</v>
      </c>
      <c r="N109" s="152">
        <f>IF(N$5&lt;=$D109,0,IF(SUM($D109,I71)&gt;N$5,$AH82/I71,$AH82-SUM($I109:M109)))</f>
        <v>0</v>
      </c>
      <c r="O109" s="152">
        <f>IF(O$5&lt;=$D109,0,IF(SUM($D109,I71)&gt;O$5,$AH82/I71,$AH82-SUM($I109:N109)))</f>
        <v>0</v>
      </c>
      <c r="P109" s="152">
        <f>IF(P$5&lt;=$D109,0,IF(SUM($D109,I71)&gt;P$5,$AH82/I71,$AH82-SUM($I109:O109)))</f>
        <v>0</v>
      </c>
      <c r="Q109" s="152">
        <f>IF(Q$5&lt;=$D109,0,IF(SUM($D109,I71)&gt;Q$5,$AH82/I71,$AH82-SUM($I109:P109)))</f>
        <v>0</v>
      </c>
      <c r="R109" s="152">
        <f>IF(R$5&lt;=$D109,0,IF(SUM($D109,I71)&gt;R$5,$AH82/I71,$AH82-SUM($I109:Q109)))</f>
        <v>0</v>
      </c>
      <c r="S109" s="152">
        <f>IF(S$5&lt;=$D109,0,IF(SUM($D109,I71)&gt;S$5,$AH82/I71,$AH82-SUM($I109:R109)))</f>
        <v>0</v>
      </c>
      <c r="T109" s="152">
        <f>IF(T$5&lt;=$D109,0,IF(SUM($D109,I71)&gt;T$5,$AH82/I71,$AH82-SUM($I109:S109)))</f>
        <v>0</v>
      </c>
      <c r="U109" s="152">
        <f>IF(U$5&lt;=$D109,0,IF(SUM($D109,I71)&gt;U$5,$AH82/I71,$AH82-SUM($I109:T109)))</f>
        <v>0</v>
      </c>
      <c r="V109" s="152">
        <f>IF(V$5&lt;=$D109,0,IF(SUM($D109,I71)&gt;V$5,$AH82/I71,$AH82-SUM($I109:U109)))</f>
        <v>0</v>
      </c>
      <c r="W109" s="152">
        <f>IF(W$5&lt;=$D109,0,IF(SUM($D109,I71)&gt;W$5,$AH82/I71,$AH82-SUM($I109:V109)))</f>
        <v>0</v>
      </c>
      <c r="X109" s="152">
        <f>IF(X$5&lt;=$D109,0,IF(SUM($D109,I71)&gt;X$5,$AH82/I71,$AH82-SUM($I109:W109)))</f>
        <v>0</v>
      </c>
      <c r="Y109" s="152">
        <f>IF(Y$5&lt;=$D109,0,IF(SUM($D109,I71)&gt;Y$5,$AH82/I71,$AH82-SUM($I109:X109)))</f>
        <v>0</v>
      </c>
      <c r="Z109" s="152">
        <f>IF(Z$5&lt;=$D109,0,IF(SUM($D109,I71)&gt;Z$5,$AH82/I71,$AH82-SUM($I109:Y109)))</f>
        <v>0</v>
      </c>
      <c r="AA109" s="152">
        <f>IF(AA$5&lt;=$D109,0,IF(SUM($D109,I71)&gt;AA$5,$AH82/I71,$AH82-SUM($I109:Z109)))</f>
        <v>0</v>
      </c>
      <c r="AB109" s="152">
        <f>IF(AB$5&lt;=$D109,0,IF(SUM($D109,I71)&gt;AB$5,$AH82/I71,$AH82-SUM($I109:AA109)))</f>
        <v>0</v>
      </c>
      <c r="AC109" s="152">
        <f>IF(AC$5&lt;=$D109,0,IF(SUM($D109,I71)&gt;AC$5,$AH82/I71,$AH82-SUM($I109:AB109)))</f>
        <v>0</v>
      </c>
      <c r="AD109" s="152">
        <f>IF(AD$5&lt;=$D109,0,IF(SUM($D109,I71)&gt;AD$5,$AH82/I71,$AH82-SUM($I109:AC109)))</f>
        <v>0</v>
      </c>
      <c r="AE109" s="152">
        <f>IF(AE$5&lt;=$D109,0,IF(SUM($D109,I71)&gt;AE$5,$AH82/I71,$AH82-SUM($I109:AD109)))</f>
        <v>0</v>
      </c>
      <c r="AF109" s="152">
        <f>IF(AF$5&lt;=$D109,0,IF(SUM($D109,I71)&gt;AF$5,$AH82/I71,$AH82-SUM($I109:AE109)))</f>
        <v>0</v>
      </c>
      <c r="AG109" s="152">
        <f>IF(AG$5&lt;=$D109,0,IF(SUM($D109,I71)&gt;AG$5,$AH82/I71,$AH82-SUM($I109:AF109)))</f>
        <v>0</v>
      </c>
      <c r="AH109" s="152">
        <f>IF(AH$5&lt;=$D109,0,IF(SUM($D109,I71)&gt;AH$5,$AH82/I71,$AH82-SUM($I109:AG109)))</f>
        <v>0</v>
      </c>
      <c r="AI109" s="153">
        <f>IF(AI$5&lt;=$D109,0,IF(SUM($D109,I71)&gt;AI$5,$AH82/I71,$AH82-SUM($I109:AH109)))</f>
        <v>0</v>
      </c>
      <c r="AJ109" s="154">
        <f>IF(AJ$5&lt;=$D109,0,IF(SUM($D109,I71)&gt;AJ$5,$AH82/I71,$AH82-SUM($I109:AI109)))</f>
        <v>0</v>
      </c>
      <c r="AK109" s="154">
        <f>IF(AK$5&lt;=$D109,0,IF(SUM($D109,I71)&gt;AK$5,$AH82/I71,$AH82-SUM($I109:AJ109)))</f>
        <v>0</v>
      </c>
      <c r="AL109" s="154">
        <f>IF(AL$5&lt;=$D109,0,IF(SUM($D109,I71)&gt;AL$5,$AH82/I71,$AH82-SUM($I109:AK109)))</f>
        <v>0</v>
      </c>
      <c r="AM109" s="154">
        <f>IF(AM$5&lt;=$D109,0,IF(SUM($D109,I71)&gt;AM$5,$AH82/I71,$AH82-SUM($I109:AL109)))</f>
        <v>0</v>
      </c>
      <c r="AN109" s="154">
        <f>IF(AN$5&lt;=$D109,0,IF(SUM($D109,I71)&gt;AN$5,$AH82/I71,$AH82-SUM($I109:AM109)))</f>
        <v>0</v>
      </c>
      <c r="AO109" s="154">
        <f>IF(AO$5&lt;=$D109,0,IF(SUM($D109,I71)&gt;AO$5,$AH82/I71,$AH82-SUM($I109:AN109)))</f>
        <v>0</v>
      </c>
      <c r="AP109" s="154">
        <f>IF(AP$5&lt;=$D109,0,IF(SUM($D109,I71)&gt;AP$5,$AH82/I71,$AH82-SUM($I109:AO109)))</f>
        <v>0</v>
      </c>
      <c r="AQ109" s="154">
        <f>IF(AQ$5&lt;=$D109,0,IF(SUM($D109,I71)&gt;AQ$5,$AH82/I71,$AH82-SUM($I109:AP109)))</f>
        <v>0</v>
      </c>
      <c r="AR109" s="154">
        <f>IF(AR$5&lt;=$D109,0,IF(SUM($D109,I71)&gt;AR$5,$AH82/I71,$AH82-SUM($I109:AQ109)))</f>
        <v>0</v>
      </c>
      <c r="AS109" s="154">
        <f>IF(AS$5&lt;=$D109,0,IF(SUM($D109,I71)&gt;AS$5,$AH82/I71,$AH82-SUM($I109:AR109)))</f>
        <v>0</v>
      </c>
      <c r="AT109" s="154">
        <f>IF(AT$5&lt;=$D109,0,IF(SUM($D109,I71)&gt;AT$5,$AH82/I71,$AH82-SUM($I109:AS109)))</f>
        <v>0</v>
      </c>
      <c r="AU109" s="154">
        <f>IF(AU$5&lt;=$D109,0,IF(SUM($D109,I71)&gt;AU$5,$AH82/I71,$AH82-SUM($I109:AT109)))</f>
        <v>0</v>
      </c>
      <c r="AV109" s="154">
        <f>IF(AV$5&lt;=$D109,0,IF(SUM($D109,I71)&gt;AV$5,$AH82/I71,$AH82-SUM($I109:AU109)))</f>
        <v>0</v>
      </c>
      <c r="AW109" s="154">
        <f>IF(AW$5&lt;=$D109,0,IF(SUM($D109,I71)&gt;AW$5,$AH82/I71,$AH82-SUM($I109:AV109)))</f>
        <v>0</v>
      </c>
      <c r="AX109" s="154">
        <f>IF(AX$5&lt;=$D109,0,IF(SUM($D109,I71)&gt;AX$5,$AH82/I71,$AH82-SUM($I109:AW109)))</f>
        <v>0</v>
      </c>
      <c r="AY109" s="154">
        <f>IF(AY$5&lt;=$D109,0,IF(SUM($D109,I71)&gt;AY$5,$AH82/I71,$AH82-SUM($I109:AX109)))</f>
        <v>0</v>
      </c>
      <c r="AZ109" s="154">
        <f>IF(AZ$5&lt;=$D109,0,IF(SUM($D109,I71)&gt;AZ$5,$AH82/I71,$AH82-SUM($I109:AY109)))</f>
        <v>0</v>
      </c>
      <c r="BA109" s="154">
        <f>IF(BA$5&lt;=$D109,0,IF(SUM($D109,I71)&gt;BA$5,$AH82/I71,$AH82-SUM($I109:AZ109)))</f>
        <v>0</v>
      </c>
      <c r="BB109" s="154">
        <f>IF(BB$5&lt;=$D109,0,IF(SUM($D109,I71)&gt;BB$5,$AH82/I71,$AH82-SUM($I109:BA109)))</f>
        <v>0</v>
      </c>
      <c r="BC109" s="154">
        <f>IF(BC$5&lt;=$D109,0,IF(SUM($D109,I71)&gt;BC$5,$AH82/I71,$AH82-SUM($I109:BB109)))</f>
        <v>0</v>
      </c>
      <c r="BD109" s="154">
        <f>IF(BD$5&lt;=$D109,0,IF(SUM($D109,I71)&gt;BD$5,$AH82/I71,$AH82-SUM($I109:BC109)))</f>
        <v>0</v>
      </c>
      <c r="BE109" s="154">
        <f>IF(BE$5&lt;=$D109,0,IF(SUM($D109,I71)&gt;BE$5,$AH82/I71,$AH82-SUM($I109:BD109)))</f>
        <v>0</v>
      </c>
      <c r="BF109" s="154">
        <f>IF(BF$5&lt;=$D109,0,IF(SUM($D109,I71)&gt;BF$5,$AH82/I71,$AH82-SUM($I109:BE109)))</f>
        <v>0</v>
      </c>
      <c r="BG109" s="154">
        <f>IF(BG$5&lt;=$D109,0,IF(SUM($D109,I71)&gt;BG$5,$AH82/I71,$AH82-SUM($I109:BF109)))</f>
        <v>0</v>
      </c>
      <c r="BH109" s="154">
        <f>IF(BH$5&lt;=$D109,0,IF(SUM($D109,I71)&gt;BH$5,$AH82/I71,$AH82-SUM($I109:BG109)))</f>
        <v>0</v>
      </c>
      <c r="BI109" s="154">
        <f>IF(BI$5&lt;=$D109,0,IF(SUM($D109,I71)&gt;BI$5,$AH82/I71,$AH82-SUM($I109:BH109)))</f>
        <v>0</v>
      </c>
      <c r="BJ109" s="154">
        <f>IF(BJ$5&lt;=$D109,0,IF(SUM($D109,I71)&gt;BJ$5,$AH82/I71,$AH82-SUM($I109:BI109)))</f>
        <v>0</v>
      </c>
      <c r="BK109" s="154">
        <f>IF(BK$5&lt;=$D109,0,IF(SUM($D109,I71)&gt;BK$5,$AH82/I71,$AH82-SUM($I109:BJ109)))</f>
        <v>0</v>
      </c>
      <c r="BL109" s="154">
        <f>IF(BL$5&lt;=$D109,0,IF(SUM($D109,I71)&gt;BL$5,$AH82/I71,$AH82-SUM($I109:BK109)))</f>
        <v>0</v>
      </c>
      <c r="BM109" s="154">
        <f>IF(BM$5&lt;=$D109,0,IF(SUM($D109,I71)&gt;BM$5,$AH82/I71,$AH82-SUM($I109:BL109)))</f>
        <v>0</v>
      </c>
      <c r="BN109" s="154">
        <f>IF(BN$5&lt;=$D109,0,IF(SUM($D109,I71)&gt;BN$5,$AH82/I71,$AH82-SUM($I109:BM109)))</f>
        <v>0</v>
      </c>
      <c r="BO109" s="154">
        <f>IF(BO$5&lt;=$D109,0,IF(SUM($D109,I71)&gt;BO$5,$AH82/I71,$AH82-SUM($I109:BN109)))</f>
        <v>0</v>
      </c>
      <c r="BP109" s="154">
        <f>IF(BP$5&lt;=$D109,0,IF(SUM($D109,I71)&gt;BP$5,$AH82/I71,$AH82-SUM($I109:BO109)))</f>
        <v>0</v>
      </c>
      <c r="BQ109" s="154">
        <f>IF(BQ$5&lt;=$D109,0,IF(SUM($D109,I71)&gt;BQ$5,$AH82/I71,$AH82-SUM($I109:BP109)))</f>
        <v>0</v>
      </c>
      <c r="BR109" s="154">
        <f>IF(BR$5&lt;=$D109,0,IF(SUM($D109,I71)&gt;BR$5,$AH82/I71,$AH82-SUM($I109:BQ109)))</f>
        <v>0</v>
      </c>
      <c r="BS109" s="154">
        <f>IF(BS$5&lt;=$D109,0,IF(SUM($D109,I71)&gt;BS$5,$AH82/I71,$AH82-SUM($I109:BR109)))</f>
        <v>0</v>
      </c>
      <c r="BT109" s="154">
        <f>IF(BT$5&lt;=$D109,0,IF(SUM($D109,I71)&gt;BT$5,$AH82/I71,$AH82-SUM($I109:BS109)))</f>
        <v>0</v>
      </c>
      <c r="BU109" s="154">
        <f>IF(BU$5&lt;=$D109,0,IF(SUM($D109,I71)&gt;BU$5,$AH82/I71,$AH82-SUM($I109:BT109)))</f>
        <v>0</v>
      </c>
      <c r="BV109" s="154">
        <f>IF(BV$5&lt;=$D109,0,IF(SUM($D109,I71)&gt;BV$5,$AH82/I71,$AH82-SUM($I109:BU109)))</f>
        <v>0</v>
      </c>
      <c r="BW109" s="154">
        <f>IF(BW$5&lt;=$D109,0,IF(SUM($D109,I71)&gt;BW$5,$AH82/I71,$AH82-SUM($I109:BV109)))</f>
        <v>0</v>
      </c>
    </row>
    <row r="110" spans="4:75" ht="12.75" customHeight="1" outlineLevel="1">
      <c r="D110" s="155">
        <f t="shared" si="25"/>
        <v>2038</v>
      </c>
      <c r="E110" s="120" t="s">
        <v>55</v>
      </c>
      <c r="I110" s="134"/>
      <c r="J110" s="152">
        <f>IF(J$5&lt;=$D110,0,IF(SUM($D110,I71)&gt;J$5,$AI82/I71,$AI82-SUM($I110:I110)))</f>
        <v>0</v>
      </c>
      <c r="K110" s="152">
        <f>IF(K$5&lt;=$D110,0,IF(SUM($D110,I71)&gt;K$5,$AI82/I71,$AI82-SUM($I110:J110)))</f>
        <v>0</v>
      </c>
      <c r="L110" s="152">
        <f>IF(L$5&lt;=$D110,0,IF(SUM($D110,I71)&gt;L$5,$AI82/I71,$AI82-SUM($I110:K110)))</f>
        <v>0</v>
      </c>
      <c r="M110" s="152">
        <f>IF(M$5&lt;=$D110,0,IF(SUM($D110,I71)&gt;M$5,$AI82/I71,$AI82-SUM($I110:L110)))</f>
        <v>0</v>
      </c>
      <c r="N110" s="152">
        <f>IF(N$5&lt;=$D110,0,IF(SUM($D110,I71)&gt;N$5,$AI82/I71,$AI82-SUM($I110:M110)))</f>
        <v>0</v>
      </c>
      <c r="O110" s="152">
        <f>IF(O$5&lt;=$D110,0,IF(SUM($D110,I71)&gt;O$5,$AI82/I71,$AI82-SUM($I110:N110)))</f>
        <v>0</v>
      </c>
      <c r="P110" s="152">
        <f>IF(P$5&lt;=$D110,0,IF(SUM($D110,I71)&gt;P$5,$AI82/I71,$AI82-SUM($I110:O110)))</f>
        <v>0</v>
      </c>
      <c r="Q110" s="152">
        <f>IF(Q$5&lt;=$D110,0,IF(SUM($D110,I71)&gt;Q$5,$AI82/I71,$AI82-SUM($I110:P110)))</f>
        <v>0</v>
      </c>
      <c r="R110" s="152">
        <f>IF(R$5&lt;=$D110,0,IF(SUM($D110,I71)&gt;R$5,$AI82/I71,$AI82-SUM($I110:Q110)))</f>
        <v>0</v>
      </c>
      <c r="S110" s="152">
        <f>IF(S$5&lt;=$D110,0,IF(SUM($D110,I71)&gt;S$5,$AI82/I71,$AI82-SUM($I110:R110)))</f>
        <v>0</v>
      </c>
      <c r="T110" s="152">
        <f>IF(T$5&lt;=$D110,0,IF(SUM($D110,I71)&gt;T$5,$AI82/I71,$AI82-SUM($I110:S110)))</f>
        <v>0</v>
      </c>
      <c r="U110" s="152">
        <f>IF(U$5&lt;=$D110,0,IF(SUM($D110,I71)&gt;U$5,$AI82/I71,$AI82-SUM($I110:T110)))</f>
        <v>0</v>
      </c>
      <c r="V110" s="152">
        <f>IF(V$5&lt;=$D110,0,IF(SUM($D110,I71)&gt;V$5,$AI82/I71,$AI82-SUM($I110:U110)))</f>
        <v>0</v>
      </c>
      <c r="W110" s="152">
        <f>IF(W$5&lt;=$D110,0,IF(SUM($D110,I71)&gt;W$5,$AI82/I71,$AI82-SUM($I110:V110)))</f>
        <v>0</v>
      </c>
      <c r="X110" s="152">
        <f>IF(X$5&lt;=$D110,0,IF(SUM($D110,I71)&gt;X$5,$AI82/I71,$AI82-SUM($I110:W110)))</f>
        <v>0</v>
      </c>
      <c r="Y110" s="152">
        <f>IF(Y$5&lt;=$D110,0,IF(SUM($D110,I71)&gt;Y$5,$AI82/I71,$AI82-SUM($I110:X110)))</f>
        <v>0</v>
      </c>
      <c r="Z110" s="152">
        <f>IF(Z$5&lt;=$D110,0,IF(SUM($D110,I71)&gt;Z$5,$AI82/I71,$AI82-SUM($I110:Y110)))</f>
        <v>0</v>
      </c>
      <c r="AA110" s="152">
        <f>IF(AA$5&lt;=$D110,0,IF(SUM($D110,I71)&gt;AA$5,$AI82/I71,$AI82-SUM($I110:Z110)))</f>
        <v>0</v>
      </c>
      <c r="AB110" s="152">
        <f>IF(AB$5&lt;=$D110,0,IF(SUM($D110,I71)&gt;AB$5,$AI82/I71,$AI82-SUM($I110:AA110)))</f>
        <v>0</v>
      </c>
      <c r="AC110" s="152">
        <f>IF(AC$5&lt;=$D110,0,IF(SUM($D110,I71)&gt;AC$5,$AI82/I71,$AI82-SUM($I110:AB110)))</f>
        <v>0</v>
      </c>
      <c r="AD110" s="152">
        <f>IF(AD$5&lt;=$D110,0,IF(SUM($D110,I71)&gt;AD$5,$AI82/I71,$AI82-SUM($I110:AC110)))</f>
        <v>0</v>
      </c>
      <c r="AE110" s="152">
        <f>IF(AE$5&lt;=$D110,0,IF(SUM($D110,I71)&gt;AE$5,$AI82/I71,$AI82-SUM($I110:AD110)))</f>
        <v>0</v>
      </c>
      <c r="AF110" s="152">
        <f>IF(AF$5&lt;=$D110,0,IF(SUM($D110,I71)&gt;AF$5,$AI82/I71,$AI82-SUM($I110:AE110)))</f>
        <v>0</v>
      </c>
      <c r="AG110" s="152">
        <f>IF(AG$5&lt;=$D110,0,IF(SUM($D110,I71)&gt;AG$5,$AI82/I71,$AI82-SUM($I110:AF110)))</f>
        <v>0</v>
      </c>
      <c r="AH110" s="152">
        <f>IF(AH$5&lt;=$D110,0,IF(SUM($D110,I71)&gt;AH$5,$AI82/I71,$AI82-SUM($I110:AG110)))</f>
        <v>0</v>
      </c>
      <c r="AI110" s="152">
        <f>IF(AI$5&lt;=$D110,0,IF(SUM($D110,I71)&gt;AI$5,$AI82/I71,$AI82-SUM($I110:AH110)))</f>
        <v>0</v>
      </c>
      <c r="AJ110" s="153">
        <f>IF(AJ$5&lt;=$D110,0,IF(SUM($D110,I71)&gt;AJ$5,$AI82/I71,$AI82-SUM($I110:AI110)))</f>
        <v>0</v>
      </c>
      <c r="AK110" s="154">
        <f>IF(AK$5&lt;=$D110,0,IF(SUM($D110,I71)&gt;AK$5,$AI82/I71,$AI82-SUM($I110:AJ110)))</f>
        <v>0</v>
      </c>
      <c r="AL110" s="154">
        <f>IF(AL$5&lt;=$D110,0,IF(SUM($D110,I71)&gt;AL$5,$AI82/I71,$AI82-SUM($I110:AK110)))</f>
        <v>0</v>
      </c>
      <c r="AM110" s="154">
        <f>IF(AM$5&lt;=$D110,0,IF(SUM($D110,I71)&gt;AM$5,$AI82/I71,$AI82-SUM($I110:AL110)))</f>
        <v>0</v>
      </c>
      <c r="AN110" s="154">
        <f>IF(AN$5&lt;=$D110,0,IF(SUM($D110,I71)&gt;AN$5,$AI82/I71,$AI82-SUM($I110:AM110)))</f>
        <v>0</v>
      </c>
      <c r="AO110" s="154">
        <f>IF(AO$5&lt;=$D110,0,IF(SUM($D110,I71)&gt;AO$5,$AI82/I71,$AI82-SUM($I110:AN110)))</f>
        <v>0</v>
      </c>
      <c r="AP110" s="154">
        <f>IF(AP$5&lt;=$D110,0,IF(SUM($D110,I71)&gt;AP$5,$AI82/I71,$AI82-SUM($I110:AO110)))</f>
        <v>0</v>
      </c>
      <c r="AQ110" s="154">
        <f>IF(AQ$5&lt;=$D110,0,IF(SUM($D110,I71)&gt;AQ$5,$AI82/I71,$AI82-SUM($I110:AP110)))</f>
        <v>0</v>
      </c>
      <c r="AR110" s="154">
        <f>IF(AR$5&lt;=$D110,0,IF(SUM($D110,I71)&gt;AR$5,$AI82/I71,$AI82-SUM($I110:AQ110)))</f>
        <v>0</v>
      </c>
      <c r="AS110" s="154">
        <f>IF(AS$5&lt;=$D110,0,IF(SUM($D110,I71)&gt;AS$5,$AI82/I71,$AI82-SUM($I110:AR110)))</f>
        <v>0</v>
      </c>
      <c r="AT110" s="154">
        <f>IF(AT$5&lt;=$D110,0,IF(SUM($D110,I71)&gt;AT$5,$AI82/I71,$AI82-SUM($I110:AS110)))</f>
        <v>0</v>
      </c>
      <c r="AU110" s="154">
        <f>IF(AU$5&lt;=$D110,0,IF(SUM($D110,I71)&gt;AU$5,$AI82/I71,$AI82-SUM($I110:AT110)))</f>
        <v>0</v>
      </c>
      <c r="AV110" s="154">
        <f>IF(AV$5&lt;=$D110,0,IF(SUM($D110,I71)&gt;AV$5,$AI82/I71,$AI82-SUM($I110:AU110)))</f>
        <v>0</v>
      </c>
      <c r="AW110" s="154">
        <f>IF(AW$5&lt;=$D110,0,IF(SUM($D110,I71)&gt;AW$5,$AI82/I71,$AI82-SUM($I110:AV110)))</f>
        <v>0</v>
      </c>
      <c r="AX110" s="154">
        <f>IF(AX$5&lt;=$D110,0,IF(SUM($D110,I71)&gt;AX$5,$AI82/I71,$AI82-SUM($I110:AW110)))</f>
        <v>0</v>
      </c>
      <c r="AY110" s="154">
        <f>IF(AY$5&lt;=$D110,0,IF(SUM($D110,I71)&gt;AY$5,$AI82/I71,$AI82-SUM($I110:AX110)))</f>
        <v>0</v>
      </c>
      <c r="AZ110" s="154">
        <f>IF(AZ$5&lt;=$D110,0,IF(SUM($D110,I71)&gt;AZ$5,$AI82/I71,$AI82-SUM($I110:AY110)))</f>
        <v>0</v>
      </c>
      <c r="BA110" s="154">
        <f>IF(BA$5&lt;=$D110,0,IF(SUM($D110,I71)&gt;BA$5,$AI82/I71,$AI82-SUM($I110:AZ110)))</f>
        <v>0</v>
      </c>
      <c r="BB110" s="154">
        <f>IF(BB$5&lt;=$D110,0,IF(SUM($D110,I71)&gt;BB$5,$AI82/I71,$AI82-SUM($I110:BA110)))</f>
        <v>0</v>
      </c>
      <c r="BC110" s="154">
        <f>IF(BC$5&lt;=$D110,0,IF(SUM($D110,I71)&gt;BC$5,$AI82/I71,$AI82-SUM($I110:BB110)))</f>
        <v>0</v>
      </c>
      <c r="BD110" s="154">
        <f>IF(BD$5&lt;=$D110,0,IF(SUM($D110,I71)&gt;BD$5,$AI82/I71,$AI82-SUM($I110:BC110)))</f>
        <v>0</v>
      </c>
      <c r="BE110" s="154">
        <f>IF(BE$5&lt;=$D110,0,IF(SUM($D110,I71)&gt;BE$5,$AI82/I71,$AI82-SUM($I110:BD110)))</f>
        <v>0</v>
      </c>
      <c r="BF110" s="154">
        <f>IF(BF$5&lt;=$D110,0,IF(SUM($D110,I71)&gt;BF$5,$AI82/I71,$AI82-SUM($I110:BE110)))</f>
        <v>0</v>
      </c>
      <c r="BG110" s="154">
        <f>IF(BG$5&lt;=$D110,0,IF(SUM($D110,I71)&gt;BG$5,$AI82/I71,$AI82-SUM($I110:BF110)))</f>
        <v>0</v>
      </c>
      <c r="BH110" s="154">
        <f>IF(BH$5&lt;=$D110,0,IF(SUM($D110,I71)&gt;BH$5,$AI82/I71,$AI82-SUM($I110:BG110)))</f>
        <v>0</v>
      </c>
      <c r="BI110" s="154">
        <f>IF(BI$5&lt;=$D110,0,IF(SUM($D110,I71)&gt;BI$5,$AI82/I71,$AI82-SUM($I110:BH110)))</f>
        <v>0</v>
      </c>
      <c r="BJ110" s="154">
        <f>IF(BJ$5&lt;=$D110,0,IF(SUM($D110,I71)&gt;BJ$5,$AI82/I71,$AI82-SUM($I110:BI110)))</f>
        <v>0</v>
      </c>
      <c r="BK110" s="154">
        <f>IF(BK$5&lt;=$D110,0,IF(SUM($D110,I71)&gt;BK$5,$AI82/I71,$AI82-SUM($I110:BJ110)))</f>
        <v>0</v>
      </c>
      <c r="BL110" s="154">
        <f>IF(BL$5&lt;=$D110,0,IF(SUM($D110,I71)&gt;BL$5,$AI82/I71,$AI82-SUM($I110:BK110)))</f>
        <v>0</v>
      </c>
      <c r="BM110" s="154">
        <f>IF(BM$5&lt;=$D110,0,IF(SUM($D110,I71)&gt;BM$5,$AI82/I71,$AI82-SUM($I110:BL110)))</f>
        <v>0</v>
      </c>
      <c r="BN110" s="154">
        <f>IF(BN$5&lt;=$D110,0,IF(SUM($D110,I71)&gt;BN$5,$AI82/I71,$AI82-SUM($I110:BM110)))</f>
        <v>0</v>
      </c>
      <c r="BO110" s="154">
        <f>IF(BO$5&lt;=$D110,0,IF(SUM($D110,I71)&gt;BO$5,$AI82/I71,$AI82-SUM($I110:BN110)))</f>
        <v>0</v>
      </c>
      <c r="BP110" s="154">
        <f>IF(BP$5&lt;=$D110,0,IF(SUM($D110,I71)&gt;BP$5,$AI82/I71,$AI82-SUM($I110:BO110)))</f>
        <v>0</v>
      </c>
      <c r="BQ110" s="154">
        <f>IF(BQ$5&lt;=$D110,0,IF(SUM($D110,I71)&gt;BQ$5,$AI82/I71,$AI82-SUM($I110:BP110)))</f>
        <v>0</v>
      </c>
      <c r="BR110" s="154">
        <f>IF(BR$5&lt;=$D110,0,IF(SUM($D110,I71)&gt;BR$5,$AI82/I71,$AI82-SUM($I110:BQ110)))</f>
        <v>0</v>
      </c>
      <c r="BS110" s="154">
        <f>IF(BS$5&lt;=$D110,0,IF(SUM($D110,I71)&gt;BS$5,$AI82/I71,$AI82-SUM($I110:BR110)))</f>
        <v>0</v>
      </c>
      <c r="BT110" s="154">
        <f>IF(BT$5&lt;=$D110,0,IF(SUM($D110,I71)&gt;BT$5,$AI82/I71,$AI82-SUM($I110:BS110)))</f>
        <v>0</v>
      </c>
      <c r="BU110" s="154">
        <f>IF(BU$5&lt;=$D110,0,IF(SUM($D110,I71)&gt;BU$5,$AI82/I71,$AI82-SUM($I110:BT110)))</f>
        <v>0</v>
      </c>
      <c r="BV110" s="154">
        <f>IF(BV$5&lt;=$D110,0,IF(SUM($D110,I71)&gt;BV$5,$AI82/I71,$AI82-SUM($I110:BU110)))</f>
        <v>0</v>
      </c>
      <c r="BW110" s="154">
        <f>IF(BW$5&lt;=$D110,0,IF(SUM($D110,I71)&gt;BW$5,$AI82/I71,$AI82-SUM($I110:BV110)))</f>
        <v>0</v>
      </c>
    </row>
    <row r="111" spans="4:75" ht="12.75" customHeight="1" outlineLevel="1">
      <c r="D111" s="155">
        <f t="shared" si="25"/>
        <v>2039</v>
      </c>
      <c r="E111" s="120" t="s">
        <v>55</v>
      </c>
      <c r="I111" s="134"/>
      <c r="J111" s="152">
        <f>IF(J$5&lt;=$D111,0,IF(SUM($D111,I71)&gt;J$5,$AJ82/I71,$AJ82-SUM($I111:I111)))</f>
        <v>0</v>
      </c>
      <c r="K111" s="152">
        <f>IF(K$5&lt;=$D111,0,IF(SUM($D111,I71)&gt;K$5,$AJ82/I71,$AJ82-SUM($I111:J111)))</f>
        <v>0</v>
      </c>
      <c r="L111" s="152">
        <f>IF(L$5&lt;=$D111,0,IF(SUM($D111,I71)&gt;L$5,$AJ82/I71,$AJ82-SUM($I111:K111)))</f>
        <v>0</v>
      </c>
      <c r="M111" s="152">
        <f>IF(M$5&lt;=$D111,0,IF(SUM($D111,I71)&gt;M$5,$AJ82/I71,$AJ82-SUM($I111:L111)))</f>
        <v>0</v>
      </c>
      <c r="N111" s="152">
        <f>IF(N$5&lt;=$D111,0,IF(SUM($D111,I71)&gt;N$5,$AJ82/I71,$AJ82-SUM($I111:M111)))</f>
        <v>0</v>
      </c>
      <c r="O111" s="152">
        <f>IF(O$5&lt;=$D111,0,IF(SUM($D111,I71)&gt;O$5,$AJ82/I71,$AJ82-SUM($I111:N111)))</f>
        <v>0</v>
      </c>
      <c r="P111" s="152">
        <f>IF(P$5&lt;=$D111,0,IF(SUM($D111,I71)&gt;P$5,$AJ82/I71,$AJ82-SUM($I111:O111)))</f>
        <v>0</v>
      </c>
      <c r="Q111" s="152">
        <f>IF(Q$5&lt;=$D111,0,IF(SUM($D111,I71)&gt;Q$5,$AJ82/I71,$AJ82-SUM($I111:P111)))</f>
        <v>0</v>
      </c>
      <c r="R111" s="152">
        <f>IF(R$5&lt;=$D111,0,IF(SUM($D111,I71)&gt;R$5,$AJ82/I71,$AJ82-SUM($I111:Q111)))</f>
        <v>0</v>
      </c>
      <c r="S111" s="152">
        <f>IF(S$5&lt;=$D111,0,IF(SUM($D111,I71)&gt;S$5,$AJ82/I71,$AJ82-SUM($I111:R111)))</f>
        <v>0</v>
      </c>
      <c r="T111" s="152">
        <f>IF(T$5&lt;=$D111,0,IF(SUM($D111,I71)&gt;T$5,$AJ82/I71,$AJ82-SUM($I111:S111)))</f>
        <v>0</v>
      </c>
      <c r="U111" s="152">
        <f>IF(U$5&lt;=$D111,0,IF(SUM($D111,I71)&gt;U$5,$AJ82/I71,$AJ82-SUM($I111:T111)))</f>
        <v>0</v>
      </c>
      <c r="V111" s="152">
        <f>IF(V$5&lt;=$D111,0,IF(SUM($D111,I71)&gt;V$5,$AJ82/I71,$AJ82-SUM($I111:U111)))</f>
        <v>0</v>
      </c>
      <c r="W111" s="152">
        <f>IF(W$5&lt;=$D111,0,IF(SUM($D111,I71)&gt;W$5,$AJ82/I71,$AJ82-SUM($I111:V111)))</f>
        <v>0</v>
      </c>
      <c r="X111" s="152">
        <f>IF(X$5&lt;=$D111,0,IF(SUM($D111,I71)&gt;X$5,$AJ82/I71,$AJ82-SUM($I111:W111)))</f>
        <v>0</v>
      </c>
      <c r="Y111" s="152">
        <f>IF(Y$5&lt;=$D111,0,IF(SUM($D111,I71)&gt;Y$5,$AJ82/I71,$AJ82-SUM($I111:X111)))</f>
        <v>0</v>
      </c>
      <c r="Z111" s="152">
        <f>IF(Z$5&lt;=$D111,0,IF(SUM($D111,I71)&gt;Z$5,$AJ82/I71,$AJ82-SUM($I111:Y111)))</f>
        <v>0</v>
      </c>
      <c r="AA111" s="152">
        <f>IF(AA$5&lt;=$D111,0,IF(SUM($D111,I71)&gt;AA$5,$AJ82/I71,$AJ82-SUM($I111:Z111)))</f>
        <v>0</v>
      </c>
      <c r="AB111" s="152">
        <f>IF(AB$5&lt;=$D111,0,IF(SUM($D111,I71)&gt;AB$5,$AJ82/I71,$AJ82-SUM($I111:AA111)))</f>
        <v>0</v>
      </c>
      <c r="AC111" s="152">
        <f>IF(AC$5&lt;=$D111,0,IF(SUM($D111,I71)&gt;AC$5,$AJ82/I71,$AJ82-SUM($I111:AB111)))</f>
        <v>0</v>
      </c>
      <c r="AD111" s="152">
        <f>IF(AD$5&lt;=$D111,0,IF(SUM($D111,I71)&gt;AD$5,$AJ82/I71,$AJ82-SUM($I111:AC111)))</f>
        <v>0</v>
      </c>
      <c r="AE111" s="152">
        <f>IF(AE$5&lt;=$D111,0,IF(SUM($D111,I71)&gt;AE$5,$AJ82/I71,$AJ82-SUM($I111:AD111)))</f>
        <v>0</v>
      </c>
      <c r="AF111" s="152">
        <f>IF(AF$5&lt;=$D111,0,IF(SUM($D111,I71)&gt;AF$5,$AJ82/I71,$AJ82-SUM($I111:AE111)))</f>
        <v>0</v>
      </c>
      <c r="AG111" s="152">
        <f>IF(AG$5&lt;=$D111,0,IF(SUM($D111,I71)&gt;AG$5,$AJ82/I71,$AJ82-SUM($I111:AF111)))</f>
        <v>0</v>
      </c>
      <c r="AH111" s="152">
        <f>IF(AH$5&lt;=$D111,0,IF(SUM($D111,I71)&gt;AH$5,$AJ82/I71,$AJ82-SUM($I111:AG111)))</f>
        <v>0</v>
      </c>
      <c r="AI111" s="152">
        <f>IF(AI$5&lt;=$D111,0,IF(SUM($D111,I71)&gt;AI$5,$AJ82/I71,$AJ82-SUM($I111:AH111)))</f>
        <v>0</v>
      </c>
      <c r="AJ111" s="152">
        <f>IF(AJ$5&lt;=$D111,0,IF(SUM($D111,I71)&gt;AJ$5,$AJ82/I71,$AJ82-SUM($I111:AI111)))</f>
        <v>0</v>
      </c>
      <c r="AK111" s="153">
        <f>IF(AK$5&lt;=$D111,0,IF(SUM($D111,I71)&gt;AK$5,$AJ82/I71,$AJ82-SUM($I111:AJ111)))</f>
        <v>0</v>
      </c>
      <c r="AL111" s="154">
        <f>IF(AL$5&lt;=$D111,0,IF(SUM($D111,I71)&gt;AL$5,$AJ82/I71,$AJ82-SUM($I111:AK111)))</f>
        <v>0</v>
      </c>
      <c r="AM111" s="154">
        <f>IF(AM$5&lt;=$D111,0,IF(SUM($D111,I71)&gt;AM$5,$AJ82/I71,$AJ82-SUM($I111:AL111)))</f>
        <v>0</v>
      </c>
      <c r="AN111" s="154">
        <f>IF(AN$5&lt;=$D111,0,IF(SUM($D111,I71)&gt;AN$5,$AJ82/I71,$AJ82-SUM($I111:AM111)))</f>
        <v>0</v>
      </c>
      <c r="AO111" s="154">
        <f>IF(AO$5&lt;=$D111,0,IF(SUM($D111,I71)&gt;AO$5,$AJ82/I71,$AJ82-SUM($I111:AN111)))</f>
        <v>0</v>
      </c>
      <c r="AP111" s="154">
        <f>IF(AP$5&lt;=$D111,0,IF(SUM($D111,I71)&gt;AP$5,$AJ82/I71,$AJ82-SUM($I111:AO111)))</f>
        <v>0</v>
      </c>
      <c r="AQ111" s="154">
        <f>IF(AQ$5&lt;=$D111,0,IF(SUM($D111,I71)&gt;AQ$5,$AJ82/I71,$AJ82-SUM($I111:AP111)))</f>
        <v>0</v>
      </c>
      <c r="AR111" s="154">
        <f>IF(AR$5&lt;=$D111,0,IF(SUM($D111,I71)&gt;AR$5,$AJ82/I71,$AJ82-SUM($I111:AQ111)))</f>
        <v>0</v>
      </c>
      <c r="AS111" s="154">
        <f>IF(AS$5&lt;=$D111,0,IF(SUM($D111,I71)&gt;AS$5,$AJ82/I71,$AJ82-SUM($I111:AR111)))</f>
        <v>0</v>
      </c>
      <c r="AT111" s="154">
        <f>IF(AT$5&lt;=$D111,0,IF(SUM($D111,I71)&gt;AT$5,$AJ82/I71,$AJ82-SUM($I111:AS111)))</f>
        <v>0</v>
      </c>
      <c r="AU111" s="154">
        <f>IF(AU$5&lt;=$D111,0,IF(SUM($D111,I71)&gt;AU$5,$AJ82/I71,$AJ82-SUM($I111:AT111)))</f>
        <v>0</v>
      </c>
      <c r="AV111" s="154">
        <f>IF(AV$5&lt;=$D111,0,IF(SUM($D111,I71)&gt;AV$5,$AJ82/I71,$AJ82-SUM($I111:AU111)))</f>
        <v>0</v>
      </c>
      <c r="AW111" s="154">
        <f>IF(AW$5&lt;=$D111,0,IF(SUM($D111,I71)&gt;AW$5,$AJ82/I71,$AJ82-SUM($I111:AV111)))</f>
        <v>0</v>
      </c>
      <c r="AX111" s="154">
        <f>IF(AX$5&lt;=$D111,0,IF(SUM($D111,I71)&gt;AX$5,$AJ82/I71,$AJ82-SUM($I111:AW111)))</f>
        <v>0</v>
      </c>
      <c r="AY111" s="154">
        <f>IF(AY$5&lt;=$D111,0,IF(SUM($D111,I71)&gt;AY$5,$AJ82/I71,$AJ82-SUM($I111:AX111)))</f>
        <v>0</v>
      </c>
      <c r="AZ111" s="154">
        <f>IF(AZ$5&lt;=$D111,0,IF(SUM($D111,I71)&gt;AZ$5,$AJ82/I71,$AJ82-SUM($I111:AY111)))</f>
        <v>0</v>
      </c>
      <c r="BA111" s="154">
        <f>IF(BA$5&lt;=$D111,0,IF(SUM($D111,I71)&gt;BA$5,$AJ82/I71,$AJ82-SUM($I111:AZ111)))</f>
        <v>0</v>
      </c>
      <c r="BB111" s="154">
        <f>IF(BB$5&lt;=$D111,0,IF(SUM($D111,I71)&gt;BB$5,$AJ82/I71,$AJ82-SUM($I111:BA111)))</f>
        <v>0</v>
      </c>
      <c r="BC111" s="154">
        <f>IF(BC$5&lt;=$D111,0,IF(SUM($D111,I71)&gt;BC$5,$AJ82/I71,$AJ82-SUM($I111:BB111)))</f>
        <v>0</v>
      </c>
      <c r="BD111" s="154">
        <f>IF(BD$5&lt;=$D111,0,IF(SUM($D111,I71)&gt;BD$5,$AJ82/I71,$AJ82-SUM($I111:BC111)))</f>
        <v>0</v>
      </c>
      <c r="BE111" s="154">
        <f>IF(BE$5&lt;=$D111,0,IF(SUM($D111,I71)&gt;BE$5,$AJ82/I71,$AJ82-SUM($I111:BD111)))</f>
        <v>0</v>
      </c>
      <c r="BF111" s="154">
        <f>IF(BF$5&lt;=$D111,0,IF(SUM($D111,I71)&gt;BF$5,$AJ82/I71,$AJ82-SUM($I111:BE111)))</f>
        <v>0</v>
      </c>
      <c r="BG111" s="154">
        <f>IF(BG$5&lt;=$D111,0,IF(SUM($D111,I71)&gt;BG$5,$AJ82/I71,$AJ82-SUM($I111:BF111)))</f>
        <v>0</v>
      </c>
      <c r="BH111" s="154">
        <f>IF(BH$5&lt;=$D111,0,IF(SUM($D111,I71)&gt;BH$5,$AJ82/I71,$AJ82-SUM($I111:BG111)))</f>
        <v>0</v>
      </c>
      <c r="BI111" s="154">
        <f>IF(BI$5&lt;=$D111,0,IF(SUM($D111,I71)&gt;BI$5,$AJ82/I71,$AJ82-SUM($I111:BH111)))</f>
        <v>0</v>
      </c>
      <c r="BJ111" s="154">
        <f>IF(BJ$5&lt;=$D111,0,IF(SUM($D111,I71)&gt;BJ$5,$AJ82/I71,$AJ82-SUM($I111:BI111)))</f>
        <v>0</v>
      </c>
      <c r="BK111" s="154">
        <f>IF(BK$5&lt;=$D111,0,IF(SUM($D111,I71)&gt;BK$5,$AJ82/I71,$AJ82-SUM($I111:BJ111)))</f>
        <v>0</v>
      </c>
      <c r="BL111" s="154">
        <f>IF(BL$5&lt;=$D111,0,IF(SUM($D111,I71)&gt;BL$5,$AJ82/I71,$AJ82-SUM($I111:BK111)))</f>
        <v>0</v>
      </c>
      <c r="BM111" s="154">
        <f>IF(BM$5&lt;=$D111,0,IF(SUM($D111,I71)&gt;BM$5,$AJ82/I71,$AJ82-SUM($I111:BL111)))</f>
        <v>0</v>
      </c>
      <c r="BN111" s="154">
        <f>IF(BN$5&lt;=$D111,0,IF(SUM($D111,I71)&gt;BN$5,$AJ82/I71,$AJ82-SUM($I111:BM111)))</f>
        <v>0</v>
      </c>
      <c r="BO111" s="154">
        <f>IF(BO$5&lt;=$D111,0,IF(SUM($D111,I71)&gt;BO$5,$AJ82/I71,$AJ82-SUM($I111:BN111)))</f>
        <v>0</v>
      </c>
      <c r="BP111" s="154">
        <f>IF(BP$5&lt;=$D111,0,IF(SUM($D111,I71)&gt;BP$5,$AJ82/I71,$AJ82-SUM($I111:BO111)))</f>
        <v>0</v>
      </c>
      <c r="BQ111" s="154">
        <f>IF(BQ$5&lt;=$D111,0,IF(SUM($D111,I71)&gt;BQ$5,$AJ82/I71,$AJ82-SUM($I111:BP111)))</f>
        <v>0</v>
      </c>
      <c r="BR111" s="154">
        <f>IF(BR$5&lt;=$D111,0,IF(SUM($D111,I71)&gt;BR$5,$AJ82/I71,$AJ82-SUM($I111:BQ111)))</f>
        <v>0</v>
      </c>
      <c r="BS111" s="154">
        <f>IF(BS$5&lt;=$D111,0,IF(SUM($D111,I71)&gt;BS$5,$AJ82/I71,$AJ82-SUM($I111:BR111)))</f>
        <v>0</v>
      </c>
      <c r="BT111" s="154">
        <f>IF(BT$5&lt;=$D111,0,IF(SUM($D111,I71)&gt;BT$5,$AJ82/I71,$AJ82-SUM($I111:BS111)))</f>
        <v>0</v>
      </c>
      <c r="BU111" s="154">
        <f>IF(BU$5&lt;=$D111,0,IF(SUM($D111,I71)&gt;BU$5,$AJ82/I71,$AJ82-SUM($I111:BT111)))</f>
        <v>0</v>
      </c>
      <c r="BV111" s="154">
        <f>IF(BV$5&lt;=$D111,0,IF(SUM($D111,I71)&gt;BV$5,$AJ82/I71,$AJ82-SUM($I111:BU111)))</f>
        <v>0</v>
      </c>
      <c r="BW111" s="154">
        <f>IF(BW$5&lt;=$D111,0,IF(SUM($D111,I71)&gt;BW$5,$AJ82/I71,$AJ82-SUM($I111:BV111)))</f>
        <v>0</v>
      </c>
    </row>
    <row r="112" spans="4:75" ht="12.75" customHeight="1" outlineLevel="1">
      <c r="D112" s="155">
        <f t="shared" si="25"/>
        <v>2040</v>
      </c>
      <c r="E112" s="120" t="s">
        <v>55</v>
      </c>
      <c r="I112" s="134"/>
      <c r="J112" s="152">
        <f>IF(J$5&lt;=$D112,0,IF(SUM($D112,I71)&gt;J$5,$AK82/I71,$AK82-SUM($I112:I112)))</f>
        <v>0</v>
      </c>
      <c r="K112" s="152">
        <f>IF(K$5&lt;=$D112,0,IF(SUM($D112,I71)&gt;K$5,$AK82/I71,$AK82-SUM($I112:J112)))</f>
        <v>0</v>
      </c>
      <c r="L112" s="152">
        <f>IF(L$5&lt;=$D112,0,IF(SUM($D112,I71)&gt;L$5,$AK82/I71,$AK82-SUM($I112:K112)))</f>
        <v>0</v>
      </c>
      <c r="M112" s="152">
        <f>IF(M$5&lt;=$D112,0,IF(SUM($D112,I71)&gt;M$5,$AK82/I71,$AK82-SUM($I112:L112)))</f>
        <v>0</v>
      </c>
      <c r="N112" s="152">
        <f>IF(N$5&lt;=$D112,0,IF(SUM($D112,I71)&gt;N$5,$AK82/I71,$AK82-SUM($I112:M112)))</f>
        <v>0</v>
      </c>
      <c r="O112" s="152">
        <f>IF(O$5&lt;=$D112,0,IF(SUM($D112,I71)&gt;O$5,$AK82/I71,$AK82-SUM($I112:N112)))</f>
        <v>0</v>
      </c>
      <c r="P112" s="152">
        <f>IF(P$5&lt;=$D112,0,IF(SUM($D112,I71)&gt;P$5,$AK82/I71,$AK82-SUM($I112:O112)))</f>
        <v>0</v>
      </c>
      <c r="Q112" s="152">
        <f>IF(Q$5&lt;=$D112,0,IF(SUM($D112,I71)&gt;Q$5,$AK82/I71,$AK82-SUM($I112:P112)))</f>
        <v>0</v>
      </c>
      <c r="R112" s="152">
        <f>IF(R$5&lt;=$D112,0,IF(SUM($D112,I71)&gt;R$5,$AK82/I71,$AK82-SUM($I112:Q112)))</f>
        <v>0</v>
      </c>
      <c r="S112" s="152">
        <f>IF(S$5&lt;=$D112,0,IF(SUM($D112,I71)&gt;S$5,$AK82/I71,$AK82-SUM($I112:R112)))</f>
        <v>0</v>
      </c>
      <c r="T112" s="152">
        <f>IF(T$5&lt;=$D112,0,IF(SUM($D112,I71)&gt;T$5,$AK82/I71,$AK82-SUM($I112:S112)))</f>
        <v>0</v>
      </c>
      <c r="U112" s="152">
        <f>IF(U$5&lt;=$D112,0,IF(SUM($D112,I71)&gt;U$5,$AK82/I71,$AK82-SUM($I112:T112)))</f>
        <v>0</v>
      </c>
      <c r="V112" s="152">
        <f>IF(V$5&lt;=$D112,0,IF(SUM($D112,I71)&gt;V$5,$AK82/I71,$AK82-SUM($I112:U112)))</f>
        <v>0</v>
      </c>
      <c r="W112" s="152">
        <f>IF(W$5&lt;=$D112,0,IF(SUM($D112,I71)&gt;W$5,$AK82/I71,$AK82-SUM($I112:V112)))</f>
        <v>0</v>
      </c>
      <c r="X112" s="152">
        <f>IF(X$5&lt;=$D112,0,IF(SUM($D112,I71)&gt;X$5,$AK82/I71,$AK82-SUM($I112:W112)))</f>
        <v>0</v>
      </c>
      <c r="Y112" s="152">
        <f>IF(Y$5&lt;=$D112,0,IF(SUM($D112,I71)&gt;Y$5,$AK82/I71,$AK82-SUM($I112:X112)))</f>
        <v>0</v>
      </c>
      <c r="Z112" s="152">
        <f>IF(Z$5&lt;=$D112,0,IF(SUM($D112,I71)&gt;Z$5,$AK82/I71,$AK82-SUM($I112:Y112)))</f>
        <v>0</v>
      </c>
      <c r="AA112" s="152">
        <f>IF(AA$5&lt;=$D112,0,IF(SUM($D112,I71)&gt;AA$5,$AK82/I71,$AK82-SUM($I112:Z112)))</f>
        <v>0</v>
      </c>
      <c r="AB112" s="152">
        <f>IF(AB$5&lt;=$D112,0,IF(SUM($D112,I71)&gt;AB$5,$AK82/I71,$AK82-SUM($I112:AA112)))</f>
        <v>0</v>
      </c>
      <c r="AC112" s="152">
        <f>IF(AC$5&lt;=$D112,0,IF(SUM($D112,I71)&gt;AC$5,$AK82/I71,$AK82-SUM($I112:AB112)))</f>
        <v>0</v>
      </c>
      <c r="AD112" s="152">
        <f>IF(AD$5&lt;=$D112,0,IF(SUM($D112,I71)&gt;AD$5,$AK82/I71,$AK82-SUM($I112:AC112)))</f>
        <v>0</v>
      </c>
      <c r="AE112" s="152">
        <f>IF(AE$5&lt;=$D112,0,IF(SUM($D112,I71)&gt;AE$5,$AK82/I71,$AK82-SUM($I112:AD112)))</f>
        <v>0</v>
      </c>
      <c r="AF112" s="152">
        <f>IF(AF$5&lt;=$D112,0,IF(SUM($D112,I71)&gt;AF$5,$AK82/I71,$AK82-SUM($I112:AE112)))</f>
        <v>0</v>
      </c>
      <c r="AG112" s="152">
        <f>IF(AG$5&lt;=$D112,0,IF(SUM($D112,I71)&gt;AG$5,$AK82/I71,$AK82-SUM($I112:AF112)))</f>
        <v>0</v>
      </c>
      <c r="AH112" s="152">
        <f>IF(AH$5&lt;=$D112,0,IF(SUM($D112,I71)&gt;AH$5,$AK82/I71,$AK82-SUM($I112:AG112)))</f>
        <v>0</v>
      </c>
      <c r="AI112" s="152">
        <f>IF(AI$5&lt;=$D112,0,IF(SUM($D112,I71)&gt;AI$5,$AK82/I71,$AK82-SUM($I112:AH112)))</f>
        <v>0</v>
      </c>
      <c r="AJ112" s="152">
        <f>IF(AJ$5&lt;=$D112,0,IF(SUM($D112,I71)&gt;AJ$5,$AK82/I71,$AK82-SUM($I112:AI112)))</f>
        <v>0</v>
      </c>
      <c r="AK112" s="152">
        <f>IF(AK$5&lt;=$D112,0,IF(SUM($D112,I71)&gt;AK$5,$AK82/I71,$AK82-SUM($I112:AJ112)))</f>
        <v>0</v>
      </c>
      <c r="AL112" s="153">
        <f>IF(AL$5&lt;=$D112,0,IF(SUM($D112,I71)&gt;AL$5,$AK82/I71,$AK82-SUM($I112:AK112)))</f>
        <v>0</v>
      </c>
      <c r="AM112" s="154">
        <f>IF(AM$5&lt;=$D112,0,IF(SUM($D112,I71)&gt;AM$5,$AK82/I71,$AK82-SUM($I112:AL112)))</f>
        <v>0</v>
      </c>
      <c r="AN112" s="154">
        <f>IF(AN$5&lt;=$D112,0,IF(SUM($D112,I71)&gt;AN$5,$AK82/I71,$AK82-SUM($I112:AM112)))</f>
        <v>0</v>
      </c>
      <c r="AO112" s="154">
        <f>IF(AO$5&lt;=$D112,0,IF(SUM($D112,I71)&gt;AO$5,$AK82/I71,$AK82-SUM($I112:AN112)))</f>
        <v>0</v>
      </c>
      <c r="AP112" s="154">
        <f>IF(AP$5&lt;=$D112,0,IF(SUM($D112,I71)&gt;AP$5,$AK82/I71,$AK82-SUM($I112:AO112)))</f>
        <v>0</v>
      </c>
      <c r="AQ112" s="154">
        <f>IF(AQ$5&lt;=$D112,0,IF(SUM($D112,I71)&gt;AQ$5,$AK82/I71,$AK82-SUM($I112:AP112)))</f>
        <v>0</v>
      </c>
      <c r="AR112" s="154">
        <f>IF(AR$5&lt;=$D112,0,IF(SUM($D112,I71)&gt;AR$5,$AK82/I71,$AK82-SUM($I112:AQ112)))</f>
        <v>0</v>
      </c>
      <c r="AS112" s="154">
        <f>IF(AS$5&lt;=$D112,0,IF(SUM($D112,I71)&gt;AS$5,$AK82/I71,$AK82-SUM($I112:AR112)))</f>
        <v>0</v>
      </c>
      <c r="AT112" s="154">
        <f>IF(AT$5&lt;=$D112,0,IF(SUM($D112,I71)&gt;AT$5,$AK82/I71,$AK82-SUM($I112:AS112)))</f>
        <v>0</v>
      </c>
      <c r="AU112" s="154">
        <f>IF(AU$5&lt;=$D112,0,IF(SUM($D112,I71)&gt;AU$5,$AK82/I71,$AK82-SUM($I112:AT112)))</f>
        <v>0</v>
      </c>
      <c r="AV112" s="154">
        <f>IF(AV$5&lt;=$D112,0,IF(SUM($D112,I71)&gt;AV$5,$AK82/I71,$AK82-SUM($I112:AU112)))</f>
        <v>0</v>
      </c>
      <c r="AW112" s="154">
        <f>IF(AW$5&lt;=$D112,0,IF(SUM($D112,I71)&gt;AW$5,$AK82/I71,$AK82-SUM($I112:AV112)))</f>
        <v>0</v>
      </c>
      <c r="AX112" s="154">
        <f>IF(AX$5&lt;=$D112,0,IF(SUM($D112,I71)&gt;AX$5,$AK82/I71,$AK82-SUM($I112:AW112)))</f>
        <v>0</v>
      </c>
      <c r="AY112" s="154">
        <f>IF(AY$5&lt;=$D112,0,IF(SUM($D112,I71)&gt;AY$5,$AK82/I71,$AK82-SUM($I112:AX112)))</f>
        <v>0</v>
      </c>
      <c r="AZ112" s="154">
        <f>IF(AZ$5&lt;=$D112,0,IF(SUM($D112,I71)&gt;AZ$5,$AK82/I71,$AK82-SUM($I112:AY112)))</f>
        <v>0</v>
      </c>
      <c r="BA112" s="154">
        <f>IF(BA$5&lt;=$D112,0,IF(SUM($D112,I71)&gt;BA$5,$AK82/I71,$AK82-SUM($I112:AZ112)))</f>
        <v>0</v>
      </c>
      <c r="BB112" s="154">
        <f>IF(BB$5&lt;=$D112,0,IF(SUM($D112,I71)&gt;BB$5,$AK82/I71,$AK82-SUM($I112:BA112)))</f>
        <v>0</v>
      </c>
      <c r="BC112" s="154">
        <f>IF(BC$5&lt;=$D112,0,IF(SUM($D112,I71)&gt;BC$5,$AK82/I71,$AK82-SUM($I112:BB112)))</f>
        <v>0</v>
      </c>
      <c r="BD112" s="154">
        <f>IF(BD$5&lt;=$D112,0,IF(SUM($D112,I71)&gt;BD$5,$AK82/I71,$AK82-SUM($I112:BC112)))</f>
        <v>0</v>
      </c>
      <c r="BE112" s="154">
        <f>IF(BE$5&lt;=$D112,0,IF(SUM($D112,I71)&gt;BE$5,$AK82/I71,$AK82-SUM($I112:BD112)))</f>
        <v>0</v>
      </c>
      <c r="BF112" s="154">
        <f>IF(BF$5&lt;=$D112,0,IF(SUM($D112,I71)&gt;BF$5,$AK82/I71,$AK82-SUM($I112:BE112)))</f>
        <v>0</v>
      </c>
      <c r="BG112" s="154">
        <f>IF(BG$5&lt;=$D112,0,IF(SUM($D112,I71)&gt;BG$5,$AK82/I71,$AK82-SUM($I112:BF112)))</f>
        <v>0</v>
      </c>
      <c r="BH112" s="154">
        <f>IF(BH$5&lt;=$D112,0,IF(SUM($D112,I71)&gt;BH$5,$AK82/I71,$AK82-SUM($I112:BG112)))</f>
        <v>0</v>
      </c>
      <c r="BI112" s="154">
        <f>IF(BI$5&lt;=$D112,0,IF(SUM($D112,I71)&gt;BI$5,$AK82/I71,$AK82-SUM($I112:BH112)))</f>
        <v>0</v>
      </c>
      <c r="BJ112" s="154">
        <f>IF(BJ$5&lt;=$D112,0,IF(SUM($D112,I71)&gt;BJ$5,$AK82/I71,$AK82-SUM($I112:BI112)))</f>
        <v>0</v>
      </c>
      <c r="BK112" s="154">
        <f>IF(BK$5&lt;=$D112,0,IF(SUM($D112,I71)&gt;BK$5,$AK82/I71,$AK82-SUM($I112:BJ112)))</f>
        <v>0</v>
      </c>
      <c r="BL112" s="154">
        <f>IF(BL$5&lt;=$D112,0,IF(SUM($D112,I71)&gt;BL$5,$AK82/I71,$AK82-SUM($I112:BK112)))</f>
        <v>0</v>
      </c>
      <c r="BM112" s="154">
        <f>IF(BM$5&lt;=$D112,0,IF(SUM($D112,I71)&gt;BM$5,$AK82/I71,$AK82-SUM($I112:BL112)))</f>
        <v>0</v>
      </c>
      <c r="BN112" s="154">
        <f>IF(BN$5&lt;=$D112,0,IF(SUM($D112,I71)&gt;BN$5,$AK82/I71,$AK82-SUM($I112:BM112)))</f>
        <v>0</v>
      </c>
      <c r="BO112" s="154">
        <f>IF(BO$5&lt;=$D112,0,IF(SUM($D112,I71)&gt;BO$5,$AK82/I71,$AK82-SUM($I112:BN112)))</f>
        <v>0</v>
      </c>
      <c r="BP112" s="154">
        <f>IF(BP$5&lt;=$D112,0,IF(SUM($D112,I71)&gt;BP$5,$AK82/I71,$AK82-SUM($I112:BO112)))</f>
        <v>0</v>
      </c>
      <c r="BQ112" s="154">
        <f>IF(BQ$5&lt;=$D112,0,IF(SUM($D112,I71)&gt;BQ$5,$AK82/I71,$AK82-SUM($I112:BP112)))</f>
        <v>0</v>
      </c>
      <c r="BR112" s="154">
        <f>IF(BR$5&lt;=$D112,0,IF(SUM($D112,I71)&gt;BR$5,$AK82/I71,$AK82-SUM($I112:BQ112)))</f>
        <v>0</v>
      </c>
      <c r="BS112" s="154">
        <f>IF(BS$5&lt;=$D112,0,IF(SUM($D112,I71)&gt;BS$5,$AK82/I71,$AK82-SUM($I112:BR112)))</f>
        <v>0</v>
      </c>
      <c r="BT112" s="154">
        <f>IF(BT$5&lt;=$D112,0,IF(SUM($D112,I71)&gt;BT$5,$AK82/I71,$AK82-SUM($I112:BS112)))</f>
        <v>0</v>
      </c>
      <c r="BU112" s="154">
        <f>IF(BU$5&lt;=$D112,0,IF(SUM($D112,I71)&gt;BU$5,$AK82/I71,$AK82-SUM($I112:BT112)))</f>
        <v>0</v>
      </c>
      <c r="BV112" s="154">
        <f>IF(BV$5&lt;=$D112,0,IF(SUM($D112,I71)&gt;BV$5,$AK82/I71,$AK82-SUM($I112:BU112)))</f>
        <v>0</v>
      </c>
      <c r="BW112" s="154">
        <f>IF(BW$5&lt;=$D112,0,IF(SUM($D112,I71)&gt;BW$5,$AK82/I71,$AK82-SUM($I112:BV112)))</f>
        <v>0</v>
      </c>
    </row>
    <row r="113" spans="1:75" ht="12.75" customHeight="1" outlineLevel="1">
      <c r="D113" s="155">
        <f t="shared" si="25"/>
        <v>2041</v>
      </c>
      <c r="E113" s="120" t="s">
        <v>55</v>
      </c>
      <c r="I113" s="134"/>
      <c r="J113" s="152">
        <f>IF(J$5&lt;=$D113,0,IF(SUM($D113,I71)&gt;J$5,$AL82/I71,$AL82-SUM($I113:I113)))</f>
        <v>0</v>
      </c>
      <c r="K113" s="152">
        <f>IF(K$5&lt;=$D113,0,IF(SUM($D113,I71)&gt;K$5,$AL82/I71,$AL82-SUM($I113:J113)))</f>
        <v>0</v>
      </c>
      <c r="L113" s="152">
        <f>IF(L$5&lt;=$D113,0,IF(SUM($D113,I71)&gt;L$5,$AL82/I71,$AL82-SUM($I113:K113)))</f>
        <v>0</v>
      </c>
      <c r="M113" s="152">
        <f>IF(M$5&lt;=$D113,0,IF(SUM($D113,I71)&gt;M$5,$AL82/I71,$AL82-SUM($I113:L113)))</f>
        <v>0</v>
      </c>
      <c r="N113" s="152">
        <f>IF(N$5&lt;=$D113,0,IF(SUM($D113,I71)&gt;N$5,$AL82/I71,$AL82-SUM($I113:M113)))</f>
        <v>0</v>
      </c>
      <c r="O113" s="152">
        <f>IF(O$5&lt;=$D113,0,IF(SUM($D113,I71)&gt;O$5,$AL82/I71,$AL82-SUM($I113:N113)))</f>
        <v>0</v>
      </c>
      <c r="P113" s="152">
        <f>IF(P$5&lt;=$D113,0,IF(SUM($D113,I71)&gt;P$5,$AL82/I71,$AL82-SUM($I113:O113)))</f>
        <v>0</v>
      </c>
      <c r="Q113" s="152">
        <f>IF(Q$5&lt;=$D113,0,IF(SUM($D113,I71)&gt;Q$5,$AL82/I71,$AL82-SUM($I113:P113)))</f>
        <v>0</v>
      </c>
      <c r="R113" s="152">
        <f>IF(R$5&lt;=$D113,0,IF(SUM($D113,I71)&gt;R$5,$AL82/I71,$AL82-SUM($I113:Q113)))</f>
        <v>0</v>
      </c>
      <c r="S113" s="152">
        <f>IF(S$5&lt;=$D113,0,IF(SUM($D113,I71)&gt;S$5,$AL82/I71,$AL82-SUM($I113:R113)))</f>
        <v>0</v>
      </c>
      <c r="T113" s="152">
        <f>IF(T$5&lt;=$D113,0,IF(SUM($D113,I71)&gt;T$5,$AL82/I71,$AL82-SUM($I113:S113)))</f>
        <v>0</v>
      </c>
      <c r="U113" s="152">
        <f>IF(U$5&lt;=$D113,0,IF(SUM($D113,I71)&gt;U$5,$AL82/I71,$AL82-SUM($I113:T113)))</f>
        <v>0</v>
      </c>
      <c r="V113" s="152">
        <f>IF(V$5&lt;=$D113,0,IF(SUM($D113,I71)&gt;V$5,$AL82/I71,$AL82-SUM($I113:U113)))</f>
        <v>0</v>
      </c>
      <c r="W113" s="152">
        <f>IF(W$5&lt;=$D113,0,IF(SUM($D113,I71)&gt;W$5,$AL82/I71,$AL82-SUM($I113:V113)))</f>
        <v>0</v>
      </c>
      <c r="X113" s="152">
        <f>IF(X$5&lt;=$D113,0,IF(SUM($D113,I71)&gt;X$5,$AL82/I71,$AL82-SUM($I113:W113)))</f>
        <v>0</v>
      </c>
      <c r="Y113" s="152">
        <f>IF(Y$5&lt;=$D113,0,IF(SUM($D113,I71)&gt;Y$5,$AL82/I71,$AL82-SUM($I113:X113)))</f>
        <v>0</v>
      </c>
      <c r="Z113" s="152">
        <f>IF(Z$5&lt;=$D113,0,IF(SUM($D113,I71)&gt;Z$5,$AL82/I71,$AL82-SUM($I113:Y113)))</f>
        <v>0</v>
      </c>
      <c r="AA113" s="152">
        <f>IF(AA$5&lt;=$D113,0,IF(SUM($D113,I71)&gt;AA$5,$AL82/I71,$AL82-SUM($I113:Z113)))</f>
        <v>0</v>
      </c>
      <c r="AB113" s="152">
        <f>IF(AB$5&lt;=$D113,0,IF(SUM($D113,I71)&gt;AB$5,$AL82/I71,$AL82-SUM($I113:AA113)))</f>
        <v>0</v>
      </c>
      <c r="AC113" s="152">
        <f>IF(AC$5&lt;=$D113,0,IF(SUM($D113,I71)&gt;AC$5,$AL82/I71,$AL82-SUM($I113:AB113)))</f>
        <v>0</v>
      </c>
      <c r="AD113" s="152">
        <f>IF(AD$5&lt;=$D113,0,IF(SUM($D113,I71)&gt;AD$5,$AL82/I71,$AL82-SUM($I113:AC113)))</f>
        <v>0</v>
      </c>
      <c r="AE113" s="152">
        <f>IF(AE$5&lt;=$D113,0,IF(SUM($D113,I71)&gt;AE$5,$AL82/I71,$AL82-SUM($I113:AD113)))</f>
        <v>0</v>
      </c>
      <c r="AF113" s="152">
        <f>IF(AF$5&lt;=$D113,0,IF(SUM($D113,I71)&gt;AF$5,$AL82/I71,$AL82-SUM($I113:AE113)))</f>
        <v>0</v>
      </c>
      <c r="AG113" s="152">
        <f>IF(AG$5&lt;=$D113,0,IF(SUM($D113,I71)&gt;AG$5,$AL82/I71,$AL82-SUM($I113:AF113)))</f>
        <v>0</v>
      </c>
      <c r="AH113" s="152">
        <f>IF(AH$5&lt;=$D113,0,IF(SUM($D113,I71)&gt;AH$5,$AL82/I71,$AL82-SUM($I113:AG113)))</f>
        <v>0</v>
      </c>
      <c r="AI113" s="152">
        <f>IF(AI$5&lt;=$D113,0,IF(SUM($D113,I71)&gt;AI$5,$AL82/I71,$AL82-SUM($I113:AH113)))</f>
        <v>0</v>
      </c>
      <c r="AJ113" s="152">
        <f>IF(AJ$5&lt;=$D113,0,IF(SUM($D113,I71)&gt;AJ$5,$AL82/I71,$AL82-SUM($I113:AI113)))</f>
        <v>0</v>
      </c>
      <c r="AK113" s="152">
        <f>IF(AK$5&lt;=$D113,0,IF(SUM($D113,I71)&gt;AK$5,$AL82/I71,$AL82-SUM($I113:AJ113)))</f>
        <v>0</v>
      </c>
      <c r="AL113" s="152">
        <f>IF(AL$5&lt;=$D113,0,IF(SUM($D113,I71)&gt;AL$5,$AL82/I71,$AL82-SUM($I113:AK113)))</f>
        <v>0</v>
      </c>
      <c r="AM113" s="153">
        <f>IF(AM$5&lt;=$D113,0,IF(SUM($D113,I71)&gt;AM$5,$AL82/I71,$AL82-SUM($I113:AL113)))</f>
        <v>0</v>
      </c>
      <c r="AN113" s="154">
        <f>IF(AN$5&lt;=$D113,0,IF(SUM($D113,I71)&gt;AN$5,$AL82/I71,$AL82-SUM($I113:AM113)))</f>
        <v>0</v>
      </c>
      <c r="AO113" s="154">
        <f>IF(AO$5&lt;=$D113,0,IF(SUM($D113,I71)&gt;AO$5,$AL82/I71,$AL82-SUM($I113:AN113)))</f>
        <v>0</v>
      </c>
      <c r="AP113" s="154">
        <f>IF(AP$5&lt;=$D113,0,IF(SUM($D113,I71)&gt;AP$5,$AL82/I71,$AL82-SUM($I113:AO113)))</f>
        <v>0</v>
      </c>
      <c r="AQ113" s="154">
        <f>IF(AQ$5&lt;=$D113,0,IF(SUM($D113,I71)&gt;AQ$5,$AL82/I71,$AL82-SUM($I113:AP113)))</f>
        <v>0</v>
      </c>
      <c r="AR113" s="154">
        <f>IF(AR$5&lt;=$D113,0,IF(SUM($D113,I71)&gt;AR$5,$AL82/I71,$AL82-SUM($I113:AQ113)))</f>
        <v>0</v>
      </c>
      <c r="AS113" s="154">
        <f>IF(AS$5&lt;=$D113,0,IF(SUM($D113,I71)&gt;AS$5,$AL82/I71,$AL82-SUM($I113:AR113)))</f>
        <v>0</v>
      </c>
      <c r="AT113" s="154">
        <f>IF(AT$5&lt;=$D113,0,IF(SUM($D113,I71)&gt;AT$5,$AL82/I71,$AL82-SUM($I113:AS113)))</f>
        <v>0</v>
      </c>
      <c r="AU113" s="154">
        <f>IF(AU$5&lt;=$D113,0,IF(SUM($D113,I71)&gt;AU$5,$AL82/I71,$AL82-SUM($I113:AT113)))</f>
        <v>0</v>
      </c>
      <c r="AV113" s="154">
        <f>IF(AV$5&lt;=$D113,0,IF(SUM($D113,I71)&gt;AV$5,$AL82/I71,$AL82-SUM($I113:AU113)))</f>
        <v>0</v>
      </c>
      <c r="AW113" s="154">
        <f>IF(AW$5&lt;=$D113,0,IF(SUM($D113,I71)&gt;AW$5,$AL82/I71,$AL82-SUM($I113:AV113)))</f>
        <v>0</v>
      </c>
      <c r="AX113" s="154">
        <f>IF(AX$5&lt;=$D113,0,IF(SUM($D113,I71)&gt;AX$5,$AL82/I71,$AL82-SUM($I113:AW113)))</f>
        <v>0</v>
      </c>
      <c r="AY113" s="154">
        <f>IF(AY$5&lt;=$D113,0,IF(SUM($D113,I71)&gt;AY$5,$AL82/I71,$AL82-SUM($I113:AX113)))</f>
        <v>0</v>
      </c>
      <c r="AZ113" s="154">
        <f>IF(AZ$5&lt;=$D113,0,IF(SUM($D113,I71)&gt;AZ$5,$AL82/I71,$AL82-SUM($I113:AY113)))</f>
        <v>0</v>
      </c>
      <c r="BA113" s="154">
        <f>IF(BA$5&lt;=$D113,0,IF(SUM($D113,I71)&gt;BA$5,$AL82/I71,$AL82-SUM($I113:AZ113)))</f>
        <v>0</v>
      </c>
      <c r="BB113" s="154">
        <f>IF(BB$5&lt;=$D113,0,IF(SUM($D113,I71)&gt;BB$5,$AL82/I71,$AL82-SUM($I113:BA113)))</f>
        <v>0</v>
      </c>
      <c r="BC113" s="154">
        <f>IF(BC$5&lt;=$D113,0,IF(SUM($D113,I71)&gt;BC$5,$AL82/I71,$AL82-SUM($I113:BB113)))</f>
        <v>0</v>
      </c>
      <c r="BD113" s="154">
        <f>IF(BD$5&lt;=$D113,0,IF(SUM($D113,I71)&gt;BD$5,$AL82/I71,$AL82-SUM($I113:BC113)))</f>
        <v>0</v>
      </c>
      <c r="BE113" s="154">
        <f>IF(BE$5&lt;=$D113,0,IF(SUM($D113,I71)&gt;BE$5,$AL82/I71,$AL82-SUM($I113:BD113)))</f>
        <v>0</v>
      </c>
      <c r="BF113" s="154">
        <f>IF(BF$5&lt;=$D113,0,IF(SUM($D113,I71)&gt;BF$5,$AL82/I71,$AL82-SUM($I113:BE113)))</f>
        <v>0</v>
      </c>
      <c r="BG113" s="154">
        <f>IF(BG$5&lt;=$D113,0,IF(SUM($D113,I71)&gt;BG$5,$AL82/I71,$AL82-SUM($I113:BF113)))</f>
        <v>0</v>
      </c>
      <c r="BH113" s="154">
        <f>IF(BH$5&lt;=$D113,0,IF(SUM($D113,I71)&gt;BH$5,$AL82/I71,$AL82-SUM($I113:BG113)))</f>
        <v>0</v>
      </c>
      <c r="BI113" s="154">
        <f>IF(BI$5&lt;=$D113,0,IF(SUM($D113,I71)&gt;BI$5,$AL82/I71,$AL82-SUM($I113:BH113)))</f>
        <v>0</v>
      </c>
      <c r="BJ113" s="154">
        <f>IF(BJ$5&lt;=$D113,0,IF(SUM($D113,I71)&gt;BJ$5,$AL82/I71,$AL82-SUM($I113:BI113)))</f>
        <v>0</v>
      </c>
      <c r="BK113" s="154">
        <f>IF(BK$5&lt;=$D113,0,IF(SUM($D113,I71)&gt;BK$5,$AL82/I71,$AL82-SUM($I113:BJ113)))</f>
        <v>0</v>
      </c>
      <c r="BL113" s="154">
        <f>IF(BL$5&lt;=$D113,0,IF(SUM($D113,I71)&gt;BL$5,$AL82/I71,$AL82-SUM($I113:BK113)))</f>
        <v>0</v>
      </c>
      <c r="BM113" s="154">
        <f>IF(BM$5&lt;=$D113,0,IF(SUM($D113,I71)&gt;BM$5,$AL82/I71,$AL82-SUM($I113:BL113)))</f>
        <v>0</v>
      </c>
      <c r="BN113" s="154">
        <f>IF(BN$5&lt;=$D113,0,IF(SUM($D113,I71)&gt;BN$5,$AL82/I71,$AL82-SUM($I113:BM113)))</f>
        <v>0</v>
      </c>
      <c r="BO113" s="154">
        <f>IF(BO$5&lt;=$D113,0,IF(SUM($D113,I71)&gt;BO$5,$AL82/I71,$AL82-SUM($I113:BN113)))</f>
        <v>0</v>
      </c>
      <c r="BP113" s="154">
        <f>IF(BP$5&lt;=$D113,0,IF(SUM($D113,I71)&gt;BP$5,$AL82/I71,$AL82-SUM($I113:BO113)))</f>
        <v>0</v>
      </c>
      <c r="BQ113" s="154">
        <f>IF(BQ$5&lt;=$D113,0,IF(SUM($D113,I71)&gt;BQ$5,$AL82/I71,$AL82-SUM($I113:BP113)))</f>
        <v>0</v>
      </c>
      <c r="BR113" s="154">
        <f>IF(BR$5&lt;=$D113,0,IF(SUM($D113,I71)&gt;BR$5,$AL82/I71,$AL82-SUM($I113:BQ113)))</f>
        <v>0</v>
      </c>
      <c r="BS113" s="154">
        <f>IF(BS$5&lt;=$D113,0,IF(SUM($D113,I71)&gt;BS$5,$AL82/I71,$AL82-SUM($I113:BR113)))</f>
        <v>0</v>
      </c>
      <c r="BT113" s="154">
        <f>IF(BT$5&lt;=$D113,0,IF(SUM($D113,I71)&gt;BT$5,$AL82/I71,$AL82-SUM($I113:BS113)))</f>
        <v>0</v>
      </c>
      <c r="BU113" s="154">
        <f>IF(BU$5&lt;=$D113,0,IF(SUM($D113,I71)&gt;BU$5,$AL82/I71,$AL82-SUM($I113:BT113)))</f>
        <v>0</v>
      </c>
      <c r="BV113" s="154">
        <f>IF(BV$5&lt;=$D113,0,IF(SUM($D113,I71)&gt;BV$5,$AL82/I71,$AL82-SUM($I113:BU113)))</f>
        <v>0</v>
      </c>
      <c r="BW113" s="154">
        <f>IF(BW$5&lt;=$D113,0,IF(SUM($D113,I71)&gt;BW$5,$AL82/I71,$AL82-SUM($I113:BV113)))</f>
        <v>0</v>
      </c>
    </row>
    <row r="114" spans="1:75" ht="12.75" customHeight="1" outlineLevel="1">
      <c r="D114" s="155">
        <f t="shared" si="25"/>
        <v>2042</v>
      </c>
      <c r="E114" s="120" t="s">
        <v>55</v>
      </c>
      <c r="I114" s="134"/>
      <c r="J114" s="152">
        <f>IF(J$5&lt;=$D114,0,IF(SUM($D114,I71)&gt;J$5,$AM82/I71,$AM82-SUM($I114:I114)))</f>
        <v>0</v>
      </c>
      <c r="K114" s="152">
        <f>IF(K$5&lt;=$D114,0,IF(SUM($D114,I71)&gt;K$5,$AM82/I71,$AM82-SUM($I114:J114)))</f>
        <v>0</v>
      </c>
      <c r="L114" s="152">
        <f>IF(L$5&lt;=$D114,0,IF(SUM($D114,I71)&gt;L$5,$AM82/I71,$AM82-SUM($I114:K114)))</f>
        <v>0</v>
      </c>
      <c r="M114" s="152">
        <f>IF(M$5&lt;=$D114,0,IF(SUM($D114,I71)&gt;M$5,$AM82/I71,$AM82-SUM($I114:L114)))</f>
        <v>0</v>
      </c>
      <c r="N114" s="152">
        <f>IF(N$5&lt;=$D114,0,IF(SUM($D114,I71)&gt;N$5,$AM82/I71,$AM82-SUM($I114:M114)))</f>
        <v>0</v>
      </c>
      <c r="O114" s="152">
        <f>IF(O$5&lt;=$D114,0,IF(SUM($D114,I71)&gt;O$5,$AM82/I71,$AM82-SUM($I114:N114)))</f>
        <v>0</v>
      </c>
      <c r="P114" s="152">
        <f>IF(P$5&lt;=$D114,0,IF(SUM($D114,I71)&gt;P$5,$AM82/I71,$AM82-SUM($I114:O114)))</f>
        <v>0</v>
      </c>
      <c r="Q114" s="152">
        <f>IF(Q$5&lt;=$D114,0,IF(SUM($D114,I71)&gt;Q$5,$AM82/I71,$AM82-SUM($I114:P114)))</f>
        <v>0</v>
      </c>
      <c r="R114" s="152">
        <f>IF(R$5&lt;=$D114,0,IF(SUM($D114,I71)&gt;R$5,$AM82/I71,$AM82-SUM($I114:Q114)))</f>
        <v>0</v>
      </c>
      <c r="S114" s="152">
        <f>IF(S$5&lt;=$D114,0,IF(SUM($D114,I71)&gt;S$5,$AM82/I71,$AM82-SUM($I114:R114)))</f>
        <v>0</v>
      </c>
      <c r="T114" s="152">
        <f>IF(T$5&lt;=$D114,0,IF(SUM($D114,I71)&gt;T$5,$AM82/I71,$AM82-SUM($I114:S114)))</f>
        <v>0</v>
      </c>
      <c r="U114" s="152">
        <f>IF(U$5&lt;=$D114,0,IF(SUM($D114,I71)&gt;U$5,$AM82/I71,$AM82-SUM($I114:T114)))</f>
        <v>0</v>
      </c>
      <c r="V114" s="152">
        <f>IF(V$5&lt;=$D114,0,IF(SUM($D114,I71)&gt;V$5,$AM82/I71,$AM82-SUM($I114:U114)))</f>
        <v>0</v>
      </c>
      <c r="W114" s="152">
        <f>IF(W$5&lt;=$D114,0,IF(SUM($D114,I71)&gt;W$5,$AM82/I71,$AM82-SUM($I114:V114)))</f>
        <v>0</v>
      </c>
      <c r="X114" s="152">
        <f>IF(X$5&lt;=$D114,0,IF(SUM($D114,I71)&gt;X$5,$AM82/I71,$AM82-SUM($I114:W114)))</f>
        <v>0</v>
      </c>
      <c r="Y114" s="152">
        <f>IF(Y$5&lt;=$D114,0,IF(SUM($D114,I71)&gt;Y$5,$AM82/I71,$AM82-SUM($I114:X114)))</f>
        <v>0</v>
      </c>
      <c r="Z114" s="152">
        <f>IF(Z$5&lt;=$D114,0,IF(SUM($D114,I71)&gt;Z$5,$AM82/I71,$AM82-SUM($I114:Y114)))</f>
        <v>0</v>
      </c>
      <c r="AA114" s="152">
        <f>IF(AA$5&lt;=$D114,0,IF(SUM($D114,I71)&gt;AA$5,$AM82/I71,$AM82-SUM($I114:Z114)))</f>
        <v>0</v>
      </c>
      <c r="AB114" s="152">
        <f>IF(AB$5&lt;=$D114,0,IF(SUM($D114,I71)&gt;AB$5,$AM82/I71,$AM82-SUM($I114:AA114)))</f>
        <v>0</v>
      </c>
      <c r="AC114" s="152">
        <f>IF(AC$5&lt;=$D114,0,IF(SUM($D114,I71)&gt;AC$5,$AM82/I71,$AM82-SUM($I114:AB114)))</f>
        <v>0</v>
      </c>
      <c r="AD114" s="152">
        <f>IF(AD$5&lt;=$D114,0,IF(SUM($D114,I71)&gt;AD$5,$AM82/I71,$AM82-SUM($I114:AC114)))</f>
        <v>0</v>
      </c>
      <c r="AE114" s="152">
        <f>IF(AE$5&lt;=$D114,0,IF(SUM($D114,I71)&gt;AE$5,$AM82/I71,$AM82-SUM($I114:AD114)))</f>
        <v>0</v>
      </c>
      <c r="AF114" s="152">
        <f>IF(AF$5&lt;=$D114,0,IF(SUM($D114,I71)&gt;AF$5,$AM82/I71,$AM82-SUM($I114:AE114)))</f>
        <v>0</v>
      </c>
      <c r="AG114" s="152">
        <f>IF(AG$5&lt;=$D114,0,IF(SUM($D114,I71)&gt;AG$5,$AM82/I71,$AM82-SUM($I114:AF114)))</f>
        <v>0</v>
      </c>
      <c r="AH114" s="152">
        <f>IF(AH$5&lt;=$D114,0,IF(SUM($D114,I71)&gt;AH$5,$AM82/I71,$AM82-SUM($I114:AG114)))</f>
        <v>0</v>
      </c>
      <c r="AI114" s="152">
        <f>IF(AI$5&lt;=$D114,0,IF(SUM($D114,I71)&gt;AI$5,$AM82/I71,$AM82-SUM($I114:AH114)))</f>
        <v>0</v>
      </c>
      <c r="AJ114" s="152">
        <f>IF(AJ$5&lt;=$D114,0,IF(SUM($D114,I71)&gt;AJ$5,$AM82/I71,$AM82-SUM($I114:AI114)))</f>
        <v>0</v>
      </c>
      <c r="AK114" s="152">
        <f>IF(AK$5&lt;=$D114,0,IF(SUM($D114,I71)&gt;AK$5,$AM82/I71,$AM82-SUM($I114:AJ114)))</f>
        <v>0</v>
      </c>
      <c r="AL114" s="152">
        <f>IF(AL$5&lt;=$D114,0,IF(SUM($D114,I71)&gt;AL$5,$AM82/I71,$AM82-SUM($I114:AK114)))</f>
        <v>0</v>
      </c>
      <c r="AM114" s="152">
        <f>IF(AM$5&lt;=$D114,0,IF(SUM($D114,I71)&gt;AM$5,$AM82/I71,$AM82-SUM($I114:AL114)))</f>
        <v>0</v>
      </c>
      <c r="AN114" s="153">
        <f>IF(AN$5&lt;=$D114,0,IF(SUM($D114,I71)&gt;AN$5,$AM82/I71,$AM82-SUM($I114:AM114)))</f>
        <v>0</v>
      </c>
      <c r="AO114" s="154">
        <f>IF(AO$5&lt;=$D114,0,IF(SUM($D114,I71)&gt;AO$5,$AM82/I71,$AM82-SUM($I114:AN114)))</f>
        <v>0</v>
      </c>
      <c r="AP114" s="154">
        <f>IF(AP$5&lt;=$D114,0,IF(SUM($D114,I71)&gt;AP$5,$AM82/I71,$AM82-SUM($I114:AO114)))</f>
        <v>0</v>
      </c>
      <c r="AQ114" s="154">
        <f>IF(AQ$5&lt;=$D114,0,IF(SUM($D114,I71)&gt;AQ$5,$AM82/I71,$AM82-SUM($I114:AP114)))</f>
        <v>0</v>
      </c>
      <c r="AR114" s="154">
        <f>IF(AR$5&lt;=$D114,0,IF(SUM($D114,I71)&gt;AR$5,$AM82/I71,$AM82-SUM($I114:AQ114)))</f>
        <v>0</v>
      </c>
      <c r="AS114" s="154">
        <f>IF(AS$5&lt;=$D114,0,IF(SUM($D114,I71)&gt;AS$5,$AM82/I71,$AM82-SUM($I114:AR114)))</f>
        <v>0</v>
      </c>
      <c r="AT114" s="154">
        <f>IF(AT$5&lt;=$D114,0,IF(SUM($D114,I71)&gt;AT$5,$AM82/I71,$AM82-SUM($I114:AS114)))</f>
        <v>0</v>
      </c>
      <c r="AU114" s="154">
        <f>IF(AU$5&lt;=$D114,0,IF(SUM($D114,I71)&gt;AU$5,$AM82/I71,$AM82-SUM($I114:AT114)))</f>
        <v>0</v>
      </c>
      <c r="AV114" s="154">
        <f>IF(AV$5&lt;=$D114,0,IF(SUM($D114,I71)&gt;AV$5,$AM82/I71,$AM82-SUM($I114:AU114)))</f>
        <v>0</v>
      </c>
      <c r="AW114" s="154">
        <f>IF(AW$5&lt;=$D114,0,IF(SUM($D114,I71)&gt;AW$5,$AM82/I71,$AM82-SUM($I114:AV114)))</f>
        <v>0</v>
      </c>
      <c r="AX114" s="154">
        <f>IF(AX$5&lt;=$D114,0,IF(SUM($D114,I71)&gt;AX$5,$AM82/I71,$AM82-SUM($I114:AW114)))</f>
        <v>0</v>
      </c>
      <c r="AY114" s="154">
        <f>IF(AY$5&lt;=$D114,0,IF(SUM($D114,I71)&gt;AY$5,$AM82/I71,$AM82-SUM($I114:AX114)))</f>
        <v>0</v>
      </c>
      <c r="AZ114" s="154">
        <f>IF(AZ$5&lt;=$D114,0,IF(SUM($D114,I71)&gt;AZ$5,$AM82/I71,$AM82-SUM($I114:AY114)))</f>
        <v>0</v>
      </c>
      <c r="BA114" s="154">
        <f>IF(BA$5&lt;=$D114,0,IF(SUM($D114,I71)&gt;BA$5,$AM82/I71,$AM82-SUM($I114:AZ114)))</f>
        <v>0</v>
      </c>
      <c r="BB114" s="154">
        <f>IF(BB$5&lt;=$D114,0,IF(SUM($D114,I71)&gt;BB$5,$AM82/I71,$AM82-SUM($I114:BA114)))</f>
        <v>0</v>
      </c>
      <c r="BC114" s="154">
        <f>IF(BC$5&lt;=$D114,0,IF(SUM($D114,I71)&gt;BC$5,$AM82/I71,$AM82-SUM($I114:BB114)))</f>
        <v>0</v>
      </c>
      <c r="BD114" s="154">
        <f>IF(BD$5&lt;=$D114,0,IF(SUM($D114,I71)&gt;BD$5,$AM82/I71,$AM82-SUM($I114:BC114)))</f>
        <v>0</v>
      </c>
      <c r="BE114" s="154">
        <f>IF(BE$5&lt;=$D114,0,IF(SUM($D114,I71)&gt;BE$5,$AM82/I71,$AM82-SUM($I114:BD114)))</f>
        <v>0</v>
      </c>
      <c r="BF114" s="154">
        <f>IF(BF$5&lt;=$D114,0,IF(SUM($D114,I71)&gt;BF$5,$AM82/I71,$AM82-SUM($I114:BE114)))</f>
        <v>0</v>
      </c>
      <c r="BG114" s="154">
        <f>IF(BG$5&lt;=$D114,0,IF(SUM($D114,I71)&gt;BG$5,$AM82/I71,$AM82-SUM($I114:BF114)))</f>
        <v>0</v>
      </c>
      <c r="BH114" s="154">
        <f>IF(BH$5&lt;=$D114,0,IF(SUM($D114,I71)&gt;BH$5,$AM82/I71,$AM82-SUM($I114:BG114)))</f>
        <v>0</v>
      </c>
      <c r="BI114" s="154">
        <f>IF(BI$5&lt;=$D114,0,IF(SUM($D114,I71)&gt;BI$5,$AM82/I71,$AM82-SUM($I114:BH114)))</f>
        <v>0</v>
      </c>
      <c r="BJ114" s="154">
        <f>IF(BJ$5&lt;=$D114,0,IF(SUM($D114,I71)&gt;BJ$5,$AM82/I71,$AM82-SUM($I114:BI114)))</f>
        <v>0</v>
      </c>
      <c r="BK114" s="154">
        <f>IF(BK$5&lt;=$D114,0,IF(SUM($D114,I71)&gt;BK$5,$AM82/I71,$AM82-SUM($I114:BJ114)))</f>
        <v>0</v>
      </c>
      <c r="BL114" s="154">
        <f>IF(BL$5&lt;=$D114,0,IF(SUM($D114,I71)&gt;BL$5,$AM82/I71,$AM82-SUM($I114:BK114)))</f>
        <v>0</v>
      </c>
      <c r="BM114" s="154">
        <f>IF(BM$5&lt;=$D114,0,IF(SUM($D114,I71)&gt;BM$5,$AM82/I71,$AM82-SUM($I114:BL114)))</f>
        <v>0</v>
      </c>
      <c r="BN114" s="154">
        <f>IF(BN$5&lt;=$D114,0,IF(SUM($D114,I71)&gt;BN$5,$AM82/I71,$AM82-SUM($I114:BM114)))</f>
        <v>0</v>
      </c>
      <c r="BO114" s="154">
        <f>IF(BO$5&lt;=$D114,0,IF(SUM($D114,I71)&gt;BO$5,$AM82/I71,$AM82-SUM($I114:BN114)))</f>
        <v>0</v>
      </c>
      <c r="BP114" s="154">
        <f>IF(BP$5&lt;=$D114,0,IF(SUM($D114,I71)&gt;BP$5,$AM82/I71,$AM82-SUM($I114:BO114)))</f>
        <v>0</v>
      </c>
      <c r="BQ114" s="154">
        <f>IF(BQ$5&lt;=$D114,0,IF(SUM($D114,I71)&gt;BQ$5,$AM82/I71,$AM82-SUM($I114:BP114)))</f>
        <v>0</v>
      </c>
      <c r="BR114" s="154">
        <f>IF(BR$5&lt;=$D114,0,IF(SUM($D114,I71)&gt;BR$5,$AM82/I71,$AM82-SUM($I114:BQ114)))</f>
        <v>0</v>
      </c>
      <c r="BS114" s="154">
        <f>IF(BS$5&lt;=$D114,0,IF(SUM($D114,I71)&gt;BS$5,$AM82/I71,$AM82-SUM($I114:BR114)))</f>
        <v>0</v>
      </c>
      <c r="BT114" s="154">
        <f>IF(BT$5&lt;=$D114,0,IF(SUM($D114,I71)&gt;BT$5,$AM82/I71,$AM82-SUM($I114:BS114)))</f>
        <v>0</v>
      </c>
      <c r="BU114" s="154">
        <f>IF(BU$5&lt;=$D114,0,IF(SUM($D114,I71)&gt;BU$5,$AM82/I71,$AM82-SUM($I114:BT114)))</f>
        <v>0</v>
      </c>
      <c r="BV114" s="154">
        <f>IF(BV$5&lt;=$D114,0,IF(SUM($D114,I71)&gt;BV$5,$AM82/I71,$AM82-SUM($I114:BU114)))</f>
        <v>0</v>
      </c>
      <c r="BW114" s="154">
        <f>IF(BW$5&lt;=$D114,0,IF(SUM($D114,I71)&gt;BW$5,$AM82/I71,$AM82-SUM($I114:BV114)))</f>
        <v>0</v>
      </c>
    </row>
    <row r="115" spans="1:75" ht="12.75" customHeight="1" outlineLevel="1">
      <c r="I115" s="134"/>
    </row>
    <row r="116" spans="1:75" ht="12.75" customHeight="1">
      <c r="D116" s="126" t="s">
        <v>28</v>
      </c>
      <c r="E116" s="120" t="s">
        <v>55</v>
      </c>
      <c r="I116" s="134"/>
      <c r="J116" s="136">
        <f>J76+SUM(J84:J114)</f>
        <v>11.891879208372968</v>
      </c>
      <c r="K116" s="136">
        <f t="shared" ref="K116:BQ116" si="26">K76+SUM(K84:K114)</f>
        <v>12.177055393119652</v>
      </c>
      <c r="L116" s="136">
        <f t="shared" si="26"/>
        <v>12.523809527650526</v>
      </c>
      <c r="M116" s="136">
        <f t="shared" si="26"/>
        <v>12.899910508333823</v>
      </c>
      <c r="N116" s="136">
        <f t="shared" si="26"/>
        <v>13.203389037613288</v>
      </c>
      <c r="O116" s="136">
        <f t="shared" si="26"/>
        <v>13.515973607510812</v>
      </c>
      <c r="P116" s="136">
        <f t="shared" si="26"/>
        <v>13.515973607510812</v>
      </c>
      <c r="Q116" s="136">
        <f t="shared" si="26"/>
        <v>13.515973607510812</v>
      </c>
      <c r="R116" s="136">
        <f t="shared" si="26"/>
        <v>13.515973607510812</v>
      </c>
      <c r="S116" s="136">
        <f t="shared" si="26"/>
        <v>13.515973607510812</v>
      </c>
      <c r="T116" s="136">
        <f t="shared" si="26"/>
        <v>13.515973607510812</v>
      </c>
      <c r="U116" s="136">
        <f t="shared" si="26"/>
        <v>13.515973607510812</v>
      </c>
      <c r="V116" s="136">
        <f t="shared" si="26"/>
        <v>13.515973607510812</v>
      </c>
      <c r="W116" s="136">
        <f t="shared" si="26"/>
        <v>13.515973607510812</v>
      </c>
      <c r="X116" s="136">
        <f t="shared" si="26"/>
        <v>13.515973607510812</v>
      </c>
      <c r="Y116" s="136">
        <f t="shared" si="26"/>
        <v>13.515973607510812</v>
      </c>
      <c r="Z116" s="136">
        <f t="shared" si="26"/>
        <v>13.515973607510812</v>
      </c>
      <c r="AA116" s="136">
        <f t="shared" si="26"/>
        <v>13.515973607510812</v>
      </c>
      <c r="AB116" s="136">
        <f t="shared" si="26"/>
        <v>13.515973607510812</v>
      </c>
      <c r="AC116" s="136">
        <f t="shared" si="26"/>
        <v>13.515973607510812</v>
      </c>
      <c r="AD116" s="136">
        <f t="shared" si="26"/>
        <v>13.515973607510812</v>
      </c>
      <c r="AE116" s="136">
        <f t="shared" si="26"/>
        <v>13.515973607510812</v>
      </c>
      <c r="AF116" s="136">
        <f t="shared" si="26"/>
        <v>13.515973607510812</v>
      </c>
      <c r="AG116" s="136">
        <f t="shared" si="26"/>
        <v>13.515973607510812</v>
      </c>
      <c r="AH116" s="136">
        <f t="shared" si="26"/>
        <v>13.515973607510812</v>
      </c>
      <c r="AI116" s="136">
        <f t="shared" si="26"/>
        <v>13.515973607510812</v>
      </c>
      <c r="AJ116" s="136">
        <f t="shared" si="26"/>
        <v>13.515973607510812</v>
      </c>
      <c r="AK116" s="136">
        <f t="shared" si="26"/>
        <v>13.515973607510812</v>
      </c>
      <c r="AL116" s="136">
        <f t="shared" si="26"/>
        <v>13.515973607510812</v>
      </c>
      <c r="AM116" s="136">
        <f t="shared" si="26"/>
        <v>13.515973607510812</v>
      </c>
      <c r="AN116" s="136">
        <f t="shared" si="26"/>
        <v>11.271393564217247</v>
      </c>
      <c r="AO116" s="136">
        <f t="shared" si="26"/>
        <v>1.6240943991378434</v>
      </c>
      <c r="AP116" s="136">
        <f t="shared" si="26"/>
        <v>1.6240943991378434</v>
      </c>
      <c r="AQ116" s="136">
        <f t="shared" si="26"/>
        <v>1.6240943991378434</v>
      </c>
      <c r="AR116" s="136">
        <f t="shared" si="26"/>
        <v>1.6240943991378434</v>
      </c>
      <c r="AS116" s="136">
        <f t="shared" si="26"/>
        <v>1.6240943991378434</v>
      </c>
      <c r="AT116" s="136">
        <f t="shared" si="26"/>
        <v>1.6240943991378434</v>
      </c>
      <c r="AU116" s="136">
        <f t="shared" si="26"/>
        <v>1.6240943991378434</v>
      </c>
      <c r="AV116" s="136">
        <f t="shared" si="26"/>
        <v>1.6240943991378434</v>
      </c>
      <c r="AW116" s="136">
        <f t="shared" si="26"/>
        <v>1.6240943991378434</v>
      </c>
      <c r="AX116" s="136">
        <f t="shared" si="26"/>
        <v>1.6240943991378434</v>
      </c>
      <c r="AY116" s="136">
        <f t="shared" si="26"/>
        <v>1.6240943991378434</v>
      </c>
      <c r="AZ116" s="136">
        <f t="shared" si="26"/>
        <v>1.6240943991378434</v>
      </c>
      <c r="BA116" s="136">
        <f t="shared" si="26"/>
        <v>1.6240943991378434</v>
      </c>
      <c r="BB116" s="136">
        <f t="shared" si="26"/>
        <v>1.6240943991378434</v>
      </c>
      <c r="BC116" s="136">
        <f t="shared" si="26"/>
        <v>1.6240943991378434</v>
      </c>
      <c r="BD116" s="136">
        <f t="shared" si="26"/>
        <v>1.6240943991378434</v>
      </c>
      <c r="BE116" s="136">
        <f t="shared" si="26"/>
        <v>1.6240943991378434</v>
      </c>
      <c r="BF116" s="136">
        <f t="shared" si="26"/>
        <v>1.6240943991378434</v>
      </c>
      <c r="BG116" s="136">
        <f t="shared" si="26"/>
        <v>1.6240943991378434</v>
      </c>
      <c r="BH116" s="136">
        <f t="shared" si="26"/>
        <v>1.6240943991378567</v>
      </c>
      <c r="BI116" s="136">
        <f t="shared" si="26"/>
        <v>1.3389182143911573</v>
      </c>
      <c r="BJ116" s="136">
        <f t="shared" si="26"/>
        <v>0.99216407986028488</v>
      </c>
      <c r="BK116" s="136">
        <f t="shared" si="26"/>
        <v>0.61606309917699442</v>
      </c>
      <c r="BL116" s="136">
        <f t="shared" si="26"/>
        <v>0.31258456989753114</v>
      </c>
      <c r="BM116" s="136">
        <f t="shared" si="26"/>
        <v>0</v>
      </c>
      <c r="BN116" s="136">
        <f t="shared" si="26"/>
        <v>0</v>
      </c>
      <c r="BO116" s="136">
        <f t="shared" si="26"/>
        <v>0</v>
      </c>
      <c r="BP116" s="136">
        <f t="shared" si="26"/>
        <v>0</v>
      </c>
      <c r="BQ116" s="136">
        <f t="shared" si="26"/>
        <v>0</v>
      </c>
      <c r="BR116" s="136">
        <f t="shared" ref="BR116:BV116" si="27">BR76+SUM(BR84:BR114)</f>
        <v>0</v>
      </c>
      <c r="BS116" s="136">
        <f t="shared" si="27"/>
        <v>0</v>
      </c>
      <c r="BT116" s="136">
        <f t="shared" si="27"/>
        <v>0</v>
      </c>
      <c r="BU116" s="136">
        <f t="shared" si="27"/>
        <v>0</v>
      </c>
      <c r="BV116" s="136">
        <f t="shared" si="27"/>
        <v>0</v>
      </c>
      <c r="BW116" s="136">
        <f t="shared" ref="BW116" si="28">BW76+SUM(BW84:BW114)</f>
        <v>0</v>
      </c>
    </row>
    <row r="117" spans="1:75" ht="12.75" customHeight="1">
      <c r="D117" s="126" t="s">
        <v>30</v>
      </c>
      <c r="E117" s="120" t="s">
        <v>55</v>
      </c>
      <c r="I117" s="134"/>
      <c r="J117" s="136">
        <f>J82-SUM(J85:J114)+I117</f>
        <v>14.258809237334219</v>
      </c>
      <c r="K117" s="136">
        <f t="shared" ref="K117:BQ117" si="29">K82-SUM(K85:K114)+J117</f>
        <v>31.311339779131238</v>
      </c>
      <c r="L117" s="136">
        <f t="shared" si="29"/>
        <v>49.48445849401854</v>
      </c>
      <c r="M117" s="136">
        <f t="shared" si="29"/>
        <v>63.650353658030937</v>
      </c>
      <c r="N117" s="136">
        <f t="shared" si="29"/>
        <v>77.968072323666746</v>
      </c>
      <c r="O117" s="136">
        <f t="shared" si="29"/>
        <v>76.3439779245289</v>
      </c>
      <c r="P117" s="136">
        <f t="shared" si="29"/>
        <v>74.719883525391054</v>
      </c>
      <c r="Q117" s="136">
        <f t="shared" si="29"/>
        <v>73.095789126253209</v>
      </c>
      <c r="R117" s="136">
        <f t="shared" si="29"/>
        <v>71.471694727115363</v>
      </c>
      <c r="S117" s="136">
        <f t="shared" si="29"/>
        <v>69.847600327977517</v>
      </c>
      <c r="T117" s="136">
        <f t="shared" si="29"/>
        <v>68.223505928839671</v>
      </c>
      <c r="U117" s="136">
        <f t="shared" si="29"/>
        <v>66.599411529701825</v>
      </c>
      <c r="V117" s="136">
        <f t="shared" si="29"/>
        <v>64.97531713056398</v>
      </c>
      <c r="W117" s="136">
        <f t="shared" si="29"/>
        <v>63.351222731426134</v>
      </c>
      <c r="X117" s="136">
        <f t="shared" si="29"/>
        <v>61.727128332288288</v>
      </c>
      <c r="Y117" s="136">
        <f t="shared" si="29"/>
        <v>60.103033933150442</v>
      </c>
      <c r="Z117" s="136">
        <f t="shared" si="29"/>
        <v>58.478939534012596</v>
      </c>
      <c r="AA117" s="136">
        <f t="shared" si="29"/>
        <v>56.854845134874751</v>
      </c>
      <c r="AB117" s="136">
        <f t="shared" si="29"/>
        <v>55.230750735736905</v>
      </c>
      <c r="AC117" s="136">
        <f t="shared" si="29"/>
        <v>53.606656336599059</v>
      </c>
      <c r="AD117" s="136">
        <f t="shared" si="29"/>
        <v>51.982561937461213</v>
      </c>
      <c r="AE117" s="136">
        <f t="shared" si="29"/>
        <v>50.358467538323367</v>
      </c>
      <c r="AF117" s="136">
        <f t="shared" si="29"/>
        <v>48.734373139185521</v>
      </c>
      <c r="AG117" s="136">
        <f t="shared" si="29"/>
        <v>47.110278740047676</v>
      </c>
      <c r="AH117" s="136">
        <f t="shared" si="29"/>
        <v>45.48618434090983</v>
      </c>
      <c r="AI117" s="136">
        <f t="shared" si="29"/>
        <v>43.862089941771984</v>
      </c>
      <c r="AJ117" s="136">
        <f t="shared" si="29"/>
        <v>42.237995542634138</v>
      </c>
      <c r="AK117" s="136">
        <f t="shared" si="29"/>
        <v>40.613901143496292</v>
      </c>
      <c r="AL117" s="136">
        <f t="shared" si="29"/>
        <v>38.989806744358447</v>
      </c>
      <c r="AM117" s="136">
        <f t="shared" si="29"/>
        <v>37.365712345220601</v>
      </c>
      <c r="AN117" s="136">
        <f t="shared" si="29"/>
        <v>35.741617946082755</v>
      </c>
      <c r="AO117" s="136">
        <f t="shared" si="29"/>
        <v>34.117523546944909</v>
      </c>
      <c r="AP117" s="136">
        <f t="shared" si="29"/>
        <v>32.493429147807063</v>
      </c>
      <c r="AQ117" s="136">
        <f t="shared" si="29"/>
        <v>30.869334748669221</v>
      </c>
      <c r="AR117" s="136">
        <f t="shared" si="29"/>
        <v>29.245240349531379</v>
      </c>
      <c r="AS117" s="136">
        <f t="shared" si="29"/>
        <v>27.621145950393537</v>
      </c>
      <c r="AT117" s="136">
        <f t="shared" si="29"/>
        <v>25.997051551255694</v>
      </c>
      <c r="AU117" s="136">
        <f t="shared" si="29"/>
        <v>24.372957152117852</v>
      </c>
      <c r="AV117" s="136">
        <f t="shared" si="29"/>
        <v>22.74886275298001</v>
      </c>
      <c r="AW117" s="136">
        <f t="shared" si="29"/>
        <v>21.124768353842168</v>
      </c>
      <c r="AX117" s="136">
        <f t="shared" si="29"/>
        <v>19.500673954704325</v>
      </c>
      <c r="AY117" s="136">
        <f t="shared" si="29"/>
        <v>17.876579555566483</v>
      </c>
      <c r="AZ117" s="136">
        <f t="shared" si="29"/>
        <v>16.252485156428641</v>
      </c>
      <c r="BA117" s="136">
        <f t="shared" si="29"/>
        <v>14.628390757290797</v>
      </c>
      <c r="BB117" s="136">
        <f t="shared" si="29"/>
        <v>13.004296358152953</v>
      </c>
      <c r="BC117" s="136">
        <f t="shared" si="29"/>
        <v>11.380201959015109</v>
      </c>
      <c r="BD117" s="136">
        <f t="shared" si="29"/>
        <v>9.7561075598772646</v>
      </c>
      <c r="BE117" s="136">
        <f t="shared" si="29"/>
        <v>8.1320131607394206</v>
      </c>
      <c r="BF117" s="136">
        <f t="shared" si="29"/>
        <v>6.5079187616015775</v>
      </c>
      <c r="BG117" s="136">
        <f t="shared" si="29"/>
        <v>4.8838243624637343</v>
      </c>
      <c r="BH117" s="136">
        <f t="shared" si="29"/>
        <v>3.2597299633258778</v>
      </c>
      <c r="BI117" s="136">
        <f t="shared" si="29"/>
        <v>1.9208117489347205</v>
      </c>
      <c r="BJ117" s="136">
        <f t="shared" si="29"/>
        <v>0.92864766907443563</v>
      </c>
      <c r="BK117" s="136">
        <f t="shared" si="29"/>
        <v>0.31258456989744121</v>
      </c>
      <c r="BL117" s="136">
        <f t="shared" si="29"/>
        <v>-8.992806499463768E-14</v>
      </c>
      <c r="BM117" s="136">
        <f t="shared" si="29"/>
        <v>-8.992806499463768E-14</v>
      </c>
      <c r="BN117" s="136">
        <f t="shared" si="29"/>
        <v>-8.992806499463768E-14</v>
      </c>
      <c r="BO117" s="136">
        <f t="shared" si="29"/>
        <v>-8.992806499463768E-14</v>
      </c>
      <c r="BP117" s="136">
        <f t="shared" si="29"/>
        <v>-8.992806499463768E-14</v>
      </c>
      <c r="BQ117" s="136">
        <f t="shared" si="29"/>
        <v>-8.992806499463768E-14</v>
      </c>
      <c r="BR117" s="136">
        <f t="shared" ref="BR117:BW117" si="30">BR82-SUM(BR85:BR114)+BQ117</f>
        <v>-8.992806499463768E-14</v>
      </c>
      <c r="BS117" s="136">
        <f t="shared" si="30"/>
        <v>-8.992806499463768E-14</v>
      </c>
      <c r="BT117" s="136">
        <f t="shared" si="30"/>
        <v>-8.992806499463768E-14</v>
      </c>
      <c r="BU117" s="136">
        <f t="shared" si="30"/>
        <v>-8.992806499463768E-14</v>
      </c>
      <c r="BV117" s="136">
        <f t="shared" si="30"/>
        <v>-8.992806499463768E-14</v>
      </c>
      <c r="BW117" s="136">
        <f t="shared" si="30"/>
        <v>-8.992806499463768E-14</v>
      </c>
    </row>
    <row r="118" spans="1:75" ht="12.75" customHeight="1">
      <c r="D118" s="126" t="str">
        <f>"Total Closing RAB - "&amp;B69</f>
        <v>Total Closing RAB - Services</v>
      </c>
      <c r="E118" s="120" t="s">
        <v>55</v>
      </c>
      <c r="I118" s="134"/>
      <c r="J118" s="136">
        <f>J117+J79</f>
        <v>368.77060544522971</v>
      </c>
      <c r="K118" s="136">
        <f t="shared" ref="K118:BV118" si="31">K117+K79</f>
        <v>373.93125677865373</v>
      </c>
      <c r="L118" s="136">
        <f t="shared" si="31"/>
        <v>380.21249628516807</v>
      </c>
      <c r="M118" s="136">
        <f t="shared" si="31"/>
        <v>382.48651224080749</v>
      </c>
      <c r="N118" s="136">
        <f t="shared" si="31"/>
        <v>384.91235169807032</v>
      </c>
      <c r="O118" s="136">
        <f t="shared" si="31"/>
        <v>371.39637809055944</v>
      </c>
      <c r="P118" s="136">
        <f t="shared" si="31"/>
        <v>357.88040448304866</v>
      </c>
      <c r="Q118" s="136">
        <f t="shared" si="31"/>
        <v>344.36443087553778</v>
      </c>
      <c r="R118" s="136">
        <f t="shared" si="31"/>
        <v>330.848457268027</v>
      </c>
      <c r="S118" s="136">
        <f t="shared" si="31"/>
        <v>317.33248366051617</v>
      </c>
      <c r="T118" s="136">
        <f t="shared" si="31"/>
        <v>303.81651005300535</v>
      </c>
      <c r="U118" s="136">
        <f t="shared" si="31"/>
        <v>290.30053644549457</v>
      </c>
      <c r="V118" s="136">
        <f t="shared" si="31"/>
        <v>276.7845628379838</v>
      </c>
      <c r="W118" s="136">
        <f t="shared" si="31"/>
        <v>263.26858923047297</v>
      </c>
      <c r="X118" s="136">
        <f t="shared" si="31"/>
        <v>249.75261562296217</v>
      </c>
      <c r="Y118" s="136">
        <f t="shared" si="31"/>
        <v>236.23664201545137</v>
      </c>
      <c r="Z118" s="136">
        <f t="shared" si="31"/>
        <v>222.72066840794056</v>
      </c>
      <c r="AA118" s="136">
        <f t="shared" si="31"/>
        <v>209.20469480042976</v>
      </c>
      <c r="AB118" s="136">
        <f t="shared" si="31"/>
        <v>195.68872119291896</v>
      </c>
      <c r="AC118" s="136">
        <f t="shared" si="31"/>
        <v>182.17274758540816</v>
      </c>
      <c r="AD118" s="136">
        <f t="shared" si="31"/>
        <v>168.65677397789733</v>
      </c>
      <c r="AE118" s="136">
        <f t="shared" si="31"/>
        <v>155.14080037038653</v>
      </c>
      <c r="AF118" s="136">
        <f t="shared" si="31"/>
        <v>141.62482676287573</v>
      </c>
      <c r="AG118" s="136">
        <f t="shared" si="31"/>
        <v>128.1088531553649</v>
      </c>
      <c r="AH118" s="136">
        <f t="shared" si="31"/>
        <v>114.59287954785408</v>
      </c>
      <c r="AI118" s="136">
        <f t="shared" si="31"/>
        <v>101.07690594034327</v>
      </c>
      <c r="AJ118" s="136">
        <f t="shared" si="31"/>
        <v>87.560932332832451</v>
      </c>
      <c r="AK118" s="136">
        <f t="shared" si="31"/>
        <v>74.044958725321635</v>
      </c>
      <c r="AL118" s="136">
        <f t="shared" si="31"/>
        <v>60.528985117810819</v>
      </c>
      <c r="AM118" s="136">
        <f t="shared" si="31"/>
        <v>47.013011510300004</v>
      </c>
      <c r="AN118" s="136">
        <f t="shared" si="31"/>
        <v>35.741617946082755</v>
      </c>
      <c r="AO118" s="136">
        <f t="shared" si="31"/>
        <v>34.117523546944909</v>
      </c>
      <c r="AP118" s="136">
        <f t="shared" si="31"/>
        <v>32.493429147807063</v>
      </c>
      <c r="AQ118" s="136">
        <f t="shared" si="31"/>
        <v>30.869334748669225</v>
      </c>
      <c r="AR118" s="136">
        <f t="shared" si="31"/>
        <v>29.245240349531379</v>
      </c>
      <c r="AS118" s="136">
        <f t="shared" si="31"/>
        <v>27.62114595039354</v>
      </c>
      <c r="AT118" s="136">
        <f t="shared" si="31"/>
        <v>25.997051551255694</v>
      </c>
      <c r="AU118" s="136">
        <f t="shared" si="31"/>
        <v>24.372957152117856</v>
      </c>
      <c r="AV118" s="136">
        <f t="shared" si="31"/>
        <v>22.74886275298001</v>
      </c>
      <c r="AW118" s="136">
        <f t="shared" si="31"/>
        <v>21.124768353842171</v>
      </c>
      <c r="AX118" s="136">
        <f t="shared" si="31"/>
        <v>19.500673954704325</v>
      </c>
      <c r="AY118" s="136">
        <f t="shared" si="31"/>
        <v>17.876579555566487</v>
      </c>
      <c r="AZ118" s="136">
        <f t="shared" si="31"/>
        <v>16.252485156428641</v>
      </c>
      <c r="BA118" s="136">
        <f t="shared" si="31"/>
        <v>14.628390757290799</v>
      </c>
      <c r="BB118" s="136">
        <f t="shared" si="31"/>
        <v>13.004296358152954</v>
      </c>
      <c r="BC118" s="136">
        <f t="shared" si="31"/>
        <v>11.38020195901511</v>
      </c>
      <c r="BD118" s="136">
        <f t="shared" si="31"/>
        <v>9.7561075598772664</v>
      </c>
      <c r="BE118" s="136">
        <f t="shared" si="31"/>
        <v>8.1320131607394224</v>
      </c>
      <c r="BF118" s="136">
        <f t="shared" si="31"/>
        <v>6.5079187616015792</v>
      </c>
      <c r="BG118" s="136">
        <f t="shared" si="31"/>
        <v>4.8838243624637361</v>
      </c>
      <c r="BH118" s="136">
        <f t="shared" si="31"/>
        <v>3.2597299633258796</v>
      </c>
      <c r="BI118" s="136">
        <f t="shared" si="31"/>
        <v>1.9208117489347223</v>
      </c>
      <c r="BJ118" s="136">
        <f t="shared" si="31"/>
        <v>0.92864766907443741</v>
      </c>
      <c r="BK118" s="136">
        <f t="shared" si="31"/>
        <v>0.31258456989744299</v>
      </c>
      <c r="BL118" s="136">
        <f t="shared" si="31"/>
        <v>-8.8151708155237429E-14</v>
      </c>
      <c r="BM118" s="136">
        <f t="shared" si="31"/>
        <v>-8.8151708155237429E-14</v>
      </c>
      <c r="BN118" s="136">
        <f t="shared" si="31"/>
        <v>-8.8151708155237429E-14</v>
      </c>
      <c r="BO118" s="136">
        <f t="shared" si="31"/>
        <v>-8.8151708155237429E-14</v>
      </c>
      <c r="BP118" s="136">
        <f t="shared" si="31"/>
        <v>-8.8151708155237429E-14</v>
      </c>
      <c r="BQ118" s="136">
        <f t="shared" si="31"/>
        <v>-8.8151708155237429E-14</v>
      </c>
      <c r="BR118" s="136">
        <f t="shared" si="31"/>
        <v>-8.8151708155237429E-14</v>
      </c>
      <c r="BS118" s="136">
        <f t="shared" si="31"/>
        <v>-8.8151708155237429E-14</v>
      </c>
      <c r="BT118" s="136">
        <f t="shared" si="31"/>
        <v>-8.8151708155237429E-14</v>
      </c>
      <c r="BU118" s="136">
        <f t="shared" si="31"/>
        <v>-8.8151708155237429E-14</v>
      </c>
      <c r="BV118" s="136">
        <f t="shared" si="31"/>
        <v>-8.8151708155237429E-14</v>
      </c>
      <c r="BW118" s="136">
        <f t="shared" ref="BW118" si="32">BW117+BW79</f>
        <v>-8.8151708155237429E-14</v>
      </c>
    </row>
    <row r="119" spans="1:75" ht="12.75" customHeight="1">
      <c r="I119" s="156"/>
      <c r="J119" s="158"/>
      <c r="K119" s="158"/>
      <c r="L119" s="158"/>
      <c r="M119" s="158"/>
      <c r="N119" s="158"/>
      <c r="AQ119" s="170"/>
      <c r="AR119" s="136"/>
      <c r="AS119" s="136"/>
      <c r="AT119" s="136"/>
      <c r="AU119" s="136"/>
      <c r="AV119" s="136"/>
      <c r="AW119" s="136"/>
      <c r="AX119" s="136"/>
      <c r="AY119" s="136"/>
    </row>
    <row r="120" spans="1:75" ht="12.75" customHeight="1">
      <c r="N120" s="128"/>
      <c r="AQ120" s="170"/>
      <c r="AR120" s="136"/>
      <c r="AS120" s="136"/>
      <c r="AT120" s="136"/>
      <c r="AU120" s="136"/>
      <c r="AV120" s="136"/>
      <c r="AW120" s="136"/>
      <c r="AX120" s="136"/>
      <c r="AY120" s="136"/>
    </row>
    <row r="121" spans="1:75" s="133" customFormat="1" ht="12.75" customHeight="1">
      <c r="A121" s="130"/>
      <c r="B121" s="131" t="str">
        <f>'Inputs - Summary'!C45</f>
        <v>Cathodic Protection</v>
      </c>
      <c r="C121" s="130"/>
      <c r="D121" s="132"/>
      <c r="E121" s="130"/>
      <c r="F121" s="130"/>
      <c r="G121" s="130"/>
      <c r="H121" s="130"/>
      <c r="I121" s="130"/>
      <c r="J121" s="130"/>
      <c r="K121" s="130"/>
      <c r="L121" s="130"/>
      <c r="M121" s="130"/>
      <c r="N121" s="130"/>
      <c r="O121" s="130"/>
      <c r="P121" s="130"/>
      <c r="Q121" s="130"/>
      <c r="R121" s="130"/>
      <c r="S121" s="130"/>
      <c r="T121" s="130"/>
      <c r="U121" s="130"/>
      <c r="V121" s="130"/>
      <c r="W121" s="130"/>
      <c r="X121" s="130"/>
      <c r="Y121" s="130"/>
      <c r="Z121" s="130"/>
      <c r="AA121" s="130"/>
      <c r="AB121" s="130"/>
      <c r="AC121" s="130"/>
      <c r="AD121" s="130"/>
      <c r="AE121" s="130"/>
      <c r="AF121" s="130"/>
      <c r="AG121" s="130"/>
      <c r="AH121" s="130"/>
      <c r="AI121" s="130"/>
      <c r="AJ121" s="130"/>
      <c r="AK121" s="130"/>
      <c r="AL121" s="130"/>
      <c r="AM121" s="130"/>
      <c r="AN121" s="130"/>
      <c r="AO121" s="130"/>
      <c r="AP121" s="130"/>
      <c r="AQ121" s="130"/>
      <c r="AR121" s="130"/>
      <c r="AS121" s="130"/>
      <c r="AT121" s="130"/>
      <c r="AU121" s="130"/>
      <c r="AV121" s="130"/>
      <c r="AW121" s="130"/>
      <c r="AX121" s="130"/>
      <c r="AY121" s="130"/>
      <c r="AZ121" s="130"/>
      <c r="BA121" s="130"/>
      <c r="BB121" s="130"/>
      <c r="BC121" s="130"/>
      <c r="BD121" s="130"/>
      <c r="BE121" s="130"/>
      <c r="BF121" s="130"/>
      <c r="BG121" s="130"/>
      <c r="BH121" s="130"/>
      <c r="BI121" s="130"/>
      <c r="BJ121" s="130"/>
      <c r="BK121" s="130"/>
      <c r="BL121" s="130"/>
      <c r="BM121" s="130"/>
      <c r="BN121" s="130"/>
      <c r="BO121" s="130"/>
      <c r="BP121" s="130"/>
      <c r="BQ121" s="130"/>
      <c r="BR121" s="130"/>
      <c r="BS121" s="130"/>
      <c r="BT121" s="130"/>
      <c r="BU121" s="130"/>
      <c r="BV121" s="130"/>
      <c r="BW121" s="130"/>
    </row>
    <row r="122" spans="1:75" ht="12.75" customHeight="1" outlineLevel="1">
      <c r="B122" s="118"/>
      <c r="C122" s="120" t="s">
        <v>11</v>
      </c>
      <c r="I122" s="134">
        <f>INDEX('Inputs - Summary'!$E$43:$E$52, MATCH(B121, 'Inputs - Summary'!$C$43:$C$52,0))</f>
        <v>45.301286028919066</v>
      </c>
    </row>
    <row r="123" spans="1:75" ht="12.75" customHeight="1" outlineLevel="1">
      <c r="B123" s="118"/>
      <c r="C123" s="120" t="s">
        <v>12</v>
      </c>
      <c r="I123" s="134">
        <f>IF(INDEX('Inputs - Summary'!$F$43:$F$52,MATCH(B121,'Inputs - Summary'!$C$43:$C$52,0))&lt;0,1,INDEX('Inputs - Summary'!$F$43:$F$52,MATCH(B121,'Inputs - Summary'!$C$43:$C$52,0)))</f>
        <v>50</v>
      </c>
    </row>
    <row r="124" spans="1:75" ht="12.75" customHeight="1" outlineLevel="1">
      <c r="B124" s="118"/>
      <c r="I124" s="134"/>
    </row>
    <row r="125" spans="1:75" ht="12.75" customHeight="1" outlineLevel="1">
      <c r="C125" s="118" t="s">
        <v>32</v>
      </c>
      <c r="I125" s="134"/>
    </row>
    <row r="126" spans="1:75" ht="12.75" customHeight="1" outlineLevel="1">
      <c r="D126" s="126" t="s">
        <v>33</v>
      </c>
      <c r="E126" s="120" t="s">
        <v>55</v>
      </c>
      <c r="I126" s="134"/>
      <c r="J126" s="135">
        <f>IF(OR($I122=0,I131=0),0,IF($I129&gt;0,(MIN($I131/$I122, $I131-SUM($I126:I126))),(MAX($I131/$I122, $I131-SUM($I126:I126)))))</f>
        <v>1.9625929488380142E-2</v>
      </c>
      <c r="K126" s="136">
        <f>IF(OR($I122=0,J131=0),0,IF($I129&gt;0,(MIN($I131/$I122, $I131-SUM($I126:J126))),(MAX($I131/$I122, $I131-SUM($I126:J126)))))</f>
        <v>1.9625929488380142E-2</v>
      </c>
      <c r="L126" s="136">
        <f>IF(OR($I122=0,K131=0),0,IF($I129&gt;0,(MIN($I131/$I122, $I131-SUM($I126:K126))),(MAX($I131/$I122, $I131-SUM($I126:K126)))))</f>
        <v>1.9625929488380142E-2</v>
      </c>
      <c r="M126" s="136">
        <f>IF(OR($I122=0,L131=0),0,IF($I129&gt;0,(MIN($I131/$I122, $I131-SUM($I126:L126))),(MAX($I131/$I122, $I131-SUM($I126:L126)))))</f>
        <v>1.9625929488380142E-2</v>
      </c>
      <c r="N126" s="136">
        <f>IF(OR($I122=0,M131=0),0,IF($I129&gt;0,(MIN($I131/$I122, $I131-SUM($I126:M126))),(MAX($I131/$I122, $I131-SUM($I126:M126)))))</f>
        <v>1.9625929488380142E-2</v>
      </c>
      <c r="O126" s="136">
        <f>IF(OR($I122=0,N131=0),0,IF($I129&gt;0,(MIN($I131/$I122, $I131-SUM($I126:N126))),(MAX($I131/$I122, $I131-SUM($I126:N126)))))</f>
        <v>1.9625929488380142E-2</v>
      </c>
      <c r="P126" s="136">
        <f>IF(OR($I122=0,O131=0),0,IF($I129&gt;0,(MIN($I131/$I122, $I131-SUM($I126:O126))),(MAX($I131/$I122, $I131-SUM($I126:O126)))))</f>
        <v>1.9625929488380142E-2</v>
      </c>
      <c r="Q126" s="136">
        <f>IF(OR($I122=0,P131=0),0,IF($I129&gt;0,(MIN($I131/$I122, $I131-SUM($I126:P126))),(MAX($I131/$I122, $I131-SUM($I126:P126)))))</f>
        <v>1.9625929488380142E-2</v>
      </c>
      <c r="R126" s="136">
        <f>IF(OR($I122=0,Q131=0),0,IF($I129&gt;0,(MIN($I131/$I122, $I131-SUM($I126:Q126))),(MAX($I131/$I122, $I131-SUM($I126:Q126)))))</f>
        <v>1.9625929488380142E-2</v>
      </c>
      <c r="S126" s="136">
        <f>IF(OR($I122=0,R131=0),0,IF($I129&gt;0,(MIN($I131/$I122, $I131-SUM($I126:R126))),(MAX($I131/$I122, $I131-SUM($I126:R126)))))</f>
        <v>1.9625929488380142E-2</v>
      </c>
      <c r="T126" s="136">
        <f>IF(OR($I122=0,S131=0),0,IF($I129&gt;0,(MIN($I131/$I122, $I131-SUM($I126:S126))),(MAX($I131/$I122, $I131-SUM($I126:S126)))))</f>
        <v>1.9625929488380142E-2</v>
      </c>
      <c r="U126" s="136">
        <f>IF(OR($I122=0,T131=0),0,IF($I129&gt;0,(MIN($I131/$I122, $I131-SUM($I126:T126))),(MAX($I131/$I122, $I131-SUM($I126:T126)))))</f>
        <v>1.9625929488380142E-2</v>
      </c>
      <c r="V126" s="136">
        <f>IF(OR($I122=0,U131=0),0,IF($I129&gt;0,(MIN($I131/$I122, $I131-SUM($I126:U126))),(MAX($I131/$I122, $I131-SUM($I126:U126)))))</f>
        <v>1.9625929488380142E-2</v>
      </c>
      <c r="W126" s="136">
        <f>IF(OR($I122=0,V131=0),0,IF($I129&gt;0,(MIN($I131/$I122, $I131-SUM($I126:V126))),(MAX($I131/$I122, $I131-SUM($I126:V126)))))</f>
        <v>1.9625929488380142E-2</v>
      </c>
      <c r="X126" s="136">
        <f>IF(OR($I122=0,W131=0),0,IF($I129&gt;0,(MIN($I131/$I122, $I131-SUM($I126:W126))),(MAX($I131/$I122, $I131-SUM($I126:W126)))))</f>
        <v>1.9625929488380142E-2</v>
      </c>
      <c r="Y126" s="136">
        <f>IF(OR($I122=0,X131=0),0,IF($I129&gt;0,(MIN($I131/$I122, $I131-SUM($I126:X126))),(MAX($I131/$I122, $I131-SUM($I126:X126)))))</f>
        <v>1.9625929488380142E-2</v>
      </c>
      <c r="Z126" s="136">
        <f>IF(OR($I122=0,Y131=0),0,IF($I129&gt;0,(MIN($I131/$I122, $I131-SUM($I126:Y126))),(MAX($I131/$I122, $I131-SUM($I126:Y126)))))</f>
        <v>1.9625929488380142E-2</v>
      </c>
      <c r="AA126" s="136">
        <f>IF(OR($I122=0,Z131=0),0,IF($I129&gt;0,(MIN($I131/$I122, $I131-SUM($I126:Z126))),(MAX($I131/$I122, $I131-SUM($I126:Z126)))))</f>
        <v>1.9625929488380142E-2</v>
      </c>
      <c r="AB126" s="136">
        <f>IF(OR($I122=0,AA131=0),0,IF($I129&gt;0,(MIN($I131/$I122, $I131-SUM($I126:AA126))),(MAX($I131/$I122, $I131-SUM($I126:AA126)))))</f>
        <v>1.9625929488380142E-2</v>
      </c>
      <c r="AC126" s="136">
        <f>IF(OR($I122=0,AB131=0),0,IF($I129&gt;0,(MIN($I131/$I122, $I131-SUM($I126:AB126))),(MAX($I131/$I122, $I131-SUM($I126:AB126)))))</f>
        <v>1.9625929488380142E-2</v>
      </c>
      <c r="AD126" s="136">
        <f>IF(OR($I122=0,AC131=0),0,IF($I129&gt;0,(MIN($I131/$I122, $I131-SUM($I126:AC126))),(MAX($I131/$I122, $I131-SUM($I126:AC126)))))</f>
        <v>1.9625929488380142E-2</v>
      </c>
      <c r="AE126" s="136">
        <f>IF(OR($I122=0,AD131=0),0,IF($I129&gt;0,(MIN($I131/$I122, $I131-SUM($I126:AD126))),(MAX($I131/$I122, $I131-SUM($I126:AD126)))))</f>
        <v>1.9625929488380142E-2</v>
      </c>
      <c r="AF126" s="136">
        <f>IF(OR($I122=0,AE131=0),0,IF($I129&gt;0,(MIN($I131/$I122, $I131-SUM($I126:AE126))),(MAX($I131/$I122, $I131-SUM($I126:AE126)))))</f>
        <v>1.9625929488380142E-2</v>
      </c>
      <c r="AG126" s="136">
        <f>IF(OR($I122=0,AF131=0),0,IF($I129&gt;0,(MIN($I131/$I122, $I131-SUM($I126:AF126))),(MAX($I131/$I122, $I131-SUM($I126:AF126)))))</f>
        <v>1.9625929488380142E-2</v>
      </c>
      <c r="AH126" s="136">
        <f>IF(OR($I122=0,AG131=0),0,IF($I129&gt;0,(MIN($I131/$I122, $I131-SUM($I126:AG126))),(MAX($I131/$I122, $I131-SUM($I126:AG126)))))</f>
        <v>1.9625929488380142E-2</v>
      </c>
      <c r="AI126" s="136">
        <f>IF(OR($I122=0,AH131=0),0,IF($I129&gt;0,(MIN($I131/$I122, $I131-SUM($I126:AH126))),(MAX($I131/$I122, $I131-SUM($I126:AH126)))))</f>
        <v>1.9625929488380142E-2</v>
      </c>
      <c r="AJ126" s="136">
        <f>IF(OR($I122=0,AI131=0),0,IF($I129&gt;0,(MIN($I131/$I122, $I131-SUM($I126:AI126))),(MAX($I131/$I122, $I131-SUM($I126:AI126)))))</f>
        <v>1.9625929488380142E-2</v>
      </c>
      <c r="AK126" s="136">
        <f>IF(OR($I122=0,AJ131=0),0,IF($I129&gt;0,(MIN($I131/$I122, $I131-SUM($I126:AJ126))),(MAX($I131/$I122, $I131-SUM($I126:AJ126)))))</f>
        <v>1.9625929488380142E-2</v>
      </c>
      <c r="AL126" s="136">
        <f>IF(OR($I122=0,AK131=0),0,IF($I129&gt;0,(MIN($I131/$I122, $I131-SUM($I126:AK126))),(MAX($I131/$I122, $I131-SUM($I126:AK126)))))</f>
        <v>1.9625929488380142E-2</v>
      </c>
      <c r="AM126" s="136">
        <f>IF(OR($I122=0,AL131=0),0,IF($I129&gt;0,(MIN($I131/$I122, $I131-SUM($I126:AL126))),(MAX($I131/$I122, $I131-SUM($I126:AL126)))))</f>
        <v>1.9625929488380142E-2</v>
      </c>
      <c r="AN126" s="136">
        <f>IF(OR($I122=0,AM131=0),0,IF($I129&gt;0,(MIN($I131/$I122, $I131-SUM($I126:AM126))),(MAX($I131/$I122, $I131-SUM($I126:AM126)))))</f>
        <v>1.9625929488380142E-2</v>
      </c>
      <c r="AO126" s="136">
        <f>IF(OR($I122=0,AN131=0),0,IF($I129&gt;0,(MIN($I131/$I122, $I131-SUM($I126:AN126))),(MAX($I131/$I122, $I131-SUM($I126:AN126)))))</f>
        <v>1.9625929488380142E-2</v>
      </c>
      <c r="AP126" s="136">
        <f>IF(OR($I122=0,AO131=0),0,IF($I129&gt;0,(MIN($I131/$I122, $I131-SUM($I126:AO126))),(MAX($I131/$I122, $I131-SUM($I126:AO126)))))</f>
        <v>1.9625929488380142E-2</v>
      </c>
      <c r="AQ126" s="136">
        <f>IF(OR($I122=0,AP131=0),0,IF($I129&gt;0,(MIN($I131/$I122, $I131-SUM($I126:AP126))),(MAX($I131/$I122, $I131-SUM($I126:AP126)))))</f>
        <v>1.9625929488380142E-2</v>
      </c>
      <c r="AR126" s="136">
        <f>IF(OR($I122=0,AQ131=0),0,IF($I129&gt;0,(MIN($I131/$I122, $I131-SUM($I126:AQ126))),(MAX($I131/$I122, $I131-SUM($I126:AQ126)))))</f>
        <v>1.9625929488380142E-2</v>
      </c>
      <c r="AS126" s="136">
        <f>IF(OR($I122=0,AR131=0),0,IF($I129&gt;0,(MIN($I131/$I122, $I131-SUM($I126:AR126))),(MAX($I131/$I122, $I131-SUM($I126:AR126)))))</f>
        <v>1.9625929488380142E-2</v>
      </c>
      <c r="AT126" s="136">
        <f>IF(OR($I122=0,AS131=0),0,IF($I129&gt;0,(MIN($I131/$I122, $I131-SUM($I126:AS126))),(MAX($I131/$I122, $I131-SUM($I126:AS126)))))</f>
        <v>1.9625929488380142E-2</v>
      </c>
      <c r="AU126" s="136">
        <f>IF(OR($I122=0,AT131=0),0,IF($I129&gt;0,(MIN($I131/$I122, $I131-SUM($I126:AT126))),(MAX($I131/$I122, $I131-SUM($I126:AT126)))))</f>
        <v>1.9625929488380142E-2</v>
      </c>
      <c r="AV126" s="136">
        <f>IF(OR($I122=0,AU131=0),0,IF($I129&gt;0,(MIN($I131/$I122, $I131-SUM($I126:AU126))),(MAX($I131/$I122, $I131-SUM($I126:AU126)))))</f>
        <v>1.9625929488380142E-2</v>
      </c>
      <c r="AW126" s="136">
        <f>IF(OR($I122=0,AV131=0),0,IF($I129&gt;0,(MIN($I131/$I122, $I131-SUM($I126:AV126))),(MAX($I131/$I122, $I131-SUM($I126:AV126)))))</f>
        <v>1.9625929488380142E-2</v>
      </c>
      <c r="AX126" s="136">
        <f>IF(OR($I122=0,AW131=0),0,IF($I129&gt;0,(MIN($I131/$I122, $I131-SUM($I126:AW126))),(MAX($I131/$I122, $I131-SUM($I126:AW126)))))</f>
        <v>1.9625929488380142E-2</v>
      </c>
      <c r="AY126" s="136">
        <f>IF(OR($I122=0,AX131=0),0,IF($I129&gt;0,(MIN($I131/$I122, $I131-SUM($I126:AX126))),(MAX($I131/$I122, $I131-SUM($I126:AX126)))))</f>
        <v>1.9625929488380142E-2</v>
      </c>
      <c r="AZ126" s="136">
        <f>IF(OR($I122=0,AY131=0),0,IF($I129&gt;0,(MIN($I131/$I122, $I131-SUM($I126:AY126))),(MAX($I131/$I122, $I131-SUM($I126:AY126)))))</f>
        <v>1.9625929488380142E-2</v>
      </c>
      <c r="BA126" s="136">
        <f>IF(OR($I122=0,AZ131=0),0,IF($I129&gt;0,(MIN($I131/$I122, $I131-SUM($I126:AZ126))),(MAX($I131/$I122, $I131-SUM($I126:AZ126)))))</f>
        <v>1.9625929488380142E-2</v>
      </c>
      <c r="BB126" s="136">
        <f>IF(OR($I122=0,BA131=0),0,IF($I129&gt;0,(MIN($I131/$I122, $I131-SUM($I126:BA126))),(MAX($I131/$I122, $I131-SUM($I126:BA126)))))</f>
        <v>1.9625929488380142E-2</v>
      </c>
      <c r="BC126" s="136">
        <f>IF(OR($I122=0,BB131=0),0,IF($I129&gt;0,(MIN($I131/$I122, $I131-SUM($I126:BB126))),(MAX($I131/$I122, $I131-SUM($I126:BB126)))))</f>
        <v>5.9130183593991692E-3</v>
      </c>
      <c r="BD126" s="136">
        <f>IF(OR($I122=0,BC131=0),0,IF($I129&gt;0,(MIN($I131/$I122, $I131-SUM($I126:BC126))),(MAX($I131/$I122, $I131-SUM($I126:BC126)))))</f>
        <v>0</v>
      </c>
      <c r="BE126" s="136">
        <f>IF(OR($I122=0,BD131=0),0,IF($I129&gt;0,(MIN($I131/$I122, $I131-SUM($I126:BD126))),(MAX($I131/$I122, $I131-SUM($I126:BD126)))))</f>
        <v>0</v>
      </c>
      <c r="BF126" s="136">
        <f>IF(OR($I122=0,BE131=0),0,IF($I129&gt;0,(MIN($I131/$I122, $I131-SUM($I126:BE126))),(MAX($I131/$I122, $I131-SUM($I126:BE126)))))</f>
        <v>0</v>
      </c>
      <c r="BG126" s="136">
        <f>IF(OR($I122=0,BF131=0),0,IF($I129&gt;0,(MIN($I131/$I122, $I131-SUM($I126:BF126))),(MAX($I131/$I122, $I131-SUM($I126:BF126)))))</f>
        <v>0</v>
      </c>
      <c r="BH126" s="136">
        <f>IF(OR($I122=0,BG131=0),0,IF($I129&gt;0,(MIN($I131/$I122, $I131-SUM($I126:BG126))),(MAX($I131/$I122, $I131-SUM($I126:BG126)))))</f>
        <v>0</v>
      </c>
      <c r="BI126" s="136">
        <f>IF(OR($I122=0,BH131=0),0,IF($I129&gt;0,(MIN($I131/$I122, $I131-SUM($I126:BH126))),(MAX($I131/$I122, $I131-SUM($I126:BH126)))))</f>
        <v>0</v>
      </c>
      <c r="BJ126" s="136">
        <f>IF(OR($I122=0,BI131=0),0,IF($I129&gt;0,(MIN($I131/$I122, $I131-SUM($I126:BI126))),(MAX($I131/$I122, $I131-SUM($I126:BI126)))))</f>
        <v>0</v>
      </c>
      <c r="BK126" s="136">
        <f>IF(OR($I122=0,BJ131=0),0,IF($I129&gt;0,(MIN($I131/$I122, $I131-SUM($I126:BJ126))),(MAX($I131/$I122, $I131-SUM($I126:BJ126)))))</f>
        <v>0</v>
      </c>
      <c r="BL126" s="136">
        <f>IF(OR($I122=0,BK131=0),0,IF($I129&gt;0,(MIN($I131/$I122, $I131-SUM($I126:BK126))),(MAX($I131/$I122, $I131-SUM($I126:BK126)))))</f>
        <v>0</v>
      </c>
      <c r="BM126" s="136">
        <f>IF(OR($I122=0,BL131=0),0,IF($I129&gt;0,(MIN($I131/$I122, $I131-SUM($I126:BL126))),(MAX($I131/$I122, $I131-SUM($I126:BL126)))))</f>
        <v>0</v>
      </c>
      <c r="BN126" s="136">
        <f>IF(OR($I122=0,BM131=0),0,IF($I129&gt;0,(MIN($I131/$I122, $I131-SUM($I126:BM126))),(MAX($I131/$I122, $I131-SUM($I126:BM126)))))</f>
        <v>0</v>
      </c>
      <c r="BO126" s="136">
        <f>IF(OR($I122=0,BN131=0),0,IF($I129&gt;0,(MIN($I131/$I122, $I131-SUM($I126:BN126))),(MAX($I131/$I122, $I131-SUM($I126:BN126)))))</f>
        <v>0</v>
      </c>
      <c r="BP126" s="136">
        <f>IF(OR($I122=0,BO131=0),0,IF($I129&gt;0,(MIN($I131/$I122, $I131-SUM($I126:BO126))),(MAX($I131/$I122, $I131-SUM($I126:BO126)))))</f>
        <v>0</v>
      </c>
      <c r="BQ126" s="136">
        <f>IF(OR($I122=0,BP131=0),0,IF($I129&gt;0,(MIN($I131/$I122, $I131-SUM($I126:BP126))),(MAX($I131/$I122, $I131-SUM($I126:BP126)))))</f>
        <v>0</v>
      </c>
      <c r="BR126" s="136">
        <f>IF(OR($I122=0,BQ131=0),0,IF($I129&gt;0,(MIN($I131/$I122, $I131-SUM($I126:BQ126))),(MAX($I131/$I122, $I131-SUM($I126:BQ126)))))</f>
        <v>0</v>
      </c>
      <c r="BS126" s="136">
        <f>IF(OR($I122=0,BR131=0),0,IF($I129&gt;0,(MIN($I131/$I122, $I131-SUM($I126:BR126))),(MAX($I131/$I122, $I131-SUM($I126:BR126)))))</f>
        <v>0</v>
      </c>
      <c r="BT126" s="136">
        <f>IF(OR($I122=0,BS131=0),0,IF($I129&gt;0,(MIN($I131/$I122, $I131-SUM($I126:BS126))),(MAX($I131/$I122, $I131-SUM($I126:BS126)))))</f>
        <v>0</v>
      </c>
      <c r="BU126" s="136">
        <f>IF(OR($I122=0,BT131=0),0,IF($I129&gt;0,(MIN($I131/$I122, $I131-SUM($I126:BT126))),(MAX($I131/$I122, $I131-SUM($I126:BT126)))))</f>
        <v>0</v>
      </c>
      <c r="BV126" s="136">
        <f>IF(OR($I122=0,BU131=0),0,IF($I129&gt;0,(MIN($I131/$I122, $I131-SUM($I126:BU126))),(MAX($I131/$I122, $I131-SUM($I126:BU126)))))</f>
        <v>0</v>
      </c>
      <c r="BW126" s="136">
        <f>IF(OR($I122=0,BV131=0),0,IF($I129&gt;0,(MIN($I131/$I122, $I131-SUM($I126:BV126))),(MAX($I131/$I122, $I131-SUM($I126:BV126)))))</f>
        <v>0</v>
      </c>
    </row>
    <row r="127" spans="1:75" ht="12.75" customHeight="1" outlineLevel="1">
      <c r="D127" s="126" t="s">
        <v>34</v>
      </c>
      <c r="E127" s="120" t="s">
        <v>55</v>
      </c>
      <c r="I127" s="134"/>
      <c r="J127" s="137"/>
      <c r="K127" s="138"/>
      <c r="L127" s="138"/>
      <c r="M127" s="138"/>
      <c r="N127" s="139"/>
      <c r="O127" s="136">
        <f>IF(OR($I122=0,N131=0),0,IF($N130&gt;0,(MIN($N130/IF($I122&lt;=5,1,($I122-5)),$N130-SUM($N127:N127))), (MAX($N130/IF($I122&lt;=5,1,($I122-5)),$N130-SUM($N127:N127)))))</f>
        <v>0</v>
      </c>
      <c r="P127" s="136">
        <f>IF(OR($I122=0,O131=0),0,IF($N130&gt;0,(MIN($N130/IF($I122&lt;=5,1,($I122-5)),$N130-SUM($N127:O127))), (MAX($N130/IF($I122&lt;=5,1,($I122-5)),$N130-SUM($N127:O127)))))</f>
        <v>0</v>
      </c>
      <c r="Q127" s="136">
        <f>IF(OR($I122=0,P131=0),0,IF($N130&gt;0,(MIN($N130/IF($I122&lt;=5,1,($I122-5)),$N130-SUM($N127:P127))), (MAX($N130/IF($I122&lt;=5,1,($I122-5)),$N130-SUM($N127:P127)))))</f>
        <v>0</v>
      </c>
      <c r="R127" s="136">
        <f>IF(OR($I122=0,Q131=0),0,IF($N130&gt;0,(MIN($N130/IF($I122&lt;=5,1,($I122-5)),$N130-SUM($N127:Q127))), (MAX($N130/IF($I122&lt;=5,1,($I122-5)),$N130-SUM($N127:Q127)))))</f>
        <v>0</v>
      </c>
      <c r="S127" s="136">
        <f>IF(OR($I122=0,R131=0),0,IF($N130&gt;0,(MIN($N130/IF($I122&lt;=5,1,($I122-5)),$N130-SUM($N127:R127))), (MAX($N130/IF($I122&lt;=5,1,($I122-5)),$N130-SUM($N127:R127)))))</f>
        <v>0</v>
      </c>
      <c r="T127" s="136">
        <f>IF(OR($I122=0,S131=0),0,IF($N130&gt;0,(MIN($N130/IF($I122&lt;=5,1,($I122-5)),$N130-SUM($N127:S127))), (MAX($N130/IF($I122&lt;=5,1,($I122-5)),$N130-SUM($N127:S127)))))</f>
        <v>0</v>
      </c>
      <c r="U127" s="136">
        <f>IF(OR($I122=0,T131=0),0,IF($N130&gt;0,(MIN($N130/IF($I122&lt;=5,1,($I122-5)),$N130-SUM($N127:T127))), (MAX($N130/IF($I122&lt;=5,1,($I122-5)),$N130-SUM($N127:T127)))))</f>
        <v>0</v>
      </c>
      <c r="V127" s="136">
        <f>IF(OR($I122=0,U131=0),0,IF($N130&gt;0,(MIN($N130/IF($I122&lt;=5,1,($I122-5)),$N130-SUM($N127:U127))), (MAX($N130/IF($I122&lt;=5,1,($I122-5)),$N130-SUM($N127:U127)))))</f>
        <v>0</v>
      </c>
      <c r="W127" s="136">
        <f>IF(OR($I122=0,V131=0),0,IF($N130&gt;0,(MIN($N130/IF($I122&lt;=5,1,($I122-5)),$N130-SUM($N127:V127))), (MAX($N130/IF($I122&lt;=5,1,($I122-5)),$N130-SUM($N127:V127)))))</f>
        <v>0</v>
      </c>
      <c r="X127" s="136">
        <f>IF(OR($I122=0,W131=0),0,IF($N130&gt;0,(MIN($N130/IF($I122&lt;=5,1,($I122-5)),$N130-SUM($N127:W127))), (MAX($N130/IF($I122&lt;=5,1,($I122-5)),$N130-SUM($N127:W127)))))</f>
        <v>0</v>
      </c>
      <c r="Y127" s="136">
        <f>IF(OR($I122=0,X131=0),0,IF($N130&gt;0,(MIN($N130/IF($I122&lt;=5,1,($I122-5)),$N130-SUM($N127:X127))), (MAX($N130/IF($I122&lt;=5,1,($I122-5)),$N130-SUM($N127:X127)))))</f>
        <v>0</v>
      </c>
      <c r="Z127" s="136">
        <f>IF(OR($I122=0,Y131=0),0,IF($N130&gt;0,(MIN($N130/IF($I122&lt;=5,1,($I122-5)),$N130-SUM($N127:Y127))), (MAX($N130/IF($I122&lt;=5,1,($I122-5)),$N130-SUM($N127:Y127)))))</f>
        <v>0</v>
      </c>
      <c r="AA127" s="136">
        <f>IF(OR($I122=0,Z131=0),0,IF($N130&gt;0,(MIN($N130/IF($I122&lt;=5,1,($I122-5)),$N130-SUM($N127:Z127))), (MAX($N130/IF($I122&lt;=5,1,($I122-5)),$N130-SUM($N127:Z127)))))</f>
        <v>0</v>
      </c>
      <c r="AB127" s="136">
        <f>IF(OR($I122=0,AA131=0),0,IF($N130&gt;0,(MIN($N130/IF($I122&lt;=5,1,($I122-5)),$N130-SUM($N127:AA127))), (MAX($N130/IF($I122&lt;=5,1,($I122-5)),$N130-SUM($N127:AA127)))))</f>
        <v>0</v>
      </c>
      <c r="AC127" s="136">
        <f>IF(OR($I122=0,AB131=0),0,IF($N130&gt;0,(MIN($N130/IF($I122&lt;=5,1,($I122-5)),$N130-SUM($N127:AB127))), (MAX($N130/IF($I122&lt;=5,1,($I122-5)),$N130-SUM($N127:AB127)))))</f>
        <v>0</v>
      </c>
      <c r="AD127" s="136">
        <f>IF(OR($I122=0,AC131=0),0,IF($N130&gt;0,(MIN($N130/IF($I122&lt;=5,1,($I122-5)),$N130-SUM($N127:AC127))), (MAX($N130/IF($I122&lt;=5,1,($I122-5)),$N130-SUM($N127:AC127)))))</f>
        <v>0</v>
      </c>
      <c r="AE127" s="136">
        <f>IF(OR($I122=0,AD131=0),0,IF($N130&gt;0,(MIN($N130/IF($I122&lt;=5,1,($I122-5)),$N130-SUM($N127:AD127))), (MAX($N130/IF($I122&lt;=5,1,($I122-5)),$N130-SUM($N127:AD127)))))</f>
        <v>0</v>
      </c>
      <c r="AF127" s="136">
        <f>IF(OR($I122=0,AE131=0),0,IF($N130&gt;0,(MIN($N130/IF($I122&lt;=5,1,($I122-5)),$N130-SUM($N127:AE127))), (MAX($N130/IF($I122&lt;=5,1,($I122-5)),$N130-SUM($N127:AE127)))))</f>
        <v>0</v>
      </c>
      <c r="AG127" s="136">
        <f>IF(OR($I122=0,AF131=0),0,IF($N130&gt;0,(MIN($N130/IF($I122&lt;=5,1,($I122-5)),$N130-SUM($N127:AF127))), (MAX($N130/IF($I122&lt;=5,1,($I122-5)),$N130-SUM($N127:AF127)))))</f>
        <v>0</v>
      </c>
      <c r="AH127" s="136">
        <f>IF(OR($I122=0,AG131=0),0,IF($N130&gt;0,(MIN($N130/IF($I122&lt;=5,1,($I122-5)),$N130-SUM($N127:AG127))), (MAX($N130/IF($I122&lt;=5,1,($I122-5)),$N130-SUM($N127:AG127)))))</f>
        <v>0</v>
      </c>
      <c r="AI127" s="136">
        <f>IF(OR($I122=0,AH131=0),0,IF($N130&gt;0,(MIN($N130/IF($I122&lt;=5,1,($I122-5)),$N130-SUM($N127:AH127))), (MAX($N130/IF($I122&lt;=5,1,($I122-5)),$N130-SUM($N127:AH127)))))</f>
        <v>0</v>
      </c>
      <c r="AJ127" s="136">
        <f>IF(OR($I122=0,AI131=0),0,IF($N130&gt;0,(MIN($N130/IF($I122&lt;=5,1,($I122-5)),$N130-SUM($N127:AI127))), (MAX($N130/IF($I122&lt;=5,1,($I122-5)),$N130-SUM($N127:AI127)))))</f>
        <v>0</v>
      </c>
      <c r="AK127" s="136">
        <f>IF(OR($I122=0,AJ131=0),0,IF($N130&gt;0,(MIN($N130/IF($I122&lt;=5,1,($I122-5)),$N130-SUM($N127:AJ127))), (MAX($N130/IF($I122&lt;=5,1,($I122-5)),$N130-SUM($N127:AJ127)))))</f>
        <v>0</v>
      </c>
      <c r="AL127" s="136">
        <f>IF(OR($I122=0,AK131=0),0,IF($N130&gt;0,(MIN($N130/IF($I122&lt;=5,1,($I122-5)),$N130-SUM($N127:AK127))), (MAX($N130/IF($I122&lt;=5,1,($I122-5)),$N130-SUM($N127:AK127)))))</f>
        <v>0</v>
      </c>
      <c r="AM127" s="136">
        <f>IF(OR($I122=0,AL131=0),0,IF($N130&gt;0,(MIN($N130/IF($I122&lt;=5,1,($I122-5)),$N130-SUM($N127:AL127))), (MAX($N130/IF($I122&lt;=5,1,($I122-5)),$N130-SUM($N127:AL127)))))</f>
        <v>0</v>
      </c>
      <c r="AN127" s="136">
        <f>IF(OR($I122=0,AM131=0),0,IF($N130&gt;0,(MIN($N130/IF($I122&lt;=5,1,($I122-5)),$N130-SUM($N127:AM127))), (MAX($N130/IF($I122&lt;=5,1,($I122-5)),$N130-SUM($N127:AM127)))))</f>
        <v>0</v>
      </c>
      <c r="AO127" s="136">
        <f>IF(OR($I122=0,AN131=0),0,IF($N130&gt;0,(MIN($N130/IF($I122&lt;=5,1,($I122-5)),$N130-SUM($N127:AN127))), (MAX($N130/IF($I122&lt;=5,1,($I122-5)),$N130-SUM($N127:AN127)))))</f>
        <v>0</v>
      </c>
      <c r="AP127" s="136">
        <f>IF(OR($I122=0,AO131=0),0,IF($N130&gt;0,(MIN($N130/IF($I122&lt;=5,1,($I122-5)),$N130-SUM($N127:AO127))), (MAX($N130/IF($I122&lt;=5,1,($I122-5)),$N130-SUM($N127:AO127)))))</f>
        <v>0</v>
      </c>
      <c r="AQ127" s="136">
        <f>IF(OR($I122=0,AP131=0),0,IF($N130&gt;0,(MIN($N130/IF($I122&lt;=5,1,($I122-5)),$N130-SUM($N127:AP127))), (MAX($N130/IF($I122&lt;=5,1,($I122-5)),$N130-SUM($N127:AP127)))))</f>
        <v>0</v>
      </c>
      <c r="AR127" s="136">
        <f>IF(OR($I122=0,AQ131=0),0,IF($N130&gt;0,(MIN($N130/IF($I122&lt;=5,1,($I122-5)),$N130-SUM($N127:AQ127))), (MAX($N130/IF($I122&lt;=5,1,($I122-5)),$N130-SUM($N127:AQ127)))))</f>
        <v>0</v>
      </c>
      <c r="AS127" s="136">
        <f>IF(OR($I122=0,AR131=0),0,IF($N130&gt;0,(MIN($N130/IF($I122&lt;=5,1,($I122-5)),$N130-SUM($N127:AR127))), (MAX($N130/IF($I122&lt;=5,1,($I122-5)),$N130-SUM($N127:AR127)))))</f>
        <v>0</v>
      </c>
      <c r="AT127" s="136">
        <f>IF(OR($I122=0,AS131=0),0,IF($N130&gt;0,(MIN($N130/IF($I122&lt;=5,1,($I122-5)),$N130-SUM($N127:AS127))), (MAX($N130/IF($I122&lt;=5,1,($I122-5)),$N130-SUM($N127:AS127)))))</f>
        <v>0</v>
      </c>
      <c r="AU127" s="136">
        <f>IF(OR($I122=0,AT131=0),0,IF($N130&gt;0,(MIN($N130/IF($I122&lt;=5,1,($I122-5)),$N130-SUM($N127:AT127))), (MAX($N130/IF($I122&lt;=5,1,($I122-5)),$N130-SUM($N127:AT127)))))</f>
        <v>0</v>
      </c>
      <c r="AV127" s="136">
        <f>IF(OR($I122=0,AU131=0),0,IF($N130&gt;0,(MIN($N130/IF($I122&lt;=5,1,($I122-5)),$N130-SUM($N127:AU127))), (MAX($N130/IF($I122&lt;=5,1,($I122-5)),$N130-SUM($N127:AU127)))))</f>
        <v>0</v>
      </c>
      <c r="AW127" s="136">
        <f>IF(OR($I122=0,AV131=0),0,IF($N130&gt;0,(MIN($N130/IF($I122&lt;=5,1,($I122-5)),$N130-SUM($N127:AV127))), (MAX($N130/IF($I122&lt;=5,1,($I122-5)),$N130-SUM($N127:AV127)))))</f>
        <v>0</v>
      </c>
      <c r="AX127" s="136">
        <f>IF(OR($I122=0,AW131=0),0,IF($N130&gt;0,(MIN($N130/IF($I122&lt;=5,1,($I122-5)),$N130-SUM($N127:AW127))), (MAX($N130/IF($I122&lt;=5,1,($I122-5)),$N130-SUM($N127:AW127)))))</f>
        <v>0</v>
      </c>
      <c r="AY127" s="136">
        <f>IF(OR($I122=0,AX131=0),0,IF($N130&gt;0,(MIN($N130/IF($I122&lt;=5,1,($I122-5)),$N130-SUM($N127:AX127))), (MAX($N130/IF($I122&lt;=5,1,($I122-5)),$N130-SUM($N127:AX127)))))</f>
        <v>0</v>
      </c>
      <c r="AZ127" s="136">
        <f>IF(OR($I122=0,AY131=0),0,IF($N130&gt;0,(MIN($N130/IF($I122&lt;=5,1,($I122-5)),$N130-SUM($N127:AY127))), (MAX($N130/IF($I122&lt;=5,1,($I122-5)),$N130-SUM($N127:AY127)))))</f>
        <v>0</v>
      </c>
      <c r="BA127" s="136">
        <f>IF(OR($I122=0,AZ131=0),0,IF($N130&gt;0,(MIN($N130/IF($I122&lt;=5,1,($I122-5)),$N130-SUM($N127:AZ127))), (MAX($N130/IF($I122&lt;=5,1,($I122-5)),$N130-SUM($N127:AZ127)))))</f>
        <v>0</v>
      </c>
      <c r="BB127" s="136">
        <f>IF(OR($I122=0,BA131=0),0,IF($N130&gt;0,(MIN($N130/IF($I122&lt;=5,1,($I122-5)),$N130-SUM($N127:BA127))), (MAX($N130/IF($I122&lt;=5,1,($I122-5)),$N130-SUM($N127:BA127)))))</f>
        <v>0</v>
      </c>
      <c r="BC127" s="136">
        <f>IF(OR($I122=0,BB131=0),0,IF($N130&gt;0,(MIN($N130/IF($I122&lt;=5,1,($I122-5)),$N130-SUM($N127:BB127))), (MAX($N130/IF($I122&lt;=5,1,($I122-5)),$N130-SUM($N127:BB127)))))</f>
        <v>0</v>
      </c>
      <c r="BD127" s="136">
        <f>IF(OR($I122=0,BC131=0),0,IF($N130&gt;0,(MIN($N130/IF($I122&lt;=5,1,($I122-5)),$N130-SUM($N127:BC127))), (MAX($N130/IF($I122&lt;=5,1,($I122-5)),$N130-SUM($N127:BC127)))))</f>
        <v>0</v>
      </c>
      <c r="BE127" s="136">
        <f>IF(OR($I122=0,BD131=0),0,IF($N130&gt;0,(MIN($N130/IF($I122&lt;=5,1,($I122-5)),$N130-SUM($N127:BD127))), (MAX($N130/IF($I122&lt;=5,1,($I122-5)),$N130-SUM($N127:BD127)))))</f>
        <v>0</v>
      </c>
      <c r="BF127" s="136">
        <f>IF(OR($I122=0,BE131=0),0,IF($N130&gt;0,(MIN($N130/IF($I122&lt;=5,1,($I122-5)),$N130-SUM($N127:BE127))), (MAX($N130/IF($I122&lt;=5,1,($I122-5)),$N130-SUM($N127:BE127)))))</f>
        <v>0</v>
      </c>
      <c r="BG127" s="136">
        <f>IF(OR($I122=0,BF131=0),0,IF($N130&gt;0,(MIN($N130/IF($I122&lt;=5,1,($I122-5)),$N130-SUM($N127:BF127))), (MAX($N130/IF($I122&lt;=5,1,($I122-5)),$N130-SUM($N127:BF127)))))</f>
        <v>0</v>
      </c>
      <c r="BH127" s="136">
        <f>IF(OR($I122=0,BG131=0),0,IF($N130&gt;0,(MIN($N130/IF($I122&lt;=5,1,($I122-5)),$N130-SUM($N127:BG127))), (MAX($N130/IF($I122&lt;=5,1,($I122-5)),$N130-SUM($N127:BG127)))))</f>
        <v>0</v>
      </c>
      <c r="BI127" s="136">
        <f>IF(OR($I122=0,BH131=0),0,IF($N130&gt;0,(MIN($N130/IF($I122&lt;=5,1,($I122-5)),$N130-SUM($N127:BH127))), (MAX($N130/IF($I122&lt;=5,1,($I122-5)),$N130-SUM($N127:BH127)))))</f>
        <v>0</v>
      </c>
      <c r="BJ127" s="136">
        <f>IF(OR($I122=0,BI131=0),0,IF($N130&gt;0,(MIN($N130/IF($I122&lt;=5,1,($I122-5)),$N130-SUM($N127:BI127))), (MAX($N130/IF($I122&lt;=5,1,($I122-5)),$N130-SUM($N127:BI127)))))</f>
        <v>0</v>
      </c>
      <c r="BK127" s="136">
        <f>IF(OR($I122=0,BJ131=0),0,IF($N130&gt;0,(MIN($N130/IF($I122&lt;=5,1,($I122-5)),$N130-SUM($N127:BJ127))), (MAX($N130/IF($I122&lt;=5,1,($I122-5)),$N130-SUM($N127:BJ127)))))</f>
        <v>0</v>
      </c>
      <c r="BL127" s="136">
        <f>IF(OR($I122=0,BK131=0),0,IF($N130&gt;0,(MIN($N130/IF($I122&lt;=5,1,($I122-5)),$N130-SUM($N127:BK127))), (MAX($N130/IF($I122&lt;=5,1,($I122-5)),$N130-SUM($N127:BK127)))))</f>
        <v>0</v>
      </c>
      <c r="BM127" s="136">
        <f>IF(OR($I122=0,BL131=0),0,IF($N130&gt;0,(MIN($N130/IF($I122&lt;=5,1,($I122-5)),$N130-SUM($N127:BL127))), (MAX($N130/IF($I122&lt;=5,1,($I122-5)),$N130-SUM($N127:BL127)))))</f>
        <v>0</v>
      </c>
      <c r="BN127" s="136">
        <f>IF(OR($I122=0,BM131=0),0,IF($N130&gt;0,(MIN($N130/IF($I122&lt;=5,1,($I122-5)),$N130-SUM($N127:BM127))), (MAX($N130/IF($I122&lt;=5,1,($I122-5)),$N130-SUM($N127:BM127)))))</f>
        <v>0</v>
      </c>
      <c r="BO127" s="136">
        <f>IF(OR($I122=0,BN131=0),0,IF($N130&gt;0,(MIN($N130/IF($I122&lt;=5,1,($I122-5)),$N130-SUM($N127:BN127))), (MAX($N130/IF($I122&lt;=5,1,($I122-5)),$N130-SUM($N127:BN127)))))</f>
        <v>0</v>
      </c>
      <c r="BP127" s="136">
        <f>IF(OR($I122=0,BO131=0),0,IF($N130&gt;0,(MIN($N130/IF($I122&lt;=5,1,($I122-5)),$N130-SUM($N127:BO127))), (MAX($N130/IF($I122&lt;=5,1,($I122-5)),$N130-SUM($N127:BO127)))))</f>
        <v>0</v>
      </c>
      <c r="BQ127" s="136">
        <f>IF(OR($I122=0,BP131=0),0,IF($N130&gt;0,(MIN($N130/IF($I122&lt;=5,1,($I122-5)),$N130-SUM($N127:BP127))), (MAX($N130/IF($I122&lt;=5,1,($I122-5)),$N130-SUM($N127:BP127)))))</f>
        <v>0</v>
      </c>
      <c r="BR127" s="136">
        <f>IF(OR($I122=0,BQ131=0),0,IF($N130&gt;0,(MIN($N130/IF($I122&lt;=5,1,($I122-5)),$N130-SUM($N127:BQ127))), (MAX($N130/IF($I122&lt;=5,1,($I122-5)),$N130-SUM($N127:BQ127)))))</f>
        <v>0</v>
      </c>
      <c r="BS127" s="136">
        <f>IF(OR($I122=0,BR131=0),0,IF($N130&gt;0,(MIN($N130/IF($I122&lt;=5,1,($I122-5)),$N130-SUM($N127:BR127))), (MAX($N130/IF($I122&lt;=5,1,($I122-5)),$N130-SUM($N127:BR127)))))</f>
        <v>0</v>
      </c>
      <c r="BT127" s="136">
        <f>IF(OR($I122=0,BS131=0),0,IF($N130&gt;0,(MIN($N130/IF($I122&lt;=5,1,($I122-5)),$N130-SUM($N127:BS127))), (MAX($N130/IF($I122&lt;=5,1,($I122-5)),$N130-SUM($N127:BS127)))))</f>
        <v>0</v>
      </c>
      <c r="BU127" s="136">
        <f>IF(OR($I122=0,BT131=0),0,IF($N130&gt;0,(MIN($N130/IF($I122&lt;=5,1,($I122-5)),$N130-SUM($N127:BT127))), (MAX($N130/IF($I122&lt;=5,1,($I122-5)),$N130-SUM($N127:BT127)))))</f>
        <v>0</v>
      </c>
      <c r="BV127" s="136">
        <f>IF(OR($I122=0,BU131=0),0,IF($N130&gt;0,(MIN($N130/IF($I122&lt;=5,1,($I122-5)),$N130-SUM($N127:BU127))), (MAX($N130/IF($I122&lt;=5,1,($I122-5)),$N130-SUM($N127:BU127)))))</f>
        <v>0</v>
      </c>
      <c r="BW127" s="136">
        <f>IF(OR($I122=0,BV131=0),0,IF($N130&gt;0,(MIN($N130/IF($I122&lt;=5,1,($I122-5)),$N130-SUM($N127:BV127))), (MAX($N130/IF($I122&lt;=5,1,($I122-5)),$N130-SUM($N127:BV127)))))</f>
        <v>0</v>
      </c>
    </row>
    <row r="128" spans="1:75" ht="12.75" customHeight="1" outlineLevel="1">
      <c r="D128" s="140" t="s">
        <v>35</v>
      </c>
      <c r="E128" s="141" t="s">
        <v>55</v>
      </c>
      <c r="F128" s="141"/>
      <c r="G128" s="141"/>
      <c r="H128" s="141"/>
      <c r="I128" s="142"/>
      <c r="J128" s="143">
        <f t="shared" ref="J128:AO128" si="33">SUM(J126:J127)</f>
        <v>1.9625929488380142E-2</v>
      </c>
      <c r="K128" s="143">
        <f t="shared" si="33"/>
        <v>1.9625929488380142E-2</v>
      </c>
      <c r="L128" s="143">
        <f t="shared" si="33"/>
        <v>1.9625929488380142E-2</v>
      </c>
      <c r="M128" s="143">
        <f t="shared" si="33"/>
        <v>1.9625929488380142E-2</v>
      </c>
      <c r="N128" s="143">
        <f t="shared" si="33"/>
        <v>1.9625929488380142E-2</v>
      </c>
      <c r="O128" s="143">
        <f t="shared" si="33"/>
        <v>1.9625929488380142E-2</v>
      </c>
      <c r="P128" s="143">
        <f t="shared" si="33"/>
        <v>1.9625929488380142E-2</v>
      </c>
      <c r="Q128" s="143">
        <f t="shared" si="33"/>
        <v>1.9625929488380142E-2</v>
      </c>
      <c r="R128" s="143">
        <f t="shared" si="33"/>
        <v>1.9625929488380142E-2</v>
      </c>
      <c r="S128" s="143">
        <f t="shared" si="33"/>
        <v>1.9625929488380142E-2</v>
      </c>
      <c r="T128" s="143">
        <f t="shared" si="33"/>
        <v>1.9625929488380142E-2</v>
      </c>
      <c r="U128" s="143">
        <f t="shared" si="33"/>
        <v>1.9625929488380142E-2</v>
      </c>
      <c r="V128" s="143">
        <f t="shared" si="33"/>
        <v>1.9625929488380142E-2</v>
      </c>
      <c r="W128" s="143">
        <f t="shared" si="33"/>
        <v>1.9625929488380142E-2</v>
      </c>
      <c r="X128" s="143">
        <f t="shared" si="33"/>
        <v>1.9625929488380142E-2</v>
      </c>
      <c r="Y128" s="143">
        <f t="shared" si="33"/>
        <v>1.9625929488380142E-2</v>
      </c>
      <c r="Z128" s="143">
        <f t="shared" si="33"/>
        <v>1.9625929488380142E-2</v>
      </c>
      <c r="AA128" s="143">
        <f t="shared" si="33"/>
        <v>1.9625929488380142E-2</v>
      </c>
      <c r="AB128" s="143">
        <f t="shared" si="33"/>
        <v>1.9625929488380142E-2</v>
      </c>
      <c r="AC128" s="143">
        <f t="shared" si="33"/>
        <v>1.9625929488380142E-2</v>
      </c>
      <c r="AD128" s="143">
        <f t="shared" si="33"/>
        <v>1.9625929488380142E-2</v>
      </c>
      <c r="AE128" s="143">
        <f t="shared" si="33"/>
        <v>1.9625929488380142E-2</v>
      </c>
      <c r="AF128" s="143">
        <f t="shared" si="33"/>
        <v>1.9625929488380142E-2</v>
      </c>
      <c r="AG128" s="143">
        <f t="shared" si="33"/>
        <v>1.9625929488380142E-2</v>
      </c>
      <c r="AH128" s="143">
        <f t="shared" si="33"/>
        <v>1.9625929488380142E-2</v>
      </c>
      <c r="AI128" s="143">
        <f t="shared" si="33"/>
        <v>1.9625929488380142E-2</v>
      </c>
      <c r="AJ128" s="143">
        <f t="shared" si="33"/>
        <v>1.9625929488380142E-2</v>
      </c>
      <c r="AK128" s="143">
        <f t="shared" si="33"/>
        <v>1.9625929488380142E-2</v>
      </c>
      <c r="AL128" s="143">
        <f t="shared" si="33"/>
        <v>1.9625929488380142E-2</v>
      </c>
      <c r="AM128" s="143">
        <f t="shared" si="33"/>
        <v>1.9625929488380142E-2</v>
      </c>
      <c r="AN128" s="143">
        <f t="shared" si="33"/>
        <v>1.9625929488380142E-2</v>
      </c>
      <c r="AO128" s="143">
        <f t="shared" si="33"/>
        <v>1.9625929488380142E-2</v>
      </c>
      <c r="AP128" s="143">
        <f t="shared" ref="AP128:BV128" si="34">SUM(AP126:AP127)</f>
        <v>1.9625929488380142E-2</v>
      </c>
      <c r="AQ128" s="143">
        <f t="shared" si="34"/>
        <v>1.9625929488380142E-2</v>
      </c>
      <c r="AR128" s="143">
        <f t="shared" si="34"/>
        <v>1.9625929488380142E-2</v>
      </c>
      <c r="AS128" s="143">
        <f t="shared" si="34"/>
        <v>1.9625929488380142E-2</v>
      </c>
      <c r="AT128" s="143">
        <f t="shared" si="34"/>
        <v>1.9625929488380142E-2</v>
      </c>
      <c r="AU128" s="143">
        <f t="shared" si="34"/>
        <v>1.9625929488380142E-2</v>
      </c>
      <c r="AV128" s="143">
        <f t="shared" si="34"/>
        <v>1.9625929488380142E-2</v>
      </c>
      <c r="AW128" s="143">
        <f t="shared" si="34"/>
        <v>1.9625929488380142E-2</v>
      </c>
      <c r="AX128" s="143">
        <f t="shared" si="34"/>
        <v>1.9625929488380142E-2</v>
      </c>
      <c r="AY128" s="143">
        <f t="shared" si="34"/>
        <v>1.9625929488380142E-2</v>
      </c>
      <c r="AZ128" s="143">
        <f t="shared" si="34"/>
        <v>1.9625929488380142E-2</v>
      </c>
      <c r="BA128" s="143">
        <f t="shared" si="34"/>
        <v>1.9625929488380142E-2</v>
      </c>
      <c r="BB128" s="143">
        <f t="shared" si="34"/>
        <v>1.9625929488380142E-2</v>
      </c>
      <c r="BC128" s="143">
        <f t="shared" si="34"/>
        <v>5.9130183593991692E-3</v>
      </c>
      <c r="BD128" s="143">
        <f t="shared" si="34"/>
        <v>0</v>
      </c>
      <c r="BE128" s="143">
        <f t="shared" si="34"/>
        <v>0</v>
      </c>
      <c r="BF128" s="143">
        <f t="shared" si="34"/>
        <v>0</v>
      </c>
      <c r="BG128" s="143">
        <f t="shared" si="34"/>
        <v>0</v>
      </c>
      <c r="BH128" s="143">
        <f t="shared" si="34"/>
        <v>0</v>
      </c>
      <c r="BI128" s="143">
        <f t="shared" si="34"/>
        <v>0</v>
      </c>
      <c r="BJ128" s="143">
        <f t="shared" si="34"/>
        <v>0</v>
      </c>
      <c r="BK128" s="143">
        <f t="shared" si="34"/>
        <v>0</v>
      </c>
      <c r="BL128" s="143">
        <f t="shared" si="34"/>
        <v>0</v>
      </c>
      <c r="BM128" s="143">
        <f t="shared" si="34"/>
        <v>0</v>
      </c>
      <c r="BN128" s="143">
        <f t="shared" si="34"/>
        <v>0</v>
      </c>
      <c r="BO128" s="143">
        <f t="shared" si="34"/>
        <v>0</v>
      </c>
      <c r="BP128" s="143">
        <f t="shared" si="34"/>
        <v>0</v>
      </c>
      <c r="BQ128" s="143">
        <f t="shared" si="34"/>
        <v>0</v>
      </c>
      <c r="BR128" s="143">
        <f t="shared" si="34"/>
        <v>0</v>
      </c>
      <c r="BS128" s="143">
        <f t="shared" si="34"/>
        <v>0</v>
      </c>
      <c r="BT128" s="143">
        <f t="shared" si="34"/>
        <v>0</v>
      </c>
      <c r="BU128" s="143">
        <f t="shared" si="34"/>
        <v>0</v>
      </c>
      <c r="BV128" s="143">
        <f t="shared" si="34"/>
        <v>0</v>
      </c>
      <c r="BW128" s="143">
        <f t="shared" ref="BW128" si="35">SUM(BW126:BW127)</f>
        <v>0</v>
      </c>
    </row>
    <row r="129" spans="3:75" ht="12.75" customHeight="1" outlineLevel="1">
      <c r="D129" s="126" t="s">
        <v>13</v>
      </c>
      <c r="I129" s="134">
        <f>IF(I$5=first_reg_period, INDEX('Inputs - Summary'!$I$43:$I$52,MATCH(B121,'Inputs - Summary'!$C$43:$C$52,0)),0)</f>
        <v>0.88907984533650608</v>
      </c>
      <c r="J129" s="134">
        <f>IF(J$5=first_reg_period, INDEX('Inputs - Summary'!$I$43:$I$49,MATCH(C121,'Inputs - Summary'!$C$43:$C$49,0)),0)</f>
        <v>0</v>
      </c>
      <c r="K129" s="134">
        <f>IF(K$5=first_reg_period, INDEX('Inputs - Summary'!$I$43:$I$49,MATCH(D121,'Inputs - Summary'!$C$43:$C$49,0)),0)</f>
        <v>0</v>
      </c>
      <c r="L129" s="134">
        <f>IF(L$5=first_reg_period, INDEX('Inputs - Summary'!$I$43:$I$49,MATCH(E121,'Inputs - Summary'!$C$43:$C$49,0)),0)</f>
        <v>0</v>
      </c>
      <c r="M129" s="134">
        <f>IF(M$5=first_reg_period, INDEX('Inputs - Summary'!$I$43:$I$49,MATCH(F121,'Inputs - Summary'!$C$43:$C$49,0)),0)</f>
        <v>0</v>
      </c>
      <c r="N129" s="134">
        <f>IF(N$5=first_reg_period, INDEX('Inputs - Summary'!$I$43:$I$49,MATCH(G121,'Inputs - Summary'!$C$43:$C$49,0)),0)</f>
        <v>0</v>
      </c>
      <c r="O129" s="134">
        <f>IF(O$5=first_reg_period, INDEX('Inputs - Summary'!$I$43:$I$49,MATCH(H121,'Inputs - Summary'!$C$43:$C$49,0)),0)</f>
        <v>0</v>
      </c>
      <c r="P129" s="134">
        <f>IF(P$5=first_reg_period, INDEX('Inputs - Summary'!$I$43:$I$49,MATCH(I121,'Inputs - Summary'!$C$43:$C$49,0)),0)</f>
        <v>0</v>
      </c>
      <c r="Q129" s="134">
        <f>IF(Q$5=first_reg_period, INDEX('Inputs - Summary'!$I$43:$I$49,MATCH(J121,'Inputs - Summary'!$C$43:$C$49,0)),0)</f>
        <v>0</v>
      </c>
      <c r="R129" s="134">
        <f>IF(R$5=first_reg_period, INDEX('Inputs - Summary'!$I$43:$I$49,MATCH(K121,'Inputs - Summary'!$C$43:$C$49,0)),0)</f>
        <v>0</v>
      </c>
      <c r="S129" s="134">
        <f>IF(S$5=first_reg_period, INDEX('Inputs - Summary'!$I$43:$I$49,MATCH(L121,'Inputs - Summary'!$C$43:$C$49,0)),0)</f>
        <v>0</v>
      </c>
      <c r="T129" s="134">
        <f>IF(T$5=first_reg_period, INDEX('Inputs - Summary'!$I$43:$I$49,MATCH(M121,'Inputs - Summary'!$C$43:$C$49,0)),0)</f>
        <v>0</v>
      </c>
      <c r="U129" s="134">
        <f>IF(U$5=first_reg_period, INDEX('Inputs - Summary'!$I$43:$I$49,MATCH(N121,'Inputs - Summary'!$C$43:$C$49,0)),0)</f>
        <v>0</v>
      </c>
      <c r="V129" s="134">
        <f>IF(V$5=first_reg_period, INDEX('Inputs - Summary'!$I$43:$I$49,MATCH(O121,'Inputs - Summary'!$C$43:$C$49,0)),0)</f>
        <v>0</v>
      </c>
      <c r="W129" s="134">
        <f>IF(W$5=first_reg_period, INDEX('Inputs - Summary'!$I$43:$I$49,MATCH(P121,'Inputs - Summary'!$C$43:$C$49,0)),0)</f>
        <v>0</v>
      </c>
      <c r="X129" s="134">
        <f>IF(X$5=first_reg_period, INDEX('Inputs - Summary'!$I$43:$I$49,MATCH(Q121,'Inputs - Summary'!$C$43:$C$49,0)),0)</f>
        <v>0</v>
      </c>
      <c r="Y129" s="134">
        <f>IF(Y$5=first_reg_period, INDEX('Inputs - Summary'!$I$43:$I$49,MATCH(R121,'Inputs - Summary'!$C$43:$C$49,0)),0)</f>
        <v>0</v>
      </c>
      <c r="Z129" s="134">
        <f>IF(Z$5=first_reg_period, INDEX('Inputs - Summary'!$I$43:$I$49,MATCH(S121,'Inputs - Summary'!$C$43:$C$49,0)),0)</f>
        <v>0</v>
      </c>
      <c r="AA129" s="134">
        <f>IF(AA$5=first_reg_period, INDEX('Inputs - Summary'!$I$43:$I$49,MATCH(T121,'Inputs - Summary'!$C$43:$C$49,0)),0)</f>
        <v>0</v>
      </c>
      <c r="AB129" s="134">
        <f>IF(AB$5=first_reg_period, INDEX('Inputs - Summary'!$I$43:$I$49,MATCH(U121,'Inputs - Summary'!$C$43:$C$49,0)),0)</f>
        <v>0</v>
      </c>
      <c r="AC129" s="134">
        <f>IF(AC$5=first_reg_period, INDEX('Inputs - Summary'!$I$43:$I$49,MATCH(V121,'Inputs - Summary'!$C$43:$C$49,0)),0)</f>
        <v>0</v>
      </c>
      <c r="AD129" s="134">
        <f>IF(AD$5=first_reg_period, INDEX('Inputs - Summary'!$I$43:$I$49,MATCH(W121,'Inputs - Summary'!$C$43:$C$49,0)),0)</f>
        <v>0</v>
      </c>
      <c r="AE129" s="134">
        <f>IF(AE$5=first_reg_period, INDEX('Inputs - Summary'!$I$43:$I$49,MATCH(X121,'Inputs - Summary'!$C$43:$C$49,0)),0)</f>
        <v>0</v>
      </c>
      <c r="AF129" s="134">
        <f>IF(AF$5=first_reg_period, INDEX('Inputs - Summary'!$I$43:$I$49,MATCH(Y121,'Inputs - Summary'!$C$43:$C$49,0)),0)</f>
        <v>0</v>
      </c>
      <c r="AG129" s="134">
        <f>IF(AG$5=first_reg_period, INDEX('Inputs - Summary'!$I$43:$I$49,MATCH(Z121,'Inputs - Summary'!$C$43:$C$49,0)),0)</f>
        <v>0</v>
      </c>
      <c r="AH129" s="134">
        <f>IF(AH$5=first_reg_period, INDEX('Inputs - Summary'!$I$43:$I$49,MATCH(AA121,'Inputs - Summary'!$C$43:$C$49,0)),0)</f>
        <v>0</v>
      </c>
      <c r="AI129" s="134">
        <f>IF(AI$5=first_reg_period, INDEX('Inputs - Summary'!$I$43:$I$49,MATCH(AB121,'Inputs - Summary'!$C$43:$C$49,0)),0)</f>
        <v>0</v>
      </c>
      <c r="AJ129" s="134">
        <f>IF(AJ$5=first_reg_period, INDEX('Inputs - Summary'!$I$43:$I$49,MATCH(AC121,'Inputs - Summary'!$C$43:$C$49,0)),0)</f>
        <v>0</v>
      </c>
      <c r="AK129" s="134">
        <f>IF(AK$5=first_reg_period, INDEX('Inputs - Summary'!$I$43:$I$49,MATCH(AD121,'Inputs - Summary'!$C$43:$C$49,0)),0)</f>
        <v>0</v>
      </c>
      <c r="AL129" s="134">
        <f>IF(AL$5=first_reg_period, INDEX('Inputs - Summary'!$I$43:$I$49,MATCH(AE121,'Inputs - Summary'!$C$43:$C$49,0)),0)</f>
        <v>0</v>
      </c>
      <c r="AM129" s="134">
        <f>IF(AM$5=first_reg_period, INDEX('Inputs - Summary'!$I$43:$I$49,MATCH(AF121,'Inputs - Summary'!$C$43:$C$49,0)),0)</f>
        <v>0</v>
      </c>
      <c r="AN129" s="134">
        <f>IF(AN$5=first_reg_period, INDEX('Inputs - Summary'!$I$43:$I$49,MATCH(AG121,'Inputs - Summary'!$C$43:$C$49,0)),0)</f>
        <v>0</v>
      </c>
      <c r="AO129" s="134">
        <f>IF(AO$5=first_reg_period, INDEX('Inputs - Summary'!$I$43:$I$49,MATCH(AH121,'Inputs - Summary'!$C$43:$C$49,0)),0)</f>
        <v>0</v>
      </c>
      <c r="AP129" s="134">
        <f>IF(AP$5=first_reg_period, INDEX('Inputs - Summary'!$I$43:$I$49,MATCH(AI121,'Inputs - Summary'!$C$43:$C$49,0)),0)</f>
        <v>0</v>
      </c>
      <c r="AQ129" s="134">
        <f>IF(AQ$5=first_reg_period, INDEX('Inputs - Summary'!$I$43:$I$49,MATCH(AJ121,'Inputs - Summary'!$C$43:$C$49,0)),0)</f>
        <v>0</v>
      </c>
      <c r="AR129" s="134">
        <f>IF(AR$5=first_reg_period, INDEX('Inputs - Summary'!$I$43:$I$49,MATCH(AK121,'Inputs - Summary'!$C$43:$C$49,0)),0)</f>
        <v>0</v>
      </c>
      <c r="AS129" s="134">
        <f>IF(AS$5=first_reg_period, INDEX('Inputs - Summary'!$I$43:$I$49,MATCH(AL121,'Inputs - Summary'!$C$43:$C$49,0)),0)</f>
        <v>0</v>
      </c>
      <c r="AT129" s="134">
        <f>IF(AT$5=first_reg_period, INDEX('Inputs - Summary'!$I$43:$I$49,MATCH(AM121,'Inputs - Summary'!$C$43:$C$49,0)),0)</f>
        <v>0</v>
      </c>
      <c r="AU129" s="134">
        <f>IF(AU$5=first_reg_period, INDEX('Inputs - Summary'!$I$43:$I$49,MATCH(AN121,'Inputs - Summary'!$C$43:$C$49,0)),0)</f>
        <v>0</v>
      </c>
      <c r="AV129" s="134">
        <f>IF(AV$5=first_reg_period, INDEX('Inputs - Summary'!$I$43:$I$49,MATCH(AO121,'Inputs - Summary'!$C$43:$C$49,0)),0)</f>
        <v>0</v>
      </c>
      <c r="AW129" s="134">
        <f>IF(AW$5=first_reg_period, INDEX('Inputs - Summary'!$I$43:$I$49,MATCH(AP121,'Inputs - Summary'!$C$43:$C$49,0)),0)</f>
        <v>0</v>
      </c>
      <c r="AX129" s="134">
        <f>IF(AX$5=first_reg_period, INDEX('Inputs - Summary'!$I$43:$I$49,MATCH(AQ121,'Inputs - Summary'!$C$43:$C$49,0)),0)</f>
        <v>0</v>
      </c>
      <c r="AY129" s="134">
        <f>IF(AY$5=first_reg_period, INDEX('Inputs - Summary'!$I$43:$I$49,MATCH(AR121,'Inputs - Summary'!$C$43:$C$49,0)),0)</f>
        <v>0</v>
      </c>
      <c r="AZ129" s="134">
        <f>IF(AZ$5=first_reg_period, INDEX('Inputs - Summary'!$I$43:$I$49,MATCH(AS121,'Inputs - Summary'!$C$43:$C$49,0)),0)</f>
        <v>0</v>
      </c>
      <c r="BA129" s="134">
        <f>IF(BA$5=first_reg_period, INDEX('Inputs - Summary'!$I$43:$I$49,MATCH(AT121,'Inputs - Summary'!$C$43:$C$49,0)),0)</f>
        <v>0</v>
      </c>
      <c r="BB129" s="134">
        <f>IF(BB$5=first_reg_period, INDEX('Inputs - Summary'!$I$43:$I$49,MATCH(AU121,'Inputs - Summary'!$C$43:$C$49,0)),0)</f>
        <v>0</v>
      </c>
      <c r="BC129" s="134">
        <f>IF(BC$5=first_reg_period, INDEX('Inputs - Summary'!$I$43:$I$49,MATCH(AV121,'Inputs - Summary'!$C$43:$C$49,0)),0)</f>
        <v>0</v>
      </c>
      <c r="BD129" s="134">
        <f>IF(BD$5=first_reg_period, INDEX('Inputs - Summary'!$I$43:$I$49,MATCH(AW121,'Inputs - Summary'!$C$43:$C$49,0)),0)</f>
        <v>0</v>
      </c>
      <c r="BE129" s="134">
        <f>IF(BE$5=first_reg_period, INDEX('Inputs - Summary'!$I$43:$I$49,MATCH(AX121,'Inputs - Summary'!$C$43:$C$49,0)),0)</f>
        <v>0</v>
      </c>
      <c r="BF129" s="134">
        <f>IF(BF$5=first_reg_period, INDEX('Inputs - Summary'!$I$43:$I$49,MATCH(AY121,'Inputs - Summary'!$C$43:$C$49,0)),0)</f>
        <v>0</v>
      </c>
      <c r="BG129" s="134">
        <f>IF(BG$5=first_reg_period, INDEX('Inputs - Summary'!$I$43:$I$49,MATCH(AZ121,'Inputs - Summary'!$C$43:$C$49,0)),0)</f>
        <v>0</v>
      </c>
      <c r="BH129" s="134">
        <f>IF(BH$5=first_reg_period, INDEX('Inputs - Summary'!$I$43:$I$49,MATCH(BA121,'Inputs - Summary'!$C$43:$C$49,0)),0)</f>
        <v>0</v>
      </c>
      <c r="BI129" s="134">
        <f>IF(BI$5=first_reg_period, INDEX('Inputs - Summary'!$I$43:$I$49,MATCH(BB121,'Inputs - Summary'!$C$43:$C$49,0)),0)</f>
        <v>0</v>
      </c>
      <c r="BJ129" s="134">
        <f>IF(BJ$5=first_reg_period, INDEX('Inputs - Summary'!$I$43:$I$49,MATCH(BC121,'Inputs - Summary'!$C$43:$C$49,0)),0)</f>
        <v>0</v>
      </c>
      <c r="BK129" s="134">
        <f>IF(BK$5=first_reg_period, INDEX('Inputs - Summary'!$I$43:$I$49,MATCH(BD121,'Inputs - Summary'!$C$43:$C$49,0)),0)</f>
        <v>0</v>
      </c>
      <c r="BL129" s="134">
        <f>IF(BL$5=first_reg_period, INDEX('Inputs - Summary'!$I$43:$I$49,MATCH(BE121,'Inputs - Summary'!$C$43:$C$49,0)),0)</f>
        <v>0</v>
      </c>
      <c r="BM129" s="134">
        <f>IF(BM$5=first_reg_period, INDEX('Inputs - Summary'!$I$43:$I$49,MATCH(BF121,'Inputs - Summary'!$C$43:$C$49,0)),0)</f>
        <v>0</v>
      </c>
      <c r="BN129" s="134">
        <f>IF(BN$5=first_reg_period, INDEX('Inputs - Summary'!$I$43:$I$49,MATCH(BG121,'Inputs - Summary'!$C$43:$C$49,0)),0)</f>
        <v>0</v>
      </c>
      <c r="BO129" s="134">
        <f>IF(BO$5=first_reg_period, INDEX('Inputs - Summary'!$I$43:$I$49,MATCH(BH121,'Inputs - Summary'!$C$43:$C$49,0)),0)</f>
        <v>0</v>
      </c>
      <c r="BP129" s="134">
        <f>IF(BP$5=first_reg_period, INDEX('Inputs - Summary'!$I$43:$I$49,MATCH(BI121,'Inputs - Summary'!$C$43:$C$49,0)),0)</f>
        <v>0</v>
      </c>
      <c r="BQ129" s="134">
        <f>IF(BQ$5=first_reg_period, INDEX('Inputs - Summary'!$I$43:$I$49,MATCH(BJ121,'Inputs - Summary'!$C$43:$C$49,0)),0)</f>
        <v>0</v>
      </c>
      <c r="BR129" s="134">
        <f>IF(BR$5=first_reg_period, INDEX('Inputs - Summary'!$I$43:$I$49,MATCH(BK121,'Inputs - Summary'!$C$43:$C$49,0)),0)</f>
        <v>0</v>
      </c>
      <c r="BS129" s="134">
        <f>IF(BS$5=first_reg_period, INDEX('Inputs - Summary'!$I$43:$I$49,MATCH(BL121,'Inputs - Summary'!$C$43:$C$49,0)),0)</f>
        <v>0</v>
      </c>
      <c r="BT129" s="134">
        <f>IF(BT$5=first_reg_period, INDEX('Inputs - Summary'!$I$43:$I$49,MATCH(BM121,'Inputs - Summary'!$C$43:$C$49,0)),0)</f>
        <v>0</v>
      </c>
      <c r="BU129" s="134">
        <f>IF(BU$5=first_reg_period, INDEX('Inputs - Summary'!$I$43:$I$49,MATCH(BN121,'Inputs - Summary'!$C$43:$C$49,0)),0)</f>
        <v>0</v>
      </c>
      <c r="BV129" s="134">
        <f>IF(BV$5=first_reg_period, INDEX('Inputs - Summary'!$I$43:$I$49,MATCH(BO121,'Inputs - Summary'!$C$43:$C$49,0)),0)</f>
        <v>0</v>
      </c>
      <c r="BW129" s="134">
        <f>IF(BW$5=first_reg_period, INDEX('Inputs - Summary'!$I$43:$I$49,MATCH(BP121,'Inputs - Summary'!$C$43:$C$49,0)),0)</f>
        <v>0</v>
      </c>
    </row>
    <row r="130" spans="3:75" ht="12.75" customHeight="1" outlineLevel="1">
      <c r="D130" s="126" t="s">
        <v>56</v>
      </c>
      <c r="I130" s="134"/>
      <c r="J130" s="144">
        <f>IF(J$5=second_reg_period, INDEX('Inputs - Summary'!$N$219:$N$228,MATCH($B121,'Inputs - Summary'!$C$219:$C$228,0)),0)/conv_2015_2010</f>
        <v>0</v>
      </c>
      <c r="K130" s="144">
        <f>IF(K$5=second_reg_period, INDEX('Inputs - Summary'!$N$219:$N$228,MATCH($B121,'Inputs - Summary'!$C$219:$C$228,0)),0)/conv_2015_2010</f>
        <v>0</v>
      </c>
      <c r="L130" s="144">
        <f>IF(L$5=second_reg_period, INDEX('Inputs - Summary'!$N$219:$N$228,MATCH($B121,'Inputs - Summary'!$C$219:$C$228,0)),0)/conv_2015_2010</f>
        <v>0</v>
      </c>
      <c r="M130" s="144">
        <f>IF(M$5=second_reg_period, INDEX('Inputs - Summary'!$N$219:$N$228,MATCH($B121,'Inputs - Summary'!$C$219:$C$228,0)),0)/conv_2015_2010</f>
        <v>0</v>
      </c>
      <c r="N130" s="144">
        <f>IF(N$5=second_reg_period, INDEX('Inputs - Summary'!$N$219:$N$228,MATCH($B121,'Inputs - Summary'!$C$219:$C$228,0)),0)/conv_2015_2010</f>
        <v>0</v>
      </c>
      <c r="O130" s="144">
        <f>IF(O$5=second_reg_period, INDEX('Inputs - Summary'!$N$219:$N$228,MATCH($B121,'Inputs - Summary'!$C$219:$C$228,0)),0)/conv_2015_2010</f>
        <v>0</v>
      </c>
      <c r="P130" s="144">
        <f>IF(P$5=second_reg_period, INDEX('Inputs - Summary'!$N$219:$N$228,MATCH($B121,'Inputs - Summary'!$C$219:$C$228,0)),0)/conv_2015_2010</f>
        <v>0</v>
      </c>
      <c r="Q130" s="144">
        <f>IF(Q$5=second_reg_period, INDEX('Inputs - Summary'!$N$219:$N$228,MATCH($B121,'Inputs - Summary'!$C$219:$C$228,0)),0)/conv_2015_2010</f>
        <v>0</v>
      </c>
      <c r="R130" s="144">
        <f>IF(R$5=second_reg_period, INDEX('Inputs - Summary'!$N$219:$N$228,MATCH($B121,'Inputs - Summary'!$C$219:$C$228,0)),0)/conv_2015_2010</f>
        <v>0</v>
      </c>
      <c r="S130" s="144">
        <f>IF(S$5=second_reg_period, INDEX('Inputs - Summary'!$N$219:$N$228,MATCH($B121,'Inputs - Summary'!$C$219:$C$228,0)),0)/conv_2015_2010</f>
        <v>0</v>
      </c>
      <c r="T130" s="144">
        <f>IF(T$5=second_reg_period, INDEX('Inputs - Summary'!$N$219:$N$228,MATCH($B121,'Inputs - Summary'!$C$219:$C$228,0)),0)/conv_2015_2010</f>
        <v>0</v>
      </c>
      <c r="U130" s="144">
        <f>IF(U$5=second_reg_period, INDEX('Inputs - Summary'!$N$219:$N$228,MATCH($B121,'Inputs - Summary'!$C$219:$C$228,0)),0)/conv_2015_2010</f>
        <v>0</v>
      </c>
      <c r="V130" s="144">
        <f>IF(V$5=second_reg_period, INDEX('Inputs - Summary'!$N$219:$N$228,MATCH($B121,'Inputs - Summary'!$C$219:$C$228,0)),0)/conv_2015_2010</f>
        <v>0</v>
      </c>
      <c r="W130" s="144">
        <f>IF(W$5=second_reg_period, INDEX('Inputs - Summary'!$N$219:$N$228,MATCH($B121,'Inputs - Summary'!$C$219:$C$228,0)),0)/conv_2015_2010</f>
        <v>0</v>
      </c>
      <c r="X130" s="144">
        <f>IF(X$5=second_reg_period, INDEX('Inputs - Summary'!$N$219:$N$228,MATCH($B121,'Inputs - Summary'!$C$219:$C$228,0)),0)/conv_2015_2010</f>
        <v>0</v>
      </c>
      <c r="Y130" s="144">
        <f>IF(Y$5=second_reg_period, INDEX('Inputs - Summary'!$N$219:$N$228,MATCH($B121,'Inputs - Summary'!$C$219:$C$228,0)),0)/conv_2015_2010</f>
        <v>0</v>
      </c>
      <c r="Z130" s="144">
        <f>IF(Z$5=second_reg_period, INDEX('Inputs - Summary'!$N$219:$N$228,MATCH($B121,'Inputs - Summary'!$C$219:$C$228,0)),0)/conv_2015_2010</f>
        <v>0</v>
      </c>
      <c r="AA130" s="144">
        <f>IF(AA$5=second_reg_period, INDEX('Inputs - Summary'!$N$219:$N$228,MATCH($B121,'Inputs - Summary'!$C$219:$C$228,0)),0)/conv_2015_2010</f>
        <v>0</v>
      </c>
      <c r="AB130" s="144">
        <f>IF(AB$5=second_reg_period, INDEX('Inputs - Summary'!$N$219:$N$228,MATCH($B121,'Inputs - Summary'!$C$219:$C$228,0)),0)/conv_2015_2010</f>
        <v>0</v>
      </c>
      <c r="AC130" s="144">
        <f>IF(AC$5=second_reg_period, INDEX('Inputs - Summary'!$N$219:$N$228,MATCH($B121,'Inputs - Summary'!$C$219:$C$228,0)),0)/conv_2015_2010</f>
        <v>0</v>
      </c>
      <c r="AD130" s="144">
        <f>IF(AD$5=second_reg_period, INDEX('Inputs - Summary'!$N$219:$N$228,MATCH($B121,'Inputs - Summary'!$C$219:$C$228,0)),0)/conv_2015_2010</f>
        <v>0</v>
      </c>
      <c r="AE130" s="144">
        <f>IF(AE$5=second_reg_period, INDEX('Inputs - Summary'!$N$219:$N$228,MATCH($B121,'Inputs - Summary'!$C$219:$C$228,0)),0)/conv_2015_2010</f>
        <v>0</v>
      </c>
      <c r="AF130" s="144">
        <f>IF(AF$5=second_reg_period, INDEX('Inputs - Summary'!$N$219:$N$228,MATCH($B121,'Inputs - Summary'!$C$219:$C$228,0)),0)/conv_2015_2010</f>
        <v>0</v>
      </c>
      <c r="AG130" s="144">
        <f>IF(AG$5=second_reg_period, INDEX('Inputs - Summary'!$N$219:$N$228,MATCH($B121,'Inputs - Summary'!$C$219:$C$228,0)),0)/conv_2015_2010</f>
        <v>0</v>
      </c>
      <c r="AH130" s="144">
        <f>IF(AH$5=second_reg_period, INDEX('Inputs - Summary'!$N$219:$N$228,MATCH($B121,'Inputs - Summary'!$C$219:$C$228,0)),0)/conv_2015_2010</f>
        <v>0</v>
      </c>
      <c r="AI130" s="144">
        <f>IF(AI$5=second_reg_period, INDEX('Inputs - Summary'!$N$219:$N$228,MATCH($B121,'Inputs - Summary'!$C$219:$C$228,0)),0)/conv_2015_2010</f>
        <v>0</v>
      </c>
      <c r="AJ130" s="144">
        <f>IF(AJ$5=second_reg_period, INDEX('Inputs - Summary'!$N$219:$N$228,MATCH($B121,'Inputs - Summary'!$C$219:$C$228,0)),0)/conv_2015_2010</f>
        <v>0</v>
      </c>
      <c r="AK130" s="144">
        <f>IF(AK$5=second_reg_period, INDEX('Inputs - Summary'!$N$219:$N$228,MATCH($B121,'Inputs - Summary'!$C$219:$C$228,0)),0)/conv_2015_2010</f>
        <v>0</v>
      </c>
      <c r="AL130" s="144">
        <f>IF(AL$5=second_reg_period, INDEX('Inputs - Summary'!$N$219:$N$228,MATCH($B121,'Inputs - Summary'!$C$219:$C$228,0)),0)/conv_2015_2010</f>
        <v>0</v>
      </c>
      <c r="AM130" s="144">
        <f>IF(AM$5=second_reg_period, INDEX('Inputs - Summary'!$N$219:$N$228,MATCH($B121,'Inputs - Summary'!$C$219:$C$228,0)),0)/conv_2015_2010</f>
        <v>0</v>
      </c>
      <c r="AN130" s="144">
        <f>IF(AN$5=second_reg_period, INDEX('Inputs - Summary'!$N$219:$N$228,MATCH($B121,'Inputs - Summary'!$C$219:$C$228,0)),0)/conv_2015_2010</f>
        <v>0</v>
      </c>
      <c r="AO130" s="144">
        <f>IF(AO$5=second_reg_period, INDEX('Inputs - Summary'!$N$219:$N$228,MATCH($B121,'Inputs - Summary'!$C$219:$C$228,0)),0)/conv_2015_2010</f>
        <v>0</v>
      </c>
      <c r="AP130" s="144">
        <f>IF(AP$5=second_reg_period, INDEX('Inputs - Summary'!$N$219:$N$228,MATCH($B121,'Inputs - Summary'!$C$219:$C$228,0)),0)/conv_2015_2010</f>
        <v>0</v>
      </c>
      <c r="AQ130" s="144">
        <f>IF(AQ$5=second_reg_period, INDEX('Inputs - Summary'!$N$219:$N$228,MATCH($B121,'Inputs - Summary'!$C$219:$C$228,0)),0)/conv_2015_2010</f>
        <v>0</v>
      </c>
      <c r="AR130" s="144">
        <f>IF(AR$5=second_reg_period, INDEX('Inputs - Summary'!$N$219:$N$228,MATCH($B121,'Inputs - Summary'!$C$219:$C$228,0)),0)/conv_2015_2010</f>
        <v>0</v>
      </c>
      <c r="AS130" s="144">
        <f>IF(AS$5=second_reg_period, INDEX('Inputs - Summary'!$N$219:$N$228,MATCH($B121,'Inputs - Summary'!$C$219:$C$228,0)),0)/conv_2015_2010</f>
        <v>0</v>
      </c>
      <c r="AT130" s="144">
        <f>IF(AT$5=second_reg_period, INDEX('Inputs - Summary'!$N$219:$N$228,MATCH($B121,'Inputs - Summary'!$C$219:$C$228,0)),0)/conv_2015_2010</f>
        <v>0</v>
      </c>
      <c r="AU130" s="144">
        <f>IF(AU$5=second_reg_period, INDEX('Inputs - Summary'!$N$219:$N$228,MATCH($B121,'Inputs - Summary'!$C$219:$C$228,0)),0)/conv_2015_2010</f>
        <v>0</v>
      </c>
      <c r="AV130" s="144">
        <f>IF(AV$5=second_reg_period, INDEX('Inputs - Summary'!$N$219:$N$228,MATCH($B121,'Inputs - Summary'!$C$219:$C$228,0)),0)/conv_2015_2010</f>
        <v>0</v>
      </c>
      <c r="AW130" s="144">
        <f>IF(AW$5=second_reg_period, INDEX('Inputs - Summary'!$N$219:$N$228,MATCH($B121,'Inputs - Summary'!$C$219:$C$228,0)),0)/conv_2015_2010</f>
        <v>0</v>
      </c>
      <c r="AX130" s="144">
        <f>IF(AX$5=second_reg_period, INDEX('Inputs - Summary'!$N$219:$N$228,MATCH($B121,'Inputs - Summary'!$C$219:$C$228,0)),0)/conv_2015_2010</f>
        <v>0</v>
      </c>
      <c r="AY130" s="144">
        <f>IF(AY$5=second_reg_period, INDEX('Inputs - Summary'!$N$219:$N$228,MATCH($B121,'Inputs - Summary'!$C$219:$C$228,0)),0)/conv_2015_2010</f>
        <v>0</v>
      </c>
      <c r="AZ130" s="144">
        <f>IF(AZ$5=second_reg_period, INDEX('Inputs - Summary'!$N$219:$N$228,MATCH($B121,'Inputs - Summary'!$C$219:$C$228,0)),0)/conv_2015_2010</f>
        <v>0</v>
      </c>
      <c r="BA130" s="144">
        <f>IF(BA$5=second_reg_period, INDEX('Inputs - Summary'!$N$219:$N$228,MATCH($B121,'Inputs - Summary'!$C$219:$C$228,0)),0)/conv_2015_2010</f>
        <v>0</v>
      </c>
      <c r="BB130" s="144">
        <f>IF(BB$5=second_reg_period, INDEX('Inputs - Summary'!$N$219:$N$228,MATCH($B121,'Inputs - Summary'!$C$219:$C$228,0)),0)/conv_2015_2010</f>
        <v>0</v>
      </c>
      <c r="BC130" s="144">
        <f>IF(BC$5=second_reg_period, INDEX('Inputs - Summary'!$N$219:$N$228,MATCH($B121,'Inputs - Summary'!$C$219:$C$228,0)),0)/conv_2015_2010</f>
        <v>0</v>
      </c>
      <c r="BD130" s="144">
        <f>IF(BD$5=second_reg_period, INDEX('Inputs - Summary'!$N$219:$N$228,MATCH($B121,'Inputs - Summary'!$C$219:$C$228,0)),0)/conv_2015_2010</f>
        <v>0</v>
      </c>
      <c r="BE130" s="144">
        <f>IF(BE$5=second_reg_period, INDEX('Inputs - Summary'!$N$219:$N$228,MATCH($B121,'Inputs - Summary'!$C$219:$C$228,0)),0)/conv_2015_2010</f>
        <v>0</v>
      </c>
      <c r="BF130" s="144">
        <f>IF(BF$5=second_reg_period, INDEX('Inputs - Summary'!$N$219:$N$228,MATCH($B121,'Inputs - Summary'!$C$219:$C$228,0)),0)/conv_2015_2010</f>
        <v>0</v>
      </c>
      <c r="BG130" s="144">
        <f>IF(BG$5=second_reg_period, INDEX('Inputs - Summary'!$N$219:$N$228,MATCH($B121,'Inputs - Summary'!$C$219:$C$228,0)),0)/conv_2015_2010</f>
        <v>0</v>
      </c>
      <c r="BH130" s="144">
        <f>IF(BH$5=second_reg_period, INDEX('Inputs - Summary'!$N$219:$N$228,MATCH($B121,'Inputs - Summary'!$C$219:$C$228,0)),0)/conv_2015_2010</f>
        <v>0</v>
      </c>
      <c r="BI130" s="144">
        <f>IF(BI$5=second_reg_period, INDEX('Inputs - Summary'!$N$219:$N$228,MATCH($B121,'Inputs - Summary'!$C$219:$C$228,0)),0)/conv_2015_2010</f>
        <v>0</v>
      </c>
      <c r="BJ130" s="144">
        <f>IF(BJ$5=second_reg_period, INDEX('Inputs - Summary'!$N$219:$N$228,MATCH($B121,'Inputs - Summary'!$C$219:$C$228,0)),0)/conv_2015_2010</f>
        <v>0</v>
      </c>
      <c r="BK130" s="144">
        <f>IF(BK$5=second_reg_period, INDEX('Inputs - Summary'!$N$219:$N$228,MATCH($B121,'Inputs - Summary'!$C$219:$C$228,0)),0)/conv_2015_2010</f>
        <v>0</v>
      </c>
      <c r="BL130" s="144">
        <f>IF(BL$5=second_reg_period, INDEX('Inputs - Summary'!$N$219:$N$228,MATCH($B121,'Inputs - Summary'!$C$219:$C$228,0)),0)/conv_2015_2010</f>
        <v>0</v>
      </c>
      <c r="BM130" s="144">
        <f>IF(BM$5=second_reg_period, INDEX('Inputs - Summary'!$N$219:$N$228,MATCH($B121,'Inputs - Summary'!$C$219:$C$228,0)),0)/conv_2015_2010</f>
        <v>0</v>
      </c>
      <c r="BN130" s="144">
        <f>IF(BN$5=second_reg_period, INDEX('Inputs - Summary'!$N$219:$N$228,MATCH($B121,'Inputs - Summary'!$C$219:$C$228,0)),0)/conv_2015_2010</f>
        <v>0</v>
      </c>
      <c r="BO130" s="144">
        <f>IF(BO$5=second_reg_period, INDEX('Inputs - Summary'!$N$219:$N$228,MATCH($B121,'Inputs - Summary'!$C$219:$C$228,0)),0)/conv_2015_2010</f>
        <v>0</v>
      </c>
      <c r="BP130" s="144">
        <f>IF(BP$5=second_reg_period, INDEX('Inputs - Summary'!$N$219:$N$228,MATCH($B121,'Inputs - Summary'!$C$219:$C$228,0)),0)/conv_2015_2010</f>
        <v>0</v>
      </c>
      <c r="BQ130" s="144">
        <f>IF(BQ$5=second_reg_period, INDEX('Inputs - Summary'!$N$219:$N$228,MATCH($B121,'Inputs - Summary'!$C$219:$C$228,0)),0)/conv_2015_2010</f>
        <v>0</v>
      </c>
      <c r="BR130" s="144">
        <f>IF(BR$5=second_reg_period, INDEX('Inputs - Summary'!$N$219:$N$228,MATCH($B121,'Inputs - Summary'!$C$219:$C$228,0)),0)/conv_2015_2010</f>
        <v>0</v>
      </c>
      <c r="BS130" s="144">
        <f>IF(BS$5=second_reg_period, INDEX('Inputs - Summary'!$N$219:$N$228,MATCH($B121,'Inputs - Summary'!$C$219:$C$228,0)),0)/conv_2015_2010</f>
        <v>0</v>
      </c>
      <c r="BT130" s="144">
        <f>IF(BT$5=second_reg_period, INDEX('Inputs - Summary'!$N$219:$N$228,MATCH($B121,'Inputs - Summary'!$C$219:$C$228,0)),0)/conv_2015_2010</f>
        <v>0</v>
      </c>
      <c r="BU130" s="144">
        <f>IF(BU$5=second_reg_period, INDEX('Inputs - Summary'!$N$219:$N$228,MATCH($B121,'Inputs - Summary'!$C$219:$C$228,0)),0)/conv_2015_2010</f>
        <v>0</v>
      </c>
      <c r="BV130" s="144">
        <f>IF(BV$5=second_reg_period, INDEX('Inputs - Summary'!$N$219:$N$228,MATCH($B121,'Inputs - Summary'!$C$219:$C$228,0)),0)/conv_2015_2010</f>
        <v>0</v>
      </c>
      <c r="BW130" s="144">
        <f>IF(BW$5=second_reg_period, INDEX('Inputs - Summary'!$N$219:$N$228,MATCH($B121,'Inputs - Summary'!$C$219:$C$228,0)),0)/conv_2015_2010</f>
        <v>0</v>
      </c>
    </row>
    <row r="131" spans="3:75" ht="12.75" customHeight="1" outlineLevel="1">
      <c r="D131" s="126" t="s">
        <v>29</v>
      </c>
      <c r="E131" s="120" t="s">
        <v>55</v>
      </c>
      <c r="I131" s="120">
        <f t="shared" ref="I131:BT131" si="36">H131-I128+I129+I130</f>
        <v>0.88907984533650608</v>
      </c>
      <c r="J131" s="120">
        <f t="shared" si="36"/>
        <v>0.86945391584812592</v>
      </c>
      <c r="K131" s="120">
        <f t="shared" si="36"/>
        <v>0.84982798635974577</v>
      </c>
      <c r="L131" s="120">
        <f t="shared" si="36"/>
        <v>0.83020205687136561</v>
      </c>
      <c r="M131" s="120">
        <f t="shared" si="36"/>
        <v>0.81057612738298546</v>
      </c>
      <c r="N131" s="120">
        <f t="shared" si="36"/>
        <v>0.7909501978946053</v>
      </c>
      <c r="O131" s="120">
        <f t="shared" si="36"/>
        <v>0.77132426840622514</v>
      </c>
      <c r="P131" s="120">
        <f t="shared" si="36"/>
        <v>0.75169833891784499</v>
      </c>
      <c r="Q131" s="120">
        <f t="shared" si="36"/>
        <v>0.73207240942946483</v>
      </c>
      <c r="R131" s="120">
        <f t="shared" si="36"/>
        <v>0.71244647994108468</v>
      </c>
      <c r="S131" s="120">
        <f t="shared" si="36"/>
        <v>0.69282055045270452</v>
      </c>
      <c r="T131" s="120">
        <f t="shared" si="36"/>
        <v>0.67319462096432436</v>
      </c>
      <c r="U131" s="120">
        <f t="shared" si="36"/>
        <v>0.65356869147594421</v>
      </c>
      <c r="V131" s="120">
        <f t="shared" si="36"/>
        <v>0.63394276198756405</v>
      </c>
      <c r="W131" s="120">
        <f t="shared" si="36"/>
        <v>0.6143168324991839</v>
      </c>
      <c r="X131" s="120">
        <f t="shared" si="36"/>
        <v>0.59469090301080374</v>
      </c>
      <c r="Y131" s="120">
        <f t="shared" si="36"/>
        <v>0.57506497352242358</v>
      </c>
      <c r="Z131" s="120">
        <f t="shared" si="36"/>
        <v>0.55543904403404343</v>
      </c>
      <c r="AA131" s="120">
        <f t="shared" si="36"/>
        <v>0.53581311454566327</v>
      </c>
      <c r="AB131" s="120">
        <f t="shared" si="36"/>
        <v>0.51618718505728312</v>
      </c>
      <c r="AC131" s="120">
        <f t="shared" si="36"/>
        <v>0.49656125556890296</v>
      </c>
      <c r="AD131" s="120">
        <f t="shared" si="36"/>
        <v>0.4769353260805228</v>
      </c>
      <c r="AE131" s="120">
        <f t="shared" si="36"/>
        <v>0.45730939659214265</v>
      </c>
      <c r="AF131" s="120">
        <f t="shared" si="36"/>
        <v>0.43768346710376249</v>
      </c>
      <c r="AG131" s="120">
        <f t="shared" si="36"/>
        <v>0.41805753761538234</v>
      </c>
      <c r="AH131" s="120">
        <f t="shared" si="36"/>
        <v>0.39843160812700218</v>
      </c>
      <c r="AI131" s="120">
        <f t="shared" si="36"/>
        <v>0.37880567863862202</v>
      </c>
      <c r="AJ131" s="120">
        <f t="shared" si="36"/>
        <v>0.35917974915024187</v>
      </c>
      <c r="AK131" s="120">
        <f t="shared" si="36"/>
        <v>0.33955381966186171</v>
      </c>
      <c r="AL131" s="120">
        <f t="shared" si="36"/>
        <v>0.31992789017348156</v>
      </c>
      <c r="AM131" s="120">
        <f t="shared" si="36"/>
        <v>0.3003019606851014</v>
      </c>
      <c r="AN131" s="120">
        <f t="shared" si="36"/>
        <v>0.28067603119672124</v>
      </c>
      <c r="AO131" s="120">
        <f t="shared" si="36"/>
        <v>0.26105010170834109</v>
      </c>
      <c r="AP131" s="120">
        <f t="shared" si="36"/>
        <v>0.24142417221996093</v>
      </c>
      <c r="AQ131" s="120">
        <f t="shared" si="36"/>
        <v>0.22179824273158077</v>
      </c>
      <c r="AR131" s="120">
        <f t="shared" si="36"/>
        <v>0.20217231324320062</v>
      </c>
      <c r="AS131" s="120">
        <f t="shared" si="36"/>
        <v>0.18254638375482046</v>
      </c>
      <c r="AT131" s="120">
        <f t="shared" si="36"/>
        <v>0.16292045426644031</v>
      </c>
      <c r="AU131" s="120">
        <f t="shared" si="36"/>
        <v>0.14329452477806015</v>
      </c>
      <c r="AV131" s="120">
        <f t="shared" si="36"/>
        <v>0.12366859528968001</v>
      </c>
      <c r="AW131" s="120">
        <f t="shared" si="36"/>
        <v>0.10404266580129987</v>
      </c>
      <c r="AX131" s="120">
        <f t="shared" si="36"/>
        <v>8.4416736312919724E-2</v>
      </c>
      <c r="AY131" s="120">
        <f t="shared" si="36"/>
        <v>6.4790806824539582E-2</v>
      </c>
      <c r="AZ131" s="120">
        <f t="shared" si="36"/>
        <v>4.516487733615944E-2</v>
      </c>
      <c r="BA131" s="120">
        <f t="shared" si="36"/>
        <v>2.5538947847779297E-2</v>
      </c>
      <c r="BB131" s="120">
        <f t="shared" si="36"/>
        <v>5.9130183593991553E-3</v>
      </c>
      <c r="BC131" s="120">
        <f t="shared" si="36"/>
        <v>-1.3877787807814457E-17</v>
      </c>
      <c r="BD131" s="120">
        <f t="shared" si="36"/>
        <v>-1.3877787807814457E-17</v>
      </c>
      <c r="BE131" s="120">
        <f t="shared" si="36"/>
        <v>-1.3877787807814457E-17</v>
      </c>
      <c r="BF131" s="120">
        <f t="shared" si="36"/>
        <v>-1.3877787807814457E-17</v>
      </c>
      <c r="BG131" s="120">
        <f t="shared" si="36"/>
        <v>-1.3877787807814457E-17</v>
      </c>
      <c r="BH131" s="120">
        <f t="shared" si="36"/>
        <v>-1.3877787807814457E-17</v>
      </c>
      <c r="BI131" s="120">
        <f t="shared" si="36"/>
        <v>-1.3877787807814457E-17</v>
      </c>
      <c r="BJ131" s="120">
        <f t="shared" si="36"/>
        <v>-1.3877787807814457E-17</v>
      </c>
      <c r="BK131" s="120">
        <f t="shared" si="36"/>
        <v>-1.3877787807814457E-17</v>
      </c>
      <c r="BL131" s="120">
        <f t="shared" si="36"/>
        <v>-1.3877787807814457E-17</v>
      </c>
      <c r="BM131" s="120">
        <f t="shared" si="36"/>
        <v>-1.3877787807814457E-17</v>
      </c>
      <c r="BN131" s="120">
        <f t="shared" si="36"/>
        <v>-1.3877787807814457E-17</v>
      </c>
      <c r="BO131" s="120">
        <f t="shared" si="36"/>
        <v>-1.3877787807814457E-17</v>
      </c>
      <c r="BP131" s="120">
        <f t="shared" si="36"/>
        <v>-1.3877787807814457E-17</v>
      </c>
      <c r="BQ131" s="120">
        <f t="shared" si="36"/>
        <v>-1.3877787807814457E-17</v>
      </c>
      <c r="BR131" s="120">
        <f t="shared" si="36"/>
        <v>-1.3877787807814457E-17</v>
      </c>
      <c r="BS131" s="120">
        <f t="shared" si="36"/>
        <v>-1.3877787807814457E-17</v>
      </c>
      <c r="BT131" s="120">
        <f t="shared" si="36"/>
        <v>-1.3877787807814457E-17</v>
      </c>
      <c r="BU131" s="120">
        <f t="shared" ref="BU131:BW131" si="37">BT131-BU128+BU129+BU130</f>
        <v>-1.3877787807814457E-17</v>
      </c>
      <c r="BV131" s="120">
        <f t="shared" si="37"/>
        <v>-1.3877787807814457E-17</v>
      </c>
      <c r="BW131" s="120">
        <f t="shared" si="37"/>
        <v>-1.3877787807814457E-17</v>
      </c>
    </row>
    <row r="132" spans="3:75" ht="12.75" customHeight="1" outlineLevel="1">
      <c r="I132" s="134"/>
      <c r="J132" s="128"/>
      <c r="K132" s="128"/>
      <c r="L132" s="128"/>
      <c r="M132" s="128"/>
      <c r="N132" s="128"/>
      <c r="O132" s="128"/>
      <c r="P132" s="128"/>
      <c r="Q132" s="128"/>
      <c r="R132" s="128"/>
    </row>
    <row r="133" spans="3:75" ht="12.75" customHeight="1" outlineLevel="1">
      <c r="D133" s="126" t="s">
        <v>36</v>
      </c>
      <c r="I133" s="134"/>
      <c r="J133" s="145"/>
      <c r="K133" s="146"/>
      <c r="L133" s="146"/>
      <c r="M133" s="147"/>
      <c r="N133" s="136">
        <f>INDEX('Inputs - Summary'!$N$204:$N$213,MATCH($B121,'Inputs - Summary'!$C$204:$C$213,0))/conv_2015_2010</f>
        <v>0</v>
      </c>
    </row>
    <row r="134" spans="3:75" ht="12.75" customHeight="1" outlineLevel="1">
      <c r="C134" s="118" t="s">
        <v>10</v>
      </c>
      <c r="E134" s="120" t="s">
        <v>55</v>
      </c>
      <c r="I134" s="134"/>
      <c r="J134" s="148">
        <f>INDEX('Inputs - Summary'!J$43:J$52,MATCH($B121,'Inputs - Summary'!$C$43:$C$52,0))*(1+IF(J$5&lt;=second_reg_period, J$7, J$6))^0.5</f>
        <v>0.10534040293198696</v>
      </c>
      <c r="K134" s="130">
        <f>INDEX('Inputs - Summary'!K$43:K$52,MATCH($B121,'Inputs - Summary'!$C$43:$C$52,0))*(1+IF(K$5&lt;=second_reg_period, K$7, K$6))^0.5</f>
        <v>0.12337419805136907</v>
      </c>
      <c r="L134" s="130">
        <f>INDEX('Inputs - Summary'!L$43:L$52,MATCH($B121,'Inputs - Summary'!$C$43:$C$52,0))*(1+IF(L$5&lt;=second_reg_period, L$7, L$6))^0.5</f>
        <v>0.12629689813652603</v>
      </c>
      <c r="M134" s="130">
        <f>INDEX('Inputs - Summary'!M$43:M$52,MATCH($B121,'Inputs - Summary'!$C$43:$C$52,0))*(1+IF(M$5&lt;=second_reg_period, M$7, M$6))^0.5</f>
        <v>0.2979760420654079</v>
      </c>
      <c r="N134" s="120">
        <f>INDEX('Inputs - Summary'!N$43:N$52,MATCH($B121,'Inputs - Summary'!$C$43:$C$52,0))*(1+IF(N$5&lt;=second_reg_period, N$7, N$6))^0.5</f>
        <v>0.39751834922427548</v>
      </c>
      <c r="O134" s="120">
        <f>INDEX('Inputs - Summary'!O$43:O$52,MATCH($B121,'Inputs - Summary'!$C$43:$C$52,0))*(1+IF(O$5&lt;=second_reg_period, O$7, O$6))^0.5</f>
        <v>0</v>
      </c>
      <c r="P134" s="120">
        <f>INDEX('Inputs - Summary'!P$43:P$52,MATCH($B121,'Inputs - Summary'!$C$43:$C$52,0))*(1+IF(P$5&lt;=second_reg_period, P$7, P$6))^0.5</f>
        <v>0</v>
      </c>
      <c r="Q134" s="120">
        <f>INDEX('Inputs - Summary'!Q$43:Q$52,MATCH($B121,'Inputs - Summary'!$C$43:$C$52,0))*(1+IF(Q$5&lt;=second_reg_period, Q$7, Q$6))^0.5</f>
        <v>0</v>
      </c>
      <c r="R134" s="120">
        <f>INDEX('Inputs - Summary'!R$43:R$52,MATCH($B121,'Inputs - Summary'!$C$43:$C$52,0))*(1+IF(R$5&lt;=second_reg_period, R$7, R$6))^0.5</f>
        <v>0</v>
      </c>
      <c r="S134" s="120">
        <f>INDEX('Inputs - Summary'!S$43:S$52,MATCH($B121,'Inputs - Summary'!$C$43:$C$52,0))*(1+IF(S$5&lt;=second_reg_period, S$7, S$6))^0.5</f>
        <v>0</v>
      </c>
      <c r="T134" s="120">
        <f>INDEX('Inputs - Summary'!T$43:T$52,MATCH($B121,'Inputs - Summary'!$C$43:$C$52,0))*(1+IF(T$5&lt;=second_reg_period, T$7, T$6))^0.5</f>
        <v>0</v>
      </c>
      <c r="U134" s="120">
        <f>INDEX('Inputs - Summary'!U$43:U$52,MATCH($B121,'Inputs - Summary'!$C$43:$C$52,0))*(1+IF(U$5&lt;=second_reg_period, U$7, U$6))^0.5</f>
        <v>0</v>
      </c>
      <c r="V134" s="120">
        <f>INDEX('Inputs - Summary'!V$43:V$52,MATCH($B121,'Inputs - Summary'!$C$43:$C$52,0))*(1+IF(V$5&lt;=second_reg_period, V$7, V$6))^0.5</f>
        <v>0</v>
      </c>
      <c r="W134" s="120">
        <f>INDEX('Inputs - Summary'!W$43:W$52,MATCH($B121,'Inputs - Summary'!$C$43:$C$52,0))*(1+IF(W$5&lt;=second_reg_period, W$7, W$6))^0.5</f>
        <v>0</v>
      </c>
      <c r="X134" s="120">
        <f>INDEX('Inputs - Summary'!X$43:X$52,MATCH($B121,'Inputs - Summary'!$C$43:$C$52,0))*(1+IF(X$5&lt;=second_reg_period, X$7, X$6))^0.5</f>
        <v>0</v>
      </c>
      <c r="Y134" s="120">
        <f>INDEX('Inputs - Summary'!Y$43:Y$52,MATCH($B121,'Inputs - Summary'!$C$43:$C$52,0))*(1+IF(Y$5&lt;=second_reg_period, Y$7, Y$6))^0.5</f>
        <v>0</v>
      </c>
      <c r="Z134" s="120">
        <f>INDEX('Inputs - Summary'!Z$43:Z$52,MATCH($B121,'Inputs - Summary'!$C$43:$C$52,0))*(1+IF(Z$5&lt;=second_reg_period, Z$7, Z$6))^0.5</f>
        <v>0</v>
      </c>
      <c r="AA134" s="120">
        <f>INDEX('Inputs - Summary'!AA$43:AA$52,MATCH($B121,'Inputs - Summary'!$C$43:$C$52,0))*(1+IF(AA$5&lt;=second_reg_period, AA$7, AA$6))^0.5</f>
        <v>0</v>
      </c>
      <c r="AB134" s="120">
        <f>INDEX('Inputs - Summary'!AB$43:AB$52,MATCH($B121,'Inputs - Summary'!$C$43:$C$52,0))*(1+IF(AB$5&lt;=second_reg_period, AB$7, AB$6))^0.5</f>
        <v>0</v>
      </c>
      <c r="AC134" s="120">
        <f>INDEX('Inputs - Summary'!AC$43:AC$52,MATCH($B121,'Inputs - Summary'!$C$43:$C$52,0))*(1+IF(AC$5&lt;=second_reg_period, AC$7, AC$6))^0.5</f>
        <v>0</v>
      </c>
      <c r="AD134" s="120">
        <f>INDEX('Inputs - Summary'!AD$43:AD$52,MATCH($B121,'Inputs - Summary'!$C$43:$C$52,0))*(1+IF(AD$5&lt;=second_reg_period, AD$7, AD$6))^0.5</f>
        <v>0</v>
      </c>
      <c r="AE134" s="120">
        <f>INDEX('Inputs - Summary'!AE$43:AE$52,MATCH($B121,'Inputs - Summary'!$C$43:$C$52,0))*(1+IF(AE$5&lt;=second_reg_period, AE$7, AE$6))^0.5</f>
        <v>0</v>
      </c>
      <c r="AF134" s="120">
        <f>INDEX('Inputs - Summary'!AF$43:AF$52,MATCH($B121,'Inputs - Summary'!$C$43:$C$52,0))*(1+IF(AF$5&lt;=second_reg_period, AF$7, AF$6))^0.5</f>
        <v>0</v>
      </c>
      <c r="AG134" s="120">
        <f>INDEX('Inputs - Summary'!AG$43:AG$52,MATCH($B121,'Inputs - Summary'!$C$43:$C$52,0))*(1+IF(AG$5&lt;=second_reg_period, AG$7, AG$6))^0.5</f>
        <v>0</v>
      </c>
      <c r="AH134" s="120">
        <f>INDEX('Inputs - Summary'!AH$43:AH$52,MATCH($B121,'Inputs - Summary'!$C$43:$C$52,0))*(1+IF(AH$5&lt;=second_reg_period, AH$7, AH$6))^0.5</f>
        <v>0</v>
      </c>
      <c r="AI134" s="120">
        <f>INDEX('Inputs - Summary'!AI$43:AI$52,MATCH($B121,'Inputs - Summary'!$C$43:$C$52,0))*(1+IF(AI$5&lt;=second_reg_period, AI$7, AI$6))^0.5</f>
        <v>0</v>
      </c>
      <c r="AJ134" s="120">
        <f>INDEX('Inputs - Summary'!AJ$43:AJ$52,MATCH($B121,'Inputs - Summary'!$C$43:$C$52,0))*(1+IF(AJ$5&lt;=second_reg_period, AJ$7, AJ$6))^0.5</f>
        <v>0</v>
      </c>
      <c r="AK134" s="120">
        <f>INDEX('Inputs - Summary'!AK$43:AK$52,MATCH($B121,'Inputs - Summary'!$C$43:$C$52,0))*(1+IF(AK$5&lt;=second_reg_period, AK$7, AK$6))^0.5</f>
        <v>0</v>
      </c>
      <c r="AL134" s="120">
        <f>INDEX('Inputs - Summary'!AL$43:AL$52,MATCH($B121,'Inputs - Summary'!$C$43:$C$52,0))*(1+IF(AL$5&lt;=second_reg_period, AL$7, AL$6))^0.5</f>
        <v>0</v>
      </c>
      <c r="AM134" s="120">
        <f>INDEX('Inputs - Summary'!AM$43:AM$52,MATCH($B121,'Inputs - Summary'!$C$43:$C$52,0))*(1+IF(AM$5&lt;=second_reg_period, AM$7, AM$6))^0.5</f>
        <v>0</v>
      </c>
      <c r="AN134" s="120">
        <f>INDEX('Inputs - Summary'!AN$43:AN$52,MATCH($B121,'Inputs - Summary'!$C$43:$C$52,0))*(1+IF(AN$5&lt;=second_reg_period, AN$7, AN$6))^0.5</f>
        <v>0</v>
      </c>
      <c r="AO134" s="120">
        <f>INDEX('Inputs - Summary'!AO$43:AO$52,MATCH($B121,'Inputs - Summary'!$C$43:$C$52,0))*(1+IF(AO$5&lt;=second_reg_period, AO$7, AO$6))^0.5</f>
        <v>0</v>
      </c>
      <c r="AP134" s="120">
        <f>INDEX('Inputs - Summary'!AP$43:AP$52,MATCH($B121,'Inputs - Summary'!$C$43:$C$52,0))*(1+IF(AP$5&lt;=second_reg_period, AP$7, AP$6))^0.5</f>
        <v>0</v>
      </c>
      <c r="AQ134" s="120">
        <f>INDEX('Inputs - Summary'!AQ$43:AQ$52,MATCH($B121,'Inputs - Summary'!$C$43:$C$52,0))*(1+IF(AQ$5&lt;=second_reg_period, AQ$7, AQ$6))^0.5</f>
        <v>0</v>
      </c>
      <c r="AR134" s="120">
        <f>INDEX('Inputs - Summary'!AR$43:AR$52,MATCH($B121,'Inputs - Summary'!$C$43:$C$52,0))*(1+IF(AR$5&lt;=second_reg_period, AR$7, AR$6))^0.5</f>
        <v>0</v>
      </c>
      <c r="AS134" s="120">
        <f>INDEX('Inputs - Summary'!AS$43:AS$52,MATCH($B121,'Inputs - Summary'!$C$43:$C$52,0))*(1+IF(AS$5&lt;=second_reg_period, AS$7, AS$6))^0.5</f>
        <v>0</v>
      </c>
      <c r="AT134" s="120">
        <f>INDEX('Inputs - Summary'!AT$43:AT$52,MATCH($B121,'Inputs - Summary'!$C$43:$C$52,0))*(1+IF(AT$5&lt;=second_reg_period, AT$7, AT$6))^0.5</f>
        <v>0</v>
      </c>
      <c r="AU134" s="120">
        <f>INDEX('Inputs - Summary'!AU$43:AU$52,MATCH($B121,'Inputs - Summary'!$C$43:$C$52,0))*(1+IF(AU$5&lt;=second_reg_period, AU$7, AU$6))^0.5</f>
        <v>0</v>
      </c>
      <c r="AV134" s="120">
        <f>INDEX('Inputs - Summary'!AV$43:AV$52,MATCH($B121,'Inputs - Summary'!$C$43:$C$52,0))*(1+IF(AV$5&lt;=second_reg_period, AV$7, AV$6))^0.5</f>
        <v>0</v>
      </c>
      <c r="AW134" s="120">
        <f>INDEX('Inputs - Summary'!AW$43:AW$52,MATCH($B121,'Inputs - Summary'!$C$43:$C$52,0))*(1+IF(AW$5&lt;=second_reg_period, AW$7, AW$6))^0.5</f>
        <v>0</v>
      </c>
      <c r="AX134" s="120">
        <f>INDEX('Inputs - Summary'!AX$43:AX$52,MATCH($B121,'Inputs - Summary'!$C$43:$C$52,0))*(1+IF(AX$5&lt;=second_reg_period, AX$7, AX$6))^0.5</f>
        <v>0</v>
      </c>
      <c r="AY134" s="120">
        <f>INDEX('Inputs - Summary'!AY$43:AY$52,MATCH($B121,'Inputs - Summary'!$C$43:$C$52,0))*(1+IF(AY$5&lt;=second_reg_period, AY$7, AY$6))^0.5</f>
        <v>0</v>
      </c>
      <c r="AZ134" s="120">
        <f>INDEX('Inputs - Summary'!AZ$43:AZ$52,MATCH($B121,'Inputs - Summary'!$C$43:$C$52,0))*(1+IF(AZ$5&lt;=second_reg_period, AZ$7, AZ$6))^0.5</f>
        <v>0</v>
      </c>
      <c r="BA134" s="120">
        <f>INDEX('Inputs - Summary'!BA$43:BA$52,MATCH($B121,'Inputs - Summary'!$C$43:$C$52,0))*(1+IF(BA$5&lt;=second_reg_period, BA$7, BA$6))^0.5</f>
        <v>0</v>
      </c>
      <c r="BB134" s="120">
        <f>INDEX('Inputs - Summary'!BB$43:BB$52,MATCH($B121,'Inputs - Summary'!$C$43:$C$52,0))*(1+IF(BB$5&lt;=second_reg_period, BB$7, BB$6))^0.5</f>
        <v>0</v>
      </c>
      <c r="BC134" s="120">
        <f>INDEX('Inputs - Summary'!BC$43:BC$52,MATCH($B121,'Inputs - Summary'!$C$43:$C$52,0))*(1+IF(BC$5&lt;=second_reg_period, BC$7, BC$6))^0.5</f>
        <v>0</v>
      </c>
      <c r="BD134" s="120">
        <f>INDEX('Inputs - Summary'!BD$43:BD$52,MATCH($B121,'Inputs - Summary'!$C$43:$C$52,0))*(1+IF(BD$5&lt;=second_reg_period, BD$7, BD$6))^0.5</f>
        <v>0</v>
      </c>
      <c r="BE134" s="120">
        <f>INDEX('Inputs - Summary'!BE$43:BE$52,MATCH($B121,'Inputs - Summary'!$C$43:$C$52,0))*(1+IF(BE$5&lt;=second_reg_period, BE$7, BE$6))^0.5</f>
        <v>0</v>
      </c>
      <c r="BF134" s="120">
        <f>INDEX('Inputs - Summary'!BF$43:BF$52,MATCH($B121,'Inputs - Summary'!$C$43:$C$52,0))*(1+IF(BF$5&lt;=second_reg_period, BF$7, BF$6))^0.5</f>
        <v>0</v>
      </c>
      <c r="BG134" s="120">
        <f>INDEX('Inputs - Summary'!BG$43:BG$52,MATCH($B121,'Inputs - Summary'!$C$43:$C$52,0))*(1+IF(BG$5&lt;=second_reg_period, BG$7, BG$6))^0.5</f>
        <v>0</v>
      </c>
      <c r="BH134" s="120">
        <f>INDEX('Inputs - Summary'!BH$43:BH$52,MATCH($B121,'Inputs - Summary'!$C$43:$C$52,0))*(1+IF(BH$5&lt;=second_reg_period, BH$7, BH$6))^0.5</f>
        <v>0</v>
      </c>
      <c r="BI134" s="120">
        <f>INDEX('Inputs - Summary'!BI$43:BI$52,MATCH($B121,'Inputs - Summary'!$C$43:$C$52,0))*(1+IF(BI$5&lt;=second_reg_period, BI$7, BI$6))^0.5</f>
        <v>0</v>
      </c>
      <c r="BJ134" s="120">
        <f>INDEX('Inputs - Summary'!BJ$43:BJ$52,MATCH($B121,'Inputs - Summary'!$C$43:$C$52,0))*(1+IF(BJ$5&lt;=second_reg_period, BJ$7, BJ$6))^0.5</f>
        <v>0</v>
      </c>
      <c r="BK134" s="120">
        <f>INDEX('Inputs - Summary'!BK$43:BK$52,MATCH($B121,'Inputs - Summary'!$C$43:$C$52,0))*(1+IF(BK$5&lt;=second_reg_period, BK$7, BK$6))^0.5</f>
        <v>0</v>
      </c>
      <c r="BL134" s="120">
        <f>INDEX('Inputs - Summary'!BL$43:BL$52,MATCH($B121,'Inputs - Summary'!$C$43:$C$52,0))*(1+IF(BL$5&lt;=second_reg_period, BL$7, BL$6))^0.5</f>
        <v>0</v>
      </c>
      <c r="BM134" s="120">
        <f>INDEX('Inputs - Summary'!BM$43:BM$52,MATCH($B121,'Inputs - Summary'!$C$43:$C$52,0))*(1+IF(BM$5&lt;=second_reg_period, BM$7, BM$6))^0.5</f>
        <v>0</v>
      </c>
      <c r="BN134" s="120">
        <f>INDEX('Inputs - Summary'!BN$43:BN$52,MATCH($B121,'Inputs - Summary'!$C$43:$C$52,0))*(1+IF(BN$5&lt;=second_reg_period, BN$7, BN$6))^0.5</f>
        <v>0</v>
      </c>
      <c r="BO134" s="120">
        <f>INDEX('Inputs - Summary'!BO$43:BO$52,MATCH($B121,'Inputs - Summary'!$C$43:$C$52,0))*(1+IF(BO$5&lt;=second_reg_period, BO$7, BO$6))^0.5</f>
        <v>0</v>
      </c>
      <c r="BP134" s="120">
        <f>INDEX('Inputs - Summary'!BP$43:BP$52,MATCH($B121,'Inputs - Summary'!$C$43:$C$52,0))*(1+IF(BP$5&lt;=second_reg_period, BP$7, BP$6))^0.5</f>
        <v>0</v>
      </c>
      <c r="BQ134" s="120">
        <f>INDEX('Inputs - Summary'!BQ$43:BQ$52,MATCH($B121,'Inputs - Summary'!$C$43:$C$52,0))*(1+IF(BQ$5&lt;=second_reg_period, BQ$7, BQ$6))^0.5</f>
        <v>0</v>
      </c>
      <c r="BR134" s="120">
        <f>INDEX('Inputs - Summary'!BR$43:BR$52,MATCH($B121,'Inputs - Summary'!$C$43:$C$52,0))*(1+IF(BR$5&lt;=second_reg_period, BR$7, BR$6))^0.5</f>
        <v>0</v>
      </c>
      <c r="BS134" s="120">
        <f>INDEX('Inputs - Summary'!BS$43:BS$52,MATCH($B121,'Inputs - Summary'!$C$43:$C$52,0))*(1+IF(BS$5&lt;=second_reg_period, BS$7, BS$6))^0.5</f>
        <v>0</v>
      </c>
      <c r="BT134" s="120">
        <f>INDEX('Inputs - Summary'!BT$43:BT$52,MATCH($B121,'Inputs - Summary'!$C$43:$C$52,0))*(1+IF(BT$5&lt;=second_reg_period, BT$7, BT$6))^0.5</f>
        <v>0</v>
      </c>
      <c r="BU134" s="120">
        <f>INDEX('Inputs - Summary'!BU$43:BU$52,MATCH($B121,'Inputs - Summary'!$C$43:$C$52,0))*(1+IF(BU$5&lt;=second_reg_period, BU$7, BU$6))^0.5</f>
        <v>0</v>
      </c>
      <c r="BV134" s="120">
        <f>INDEX('Inputs - Summary'!BV$43:BV$52,MATCH($B121,'Inputs - Summary'!$C$43:$C$52,0))*(1+IF(BV$5&lt;=second_reg_period, BV$7, BV$6))^0.5</f>
        <v>0</v>
      </c>
      <c r="BW134" s="120">
        <f>INDEX('Inputs - Summary'!BW$43:BW$52,MATCH($B121,'Inputs - Summary'!$C$43:$C$52,0))*(1+IF(BW$5&lt;=second_reg_period, BW$7, BW$6))^0.5</f>
        <v>0</v>
      </c>
    </row>
    <row r="135" spans="3:75" ht="12.75" customHeight="1" outlineLevel="1">
      <c r="D135" s="126" t="s">
        <v>37</v>
      </c>
      <c r="I135" s="134"/>
      <c r="O135" s="149"/>
      <c r="P135" s="128"/>
      <c r="Q135" s="128"/>
      <c r="R135" s="128"/>
      <c r="S135" s="128"/>
      <c r="T135" s="128"/>
      <c r="U135" s="128"/>
      <c r="V135" s="128"/>
      <c r="W135" s="128"/>
      <c r="X135" s="128"/>
      <c r="Y135" s="128"/>
      <c r="Z135" s="128"/>
      <c r="AA135" s="128"/>
      <c r="AB135" s="128"/>
      <c r="AC135" s="128"/>
      <c r="AD135" s="128"/>
      <c r="AE135" s="128"/>
      <c r="AF135" s="128"/>
      <c r="AG135" s="128"/>
      <c r="AH135" s="128"/>
      <c r="AI135" s="128"/>
      <c r="AJ135" s="128"/>
      <c r="AK135" s="128"/>
      <c r="AL135" s="128"/>
      <c r="AM135" s="128"/>
      <c r="AN135" s="128"/>
      <c r="AO135" s="128"/>
      <c r="AP135" s="128"/>
      <c r="AQ135" s="128"/>
      <c r="AR135" s="128"/>
      <c r="AS135" s="128"/>
      <c r="AT135" s="128"/>
      <c r="AU135" s="128"/>
      <c r="AV135" s="128"/>
      <c r="AW135" s="128"/>
      <c r="AX135" s="128"/>
      <c r="AY135" s="128"/>
      <c r="AZ135" s="128"/>
      <c r="BA135" s="128"/>
      <c r="BB135" s="128"/>
      <c r="BC135" s="128"/>
      <c r="BD135" s="128"/>
      <c r="BE135" s="128"/>
      <c r="BF135" s="128"/>
      <c r="BG135" s="128"/>
      <c r="BH135" s="128"/>
      <c r="BI135" s="128"/>
      <c r="BJ135" s="128"/>
      <c r="BK135" s="128"/>
      <c r="BL135" s="128"/>
      <c r="BM135" s="128"/>
      <c r="BN135" s="128"/>
      <c r="BO135" s="128"/>
      <c r="BP135" s="128"/>
      <c r="BQ135" s="128"/>
      <c r="BR135" s="128"/>
      <c r="BS135" s="128"/>
      <c r="BT135" s="128"/>
      <c r="BU135" s="128"/>
      <c r="BV135" s="128"/>
      <c r="BW135" s="128"/>
    </row>
    <row r="136" spans="3:75" ht="12.75" customHeight="1" outlineLevel="1">
      <c r="D136" s="150" t="s">
        <v>36</v>
      </c>
      <c r="E136" s="120" t="s">
        <v>55</v>
      </c>
      <c r="I136" s="134"/>
      <c r="J136" s="151"/>
      <c r="K136" s="151"/>
      <c r="L136" s="151"/>
      <c r="M136" s="151"/>
      <c r="N136" s="151"/>
      <c r="O136" s="151">
        <f>IF($I123="n/a",0,IF(O$5-$N$5&gt;$I123-5,$N133-SUM($J136:N136),$N133/($I123-5)))</f>
        <v>0</v>
      </c>
      <c r="P136" s="151">
        <f>IF($I123="n/a",0,IF(P$5-$N$5&gt;$I123-5,$N133-SUM($J136:O136),$N133/($I123-5)))</f>
        <v>0</v>
      </c>
      <c r="Q136" s="151">
        <f>IF($I123="n/a",0,IF(Q$5-$N$5&gt;$I123-5,$N133-SUM($J136:P136),$N133/($I123-5)))</f>
        <v>0</v>
      </c>
      <c r="R136" s="151">
        <f>IF($I123="n/a",0,IF(R$5-$N$5&gt;$I123-5,$N133-SUM($J136:Q136),$N133/($I123-5)))</f>
        <v>0</v>
      </c>
      <c r="S136" s="151">
        <f>IF($I123="n/a",0,IF(S$5-$N$5&gt;$I123-5,$N133-SUM($J136:R136),$N133/($I123-5)))</f>
        <v>0</v>
      </c>
      <c r="T136" s="151">
        <f>IF($I123="n/a",0,IF(T$5-$N$5&gt;$I123-5,$N133-SUM($J136:S136),$N133/($I123-5)))</f>
        <v>0</v>
      </c>
      <c r="U136" s="151">
        <f>IF($I123="n/a",0,IF(U$5-$N$5&gt;$I123-5,$N133-SUM($J136:T136),$N133/($I123-5)))</f>
        <v>0</v>
      </c>
      <c r="V136" s="151">
        <f>IF($I123="n/a",0,IF(V$5-$N$5&gt;$I123-5,$N133-SUM($J136:U136),$N133/($I123-5)))</f>
        <v>0</v>
      </c>
      <c r="W136" s="151">
        <f>IF($I123="n/a",0,IF(W$5-$N$5&gt;$I123-5,$N133-SUM($J136:V136),$N133/($I123-5)))</f>
        <v>0</v>
      </c>
      <c r="X136" s="151">
        <f>IF($I123="n/a",0,IF(X$5-$N$5&gt;$I123-5,$N133-SUM($J136:W136),$N133/($I123-5)))</f>
        <v>0</v>
      </c>
      <c r="Y136" s="151">
        <f>IF($I123="n/a",0,IF(Y$5-$N$5&gt;$I123-5,$N133-SUM($J136:X136),$N133/($I123-5)))</f>
        <v>0</v>
      </c>
      <c r="Z136" s="151">
        <f>IF($I123="n/a",0,IF(Z$5-$N$5&gt;$I123-5,$N133-SUM($J136:Y136),$N133/($I123-5)))</f>
        <v>0</v>
      </c>
      <c r="AA136" s="151">
        <f>IF($I123="n/a",0,IF(AA$5-$N$5&gt;$I123-5,$N133-SUM($J136:Z136),$N133/($I123-5)))</f>
        <v>0</v>
      </c>
      <c r="AB136" s="151">
        <f>IF($I123="n/a",0,IF(AB$5-$N$5&gt;$I123-5,$N133-SUM($J136:AA136),$N133/($I123-5)))</f>
        <v>0</v>
      </c>
      <c r="AC136" s="151">
        <f>IF($I123="n/a",0,IF(AC$5-$N$5&gt;$I123-5,$N133-SUM($J136:AB136),$N133/($I123-5)))</f>
        <v>0</v>
      </c>
      <c r="AD136" s="151">
        <f>IF($I123="n/a",0,IF(AD$5-$N$5&gt;$I123-5,$N133-SUM($J136:AC136),$N133/($I123-5)))</f>
        <v>0</v>
      </c>
      <c r="AE136" s="151">
        <f>IF($I123="n/a",0,IF(AE$5-$N$5&gt;$I123-5,$N133-SUM($J136:AD136),$N133/($I123-5)))</f>
        <v>0</v>
      </c>
      <c r="AF136" s="151">
        <f>IF($I123="n/a",0,IF(AF$5-$N$5&gt;$I123-5,$N133-SUM($J136:AE136),$N133/($I123-5)))</f>
        <v>0</v>
      </c>
      <c r="AG136" s="151">
        <f>IF($I123="n/a",0,IF(AG$5-$N$5&gt;$I123-5,$N133-SUM($J136:AF136),$N133/($I123-5)))</f>
        <v>0</v>
      </c>
      <c r="AH136" s="151">
        <f>IF($I123="n/a",0,IF(AH$5-$N$5&gt;$I123-5,$N133-SUM($J136:AG136),$N133/($I123-5)))</f>
        <v>0</v>
      </c>
      <c r="AI136" s="151">
        <f>IF($I123="n/a",0,IF(AI$5-$N$5&gt;$I123-5,$N133-SUM($J136:AH136),$N133/($I123-5)))</f>
        <v>0</v>
      </c>
      <c r="AJ136" s="151">
        <f>IF($I123="n/a",0,IF(AJ$5-$N$5&gt;$I123-5,$N133-SUM($J136:AI136),$N133/($I123-5)))</f>
        <v>0</v>
      </c>
      <c r="AK136" s="151">
        <f>IF($I123="n/a",0,IF(AK$5-$N$5&gt;$I123-5,$N133-SUM($J136:AJ136),$N133/($I123-5)))</f>
        <v>0</v>
      </c>
      <c r="AL136" s="151">
        <f>IF($I123="n/a",0,IF(AL$5-$N$5&gt;$I123-5,$N133-SUM($J136:AK136),$N133/($I123-5)))</f>
        <v>0</v>
      </c>
      <c r="AM136" s="151">
        <f>IF($I123="n/a",0,IF(AM$5-$N$5&gt;$I123-5,$N133-SUM($J136:AL136),$N133/($I123-5)))</f>
        <v>0</v>
      </c>
      <c r="AN136" s="151">
        <f>IF($I123="n/a",0,IF(AN$5-$N$5&gt;$I123-5,$N133-SUM($J136:AM136),$N133/($I123-5)))</f>
        <v>0</v>
      </c>
      <c r="AO136" s="151">
        <f>IF($I123="n/a",0,IF(AO$5-$N$5&gt;$I123-5,$N133-SUM($J136:AN136),$N133/($I123-5)))</f>
        <v>0</v>
      </c>
      <c r="AP136" s="151">
        <f>IF($I123="n/a",0,IF(AP$5-$N$5&gt;$I123-5,$N133-SUM($J136:AO136),$N133/($I123-5)))</f>
        <v>0</v>
      </c>
      <c r="AQ136" s="151">
        <f>IF($I123="n/a",0,IF(AQ$5-$N$5&gt;$I123-5,$N133-SUM($J136:AP136),$N133/($I123-5)))</f>
        <v>0</v>
      </c>
      <c r="AR136" s="151">
        <f>IF($I123="n/a",0,IF(AR$5-$N$5&gt;$I123-5,$N133-SUM($J136:AQ136),$N133/($I123-5)))</f>
        <v>0</v>
      </c>
      <c r="AS136" s="151">
        <f>IF($I123="n/a",0,IF(AS$5-$N$5&gt;$I123-5,$N133-SUM($J136:AR136),$N133/($I123-5)))</f>
        <v>0</v>
      </c>
      <c r="AT136" s="151">
        <f>IF($I123="n/a",0,IF(AT$5-$N$5&gt;$I123-5,$N133-SUM($J136:AS136),$N133/($I123-5)))</f>
        <v>0</v>
      </c>
      <c r="AU136" s="151">
        <f>IF($I123="n/a",0,IF(AU$5-$N$5&gt;$I123-5,$N133-SUM($J136:AT136),$N133/($I123-5)))</f>
        <v>0</v>
      </c>
      <c r="AV136" s="151">
        <f>IF($I123="n/a",0,IF(AV$5-$N$5&gt;$I123-5,$N133-SUM($J136:AU136),$N133/($I123-5)))</f>
        <v>0</v>
      </c>
      <c r="AW136" s="151">
        <f>IF($I123="n/a",0,IF(AW$5-$N$5&gt;$I123-5,$N133-SUM($J136:AV136),$N133/($I123-5)))</f>
        <v>0</v>
      </c>
      <c r="AX136" s="151">
        <f>IF($I123="n/a",0,IF(AX$5-$N$5&gt;$I123-5,$N133-SUM($J136:AW136),$N133/($I123-5)))</f>
        <v>0</v>
      </c>
      <c r="AY136" s="151">
        <f>IF($I123="n/a",0,IF(AY$5-$N$5&gt;$I123-5,$N133-SUM($J136:AX136),$N133/($I123-5)))</f>
        <v>0</v>
      </c>
      <c r="AZ136" s="151">
        <f>IF($I123="n/a",0,IF(AZ$5-$N$5&gt;$I123-5,$N133-SUM($J136:AY136),$N133/($I123-5)))</f>
        <v>0</v>
      </c>
      <c r="BA136" s="151">
        <f>IF($I123="n/a",0,IF(BA$5-$N$5&gt;$I123-5,$N133-SUM($J136:AZ136),$N133/($I123-5)))</f>
        <v>0</v>
      </c>
      <c r="BB136" s="151">
        <f>IF($I123="n/a",0,IF(BB$5-$N$5&gt;$I123-5,$N133-SUM($J136:BA136),$N133/($I123-5)))</f>
        <v>0</v>
      </c>
      <c r="BC136" s="151">
        <f>IF($I123="n/a",0,IF(BC$5-$N$5&gt;$I123-5,$N133-SUM($J136:BB136),$N133/($I123-5)))</f>
        <v>0</v>
      </c>
      <c r="BD136" s="151">
        <f>IF($I123="n/a",0,IF(BD$5-$N$5&gt;$I123-5,$N133-SUM($J136:BC136),$N133/($I123-5)))</f>
        <v>0</v>
      </c>
      <c r="BE136" s="151">
        <f>IF($I123="n/a",0,IF(BE$5-$N$5&gt;$I123-5,$N133-SUM($J136:BD136),$N133/($I123-5)))</f>
        <v>0</v>
      </c>
      <c r="BF136" s="151">
        <f>IF($I123="n/a",0,IF(BF$5-$N$5&gt;$I123-5,$N133-SUM($J136:BE136),$N133/($I123-5)))</f>
        <v>0</v>
      </c>
      <c r="BG136" s="151">
        <f>IF($I123="n/a",0,IF(BG$5-$N$5&gt;$I123-5,$N133-SUM($J136:BF136),$N133/($I123-5)))</f>
        <v>0</v>
      </c>
      <c r="BH136" s="151">
        <f>IF($I123="n/a",0,IF(BH$5-$N$5&gt;$I123-5,$N133-SUM($J136:BG136),$N133/($I123-5)))</f>
        <v>0</v>
      </c>
      <c r="BI136" s="151">
        <f>IF($I123="n/a",0,IF(BI$5-$N$5&gt;$I123-5,$N133-SUM($J136:BH136),$N133/($I123-5)))</f>
        <v>0</v>
      </c>
      <c r="BJ136" s="151">
        <f>IF($I123="n/a",0,IF(BJ$5-$N$5&gt;$I123-5,$N133-SUM($J136:BI136),$N133/($I123-5)))</f>
        <v>0</v>
      </c>
      <c r="BK136" s="151">
        <f>IF($I123="n/a",0,IF(BK$5-$N$5&gt;$I123-5,$N133-SUM($J136:BJ136),$N133/($I123-5)))</f>
        <v>0</v>
      </c>
      <c r="BL136" s="151">
        <f>IF($I123="n/a",0,IF(BL$5-$N$5&gt;$I123-5,$N133-SUM($J136:BK136),$N133/($I123-5)))</f>
        <v>0</v>
      </c>
      <c r="BM136" s="151">
        <f>IF($I123="n/a",0,IF(BM$5-$N$5&gt;$I123-5,$N133-SUM($J136:BL136),$N133/($I123-5)))</f>
        <v>0</v>
      </c>
      <c r="BN136" s="151">
        <f>IF($I123="n/a",0,IF(BN$5-$N$5&gt;$I123-5,$N133-SUM($J136:BM136),$N133/($I123-5)))</f>
        <v>0</v>
      </c>
      <c r="BO136" s="151">
        <f>IF($I123="n/a",0,IF(BO$5-$N$5&gt;$I123-5,$N133-SUM($J136:BN136),$N133/($I123-5)))</f>
        <v>0</v>
      </c>
      <c r="BP136" s="151">
        <f>IF($I123="n/a",0,IF(BP$5-$N$5&gt;$I123-5,$N133-SUM($J136:BO136),$N133/($I123-5)))</f>
        <v>0</v>
      </c>
      <c r="BQ136" s="151">
        <f>IF($I123="n/a",0,IF(BQ$5-$N$5&gt;$I123-5,$N133-SUM($J136:BP136),$N133/($I123-5)))</f>
        <v>0</v>
      </c>
      <c r="BR136" s="151">
        <f>IF($I123="n/a",0,IF(BR$5-$N$5&gt;$I123-5,$N133-SUM($J136:BQ136),$N133/($I123-5)))</f>
        <v>0</v>
      </c>
      <c r="BS136" s="151">
        <f>IF($I123="n/a",0,IF(BS$5-$N$5&gt;$I123-5,$N133-SUM($J136:BR136),$N133/($I123-5)))</f>
        <v>0</v>
      </c>
      <c r="BT136" s="151">
        <f>IF($I123="n/a",0,IF(BT$5-$N$5&gt;$I123-5,$N133-SUM($J136:BS136),$N133/($I123-5)))</f>
        <v>0</v>
      </c>
      <c r="BU136" s="151">
        <f>IF($I123="n/a",0,IF(BU$5-$N$5&gt;$I123-5,$N133-SUM($J136:BT136),$N133/($I123-5)))</f>
        <v>0</v>
      </c>
      <c r="BV136" s="151">
        <f>IF($I123="n/a",0,IF(BV$5-$N$5&gt;$I123-5,$N133-SUM($J136:BU136),$N133/($I123-5)))</f>
        <v>0</v>
      </c>
      <c r="BW136" s="151">
        <f>IF($I123="n/a",0,IF(BW$5-$N$5&gt;$I123-5,$N133-SUM($J136:BV136),$N133/($I123-5)))</f>
        <v>0</v>
      </c>
    </row>
    <row r="137" spans="3:75" ht="12.75" customHeight="1" outlineLevel="1">
      <c r="D137" s="150">
        <v>2013</v>
      </c>
      <c r="E137" s="120" t="s">
        <v>55</v>
      </c>
      <c r="I137" s="134"/>
      <c r="J137" s="152">
        <f>IF(J$5&lt;=$D137,0,IF(SUM($D137,I123)&gt;J$5,$J134/I123,$J134-SUM($I137:I137)))</f>
        <v>0</v>
      </c>
      <c r="K137" s="153">
        <f>IF(K$5&lt;=$D137,0,IF(SUM($D137,I123)&gt;K$5,$J134/I123,$J134-SUM($I137:J137)))</f>
        <v>2.1068080586397393E-3</v>
      </c>
      <c r="L137" s="154">
        <f>IF(L$5&lt;=$D137,0,IF(SUM($D137,I123)&gt;L$5,$J134/I123,$J134-SUM($I137:K137)))</f>
        <v>2.1068080586397393E-3</v>
      </c>
      <c r="M137" s="154">
        <f>IF(M$5&lt;=$D137,0,IF(SUM($D137,I123)&gt;M$5,$J134/I123,$J134-SUM($I137:L137)))</f>
        <v>2.1068080586397393E-3</v>
      </c>
      <c r="N137" s="154">
        <f>IF(N$5&lt;=$D137,0,IF(SUM($D137,I123)&gt;N$5,$J134/I123,$J134-SUM($I137:M137)))</f>
        <v>2.1068080586397393E-3</v>
      </c>
      <c r="O137" s="154">
        <f>IF(O$5&lt;=$D137,0,IF(SUM($D137,I123)&gt;O$5,$J134/I123,$J134-SUM($I137:N137)))</f>
        <v>2.1068080586397393E-3</v>
      </c>
      <c r="P137" s="154">
        <f>IF(P$5&lt;=$D137,0,IF(SUM($D137,I123)&gt;P$5,$J134/I123,$J134-SUM($I137:O137)))</f>
        <v>2.1068080586397393E-3</v>
      </c>
      <c r="Q137" s="154">
        <f>IF(Q$5&lt;=$D137,0,IF(SUM($D137,I123)&gt;Q$5,$J134/I123,$J134-SUM($I137:P137)))</f>
        <v>2.1068080586397393E-3</v>
      </c>
      <c r="R137" s="154">
        <f>IF(R$5&lt;=$D137,0,IF(SUM($D137,I123)&gt;R$5,$J134/I123,$J134-SUM($I137:Q137)))</f>
        <v>2.1068080586397393E-3</v>
      </c>
      <c r="S137" s="154">
        <f>IF(S$5&lt;=$D137,0,IF(SUM($D137,I123)&gt;S$5,$J134/I123,$J134-SUM($I137:R137)))</f>
        <v>2.1068080586397393E-3</v>
      </c>
      <c r="T137" s="154">
        <f>IF(T$5&lt;=$D137,0,IF(SUM($D137,I123)&gt;T$5,$J134/I123,$J134-SUM($I137:S137)))</f>
        <v>2.1068080586397393E-3</v>
      </c>
      <c r="U137" s="154">
        <f>IF(U$5&lt;=$D137,0,IF(SUM($D137,I123)&gt;U$5,$J134/I123,$J134-SUM($I137:T137)))</f>
        <v>2.1068080586397393E-3</v>
      </c>
      <c r="V137" s="154">
        <f>IF(V$5&lt;=$D137,0,IF(SUM($D137,I123)&gt;V$5,$J134/I123,$J134-SUM($I137:U137)))</f>
        <v>2.1068080586397393E-3</v>
      </c>
      <c r="W137" s="154">
        <f>IF(W$5&lt;=$D137,0,IF(SUM($D137,I123)&gt;W$5,$J134/I123,$J134-SUM($I137:V137)))</f>
        <v>2.1068080586397393E-3</v>
      </c>
      <c r="X137" s="154">
        <f>IF(X$5&lt;=$D137,0,IF(SUM($D137,I123)&gt;X$5,$J134/I123,$J134-SUM($I137:W137)))</f>
        <v>2.1068080586397393E-3</v>
      </c>
      <c r="Y137" s="154">
        <f>IF(Y$5&lt;=$D137,0,IF(SUM($D137,I123)&gt;Y$5,$J134/I123,$J134-SUM($I137:X137)))</f>
        <v>2.1068080586397393E-3</v>
      </c>
      <c r="Z137" s="154">
        <f>IF(Z$5&lt;=$D137,0,IF(SUM($D137,I123)&gt;Z$5,$J134/I123,$J134-SUM($I137:Y137)))</f>
        <v>2.1068080586397393E-3</v>
      </c>
      <c r="AA137" s="154">
        <f>IF(AA$5&lt;=$D137,0,IF(SUM($D137,I123)&gt;AA$5,$J134/I123,$J134-SUM($I137:Z137)))</f>
        <v>2.1068080586397393E-3</v>
      </c>
      <c r="AB137" s="154">
        <f>IF(AB$5&lt;=$D137,0,IF(SUM($D137,I123)&gt;AB$5,$J134/I123,$J134-SUM($I137:AA137)))</f>
        <v>2.1068080586397393E-3</v>
      </c>
      <c r="AC137" s="154">
        <f>IF(AC$5&lt;=$D137,0,IF(SUM($D137,I123)&gt;AC$5,$J134/I123,$J134-SUM($I137:AB137)))</f>
        <v>2.1068080586397393E-3</v>
      </c>
      <c r="AD137" s="154">
        <f>IF(AD$5&lt;=$D137,0,IF(SUM($D137,I123)&gt;AD$5,$J134/I123,$J134-SUM($I137:AC137)))</f>
        <v>2.1068080586397393E-3</v>
      </c>
      <c r="AE137" s="154">
        <f>IF(AE$5&lt;=$D137,0,IF(SUM($D137,I123)&gt;AE$5,$J134/I123,$J134-SUM($I137:AD137)))</f>
        <v>2.1068080586397393E-3</v>
      </c>
      <c r="AF137" s="154">
        <f>IF(AF$5&lt;=$D137,0,IF(SUM($D137,I123)&gt;AF$5,$J134/I123,$J134-SUM($I137:AE137)))</f>
        <v>2.1068080586397393E-3</v>
      </c>
      <c r="AG137" s="154">
        <f>IF(AG$5&lt;=$D137,0,IF(SUM($D137,I123)&gt;AG$5,$J134/I123,$J134-SUM($I137:AF137)))</f>
        <v>2.1068080586397393E-3</v>
      </c>
      <c r="AH137" s="154">
        <f>IF(AH$5&lt;=$D137,0,IF(SUM($D137,I123)&gt;AH$5,$J134/I123,$J134-SUM($I137:AG137)))</f>
        <v>2.1068080586397393E-3</v>
      </c>
      <c r="AI137" s="154">
        <f>IF(AI$5&lt;=$D137,0,IF(SUM($D137,I123)&gt;AI$5,$J134/I123,$J134-SUM($I137:AH137)))</f>
        <v>2.1068080586397393E-3</v>
      </c>
      <c r="AJ137" s="154">
        <f>IF(AJ$5&lt;=$D137,0,IF(SUM($D137,I123)&gt;AJ$5,$J134/I123,$J134-SUM($I137:AI137)))</f>
        <v>2.1068080586397393E-3</v>
      </c>
      <c r="AK137" s="154">
        <f>IF(AK$5&lt;=$D137,0,IF(SUM($D137,I123)&gt;AK$5,$J134/I123,$J134-SUM($I137:AJ137)))</f>
        <v>2.1068080586397393E-3</v>
      </c>
      <c r="AL137" s="154">
        <f>IF(AL$5&lt;=$D137,0,IF(SUM($D137,I123)&gt;AL$5,$J134/I123,$J134-SUM($I137:AK137)))</f>
        <v>2.1068080586397393E-3</v>
      </c>
      <c r="AM137" s="154">
        <f>IF(AM$5&lt;=$D137,0,IF(SUM($D137,I123)&gt;AM$5,$J134/I123,$J134-SUM($I137:AL137)))</f>
        <v>2.1068080586397393E-3</v>
      </c>
      <c r="AN137" s="154">
        <f>IF(AN$5&lt;=$D137,0,IF(SUM($D137,I123)&gt;AN$5,$J134/I123,$J134-SUM($I137:AM137)))</f>
        <v>2.1068080586397393E-3</v>
      </c>
      <c r="AO137" s="154">
        <f>IF(AO$5&lt;=$D137,0,IF(SUM($D137,I123)&gt;AO$5,$J134/I123,$J134-SUM($I137:AN137)))</f>
        <v>2.1068080586397393E-3</v>
      </c>
      <c r="AP137" s="154">
        <f>IF(AP$5&lt;=$D137,0,IF(SUM($D137,I123)&gt;AP$5,$J134/I123,$J134-SUM($I137:AO137)))</f>
        <v>2.1068080586397393E-3</v>
      </c>
      <c r="AQ137" s="154">
        <f>IF(AQ$5&lt;=$D137,0,IF(SUM($D137,I123)&gt;AQ$5,$J134/I123,$J134-SUM($I137:AP137)))</f>
        <v>2.1068080586397393E-3</v>
      </c>
      <c r="AR137" s="154">
        <f>IF(AR$5&lt;=$D137,0,IF(SUM($D137,I123)&gt;AR$5,$J134/I123,$J134-SUM($I137:AQ137)))</f>
        <v>2.1068080586397393E-3</v>
      </c>
      <c r="AS137" s="154">
        <f>IF(AS$5&lt;=$D137,0,IF(SUM($D137,I123)&gt;AS$5,$J134/I123,$J134-SUM($I137:AR137)))</f>
        <v>2.1068080586397393E-3</v>
      </c>
      <c r="AT137" s="154">
        <f>IF(AT$5&lt;=$D137,0,IF(SUM($D137,I123)&gt;AT$5,$J134/I123,$J134-SUM($I137:AS137)))</f>
        <v>2.1068080586397393E-3</v>
      </c>
      <c r="AU137" s="154">
        <f>IF(AU$5&lt;=$D137,0,IF(SUM($D137,I123)&gt;AU$5,$J134/I123,$J134-SUM($I137:AT137)))</f>
        <v>2.1068080586397393E-3</v>
      </c>
      <c r="AV137" s="154">
        <f>IF(AV$5&lt;=$D137,0,IF(SUM($D137,I123)&gt;AV$5,$J134/I123,$J134-SUM($I137:AU137)))</f>
        <v>2.1068080586397393E-3</v>
      </c>
      <c r="AW137" s="154">
        <f>IF(AW$5&lt;=$D137,0,IF(SUM($D137,I123)&gt;AW$5,$J134/I123,$J134-SUM($I137:AV137)))</f>
        <v>2.1068080586397393E-3</v>
      </c>
      <c r="AX137" s="154">
        <f>IF(AX$5&lt;=$D137,0,IF(SUM($D137,I123)&gt;AX$5,$J134/I123,$J134-SUM($I137:AW137)))</f>
        <v>2.1068080586397393E-3</v>
      </c>
      <c r="AY137" s="154">
        <f>IF(AY$5&lt;=$D137,0,IF(SUM($D137,I123)&gt;AY$5,$J134/I123,$J134-SUM($I137:AX137)))</f>
        <v>2.1068080586397393E-3</v>
      </c>
      <c r="AZ137" s="154">
        <f>IF(AZ$5&lt;=$D137,0,IF(SUM($D137,I123)&gt;AZ$5,$J134/I123,$J134-SUM($I137:AY137)))</f>
        <v>2.1068080586397393E-3</v>
      </c>
      <c r="BA137" s="154">
        <f>IF(BA$5&lt;=$D137,0,IF(SUM($D137,I123)&gt;BA$5,$J134/I123,$J134-SUM($I137:AZ137)))</f>
        <v>2.1068080586397393E-3</v>
      </c>
      <c r="BB137" s="154">
        <f>IF(BB$5&lt;=$D137,0,IF(SUM($D137,I123)&gt;BB$5,$J134/I123,$J134-SUM($I137:BA137)))</f>
        <v>2.1068080586397393E-3</v>
      </c>
      <c r="BC137" s="154">
        <f>IF(BC$5&lt;=$D137,0,IF(SUM($D137,I123)&gt;BC$5,$J134/I123,$J134-SUM($I137:BB137)))</f>
        <v>2.1068080586397393E-3</v>
      </c>
      <c r="BD137" s="154">
        <f>IF(BD$5&lt;=$D137,0,IF(SUM($D137,I123)&gt;BD$5,$J134/I123,$J134-SUM($I137:BC137)))</f>
        <v>2.1068080586397393E-3</v>
      </c>
      <c r="BE137" s="154">
        <f>IF(BE$5&lt;=$D137,0,IF(SUM($D137,I123)&gt;BE$5,$J134/I123,$J134-SUM($I137:BD137)))</f>
        <v>2.1068080586397393E-3</v>
      </c>
      <c r="BF137" s="154">
        <f>IF(BF$5&lt;=$D137,0,IF(SUM($D137,I123)&gt;BF$5,$J134/I123,$J134-SUM($I137:BE137)))</f>
        <v>2.1068080586397393E-3</v>
      </c>
      <c r="BG137" s="154">
        <f>IF(BG$5&lt;=$D137,0,IF(SUM($D137,I123)&gt;BG$5,$J134/I123,$J134-SUM($I137:BF137)))</f>
        <v>2.1068080586397393E-3</v>
      </c>
      <c r="BH137" s="154">
        <f>IF(BH$5&lt;=$D137,0,IF(SUM($D137,I123)&gt;BH$5,$J134/I123,$J134-SUM($I137:BG137)))</f>
        <v>2.1068080586398169E-3</v>
      </c>
      <c r="BI137" s="154">
        <f>IF(BI$5&lt;=$D137,0,IF(SUM($D137,I123)&gt;BI$5,$J134/I123,$J134-SUM($I137:BH137)))</f>
        <v>0</v>
      </c>
      <c r="BJ137" s="154">
        <f>IF(BJ$5&lt;=$D137,0,IF(SUM($D137,I123)&gt;BJ$5,$J134/I123,$J134-SUM($I137:BI137)))</f>
        <v>0</v>
      </c>
      <c r="BK137" s="154">
        <f>IF(BK$5&lt;=$D137,0,IF(SUM($D137,I123)&gt;BK$5,$J134/I123,$J134-SUM($I137:BJ137)))</f>
        <v>0</v>
      </c>
      <c r="BL137" s="154">
        <f>IF(BL$5&lt;=$D137,0,IF(SUM($D137,I123)&gt;BL$5,$J134/I123,$J134-SUM($I137:BK137)))</f>
        <v>0</v>
      </c>
      <c r="BM137" s="154">
        <f>IF(BM$5&lt;=$D137,0,IF(SUM($D137,I123)&gt;BM$5,$J134/I123,$J134-SUM($I137:BL137)))</f>
        <v>0</v>
      </c>
      <c r="BN137" s="154">
        <f>IF(BN$5&lt;=$D137,0,IF(SUM($D137,I123)&gt;BN$5,$J134/I123,$J134-SUM($I137:BM137)))</f>
        <v>0</v>
      </c>
      <c r="BO137" s="154">
        <f>IF(BO$5&lt;=$D137,0,IF(SUM($D137,I123)&gt;BO$5,$J134/I123,$J134-SUM($I137:BN137)))</f>
        <v>0</v>
      </c>
      <c r="BP137" s="154">
        <f>IF(BP$5&lt;=$D137,0,IF(SUM($D137,I123)&gt;BP$5,$J134/I123,$J134-SUM($I137:BO137)))</f>
        <v>0</v>
      </c>
      <c r="BQ137" s="154">
        <f>IF(BQ$5&lt;=$D137,0,IF(SUM($D137,I123)&gt;BQ$5,$J134/I123,$J134-SUM($I137:BP137)))</f>
        <v>0</v>
      </c>
      <c r="BR137" s="154">
        <f>IF(BR$5&lt;=$D137,0,IF(SUM($D137,I123)&gt;BR$5,$J134/I123,$J134-SUM($I137:BQ137)))</f>
        <v>0</v>
      </c>
      <c r="BS137" s="154">
        <f>IF(BS$5&lt;=$D137,0,IF(SUM($D137,I123)&gt;BS$5,$J134/I123,$J134-SUM($I137:BR137)))</f>
        <v>0</v>
      </c>
      <c r="BT137" s="154">
        <f>IF(BT$5&lt;=$D137,0,IF(SUM($D137,I123)&gt;BT$5,$J134/I123,$J134-SUM($I137:BS137)))</f>
        <v>0</v>
      </c>
      <c r="BU137" s="154">
        <f>IF(BU$5&lt;=$D137,0,IF(SUM($D137,I123)&gt;BU$5,$J134/I123,$J134-SUM($I137:BT137)))</f>
        <v>0</v>
      </c>
      <c r="BV137" s="154">
        <f>IF(BV$5&lt;=$D137,0,IF(SUM($D137,I123)&gt;BV$5,$J134/I123,$J134-SUM($I137:BU137)))</f>
        <v>0</v>
      </c>
      <c r="BW137" s="154">
        <f>IF(BW$5&lt;=$D137,0,IF(SUM($D137,I123)&gt;BW$5,$J134/I123,$J134-SUM($I137:BV137)))</f>
        <v>0</v>
      </c>
    </row>
    <row r="138" spans="3:75" ht="12.75" customHeight="1" outlineLevel="1">
      <c r="D138" s="155">
        <f>D137+1</f>
        <v>2014</v>
      </c>
      <c r="E138" s="120" t="s">
        <v>55</v>
      </c>
      <c r="I138" s="134"/>
      <c r="J138" s="152">
        <f>IF(J$5&lt;=$D138,0,IF(SUM($D138,I123)&gt;J$5,$K134/I123,$K134-SUM($I138:I138)))</f>
        <v>0</v>
      </c>
      <c r="K138" s="152">
        <f>IF(K$5&lt;=$D138,0,IF(SUM($D138,I123)&gt;K$5,$K134/I123,$K134-SUM($I138:J138)))</f>
        <v>0</v>
      </c>
      <c r="L138" s="153">
        <f>IF(L$5&lt;=$D138,0,IF(SUM($D138,I123)&gt;L$5,$K134/I123,$K134-SUM($I138:K138)))</f>
        <v>2.4674839610273813E-3</v>
      </c>
      <c r="M138" s="154">
        <f>IF(M$5&lt;=$D138,0,IF(SUM($D138,I123)&gt;M$5,$K134/I123,$K134-SUM($I138:L138)))</f>
        <v>2.4674839610273813E-3</v>
      </c>
      <c r="N138" s="154">
        <f>IF(N$5&lt;=$D138,0,IF(SUM($D138,I123)&gt;N$5,$K134/I123,$K134-SUM($I138:M138)))</f>
        <v>2.4674839610273813E-3</v>
      </c>
      <c r="O138" s="154">
        <f>IF(O$5&lt;=$D138,0,IF(SUM($D138,I123)&gt;O$5,$K134/I123,$K134-SUM($I138:N138)))</f>
        <v>2.4674839610273813E-3</v>
      </c>
      <c r="P138" s="154">
        <f>IF(P$5&lt;=$D138,0,IF(SUM($D138,I123)&gt;P$5,$K134/I123,$K134-SUM($I138:O138)))</f>
        <v>2.4674839610273813E-3</v>
      </c>
      <c r="Q138" s="154">
        <f>IF(Q$5&lt;=$D138,0,IF(SUM($D138,I123)&gt;Q$5,$K134/I123,$K134-SUM($I138:P138)))</f>
        <v>2.4674839610273813E-3</v>
      </c>
      <c r="R138" s="154">
        <f>IF(R$5&lt;=$D138,0,IF(SUM($D138,I123)&gt;R$5,$K134/I123,$K134-SUM($I138:Q138)))</f>
        <v>2.4674839610273813E-3</v>
      </c>
      <c r="S138" s="154">
        <f>IF(S$5&lt;=$D138,0,IF(SUM($D138,I123)&gt;S$5,$K134/I123,$K134-SUM($I138:R138)))</f>
        <v>2.4674839610273813E-3</v>
      </c>
      <c r="T138" s="154">
        <f>IF(T$5&lt;=$D138,0,IF(SUM($D138,I123)&gt;T$5,$K134/I123,$K134-SUM($I138:S138)))</f>
        <v>2.4674839610273813E-3</v>
      </c>
      <c r="U138" s="154">
        <f>IF(U$5&lt;=$D138,0,IF(SUM($D138,I123)&gt;U$5,$K134/I123,$K134-SUM($I138:T138)))</f>
        <v>2.4674839610273813E-3</v>
      </c>
      <c r="V138" s="154">
        <f>IF(V$5&lt;=$D138,0,IF(SUM($D138,I123)&gt;V$5,$K134/I123,$K134-SUM($I138:U138)))</f>
        <v>2.4674839610273813E-3</v>
      </c>
      <c r="W138" s="154">
        <f>IF(W$5&lt;=$D138,0,IF(SUM($D138,I123)&gt;W$5,$K134/I123,$K134-SUM($I138:V138)))</f>
        <v>2.4674839610273813E-3</v>
      </c>
      <c r="X138" s="154">
        <f>IF(X$5&lt;=$D138,0,IF(SUM($D138,I123)&gt;X$5,$K134/I123,$K134-SUM($I138:W138)))</f>
        <v>2.4674839610273813E-3</v>
      </c>
      <c r="Y138" s="154">
        <f>IF(Y$5&lt;=$D138,0,IF(SUM($D138,I123)&gt;Y$5,$K134/I123,$K134-SUM($I138:X138)))</f>
        <v>2.4674839610273813E-3</v>
      </c>
      <c r="Z138" s="154">
        <f>IF(Z$5&lt;=$D138,0,IF(SUM($D138,I123)&gt;Z$5,$K134/I123,$K134-SUM($I138:Y138)))</f>
        <v>2.4674839610273813E-3</v>
      </c>
      <c r="AA138" s="154">
        <f>IF(AA$5&lt;=$D138,0,IF(SUM($D138,I123)&gt;AA$5,$K134/I123,$K134-SUM($I138:Z138)))</f>
        <v>2.4674839610273813E-3</v>
      </c>
      <c r="AB138" s="154">
        <f>IF(AB$5&lt;=$D138,0,IF(SUM($D138,I123)&gt;AB$5,$K134/I123,$K134-SUM($I138:AA138)))</f>
        <v>2.4674839610273813E-3</v>
      </c>
      <c r="AC138" s="154">
        <f>IF(AC$5&lt;=$D138,0,IF(SUM($D138,I123)&gt;AC$5,$K134/I123,$K134-SUM($I138:AB138)))</f>
        <v>2.4674839610273813E-3</v>
      </c>
      <c r="AD138" s="154">
        <f>IF(AD$5&lt;=$D138,0,IF(SUM($D138,I123)&gt;AD$5,$K134/I123,$K134-SUM($I138:AC138)))</f>
        <v>2.4674839610273813E-3</v>
      </c>
      <c r="AE138" s="154">
        <f>IF(AE$5&lt;=$D138,0,IF(SUM($D138,I123)&gt;AE$5,$K134/I123,$K134-SUM($I138:AD138)))</f>
        <v>2.4674839610273813E-3</v>
      </c>
      <c r="AF138" s="154">
        <f>IF(AF$5&lt;=$D138,0,IF(SUM($D138,I123)&gt;AF$5,$K134/I123,$K134-SUM($I138:AE138)))</f>
        <v>2.4674839610273813E-3</v>
      </c>
      <c r="AG138" s="154">
        <f>IF(AG$5&lt;=$D138,0,IF(SUM($D138,I123)&gt;AG$5,$K134/I123,$K134-SUM($I138:AF138)))</f>
        <v>2.4674839610273813E-3</v>
      </c>
      <c r="AH138" s="154">
        <f>IF(AH$5&lt;=$D138,0,IF(SUM($D138,I123)&gt;AH$5,$K134/I123,$K134-SUM($I138:AG138)))</f>
        <v>2.4674839610273813E-3</v>
      </c>
      <c r="AI138" s="154">
        <f>IF(AI$5&lt;=$D138,0,IF(SUM($D138,I123)&gt;AI$5,$K134/I123,$K134-SUM($I138:AH138)))</f>
        <v>2.4674839610273813E-3</v>
      </c>
      <c r="AJ138" s="154">
        <f>IF(AJ$5&lt;=$D138,0,IF(SUM($D138,I123)&gt;AJ$5,$K134/I123,$K134-SUM($I138:AI138)))</f>
        <v>2.4674839610273813E-3</v>
      </c>
      <c r="AK138" s="154">
        <f>IF(AK$5&lt;=$D138,0,IF(SUM($D138,I123)&gt;AK$5,$K134/I123,$K134-SUM($I138:AJ138)))</f>
        <v>2.4674839610273813E-3</v>
      </c>
      <c r="AL138" s="154">
        <f>IF(AL$5&lt;=$D138,0,IF(SUM($D138,I123)&gt;AL$5,$K134/I123,$K134-SUM($I138:AK138)))</f>
        <v>2.4674839610273813E-3</v>
      </c>
      <c r="AM138" s="154">
        <f>IF(AM$5&lt;=$D138,0,IF(SUM($D138,I123)&gt;AM$5,$K134/I123,$K134-SUM($I138:AL138)))</f>
        <v>2.4674839610273813E-3</v>
      </c>
      <c r="AN138" s="154">
        <f>IF(AN$5&lt;=$D138,0,IF(SUM($D138,I123)&gt;AN$5,$K134/I123,$K134-SUM($I138:AM138)))</f>
        <v>2.4674839610273813E-3</v>
      </c>
      <c r="AO138" s="154">
        <f>IF(AO$5&lt;=$D138,0,IF(SUM($D138,I123)&gt;AO$5,$K134/I123,$K134-SUM($I138:AN138)))</f>
        <v>2.4674839610273813E-3</v>
      </c>
      <c r="AP138" s="154">
        <f>IF(AP$5&lt;=$D138,0,IF(SUM($D138,I123)&gt;AP$5,$K134/I123,$K134-SUM($I138:AO138)))</f>
        <v>2.4674839610273813E-3</v>
      </c>
      <c r="AQ138" s="154">
        <f>IF(AQ$5&lt;=$D138,0,IF(SUM($D138,I123)&gt;AQ$5,$K134/I123,$K134-SUM($I138:AP138)))</f>
        <v>2.4674839610273813E-3</v>
      </c>
      <c r="AR138" s="154">
        <f>IF(AR$5&lt;=$D138,0,IF(SUM($D138,I123)&gt;AR$5,$K134/I123,$K134-SUM($I138:AQ138)))</f>
        <v>2.4674839610273813E-3</v>
      </c>
      <c r="AS138" s="154">
        <f>IF(AS$5&lt;=$D138,0,IF(SUM($D138,I123)&gt;AS$5,$K134/I123,$K134-SUM($I138:AR138)))</f>
        <v>2.4674839610273813E-3</v>
      </c>
      <c r="AT138" s="154">
        <f>IF(AT$5&lt;=$D138,0,IF(SUM($D138,I123)&gt;AT$5,$K134/I123,$K134-SUM($I138:AS138)))</f>
        <v>2.4674839610273813E-3</v>
      </c>
      <c r="AU138" s="154">
        <f>IF(AU$5&lt;=$D138,0,IF(SUM($D138,I123)&gt;AU$5,$K134/I123,$K134-SUM($I138:AT138)))</f>
        <v>2.4674839610273813E-3</v>
      </c>
      <c r="AV138" s="154">
        <f>IF(AV$5&lt;=$D138,0,IF(SUM($D138,I123)&gt;AV$5,$K134/I123,$K134-SUM($I138:AU138)))</f>
        <v>2.4674839610273813E-3</v>
      </c>
      <c r="AW138" s="154">
        <f>IF(AW$5&lt;=$D138,0,IF(SUM($D138,I123)&gt;AW$5,$K134/I123,$K134-SUM($I138:AV138)))</f>
        <v>2.4674839610273813E-3</v>
      </c>
      <c r="AX138" s="154">
        <f>IF(AX$5&lt;=$D138,0,IF(SUM($D138,I123)&gt;AX$5,$K134/I123,$K134-SUM($I138:AW138)))</f>
        <v>2.4674839610273813E-3</v>
      </c>
      <c r="AY138" s="154">
        <f>IF(AY$5&lt;=$D138,0,IF(SUM($D138,I123)&gt;AY$5,$K134/I123,$K134-SUM($I138:AX138)))</f>
        <v>2.4674839610273813E-3</v>
      </c>
      <c r="AZ138" s="154">
        <f>IF(AZ$5&lt;=$D138,0,IF(SUM($D138,I123)&gt;AZ$5,$K134/I123,$K134-SUM($I138:AY138)))</f>
        <v>2.4674839610273813E-3</v>
      </c>
      <c r="BA138" s="154">
        <f>IF(BA$5&lt;=$D138,0,IF(SUM($D138,I123)&gt;BA$5,$K134/I123,$K134-SUM($I138:AZ138)))</f>
        <v>2.4674839610273813E-3</v>
      </c>
      <c r="BB138" s="154">
        <f>IF(BB$5&lt;=$D138,0,IF(SUM($D138,I123)&gt;BB$5,$K134/I123,$K134-SUM($I138:BA138)))</f>
        <v>2.4674839610273813E-3</v>
      </c>
      <c r="BC138" s="154">
        <f>IF(BC$5&lt;=$D138,0,IF(SUM($D138,I123)&gt;BC$5,$K134/I123,$K134-SUM($I138:BB138)))</f>
        <v>2.4674839610273813E-3</v>
      </c>
      <c r="BD138" s="154">
        <f>IF(BD$5&lt;=$D138,0,IF(SUM($D138,I123)&gt;BD$5,$K134/I123,$K134-SUM($I138:BC138)))</f>
        <v>2.4674839610273813E-3</v>
      </c>
      <c r="BE138" s="154">
        <f>IF(BE$5&lt;=$D138,0,IF(SUM($D138,I123)&gt;BE$5,$K134/I123,$K134-SUM($I138:BD138)))</f>
        <v>2.4674839610273813E-3</v>
      </c>
      <c r="BF138" s="154">
        <f>IF(BF$5&lt;=$D138,0,IF(SUM($D138,I123)&gt;BF$5,$K134/I123,$K134-SUM($I138:BE138)))</f>
        <v>2.4674839610273813E-3</v>
      </c>
      <c r="BG138" s="154">
        <f>IF(BG$5&lt;=$D138,0,IF(SUM($D138,I123)&gt;BG$5,$K134/I123,$K134-SUM($I138:BF138)))</f>
        <v>2.4674839610273813E-3</v>
      </c>
      <c r="BH138" s="154">
        <f>IF(BH$5&lt;=$D138,0,IF(SUM($D138,I123)&gt;BH$5,$K134/I123,$K134-SUM($I138:BG138)))</f>
        <v>2.4674839610273813E-3</v>
      </c>
      <c r="BI138" s="154">
        <f>IF(BI$5&lt;=$D138,0,IF(SUM($D138,I123)&gt;BI$5,$K134/I123,$K134-SUM($I138:BH138)))</f>
        <v>2.467483961027514E-3</v>
      </c>
      <c r="BJ138" s="154">
        <f>IF(BJ$5&lt;=$D138,0,IF(SUM($D138,I123)&gt;BJ$5,$K134/I123,$K134-SUM($I138:BI138)))</f>
        <v>0</v>
      </c>
      <c r="BK138" s="154">
        <f>IF(BK$5&lt;=$D138,0,IF(SUM($D138,I123)&gt;BK$5,$K134/I123,$K134-SUM($I138:BJ138)))</f>
        <v>0</v>
      </c>
      <c r="BL138" s="154">
        <f>IF(BL$5&lt;=$D138,0,IF(SUM($D138,I123)&gt;BL$5,$K134/I123,$K134-SUM($I138:BK138)))</f>
        <v>0</v>
      </c>
      <c r="BM138" s="154">
        <f>IF(BM$5&lt;=$D138,0,IF(SUM($D138,I123)&gt;BM$5,$K134/I123,$K134-SUM($I138:BL138)))</f>
        <v>0</v>
      </c>
      <c r="BN138" s="154">
        <f>IF(BN$5&lt;=$D138,0,IF(SUM($D138,I123)&gt;BN$5,$K134/I123,$K134-SUM($I138:BM138)))</f>
        <v>0</v>
      </c>
      <c r="BO138" s="154">
        <f>IF(BO$5&lt;=$D138,0,IF(SUM($D138,I123)&gt;BO$5,$K134/I123,$K134-SUM($I138:BN138)))</f>
        <v>0</v>
      </c>
      <c r="BP138" s="154">
        <f>IF(BP$5&lt;=$D138,0,IF(SUM($D138,I123)&gt;BP$5,$K134/I123,$K134-SUM($I138:BO138)))</f>
        <v>0</v>
      </c>
      <c r="BQ138" s="154">
        <f>IF(BQ$5&lt;=$D138,0,IF(SUM($D138,I123)&gt;BQ$5,$K134/I123,$K134-SUM($I138:BP138)))</f>
        <v>0</v>
      </c>
      <c r="BR138" s="154">
        <f>IF(BR$5&lt;=$D138,0,IF(SUM($D138,I123)&gt;BR$5,$K134/I123,$K134-SUM($I138:BQ138)))</f>
        <v>0</v>
      </c>
      <c r="BS138" s="154">
        <f>IF(BS$5&lt;=$D138,0,IF(SUM($D138,I123)&gt;BS$5,$K134/I123,$K134-SUM($I138:BR138)))</f>
        <v>0</v>
      </c>
      <c r="BT138" s="154">
        <f>IF(BT$5&lt;=$D138,0,IF(SUM($D138,I123)&gt;BT$5,$K134/I123,$K134-SUM($I138:BS138)))</f>
        <v>0</v>
      </c>
      <c r="BU138" s="154">
        <f>IF(BU$5&lt;=$D138,0,IF(SUM($D138,I123)&gt;BU$5,$K134/I123,$K134-SUM($I138:BT138)))</f>
        <v>0</v>
      </c>
      <c r="BV138" s="154">
        <f>IF(BV$5&lt;=$D138,0,IF(SUM($D138,I123)&gt;BV$5,$K134/I123,$K134-SUM($I138:BU138)))</f>
        <v>0</v>
      </c>
      <c r="BW138" s="154">
        <f>IF(BW$5&lt;=$D138,0,IF(SUM($D138,I123)&gt;BW$5,$K134/I123,$K134-SUM($I138:BV138)))</f>
        <v>0</v>
      </c>
    </row>
    <row r="139" spans="3:75" ht="12.75" customHeight="1" outlineLevel="1">
      <c r="D139" s="155">
        <f t="shared" ref="D139:D166" si="38">D138+1</f>
        <v>2015</v>
      </c>
      <c r="E139" s="120" t="s">
        <v>55</v>
      </c>
      <c r="I139" s="134"/>
      <c r="J139" s="152">
        <f>IF(J$5&lt;=$D139,0,IF(SUM($D139,I123)&gt;J$5,$L134/I123,$L134-SUM($I139:I139)))</f>
        <v>0</v>
      </c>
      <c r="K139" s="152">
        <f>IF(K$5&lt;=$D139,0,IF(SUM($D139,I123)&gt;K$5,$L134/I123,$L134-SUM($I139:J139)))</f>
        <v>0</v>
      </c>
      <c r="L139" s="152">
        <f>IF(L$5&lt;=$D139,0,IF(SUM($D139,I123)&gt;L$5,$L134/I123,$L134-SUM($I139:K139)))</f>
        <v>0</v>
      </c>
      <c r="M139" s="153">
        <f>IF(M$5&lt;=$D139,0,IF(SUM($D139,I123)&gt;M$5,$L134/I123,$L134-SUM($I139:L139)))</f>
        <v>2.5259379627305205E-3</v>
      </c>
      <c r="N139" s="154">
        <f>IF(N$5&lt;=$D139,0,IF(SUM($D139,I123)&gt;N$5,$L134/I123,$L134-SUM($I139:M139)))</f>
        <v>2.5259379627305205E-3</v>
      </c>
      <c r="O139" s="154">
        <f>IF(O$5&lt;=$D139,0,IF(SUM($D139,I123)&gt;O$5,$L134/I123,$L134-SUM($I139:N139)))</f>
        <v>2.5259379627305205E-3</v>
      </c>
      <c r="P139" s="154">
        <f>IF(P$5&lt;=$D139,0,IF(SUM($D139,I123)&gt;P$5,$L134/I123,$L134-SUM($I139:O139)))</f>
        <v>2.5259379627305205E-3</v>
      </c>
      <c r="Q139" s="154">
        <f>IF(Q$5&lt;=$D139,0,IF(SUM($D139,I123)&gt;Q$5,$L134/I123,$L134-SUM($I139:P139)))</f>
        <v>2.5259379627305205E-3</v>
      </c>
      <c r="R139" s="154">
        <f>IF(R$5&lt;=$D139,0,IF(SUM($D139,I123)&gt;R$5,$L134/I123,$L134-SUM($I139:Q139)))</f>
        <v>2.5259379627305205E-3</v>
      </c>
      <c r="S139" s="154">
        <f>IF(S$5&lt;=$D139,0,IF(SUM($D139,I123)&gt;S$5,$L134/I123,$L134-SUM($I139:R139)))</f>
        <v>2.5259379627305205E-3</v>
      </c>
      <c r="T139" s="154">
        <f>IF(T$5&lt;=$D139,0,IF(SUM($D139,I123)&gt;T$5,$L134/I123,$L134-SUM($I139:S139)))</f>
        <v>2.5259379627305205E-3</v>
      </c>
      <c r="U139" s="154">
        <f>IF(U$5&lt;=$D139,0,IF(SUM($D139,I123)&gt;U$5,$L134/I123,$L134-SUM($I139:T139)))</f>
        <v>2.5259379627305205E-3</v>
      </c>
      <c r="V139" s="154">
        <f>IF(V$5&lt;=$D139,0,IF(SUM($D139,I123)&gt;V$5,$L134/I123,$L134-SUM($I139:U139)))</f>
        <v>2.5259379627305205E-3</v>
      </c>
      <c r="W139" s="154">
        <f>IF(W$5&lt;=$D139,0,IF(SUM($D139,I123)&gt;W$5,$L134/I123,$L134-SUM($I139:V139)))</f>
        <v>2.5259379627305205E-3</v>
      </c>
      <c r="X139" s="154">
        <f>IF(X$5&lt;=$D139,0,IF(SUM($D139,I123)&gt;X$5,$L134/I123,$L134-SUM($I139:W139)))</f>
        <v>2.5259379627305205E-3</v>
      </c>
      <c r="Y139" s="154">
        <f>IF(Y$5&lt;=$D139,0,IF(SUM($D139,I123)&gt;Y$5,$L134/I123,$L134-SUM($I139:X139)))</f>
        <v>2.5259379627305205E-3</v>
      </c>
      <c r="Z139" s="154">
        <f>IF(Z$5&lt;=$D139,0,IF(SUM($D139,I123)&gt;Z$5,$L134/I123,$L134-SUM($I139:Y139)))</f>
        <v>2.5259379627305205E-3</v>
      </c>
      <c r="AA139" s="154">
        <f>IF(AA$5&lt;=$D139,0,IF(SUM($D139,I123)&gt;AA$5,$L134/I123,$L134-SUM($I139:Z139)))</f>
        <v>2.5259379627305205E-3</v>
      </c>
      <c r="AB139" s="154">
        <f>IF(AB$5&lt;=$D139,0,IF(SUM($D139,I123)&gt;AB$5,$L134/I123,$L134-SUM($I139:AA139)))</f>
        <v>2.5259379627305205E-3</v>
      </c>
      <c r="AC139" s="154">
        <f>IF(AC$5&lt;=$D139,0,IF(SUM($D139,I123)&gt;AC$5,$L134/I123,$L134-SUM($I139:AB139)))</f>
        <v>2.5259379627305205E-3</v>
      </c>
      <c r="AD139" s="154">
        <f>IF(AD$5&lt;=$D139,0,IF(SUM($D139,I123)&gt;AD$5,$L134/I123,$L134-SUM($I139:AC139)))</f>
        <v>2.5259379627305205E-3</v>
      </c>
      <c r="AE139" s="154">
        <f>IF(AE$5&lt;=$D139,0,IF(SUM($D139,I123)&gt;AE$5,$L134/I123,$L134-SUM($I139:AD139)))</f>
        <v>2.5259379627305205E-3</v>
      </c>
      <c r="AF139" s="154">
        <f>IF(AF$5&lt;=$D139,0,IF(SUM($D139,I123)&gt;AF$5,$L134/I123,$L134-SUM($I139:AE139)))</f>
        <v>2.5259379627305205E-3</v>
      </c>
      <c r="AG139" s="154">
        <f>IF(AG$5&lt;=$D139,0,IF(SUM($D139,I123)&gt;AG$5,$L134/I123,$L134-SUM($I139:AF139)))</f>
        <v>2.5259379627305205E-3</v>
      </c>
      <c r="AH139" s="154">
        <f>IF(AH$5&lt;=$D139,0,IF(SUM($D139,I123)&gt;AH$5,$L134/I123,$L134-SUM($I139:AG139)))</f>
        <v>2.5259379627305205E-3</v>
      </c>
      <c r="AI139" s="154">
        <f>IF(AI$5&lt;=$D139,0,IF(SUM($D139,I123)&gt;AI$5,$L134/I123,$L134-SUM($I139:AH139)))</f>
        <v>2.5259379627305205E-3</v>
      </c>
      <c r="AJ139" s="154">
        <f>IF(AJ$5&lt;=$D139,0,IF(SUM($D139,I123)&gt;AJ$5,$L134/I123,$L134-SUM($I139:AI139)))</f>
        <v>2.5259379627305205E-3</v>
      </c>
      <c r="AK139" s="154">
        <f>IF(AK$5&lt;=$D139,0,IF(SUM($D139,I123)&gt;AK$5,$L134/I123,$L134-SUM($I139:AJ139)))</f>
        <v>2.5259379627305205E-3</v>
      </c>
      <c r="AL139" s="154">
        <f>IF(AL$5&lt;=$D139,0,IF(SUM($D139,I123)&gt;AL$5,$L134/I123,$L134-SUM($I139:AK139)))</f>
        <v>2.5259379627305205E-3</v>
      </c>
      <c r="AM139" s="154">
        <f>IF(AM$5&lt;=$D139,0,IF(SUM($D139,I123)&gt;AM$5,$L134/I123,$L134-SUM($I139:AL139)))</f>
        <v>2.5259379627305205E-3</v>
      </c>
      <c r="AN139" s="154">
        <f>IF(AN$5&lt;=$D139,0,IF(SUM($D139,I123)&gt;AN$5,$L134/I123,$L134-SUM($I139:AM139)))</f>
        <v>2.5259379627305205E-3</v>
      </c>
      <c r="AO139" s="154">
        <f>IF(AO$5&lt;=$D139,0,IF(SUM($D139,I123)&gt;AO$5,$L134/I123,$L134-SUM($I139:AN139)))</f>
        <v>2.5259379627305205E-3</v>
      </c>
      <c r="AP139" s="154">
        <f>IF(AP$5&lt;=$D139,0,IF(SUM($D139,I123)&gt;AP$5,$L134/I123,$L134-SUM($I139:AO139)))</f>
        <v>2.5259379627305205E-3</v>
      </c>
      <c r="AQ139" s="154">
        <f>IF(AQ$5&lt;=$D139,0,IF(SUM($D139,I123)&gt;AQ$5,$L134/I123,$L134-SUM($I139:AP139)))</f>
        <v>2.5259379627305205E-3</v>
      </c>
      <c r="AR139" s="154">
        <f>IF(AR$5&lt;=$D139,0,IF(SUM($D139,I123)&gt;AR$5,$L134/I123,$L134-SUM($I139:AQ139)))</f>
        <v>2.5259379627305205E-3</v>
      </c>
      <c r="AS139" s="154">
        <f>IF(AS$5&lt;=$D139,0,IF(SUM($D139,I123)&gt;AS$5,$L134/I123,$L134-SUM($I139:AR139)))</f>
        <v>2.5259379627305205E-3</v>
      </c>
      <c r="AT139" s="154">
        <f>IF(AT$5&lt;=$D139,0,IF(SUM($D139,I123)&gt;AT$5,$L134/I123,$L134-SUM($I139:AS139)))</f>
        <v>2.5259379627305205E-3</v>
      </c>
      <c r="AU139" s="154">
        <f>IF(AU$5&lt;=$D139,0,IF(SUM($D139,I123)&gt;AU$5,$L134/I123,$L134-SUM($I139:AT139)))</f>
        <v>2.5259379627305205E-3</v>
      </c>
      <c r="AV139" s="154">
        <f>IF(AV$5&lt;=$D139,0,IF(SUM($D139,I123)&gt;AV$5,$L134/I123,$L134-SUM($I139:AU139)))</f>
        <v>2.5259379627305205E-3</v>
      </c>
      <c r="AW139" s="154">
        <f>IF(AW$5&lt;=$D139,0,IF(SUM($D139,I123)&gt;AW$5,$L134/I123,$L134-SUM($I139:AV139)))</f>
        <v>2.5259379627305205E-3</v>
      </c>
      <c r="AX139" s="154">
        <f>IF(AX$5&lt;=$D139,0,IF(SUM($D139,I123)&gt;AX$5,$L134/I123,$L134-SUM($I139:AW139)))</f>
        <v>2.5259379627305205E-3</v>
      </c>
      <c r="AY139" s="154">
        <f>IF(AY$5&lt;=$D139,0,IF(SUM($D139,I123)&gt;AY$5,$L134/I123,$L134-SUM($I139:AX139)))</f>
        <v>2.5259379627305205E-3</v>
      </c>
      <c r="AZ139" s="154">
        <f>IF(AZ$5&lt;=$D139,0,IF(SUM($D139,I123)&gt;AZ$5,$L134/I123,$L134-SUM($I139:AY139)))</f>
        <v>2.5259379627305205E-3</v>
      </c>
      <c r="BA139" s="154">
        <f>IF(BA$5&lt;=$D139,0,IF(SUM($D139,I123)&gt;BA$5,$L134/I123,$L134-SUM($I139:AZ139)))</f>
        <v>2.5259379627305205E-3</v>
      </c>
      <c r="BB139" s="154">
        <f>IF(BB$5&lt;=$D139,0,IF(SUM($D139,I123)&gt;BB$5,$L134/I123,$L134-SUM($I139:BA139)))</f>
        <v>2.5259379627305205E-3</v>
      </c>
      <c r="BC139" s="154">
        <f>IF(BC$5&lt;=$D139,0,IF(SUM($D139,I123)&gt;BC$5,$L134/I123,$L134-SUM($I139:BB139)))</f>
        <v>2.5259379627305205E-3</v>
      </c>
      <c r="BD139" s="154">
        <f>IF(BD$5&lt;=$D139,0,IF(SUM($D139,I123)&gt;BD$5,$L134/I123,$L134-SUM($I139:BC139)))</f>
        <v>2.5259379627305205E-3</v>
      </c>
      <c r="BE139" s="154">
        <f>IF(BE$5&lt;=$D139,0,IF(SUM($D139,I123)&gt;BE$5,$L134/I123,$L134-SUM($I139:BD139)))</f>
        <v>2.5259379627305205E-3</v>
      </c>
      <c r="BF139" s="154">
        <f>IF(BF$5&lt;=$D139,0,IF(SUM($D139,I123)&gt;BF$5,$L134/I123,$L134-SUM($I139:BE139)))</f>
        <v>2.5259379627305205E-3</v>
      </c>
      <c r="BG139" s="154">
        <f>IF(BG$5&lt;=$D139,0,IF(SUM($D139,I123)&gt;BG$5,$L134/I123,$L134-SUM($I139:BF139)))</f>
        <v>2.5259379627305205E-3</v>
      </c>
      <c r="BH139" s="154">
        <f>IF(BH$5&lt;=$D139,0,IF(SUM($D139,I123)&gt;BH$5,$L134/I123,$L134-SUM($I139:BG139)))</f>
        <v>2.5259379627305205E-3</v>
      </c>
      <c r="BI139" s="154">
        <f>IF(BI$5&lt;=$D139,0,IF(SUM($D139,I123)&gt;BI$5,$L134/I123,$L134-SUM($I139:BH139)))</f>
        <v>2.5259379627305205E-3</v>
      </c>
      <c r="BJ139" s="154">
        <f>IF(BJ$5&lt;=$D139,0,IF(SUM($D139,I123)&gt;BJ$5,$L134/I123,$L134-SUM($I139:BI139)))</f>
        <v>2.5259379627304013E-3</v>
      </c>
      <c r="BK139" s="154">
        <f>IF(BK$5&lt;=$D139,0,IF(SUM($D139,I123)&gt;BK$5,$L134/I123,$L134-SUM($I139:BJ139)))</f>
        <v>0</v>
      </c>
      <c r="BL139" s="154">
        <f>IF(BL$5&lt;=$D139,0,IF(SUM($D139,I123)&gt;BL$5,$L134/I123,$L134-SUM($I139:BK139)))</f>
        <v>0</v>
      </c>
      <c r="BM139" s="154">
        <f>IF(BM$5&lt;=$D139,0,IF(SUM($D139,I123)&gt;BM$5,$L134/I123,$L134-SUM($I139:BL139)))</f>
        <v>0</v>
      </c>
      <c r="BN139" s="154">
        <f>IF(BN$5&lt;=$D139,0,IF(SUM($D139,I123)&gt;BN$5,$L134/I123,$L134-SUM($I139:BM139)))</f>
        <v>0</v>
      </c>
      <c r="BO139" s="154">
        <f>IF(BO$5&lt;=$D139,0,IF(SUM($D139,I123)&gt;BO$5,$L134/I123,$L134-SUM($I139:BN139)))</f>
        <v>0</v>
      </c>
      <c r="BP139" s="154">
        <f>IF(BP$5&lt;=$D139,0,IF(SUM($D139,I123)&gt;BP$5,$L134/I123,$L134-SUM($I139:BO139)))</f>
        <v>0</v>
      </c>
      <c r="BQ139" s="154">
        <f>IF(BQ$5&lt;=$D139,0,IF(SUM($D139,I123)&gt;BQ$5,$L134/I123,$L134-SUM($I139:BP139)))</f>
        <v>0</v>
      </c>
      <c r="BR139" s="154">
        <f>IF(BR$5&lt;=$D139,0,IF(SUM($D139,I123)&gt;BR$5,$L134/I123,$L134-SUM($I139:BQ139)))</f>
        <v>0</v>
      </c>
      <c r="BS139" s="154">
        <f>IF(BS$5&lt;=$D139,0,IF(SUM($D139,I123)&gt;BS$5,$L134/I123,$L134-SUM($I139:BR139)))</f>
        <v>0</v>
      </c>
      <c r="BT139" s="154">
        <f>IF(BT$5&lt;=$D139,0,IF(SUM($D139,I123)&gt;BT$5,$L134/I123,$L134-SUM($I139:BS139)))</f>
        <v>0</v>
      </c>
      <c r="BU139" s="154">
        <f>IF(BU$5&lt;=$D139,0,IF(SUM($D139,I123)&gt;BU$5,$L134/I123,$L134-SUM($I139:BT139)))</f>
        <v>0</v>
      </c>
      <c r="BV139" s="154">
        <f>IF(BV$5&lt;=$D139,0,IF(SUM($D139,I123)&gt;BV$5,$L134/I123,$L134-SUM($I139:BU139)))</f>
        <v>0</v>
      </c>
      <c r="BW139" s="154">
        <f>IF(BW$5&lt;=$D139,0,IF(SUM($D139,I123)&gt;BW$5,$L134/I123,$L134-SUM($I139:BV139)))</f>
        <v>0</v>
      </c>
    </row>
    <row r="140" spans="3:75" ht="12.75" customHeight="1" outlineLevel="1">
      <c r="D140" s="155">
        <f t="shared" si="38"/>
        <v>2016</v>
      </c>
      <c r="E140" s="120" t="s">
        <v>55</v>
      </c>
      <c r="I140" s="134"/>
      <c r="J140" s="152">
        <f>IF(J$5&lt;=$D140,0,IF(SUM($D140,I123)&gt;J$5,$M134/I123,$M134-SUM($I140:I140)))</f>
        <v>0</v>
      </c>
      <c r="K140" s="152">
        <f>IF(K$5&lt;=$D140,0,IF(SUM($D140,I123)&gt;K$5,$M134/I123,$M134-SUM($I140:J140)))</f>
        <v>0</v>
      </c>
      <c r="L140" s="152">
        <f>IF(L$5&lt;=$D140,0,IF(SUM($D140,I123)&gt;L$5,$M134/I123,$M134-SUM($I140:K140)))</f>
        <v>0</v>
      </c>
      <c r="M140" s="152">
        <f>IF(M$5&lt;=$D140,0,IF(SUM($D140,I123)&gt;M$5,$M134/I123,$M134-SUM($I140:L140)))</f>
        <v>0</v>
      </c>
      <c r="N140" s="153">
        <f>IF(N$5&lt;=$D140,0,IF(SUM($D140,I123)&gt;N$5,$M134/I123,$M134-SUM($I140:M140)))</f>
        <v>5.959520841308158E-3</v>
      </c>
      <c r="O140" s="154">
        <f>IF(O$5&lt;=$D140,0,IF(SUM($D140,I123)&gt;O$5,$M134/I123,$M134-SUM($I140:N140)))</f>
        <v>5.959520841308158E-3</v>
      </c>
      <c r="P140" s="154">
        <f>IF(P$5&lt;=$D140,0,IF(SUM($D140,I123)&gt;P$5,$M134/I123,$M134-SUM($I140:O140)))</f>
        <v>5.959520841308158E-3</v>
      </c>
      <c r="Q140" s="154">
        <f>IF(Q$5&lt;=$D140,0,IF(SUM($D140,I123)&gt;Q$5,$M134/I123,$M134-SUM($I140:P140)))</f>
        <v>5.959520841308158E-3</v>
      </c>
      <c r="R140" s="154">
        <f>IF(R$5&lt;=$D140,0,IF(SUM($D140,I123)&gt;R$5,$M134/I123,$M134-SUM($I140:Q140)))</f>
        <v>5.959520841308158E-3</v>
      </c>
      <c r="S140" s="154">
        <f>IF(S$5&lt;=$D140,0,IF(SUM($D140,I123)&gt;S$5,$M134/I123,$M134-SUM($I140:R140)))</f>
        <v>5.959520841308158E-3</v>
      </c>
      <c r="T140" s="154">
        <f>IF(T$5&lt;=$D140,0,IF(SUM($D140,I123)&gt;T$5,$M134/I123,$M134-SUM($I140:S140)))</f>
        <v>5.959520841308158E-3</v>
      </c>
      <c r="U140" s="154">
        <f>IF(U$5&lt;=$D140,0,IF(SUM($D140,I123)&gt;U$5,$M134/I123,$M134-SUM($I140:T140)))</f>
        <v>5.959520841308158E-3</v>
      </c>
      <c r="V140" s="154">
        <f>IF(V$5&lt;=$D140,0,IF(SUM($D140,I123)&gt;V$5,$M134/I123,$M134-SUM($I140:U140)))</f>
        <v>5.959520841308158E-3</v>
      </c>
      <c r="W140" s="154">
        <f>IF(W$5&lt;=$D140,0,IF(SUM($D140,I123)&gt;W$5,$M134/I123,$M134-SUM($I140:V140)))</f>
        <v>5.959520841308158E-3</v>
      </c>
      <c r="X140" s="154">
        <f>IF(X$5&lt;=$D140,0,IF(SUM($D140,I123)&gt;X$5,$M134/I123,$M134-SUM($I140:W140)))</f>
        <v>5.959520841308158E-3</v>
      </c>
      <c r="Y140" s="154">
        <f>IF(Y$5&lt;=$D140,0,IF(SUM($D140,I123)&gt;Y$5,$M134/I123,$M134-SUM($I140:X140)))</f>
        <v>5.959520841308158E-3</v>
      </c>
      <c r="Z140" s="154">
        <f>IF(Z$5&lt;=$D140,0,IF(SUM($D140,I123)&gt;Z$5,$M134/I123,$M134-SUM($I140:Y140)))</f>
        <v>5.959520841308158E-3</v>
      </c>
      <c r="AA140" s="154">
        <f>IF(AA$5&lt;=$D140,0,IF(SUM($D140,I123)&gt;AA$5,$M134/I123,$M134-SUM($I140:Z140)))</f>
        <v>5.959520841308158E-3</v>
      </c>
      <c r="AB140" s="154">
        <f>IF(AB$5&lt;=$D140,0,IF(SUM($D140,I123)&gt;AB$5,$M134/I123,$M134-SUM($I140:AA140)))</f>
        <v>5.959520841308158E-3</v>
      </c>
      <c r="AC140" s="154">
        <f>IF(AC$5&lt;=$D140,0,IF(SUM($D140,I123)&gt;AC$5,$M134/I123,$M134-SUM($I140:AB140)))</f>
        <v>5.959520841308158E-3</v>
      </c>
      <c r="AD140" s="154">
        <f>IF(AD$5&lt;=$D140,0,IF(SUM($D140,I123)&gt;AD$5,$M134/I123,$M134-SUM($I140:AC140)))</f>
        <v>5.959520841308158E-3</v>
      </c>
      <c r="AE140" s="154">
        <f>IF(AE$5&lt;=$D140,0,IF(SUM($D140,I123)&gt;AE$5,$M134/I123,$M134-SUM($I140:AD140)))</f>
        <v>5.959520841308158E-3</v>
      </c>
      <c r="AF140" s="154">
        <f>IF(AF$5&lt;=$D140,0,IF(SUM($D140,I123)&gt;AF$5,$M134/I123,$M134-SUM($I140:AE140)))</f>
        <v>5.959520841308158E-3</v>
      </c>
      <c r="AG140" s="154">
        <f>IF(AG$5&lt;=$D140,0,IF(SUM($D140,I123)&gt;AG$5,$M134/I123,$M134-SUM($I140:AF140)))</f>
        <v>5.959520841308158E-3</v>
      </c>
      <c r="AH140" s="154">
        <f>IF(AH$5&lt;=$D140,0,IF(SUM($D140,I123)&gt;AH$5,$M134/I123,$M134-SUM($I140:AG140)))</f>
        <v>5.959520841308158E-3</v>
      </c>
      <c r="AI140" s="154">
        <f>IF(AI$5&lt;=$D140,0,IF(SUM($D140,I123)&gt;AI$5,$M134/I123,$M134-SUM($I140:AH140)))</f>
        <v>5.959520841308158E-3</v>
      </c>
      <c r="AJ140" s="154">
        <f>IF(AJ$5&lt;=$D140,0,IF(SUM($D140,I123)&gt;AJ$5,$M134/I123,$M134-SUM($I140:AI140)))</f>
        <v>5.959520841308158E-3</v>
      </c>
      <c r="AK140" s="154">
        <f>IF(AK$5&lt;=$D140,0,IF(SUM($D140,I123)&gt;AK$5,$M134/I123,$M134-SUM($I140:AJ140)))</f>
        <v>5.959520841308158E-3</v>
      </c>
      <c r="AL140" s="154">
        <f>IF(AL$5&lt;=$D140,0,IF(SUM($D140,I123)&gt;AL$5,$M134/I123,$M134-SUM($I140:AK140)))</f>
        <v>5.959520841308158E-3</v>
      </c>
      <c r="AM140" s="154">
        <f>IF(AM$5&lt;=$D140,0,IF(SUM($D140,I123)&gt;AM$5,$M134/I123,$M134-SUM($I140:AL140)))</f>
        <v>5.959520841308158E-3</v>
      </c>
      <c r="AN140" s="154">
        <f>IF(AN$5&lt;=$D140,0,IF(SUM($D140,I123)&gt;AN$5,$M134/I123,$M134-SUM($I140:AM140)))</f>
        <v>5.959520841308158E-3</v>
      </c>
      <c r="AO140" s="154">
        <f>IF(AO$5&lt;=$D140,0,IF(SUM($D140,I123)&gt;AO$5,$M134/I123,$M134-SUM($I140:AN140)))</f>
        <v>5.959520841308158E-3</v>
      </c>
      <c r="AP140" s="154">
        <f>IF(AP$5&lt;=$D140,0,IF(SUM($D140,I123)&gt;AP$5,$M134/I123,$M134-SUM($I140:AO140)))</f>
        <v>5.959520841308158E-3</v>
      </c>
      <c r="AQ140" s="154">
        <f>IF(AQ$5&lt;=$D140,0,IF(SUM($D140,I123)&gt;AQ$5,$M134/I123,$M134-SUM($I140:AP140)))</f>
        <v>5.959520841308158E-3</v>
      </c>
      <c r="AR140" s="154">
        <f>IF(AR$5&lt;=$D140,0,IF(SUM($D140,I123)&gt;AR$5,$M134/I123,$M134-SUM($I140:AQ140)))</f>
        <v>5.959520841308158E-3</v>
      </c>
      <c r="AS140" s="154">
        <f>IF(AS$5&lt;=$D140,0,IF(SUM($D140,I123)&gt;AS$5,$M134/I123,$M134-SUM($I140:AR140)))</f>
        <v>5.959520841308158E-3</v>
      </c>
      <c r="AT140" s="154">
        <f>IF(AT$5&lt;=$D140,0,IF(SUM($D140,I123)&gt;AT$5,$M134/I123,$M134-SUM($I140:AS140)))</f>
        <v>5.959520841308158E-3</v>
      </c>
      <c r="AU140" s="154">
        <f>IF(AU$5&lt;=$D140,0,IF(SUM($D140,I123)&gt;AU$5,$M134/I123,$M134-SUM($I140:AT140)))</f>
        <v>5.959520841308158E-3</v>
      </c>
      <c r="AV140" s="154">
        <f>IF(AV$5&lt;=$D140,0,IF(SUM($D140,I123)&gt;AV$5,$M134/I123,$M134-SUM($I140:AU140)))</f>
        <v>5.959520841308158E-3</v>
      </c>
      <c r="AW140" s="154">
        <f>IF(AW$5&lt;=$D140,0,IF(SUM($D140,I123)&gt;AW$5,$M134/I123,$M134-SUM($I140:AV140)))</f>
        <v>5.959520841308158E-3</v>
      </c>
      <c r="AX140" s="154">
        <f>IF(AX$5&lt;=$D140,0,IF(SUM($D140,I123)&gt;AX$5,$M134/I123,$M134-SUM($I140:AW140)))</f>
        <v>5.959520841308158E-3</v>
      </c>
      <c r="AY140" s="154">
        <f>IF(AY$5&lt;=$D140,0,IF(SUM($D140,I123)&gt;AY$5,$M134/I123,$M134-SUM($I140:AX140)))</f>
        <v>5.959520841308158E-3</v>
      </c>
      <c r="AZ140" s="154">
        <f>IF(AZ$5&lt;=$D140,0,IF(SUM($D140,I123)&gt;AZ$5,$M134/I123,$M134-SUM($I140:AY140)))</f>
        <v>5.959520841308158E-3</v>
      </c>
      <c r="BA140" s="154">
        <f>IF(BA$5&lt;=$D140,0,IF(SUM($D140,I123)&gt;BA$5,$M134/I123,$M134-SUM($I140:AZ140)))</f>
        <v>5.959520841308158E-3</v>
      </c>
      <c r="BB140" s="154">
        <f>IF(BB$5&lt;=$D140,0,IF(SUM($D140,I123)&gt;BB$5,$M134/I123,$M134-SUM($I140:BA140)))</f>
        <v>5.959520841308158E-3</v>
      </c>
      <c r="BC140" s="154">
        <f>IF(BC$5&lt;=$D140,0,IF(SUM($D140,I123)&gt;BC$5,$M134/I123,$M134-SUM($I140:BB140)))</f>
        <v>5.959520841308158E-3</v>
      </c>
      <c r="BD140" s="154">
        <f>IF(BD$5&lt;=$D140,0,IF(SUM($D140,I123)&gt;BD$5,$M134/I123,$M134-SUM($I140:BC140)))</f>
        <v>5.959520841308158E-3</v>
      </c>
      <c r="BE140" s="154">
        <f>IF(BE$5&lt;=$D140,0,IF(SUM($D140,I123)&gt;BE$5,$M134/I123,$M134-SUM($I140:BD140)))</f>
        <v>5.959520841308158E-3</v>
      </c>
      <c r="BF140" s="154">
        <f>IF(BF$5&lt;=$D140,0,IF(SUM($D140,I123)&gt;BF$5,$M134/I123,$M134-SUM($I140:BE140)))</f>
        <v>5.959520841308158E-3</v>
      </c>
      <c r="BG140" s="154">
        <f>IF(BG$5&lt;=$D140,0,IF(SUM($D140,I123)&gt;BG$5,$M134/I123,$M134-SUM($I140:BF140)))</f>
        <v>5.959520841308158E-3</v>
      </c>
      <c r="BH140" s="154">
        <f>IF(BH$5&lt;=$D140,0,IF(SUM($D140,I123)&gt;BH$5,$M134/I123,$M134-SUM($I140:BG140)))</f>
        <v>5.959520841308158E-3</v>
      </c>
      <c r="BI140" s="154">
        <f>IF(BI$5&lt;=$D140,0,IF(SUM($D140,I123)&gt;BI$5,$M134/I123,$M134-SUM($I140:BH140)))</f>
        <v>5.959520841308158E-3</v>
      </c>
      <c r="BJ140" s="154">
        <f>IF(BJ$5&lt;=$D140,0,IF(SUM($D140,I123)&gt;BJ$5,$M134/I123,$M134-SUM($I140:BI140)))</f>
        <v>5.959520841308158E-3</v>
      </c>
      <c r="BK140" s="154">
        <f>IF(BK$5&lt;=$D140,0,IF(SUM($D140,I123)&gt;BK$5,$M134/I123,$M134-SUM($I140:BJ140)))</f>
        <v>5.9595208413082967E-3</v>
      </c>
      <c r="BL140" s="154">
        <f>IF(BL$5&lt;=$D140,0,IF(SUM($D140,I123)&gt;BL$5,$M134/I123,$M134-SUM($I140:BK140)))</f>
        <v>0</v>
      </c>
      <c r="BM140" s="154">
        <f>IF(BM$5&lt;=$D140,0,IF(SUM($D140,I123)&gt;BM$5,$M134/I123,$M134-SUM($I140:BL140)))</f>
        <v>0</v>
      </c>
      <c r="BN140" s="154">
        <f>IF(BN$5&lt;=$D140,0,IF(SUM($D140,I123)&gt;BN$5,$M134/I123,$M134-SUM($I140:BM140)))</f>
        <v>0</v>
      </c>
      <c r="BO140" s="154">
        <f>IF(BO$5&lt;=$D140,0,IF(SUM($D140,I123)&gt;BO$5,$M134/I123,$M134-SUM($I140:BN140)))</f>
        <v>0</v>
      </c>
      <c r="BP140" s="154">
        <f>IF(BP$5&lt;=$D140,0,IF(SUM($D140,I123)&gt;BP$5,$M134/I123,$M134-SUM($I140:BO140)))</f>
        <v>0</v>
      </c>
      <c r="BQ140" s="154">
        <f>IF(BQ$5&lt;=$D140,0,IF(SUM($D140,I123)&gt;BQ$5,$M134/I123,$M134-SUM($I140:BP140)))</f>
        <v>0</v>
      </c>
      <c r="BR140" s="154">
        <f>IF(BR$5&lt;=$D140,0,IF(SUM($D140,I123)&gt;BR$5,$M134/I123,$M134-SUM($I140:BQ140)))</f>
        <v>0</v>
      </c>
      <c r="BS140" s="154">
        <f>IF(BS$5&lt;=$D140,0,IF(SUM($D140,I123)&gt;BS$5,$M134/I123,$M134-SUM($I140:BR140)))</f>
        <v>0</v>
      </c>
      <c r="BT140" s="154">
        <f>IF(BT$5&lt;=$D140,0,IF(SUM($D140,I123)&gt;BT$5,$M134/I123,$M134-SUM($I140:BS140)))</f>
        <v>0</v>
      </c>
      <c r="BU140" s="154">
        <f>IF(BU$5&lt;=$D140,0,IF(SUM($D140,I123)&gt;BU$5,$M134/I123,$M134-SUM($I140:BT140)))</f>
        <v>0</v>
      </c>
      <c r="BV140" s="154">
        <f>IF(BV$5&lt;=$D140,0,IF(SUM($D140,I123)&gt;BV$5,$M134/I123,$M134-SUM($I140:BU140)))</f>
        <v>0</v>
      </c>
      <c r="BW140" s="154">
        <f>IF(BW$5&lt;=$D140,0,IF(SUM($D140,I123)&gt;BW$5,$M134/I123,$M134-SUM($I140:BV140)))</f>
        <v>0</v>
      </c>
    </row>
    <row r="141" spans="3:75" ht="12.75" customHeight="1" outlineLevel="1">
      <c r="D141" s="155">
        <f t="shared" si="38"/>
        <v>2017</v>
      </c>
      <c r="E141" s="120" t="s">
        <v>55</v>
      </c>
      <c r="I141" s="134"/>
      <c r="J141" s="152">
        <f>IF(J$5&lt;=$D141,0,IF(SUM($D141,I123)&gt;J$5,$N134/I123,$N134-SUM($I141:I141)))</f>
        <v>0</v>
      </c>
      <c r="K141" s="152">
        <f>IF(K$5&lt;=$D141,0,IF(SUM($D141,I123)&gt;K$5,$N134/I123,$N134-SUM($I141:J141)))</f>
        <v>0</v>
      </c>
      <c r="L141" s="152">
        <f>IF(L$5&lt;=$D141,0,IF(SUM($D141,I123)&gt;L$5,$N134/I123,$N134-SUM($I141:K141)))</f>
        <v>0</v>
      </c>
      <c r="M141" s="152">
        <f>IF(M$5&lt;=$D141,0,IF(SUM($D141,I123)&gt;M$5,$N134/I123,$N134-SUM($I141:L141)))</f>
        <v>0</v>
      </c>
      <c r="N141" s="152">
        <f>IF(N$5&lt;=$D141,0,IF(SUM($D141,I123)&gt;N$5,$N134/I123,$N134-SUM($I141:M141)))</f>
        <v>0</v>
      </c>
      <c r="O141" s="153">
        <f>IF(O$5&lt;=$D141,0,IF(SUM($D141,I123)&gt;O$5,$N134/I123,$N134-SUM($I141:N141)))</f>
        <v>7.9503669844855091E-3</v>
      </c>
      <c r="P141" s="154">
        <f>IF(P$5&lt;=$D141,0,IF(SUM($D141,I123)&gt;P$5,$N134/I123,$N134-SUM($I141:O141)))</f>
        <v>7.9503669844855091E-3</v>
      </c>
      <c r="Q141" s="154">
        <f>IF(Q$5&lt;=$D141,0,IF(SUM($D141,I123)&gt;Q$5,$N134/I123,$N134-SUM($I141:P141)))</f>
        <v>7.9503669844855091E-3</v>
      </c>
      <c r="R141" s="154">
        <f>IF(R$5&lt;=$D141,0,IF(SUM($D141,I123)&gt;R$5,$N134/I123,$N134-SUM($I141:Q141)))</f>
        <v>7.9503669844855091E-3</v>
      </c>
      <c r="S141" s="154">
        <f>IF(S$5&lt;=$D141,0,IF(SUM($D141,I123)&gt;S$5,$N134/I123,$N134-SUM($I141:R141)))</f>
        <v>7.9503669844855091E-3</v>
      </c>
      <c r="T141" s="154">
        <f>IF(T$5&lt;=$D141,0,IF(SUM($D141,I123)&gt;T$5,$N134/I123,$N134-SUM($I141:S141)))</f>
        <v>7.9503669844855091E-3</v>
      </c>
      <c r="U141" s="154">
        <f>IF(U$5&lt;=$D141,0,IF(SUM($D141,I123)&gt;U$5,$N134/I123,$N134-SUM($I141:T141)))</f>
        <v>7.9503669844855091E-3</v>
      </c>
      <c r="V141" s="154">
        <f>IF(V$5&lt;=$D141,0,IF(SUM($D141,I123)&gt;V$5,$N134/I123,$N134-SUM($I141:U141)))</f>
        <v>7.9503669844855091E-3</v>
      </c>
      <c r="W141" s="154">
        <f>IF(W$5&lt;=$D141,0,IF(SUM($D141,I123)&gt;W$5,$N134/I123,$N134-SUM($I141:V141)))</f>
        <v>7.9503669844855091E-3</v>
      </c>
      <c r="X141" s="154">
        <f>IF(X$5&lt;=$D141,0,IF(SUM($D141,I123)&gt;X$5,$N134/I123,$N134-SUM($I141:W141)))</f>
        <v>7.9503669844855091E-3</v>
      </c>
      <c r="Y141" s="154">
        <f>IF(Y$5&lt;=$D141,0,IF(SUM($D141,I123)&gt;Y$5,$N134/I123,$N134-SUM($I141:X141)))</f>
        <v>7.9503669844855091E-3</v>
      </c>
      <c r="Z141" s="154">
        <f>IF(Z$5&lt;=$D141,0,IF(SUM($D141,I123)&gt;Z$5,$N134/I123,$N134-SUM($I141:Y141)))</f>
        <v>7.9503669844855091E-3</v>
      </c>
      <c r="AA141" s="154">
        <f>IF(AA$5&lt;=$D141,0,IF(SUM($D141,I123)&gt;AA$5,$N134/I123,$N134-SUM($I141:Z141)))</f>
        <v>7.9503669844855091E-3</v>
      </c>
      <c r="AB141" s="154">
        <f>IF(AB$5&lt;=$D141,0,IF(SUM($D141,I123)&gt;AB$5,$N134/I123,$N134-SUM($I141:AA141)))</f>
        <v>7.9503669844855091E-3</v>
      </c>
      <c r="AC141" s="154">
        <f>IF(AC$5&lt;=$D141,0,IF(SUM($D141,I123)&gt;AC$5,$N134/I123,$N134-SUM($I141:AB141)))</f>
        <v>7.9503669844855091E-3</v>
      </c>
      <c r="AD141" s="154">
        <f>IF(AD$5&lt;=$D141,0,IF(SUM($D141,I123)&gt;AD$5,$N134/I123,$N134-SUM($I141:AC141)))</f>
        <v>7.9503669844855091E-3</v>
      </c>
      <c r="AE141" s="154">
        <f>IF(AE$5&lt;=$D141,0,IF(SUM($D141,I123)&gt;AE$5,$N134/I123,$N134-SUM($I141:AD141)))</f>
        <v>7.9503669844855091E-3</v>
      </c>
      <c r="AF141" s="154">
        <f>IF(AF$5&lt;=$D141,0,IF(SUM($D141,I123)&gt;AF$5,$N134/I123,$N134-SUM($I141:AE141)))</f>
        <v>7.9503669844855091E-3</v>
      </c>
      <c r="AG141" s="154">
        <f>IF(AG$5&lt;=$D141,0,IF(SUM($D141,I123)&gt;AG$5,$N134/I123,$N134-SUM($I141:AF141)))</f>
        <v>7.9503669844855091E-3</v>
      </c>
      <c r="AH141" s="154">
        <f>IF(AH$5&lt;=$D141,0,IF(SUM($D141,I123)&gt;AH$5,$N134/I123,$N134-SUM($I141:AG141)))</f>
        <v>7.9503669844855091E-3</v>
      </c>
      <c r="AI141" s="154">
        <f>IF(AI$5&lt;=$D141,0,IF(SUM($D141,I123)&gt;AI$5,$N134/I123,$N134-SUM($I141:AH141)))</f>
        <v>7.9503669844855091E-3</v>
      </c>
      <c r="AJ141" s="154">
        <f>IF(AJ$5&lt;=$D141,0,IF(SUM($D141,I123)&gt;AJ$5,$N134/I123,$N134-SUM($I141:AI141)))</f>
        <v>7.9503669844855091E-3</v>
      </c>
      <c r="AK141" s="154">
        <f>IF(AK$5&lt;=$D141,0,IF(SUM($D141,I123)&gt;AK$5,$N134/I123,$N134-SUM($I141:AJ141)))</f>
        <v>7.9503669844855091E-3</v>
      </c>
      <c r="AL141" s="154">
        <f>IF(AL$5&lt;=$D141,0,IF(SUM($D141,I123)&gt;AL$5,$N134/I123,$N134-SUM($I141:AK141)))</f>
        <v>7.9503669844855091E-3</v>
      </c>
      <c r="AM141" s="154">
        <f>IF(AM$5&lt;=$D141,0,IF(SUM($D141,I123)&gt;AM$5,$N134/I123,$N134-SUM($I141:AL141)))</f>
        <v>7.9503669844855091E-3</v>
      </c>
      <c r="AN141" s="154">
        <f>IF(AN$5&lt;=$D141,0,IF(SUM($D141,I123)&gt;AN$5,$N134/I123,$N134-SUM($I141:AM141)))</f>
        <v>7.9503669844855091E-3</v>
      </c>
      <c r="AO141" s="154">
        <f>IF(AO$5&lt;=$D141,0,IF(SUM($D141,I123)&gt;AO$5,$N134/I123,$N134-SUM($I141:AN141)))</f>
        <v>7.9503669844855091E-3</v>
      </c>
      <c r="AP141" s="154">
        <f>IF(AP$5&lt;=$D141,0,IF(SUM($D141,I123)&gt;AP$5,$N134/I123,$N134-SUM($I141:AO141)))</f>
        <v>7.9503669844855091E-3</v>
      </c>
      <c r="AQ141" s="154">
        <f>IF(AQ$5&lt;=$D141,0,IF(SUM($D141,I123)&gt;AQ$5,$N134/I123,$N134-SUM($I141:AP141)))</f>
        <v>7.9503669844855091E-3</v>
      </c>
      <c r="AR141" s="154">
        <f>IF(AR$5&lt;=$D141,0,IF(SUM($D141,I123)&gt;AR$5,$N134/I123,$N134-SUM($I141:AQ141)))</f>
        <v>7.9503669844855091E-3</v>
      </c>
      <c r="AS141" s="154">
        <f>IF(AS$5&lt;=$D141,0,IF(SUM($D141,I123)&gt;AS$5,$N134/I123,$N134-SUM($I141:AR141)))</f>
        <v>7.9503669844855091E-3</v>
      </c>
      <c r="AT141" s="154">
        <f>IF(AT$5&lt;=$D141,0,IF(SUM($D141,I123)&gt;AT$5,$N134/I123,$N134-SUM($I141:AS141)))</f>
        <v>7.9503669844855091E-3</v>
      </c>
      <c r="AU141" s="154">
        <f>IF(AU$5&lt;=$D141,0,IF(SUM($D141,I123)&gt;AU$5,$N134/I123,$N134-SUM($I141:AT141)))</f>
        <v>7.9503669844855091E-3</v>
      </c>
      <c r="AV141" s="154">
        <f>IF(AV$5&lt;=$D141,0,IF(SUM($D141,I123)&gt;AV$5,$N134/I123,$N134-SUM($I141:AU141)))</f>
        <v>7.9503669844855091E-3</v>
      </c>
      <c r="AW141" s="154">
        <f>IF(AW$5&lt;=$D141,0,IF(SUM($D141,I123)&gt;AW$5,$N134/I123,$N134-SUM($I141:AV141)))</f>
        <v>7.9503669844855091E-3</v>
      </c>
      <c r="AX141" s="154">
        <f>IF(AX$5&lt;=$D141,0,IF(SUM($D141,I123)&gt;AX$5,$N134/I123,$N134-SUM($I141:AW141)))</f>
        <v>7.9503669844855091E-3</v>
      </c>
      <c r="AY141" s="154">
        <f>IF(AY$5&lt;=$D141,0,IF(SUM($D141,I123)&gt;AY$5,$N134/I123,$N134-SUM($I141:AX141)))</f>
        <v>7.9503669844855091E-3</v>
      </c>
      <c r="AZ141" s="154">
        <f>IF(AZ$5&lt;=$D141,0,IF(SUM($D141,I123)&gt;AZ$5,$N134/I123,$N134-SUM($I141:AY141)))</f>
        <v>7.9503669844855091E-3</v>
      </c>
      <c r="BA141" s="154">
        <f>IF(BA$5&lt;=$D141,0,IF(SUM($D141,I123)&gt;BA$5,$N134/I123,$N134-SUM($I141:AZ141)))</f>
        <v>7.9503669844855091E-3</v>
      </c>
      <c r="BB141" s="154">
        <f>IF(BB$5&lt;=$D141,0,IF(SUM($D141,I123)&gt;BB$5,$N134/I123,$N134-SUM($I141:BA141)))</f>
        <v>7.9503669844855091E-3</v>
      </c>
      <c r="BC141" s="154">
        <f>IF(BC$5&lt;=$D141,0,IF(SUM($D141,I123)&gt;BC$5,$N134/I123,$N134-SUM($I141:BB141)))</f>
        <v>7.9503669844855091E-3</v>
      </c>
      <c r="BD141" s="154">
        <f>IF(BD$5&lt;=$D141,0,IF(SUM($D141,I123)&gt;BD$5,$N134/I123,$N134-SUM($I141:BC141)))</f>
        <v>7.9503669844855091E-3</v>
      </c>
      <c r="BE141" s="154">
        <f>IF(BE$5&lt;=$D141,0,IF(SUM($D141,I123)&gt;BE$5,$N134/I123,$N134-SUM($I141:BD141)))</f>
        <v>7.9503669844855091E-3</v>
      </c>
      <c r="BF141" s="154">
        <f>IF(BF$5&lt;=$D141,0,IF(SUM($D141,I123)&gt;BF$5,$N134/I123,$N134-SUM($I141:BE141)))</f>
        <v>7.9503669844855091E-3</v>
      </c>
      <c r="BG141" s="154">
        <f>IF(BG$5&lt;=$D141,0,IF(SUM($D141,I123)&gt;BG$5,$N134/I123,$N134-SUM($I141:BF141)))</f>
        <v>7.9503669844855091E-3</v>
      </c>
      <c r="BH141" s="154">
        <f>IF(BH$5&lt;=$D141,0,IF(SUM($D141,I123)&gt;BH$5,$N134/I123,$N134-SUM($I141:BG141)))</f>
        <v>7.9503669844855091E-3</v>
      </c>
      <c r="BI141" s="154">
        <f>IF(BI$5&lt;=$D141,0,IF(SUM($D141,I123)&gt;BI$5,$N134/I123,$N134-SUM($I141:BH141)))</f>
        <v>7.9503669844855091E-3</v>
      </c>
      <c r="BJ141" s="154">
        <f>IF(BJ$5&lt;=$D141,0,IF(SUM($D141,I123)&gt;BJ$5,$N134/I123,$N134-SUM($I141:BI141)))</f>
        <v>7.9503669844855091E-3</v>
      </c>
      <c r="BK141" s="154">
        <f>IF(BK$5&lt;=$D141,0,IF(SUM($D141,I123)&gt;BK$5,$N134/I123,$N134-SUM($I141:BJ141)))</f>
        <v>7.9503669844855091E-3</v>
      </c>
      <c r="BL141" s="154">
        <f>IF(BL$5&lt;=$D141,0,IF(SUM($D141,I123)&gt;BL$5,$N134/I123,$N134-SUM($I141:BK141)))</f>
        <v>7.950366984485091E-3</v>
      </c>
      <c r="BM141" s="154">
        <f>IF(BM$5&lt;=$D141,0,IF(SUM($D141,I123)&gt;BM$5,$N134/I123,$N134-SUM($I141:BL141)))</f>
        <v>0</v>
      </c>
      <c r="BN141" s="154">
        <f>IF(BN$5&lt;=$D141,0,IF(SUM($D141,I123)&gt;BN$5,$N134/I123,$N134-SUM($I141:BM141)))</f>
        <v>0</v>
      </c>
      <c r="BO141" s="154">
        <f>IF(BO$5&lt;=$D141,0,IF(SUM($D141,I123)&gt;BO$5,$N134/I123,$N134-SUM($I141:BN141)))</f>
        <v>0</v>
      </c>
      <c r="BP141" s="154">
        <f>IF(BP$5&lt;=$D141,0,IF(SUM($D141,I123)&gt;BP$5,$N134/I123,$N134-SUM($I141:BO141)))</f>
        <v>0</v>
      </c>
      <c r="BQ141" s="154">
        <f>IF(BQ$5&lt;=$D141,0,IF(SUM($D141,I123)&gt;BQ$5,$N134/I123,$N134-SUM($I141:BP141)))</f>
        <v>0</v>
      </c>
      <c r="BR141" s="154">
        <f>IF(BR$5&lt;=$D141,0,IF(SUM($D141,I123)&gt;BR$5,$N134/I123,$N134-SUM($I141:BQ141)))</f>
        <v>0</v>
      </c>
      <c r="BS141" s="154">
        <f>IF(BS$5&lt;=$D141,0,IF(SUM($D141,I123)&gt;BS$5,$N134/I123,$N134-SUM($I141:BR141)))</f>
        <v>0</v>
      </c>
      <c r="BT141" s="154">
        <f>IF(BT$5&lt;=$D141,0,IF(SUM($D141,I123)&gt;BT$5,$N134/I123,$N134-SUM($I141:BS141)))</f>
        <v>0</v>
      </c>
      <c r="BU141" s="154">
        <f>IF(BU$5&lt;=$D141,0,IF(SUM($D141,I123)&gt;BU$5,$N134/I123,$N134-SUM($I141:BT141)))</f>
        <v>0</v>
      </c>
      <c r="BV141" s="154">
        <f>IF(BV$5&lt;=$D141,0,IF(SUM($D141,I123)&gt;BV$5,$N134/I123,$N134-SUM($I141:BU141)))</f>
        <v>0</v>
      </c>
      <c r="BW141" s="154">
        <f>IF(BW$5&lt;=$D141,0,IF(SUM($D141,I123)&gt;BW$5,$N134/I123,$N134-SUM($I141:BV141)))</f>
        <v>0</v>
      </c>
    </row>
    <row r="142" spans="3:75" ht="12.75" customHeight="1" outlineLevel="1">
      <c r="D142" s="155">
        <f t="shared" si="38"/>
        <v>2018</v>
      </c>
      <c r="E142" s="120" t="s">
        <v>55</v>
      </c>
      <c r="I142" s="134"/>
      <c r="J142" s="152">
        <f>IF(J$5&lt;=$D142,0,IF(SUM($D142,I123)&gt;J$5,$O134/I123,$O134-SUM($I142:I142)))</f>
        <v>0</v>
      </c>
      <c r="K142" s="152">
        <f>IF(K$5&lt;=$D142,0,IF(SUM($D142,I123)&gt;K$5,$O134/I123,$O134-SUM($I142:J142)))</f>
        <v>0</v>
      </c>
      <c r="L142" s="152">
        <f>IF(L$5&lt;=$D142,0,IF(SUM($D142,I123)&gt;L$5,$O134/I123,$O134-SUM($I142:K142)))</f>
        <v>0</v>
      </c>
      <c r="M142" s="152">
        <f>IF(M$5&lt;=$D142,0,IF(SUM($D142,I123)&gt;M$5,$O134/I123,$O134-SUM($I142:L142)))</f>
        <v>0</v>
      </c>
      <c r="N142" s="152">
        <f>IF(N$5&lt;=$D142,0,IF(SUM($D142,I123)&gt;N$5,$O134/I123,$O134-SUM($I142:M142)))</f>
        <v>0</v>
      </c>
      <c r="O142" s="152">
        <f>IF(O$5&lt;=$D142,0,IF(SUM($D142,I123)&gt;O$5,$O134/I123,$O134-SUM($I142:N142)))</f>
        <v>0</v>
      </c>
      <c r="P142" s="153">
        <f>IF(P$5&lt;=$D142,0,IF(SUM($D142,I123)&gt;P$5,$O134/I123,$O134-SUM($I142:O142)))</f>
        <v>0</v>
      </c>
      <c r="Q142" s="154">
        <f>IF(Q$5&lt;=$D142,0,IF(SUM($D142,I123)&gt;Q$5,$O134/I123,$O134-SUM($I142:P142)))</f>
        <v>0</v>
      </c>
      <c r="R142" s="154">
        <f>IF(R$5&lt;=$D142,0,IF(SUM($D142,I123)&gt;R$5,$O134/I123,$O134-SUM($I142:Q142)))</f>
        <v>0</v>
      </c>
      <c r="S142" s="154">
        <f>IF(S$5&lt;=$D142,0,IF(SUM($D142,I123)&gt;S$5,$O134/I123,$O134-SUM($I142:R142)))</f>
        <v>0</v>
      </c>
      <c r="T142" s="154">
        <f>IF(T$5&lt;=$D142,0,IF(SUM($D142,I123)&gt;T$5,$O134/I123,$O134-SUM($I142:S142)))</f>
        <v>0</v>
      </c>
      <c r="U142" s="154">
        <f>IF(U$5&lt;=$D142,0,IF(SUM($D142,I123)&gt;U$5,$O134/I123,$O134-SUM($I142:T142)))</f>
        <v>0</v>
      </c>
      <c r="V142" s="154">
        <f>IF(V$5&lt;=$D142,0,IF(SUM($D142,I123)&gt;V$5,$O134/I123,$O134-SUM($I142:U142)))</f>
        <v>0</v>
      </c>
      <c r="W142" s="154">
        <f>IF(W$5&lt;=$D142,0,IF(SUM($D142,I123)&gt;W$5,$O134/I123,$O134-SUM($I142:V142)))</f>
        <v>0</v>
      </c>
      <c r="X142" s="154">
        <f>IF(X$5&lt;=$D142,0,IF(SUM($D142,I123)&gt;X$5,$O134/I123,$O134-SUM($I142:W142)))</f>
        <v>0</v>
      </c>
      <c r="Y142" s="154">
        <f>IF(Y$5&lt;=$D142,0,IF(SUM($D142,I123)&gt;Y$5,$O134/I123,$O134-SUM($I142:X142)))</f>
        <v>0</v>
      </c>
      <c r="Z142" s="154">
        <f>IF(Z$5&lt;=$D142,0,IF(SUM($D142,I123)&gt;Z$5,$O134/I123,$O134-SUM($I142:Y142)))</f>
        <v>0</v>
      </c>
      <c r="AA142" s="154">
        <f>IF(AA$5&lt;=$D142,0,IF(SUM($D142,I123)&gt;AA$5,$O134/I123,$O134-SUM($I142:Z142)))</f>
        <v>0</v>
      </c>
      <c r="AB142" s="154">
        <f>IF(AB$5&lt;=$D142,0,IF(SUM($D142,I123)&gt;AB$5,$O134/I123,$O134-SUM($I142:AA142)))</f>
        <v>0</v>
      </c>
      <c r="AC142" s="154">
        <f>IF(AC$5&lt;=$D142,0,IF(SUM($D142,I123)&gt;AC$5,$O134/I123,$O134-SUM($I142:AB142)))</f>
        <v>0</v>
      </c>
      <c r="AD142" s="154">
        <f>IF(AD$5&lt;=$D142,0,IF(SUM($D142,I123)&gt;AD$5,$O134/I123,$O134-SUM($I142:AC142)))</f>
        <v>0</v>
      </c>
      <c r="AE142" s="154">
        <f>IF(AE$5&lt;=$D142,0,IF(SUM($D142,I123)&gt;AE$5,$O134/I123,$O134-SUM($I142:AD142)))</f>
        <v>0</v>
      </c>
      <c r="AF142" s="154">
        <f>IF(AF$5&lt;=$D142,0,IF(SUM($D142,I123)&gt;AF$5,$O134/I123,$O134-SUM($I142:AE142)))</f>
        <v>0</v>
      </c>
      <c r="AG142" s="154">
        <f>IF(AG$5&lt;=$D142,0,IF(SUM($D142,I123)&gt;AG$5,$O134/I123,$O134-SUM($I142:AF142)))</f>
        <v>0</v>
      </c>
      <c r="AH142" s="154">
        <f>IF(AH$5&lt;=$D142,0,IF(SUM($D142,I123)&gt;AH$5,$O134/I123,$O134-SUM($I142:AG142)))</f>
        <v>0</v>
      </c>
      <c r="AI142" s="154">
        <f>IF(AI$5&lt;=$D142,0,IF(SUM($D142,I123)&gt;AI$5,$O134/I123,$O134-SUM($I142:AH142)))</f>
        <v>0</v>
      </c>
      <c r="AJ142" s="154">
        <f>IF(AJ$5&lt;=$D142,0,IF(SUM($D142,I123)&gt;AJ$5,$O134/I123,$O134-SUM($I142:AI142)))</f>
        <v>0</v>
      </c>
      <c r="AK142" s="154">
        <f>IF(AK$5&lt;=$D142,0,IF(SUM($D142,I123)&gt;AK$5,$O134/I123,$O134-SUM($I142:AJ142)))</f>
        <v>0</v>
      </c>
      <c r="AL142" s="154">
        <f>IF(AL$5&lt;=$D142,0,IF(SUM($D142,I123)&gt;AL$5,$O134/I123,$O134-SUM($I142:AK142)))</f>
        <v>0</v>
      </c>
      <c r="AM142" s="154">
        <f>IF(AM$5&lt;=$D142,0,IF(SUM($D142,I123)&gt;AM$5,$O134/I123,$O134-SUM($I142:AL142)))</f>
        <v>0</v>
      </c>
      <c r="AN142" s="154">
        <f>IF(AN$5&lt;=$D142,0,IF(SUM($D142,I123)&gt;AN$5,$O134/I123,$O134-SUM($I142:AM142)))</f>
        <v>0</v>
      </c>
      <c r="AO142" s="154">
        <f>IF(AO$5&lt;=$D142,0,IF(SUM($D142,I123)&gt;AO$5,$O134/I123,$O134-SUM($I142:AN142)))</f>
        <v>0</v>
      </c>
      <c r="AP142" s="154">
        <f>IF(AP$5&lt;=$D142,0,IF(SUM($D142,I123)&gt;AP$5,$O134/I123,$O134-SUM($I142:AO142)))</f>
        <v>0</v>
      </c>
      <c r="AQ142" s="154">
        <f>IF(AQ$5&lt;=$D142,0,IF(SUM($D142,I123)&gt;AQ$5,$O134/I123,$O134-SUM($I142:AP142)))</f>
        <v>0</v>
      </c>
      <c r="AR142" s="154">
        <f>IF(AR$5&lt;=$D142,0,IF(SUM($D142,I123)&gt;AR$5,$O134/I123,$O134-SUM($I142:AQ142)))</f>
        <v>0</v>
      </c>
      <c r="AS142" s="154">
        <f>IF(AS$5&lt;=$D142,0,IF(SUM($D142,I123)&gt;AS$5,$O134/I123,$O134-SUM($I142:AR142)))</f>
        <v>0</v>
      </c>
      <c r="AT142" s="154">
        <f>IF(AT$5&lt;=$D142,0,IF(SUM($D142,I123)&gt;AT$5,$O134/I123,$O134-SUM($I142:AS142)))</f>
        <v>0</v>
      </c>
      <c r="AU142" s="154">
        <f>IF(AU$5&lt;=$D142,0,IF(SUM($D142,I123)&gt;AU$5,$O134/I123,$O134-SUM($I142:AT142)))</f>
        <v>0</v>
      </c>
      <c r="AV142" s="154">
        <f>IF(AV$5&lt;=$D142,0,IF(SUM($D142,I123)&gt;AV$5,$O134/I123,$O134-SUM($I142:AU142)))</f>
        <v>0</v>
      </c>
      <c r="AW142" s="154">
        <f>IF(AW$5&lt;=$D142,0,IF(SUM($D142,I123)&gt;AW$5,$O134/I123,$O134-SUM($I142:AV142)))</f>
        <v>0</v>
      </c>
      <c r="AX142" s="154">
        <f>IF(AX$5&lt;=$D142,0,IF(SUM($D142,I123)&gt;AX$5,$O134/I123,$O134-SUM($I142:AW142)))</f>
        <v>0</v>
      </c>
      <c r="AY142" s="154">
        <f>IF(AY$5&lt;=$D142,0,IF(SUM($D142,I123)&gt;AY$5,$O134/I123,$O134-SUM($I142:AX142)))</f>
        <v>0</v>
      </c>
      <c r="AZ142" s="154">
        <f>IF(AZ$5&lt;=$D142,0,IF(SUM($D142,I123)&gt;AZ$5,$O134/I123,$O134-SUM($I142:AY142)))</f>
        <v>0</v>
      </c>
      <c r="BA142" s="154">
        <f>IF(BA$5&lt;=$D142,0,IF(SUM($D142,I123)&gt;BA$5,$O134/I123,$O134-SUM($I142:AZ142)))</f>
        <v>0</v>
      </c>
      <c r="BB142" s="154">
        <f>IF(BB$5&lt;=$D142,0,IF(SUM($D142,I123)&gt;BB$5,$O134/I123,$O134-SUM($I142:BA142)))</f>
        <v>0</v>
      </c>
      <c r="BC142" s="154">
        <f>IF(BC$5&lt;=$D142,0,IF(SUM($D142,I123)&gt;BC$5,$O134/I123,$O134-SUM($I142:BB142)))</f>
        <v>0</v>
      </c>
      <c r="BD142" s="154">
        <f>IF(BD$5&lt;=$D142,0,IF(SUM($D142,I123)&gt;BD$5,$O134/I123,$O134-SUM($I142:BC142)))</f>
        <v>0</v>
      </c>
      <c r="BE142" s="154">
        <f>IF(BE$5&lt;=$D142,0,IF(SUM($D142,I123)&gt;BE$5,$O134/I123,$O134-SUM($I142:BD142)))</f>
        <v>0</v>
      </c>
      <c r="BF142" s="154">
        <f>IF(BF$5&lt;=$D142,0,IF(SUM($D142,I123)&gt;BF$5,$O134/I123,$O134-SUM($I142:BE142)))</f>
        <v>0</v>
      </c>
      <c r="BG142" s="154">
        <f>IF(BG$5&lt;=$D142,0,IF(SUM($D142,I123)&gt;BG$5,$O134/I123,$O134-SUM($I142:BF142)))</f>
        <v>0</v>
      </c>
      <c r="BH142" s="154">
        <f>IF(BH$5&lt;=$D142,0,IF(SUM($D142,I123)&gt;BH$5,$O134/I123,$O134-SUM($I142:BG142)))</f>
        <v>0</v>
      </c>
      <c r="BI142" s="154">
        <f>IF(BI$5&lt;=$D142,0,IF(SUM($D142,I123)&gt;BI$5,$O134/I123,$O134-SUM($I142:BH142)))</f>
        <v>0</v>
      </c>
      <c r="BJ142" s="154">
        <f>IF(BJ$5&lt;=$D142,0,IF(SUM($D142,I123)&gt;BJ$5,$O134/I123,$O134-SUM($I142:BI142)))</f>
        <v>0</v>
      </c>
      <c r="BK142" s="154">
        <f>IF(BK$5&lt;=$D142,0,IF(SUM($D142,I123)&gt;BK$5,$O134/I123,$O134-SUM($I142:BJ142)))</f>
        <v>0</v>
      </c>
      <c r="BL142" s="154">
        <f>IF(BL$5&lt;=$D142,0,IF(SUM($D142,I123)&gt;BL$5,$O134/I123,$O134-SUM($I142:BK142)))</f>
        <v>0</v>
      </c>
      <c r="BM142" s="154">
        <f>IF(BM$5&lt;=$D142,0,IF(SUM($D142,I123)&gt;BM$5,$O134/I123,$O134-SUM($I142:BL142)))</f>
        <v>0</v>
      </c>
      <c r="BN142" s="154">
        <f>IF(BN$5&lt;=$D142,0,IF(SUM($D142,I123)&gt;BN$5,$O134/I123,$O134-SUM($I142:BM142)))</f>
        <v>0</v>
      </c>
      <c r="BO142" s="154">
        <f>IF(BO$5&lt;=$D142,0,IF(SUM($D142,I123)&gt;BO$5,$O134/I123,$O134-SUM($I142:BN142)))</f>
        <v>0</v>
      </c>
      <c r="BP142" s="154">
        <f>IF(BP$5&lt;=$D142,0,IF(SUM($D142,I123)&gt;BP$5,$O134/I123,$O134-SUM($I142:BO142)))</f>
        <v>0</v>
      </c>
      <c r="BQ142" s="154">
        <f>IF(BQ$5&lt;=$D142,0,IF(SUM($D142,I123)&gt;BQ$5,$O134/I123,$O134-SUM($I142:BP142)))</f>
        <v>0</v>
      </c>
      <c r="BR142" s="154">
        <f>IF(BR$5&lt;=$D142,0,IF(SUM($D142,I123)&gt;BR$5,$O134/I123,$O134-SUM($I142:BQ142)))</f>
        <v>0</v>
      </c>
      <c r="BS142" s="154">
        <f>IF(BS$5&lt;=$D142,0,IF(SUM($D142,I123)&gt;BS$5,$O134/I123,$O134-SUM($I142:BR142)))</f>
        <v>0</v>
      </c>
      <c r="BT142" s="154">
        <f>IF(BT$5&lt;=$D142,0,IF(SUM($D142,I123)&gt;BT$5,$O134/I123,$O134-SUM($I142:BS142)))</f>
        <v>0</v>
      </c>
      <c r="BU142" s="154">
        <f>IF(BU$5&lt;=$D142,0,IF(SUM($D142,I123)&gt;BU$5,$O134/I123,$O134-SUM($I142:BT142)))</f>
        <v>0</v>
      </c>
      <c r="BV142" s="154">
        <f>IF(BV$5&lt;=$D142,0,IF(SUM($D142,I123)&gt;BV$5,$O134/I123,$O134-SUM($I142:BU142)))</f>
        <v>0</v>
      </c>
      <c r="BW142" s="154">
        <f>IF(BW$5&lt;=$D142,0,IF(SUM($D142,I123)&gt;BW$5,$O134/I123,$O134-SUM($I142:BV142)))</f>
        <v>0</v>
      </c>
    </row>
    <row r="143" spans="3:75" ht="12.75" customHeight="1" outlineLevel="1">
      <c r="D143" s="155">
        <f t="shared" si="38"/>
        <v>2019</v>
      </c>
      <c r="E143" s="120" t="s">
        <v>55</v>
      </c>
      <c r="I143" s="134"/>
      <c r="J143" s="152">
        <f>IF(J$5&lt;=$D143,0,IF(SUM($D143,I123)&gt;J$5,$P134/I123,$P134-SUM($I143:I143)))</f>
        <v>0</v>
      </c>
      <c r="K143" s="152">
        <f>IF(K$5&lt;=$D143,0,IF(SUM($D143,I123)&gt;K$5,$P134/I123,$P134-SUM($I143:J143)))</f>
        <v>0</v>
      </c>
      <c r="L143" s="152">
        <f>IF(L$5&lt;=$D143,0,IF(SUM($D143,I123)&gt;L$5,$P134/I123,$P134-SUM($I143:K143)))</f>
        <v>0</v>
      </c>
      <c r="M143" s="152">
        <f>IF(M$5&lt;=$D143,0,IF(SUM($D143,I123)&gt;M$5,$P134/I123,$P134-SUM($I143:L143)))</f>
        <v>0</v>
      </c>
      <c r="N143" s="152">
        <f>IF(N$5&lt;=$D143,0,IF(SUM($D143,I123)&gt;N$5,$P134/I123,$P134-SUM($I143:M143)))</f>
        <v>0</v>
      </c>
      <c r="O143" s="152">
        <f>IF(O$5&lt;=$D143,0,IF(SUM($D143,I123)&gt;O$5,$P134/I123,$P134-SUM($I143:N143)))</f>
        <v>0</v>
      </c>
      <c r="P143" s="152">
        <f>IF(P$5&lt;=$D143,0,IF(SUM($D143,I123)&gt;P$5,$P134/I123,$P134-SUM($I143:O143)))</f>
        <v>0</v>
      </c>
      <c r="Q143" s="153">
        <f>IF(Q$5&lt;=$D143,0,IF(SUM($D143,I123)&gt;Q$5,$P134/I123,$P134-SUM($I143:P143)))</f>
        <v>0</v>
      </c>
      <c r="R143" s="154">
        <f>IF(R$5&lt;=$D143,0,IF(SUM($D143,I123)&gt;R$5,$P134/I123,$P134-SUM($I143:Q143)))</f>
        <v>0</v>
      </c>
      <c r="S143" s="154">
        <f>IF(S$5&lt;=$D143,0,IF(SUM($D143,I123)&gt;S$5,$P134/I123,$P134-SUM($I143:R143)))</f>
        <v>0</v>
      </c>
      <c r="T143" s="154">
        <f>IF(T$5&lt;=$D143,0,IF(SUM($D143,I123)&gt;T$5,$P134/I123,$P134-SUM($I143:S143)))</f>
        <v>0</v>
      </c>
      <c r="U143" s="154">
        <f>IF(U$5&lt;=$D143,0,IF(SUM($D143,I123)&gt;U$5,$P134/I123,$P134-SUM($I143:T143)))</f>
        <v>0</v>
      </c>
      <c r="V143" s="154">
        <f>IF(V$5&lt;=$D143,0,IF(SUM($D143,I123)&gt;V$5,$P134/I123,$P134-SUM($I143:U143)))</f>
        <v>0</v>
      </c>
      <c r="W143" s="154">
        <f>IF(W$5&lt;=$D143,0,IF(SUM($D143,I123)&gt;W$5,$P134/I123,$P134-SUM($I143:V143)))</f>
        <v>0</v>
      </c>
      <c r="X143" s="154">
        <f>IF(X$5&lt;=$D143,0,IF(SUM($D143,I123)&gt;X$5,$P134/I123,$P134-SUM($I143:W143)))</f>
        <v>0</v>
      </c>
      <c r="Y143" s="154">
        <f>IF(Y$5&lt;=$D143,0,IF(SUM($D143,I123)&gt;Y$5,$P134/I123,$P134-SUM($I143:X143)))</f>
        <v>0</v>
      </c>
      <c r="Z143" s="154">
        <f>IF(Z$5&lt;=$D143,0,IF(SUM($D143,I123)&gt;Z$5,$P134/I123,$P134-SUM($I143:Y143)))</f>
        <v>0</v>
      </c>
      <c r="AA143" s="154">
        <f>IF(AA$5&lt;=$D143,0,IF(SUM($D143,I123)&gt;AA$5,$P134/I123,$P134-SUM($I143:Z143)))</f>
        <v>0</v>
      </c>
      <c r="AB143" s="154">
        <f>IF(AB$5&lt;=$D143,0,IF(SUM($D143,I123)&gt;AB$5,$P134/I123,$P134-SUM($I143:AA143)))</f>
        <v>0</v>
      </c>
      <c r="AC143" s="154">
        <f>IF(AC$5&lt;=$D143,0,IF(SUM($D143,I123)&gt;AC$5,$P134/I123,$P134-SUM($I143:AB143)))</f>
        <v>0</v>
      </c>
      <c r="AD143" s="154">
        <f>IF(AD$5&lt;=$D143,0,IF(SUM($D143,I123)&gt;AD$5,$P134/I123,$P134-SUM($I143:AC143)))</f>
        <v>0</v>
      </c>
      <c r="AE143" s="154">
        <f>IF(AE$5&lt;=$D143,0,IF(SUM($D143,I123)&gt;AE$5,$P134/I123,$P134-SUM($I143:AD143)))</f>
        <v>0</v>
      </c>
      <c r="AF143" s="154">
        <f>IF(AF$5&lt;=$D143,0,IF(SUM($D143,I123)&gt;AF$5,$P134/I123,$P134-SUM($I143:AE143)))</f>
        <v>0</v>
      </c>
      <c r="AG143" s="154">
        <f>IF(AG$5&lt;=$D143,0,IF(SUM($D143,I123)&gt;AG$5,$P134/I123,$P134-SUM($I143:AF143)))</f>
        <v>0</v>
      </c>
      <c r="AH143" s="154">
        <f>IF(AH$5&lt;=$D143,0,IF(SUM($D143,I123)&gt;AH$5,$P134/I123,$P134-SUM($I143:AG143)))</f>
        <v>0</v>
      </c>
      <c r="AI143" s="154">
        <f>IF(AI$5&lt;=$D143,0,IF(SUM($D143,I123)&gt;AI$5,$P134/I123,$P134-SUM($I143:AH143)))</f>
        <v>0</v>
      </c>
      <c r="AJ143" s="154">
        <f>IF(AJ$5&lt;=$D143,0,IF(SUM($D143,I123)&gt;AJ$5,$P134/I123,$P134-SUM($I143:AI143)))</f>
        <v>0</v>
      </c>
      <c r="AK143" s="154">
        <f>IF(AK$5&lt;=$D143,0,IF(SUM($D143,I123)&gt;AK$5,$P134/I123,$P134-SUM($I143:AJ143)))</f>
        <v>0</v>
      </c>
      <c r="AL143" s="154">
        <f>IF(AL$5&lt;=$D143,0,IF(SUM($D143,I123)&gt;AL$5,$P134/I123,$P134-SUM($I143:AK143)))</f>
        <v>0</v>
      </c>
      <c r="AM143" s="154">
        <f>IF(AM$5&lt;=$D143,0,IF(SUM($D143,I123)&gt;AM$5,$P134/I123,$P134-SUM($I143:AL143)))</f>
        <v>0</v>
      </c>
      <c r="AN143" s="154">
        <f>IF(AN$5&lt;=$D143,0,IF(SUM($D143,I123)&gt;AN$5,$P134/I123,$P134-SUM($I143:AM143)))</f>
        <v>0</v>
      </c>
      <c r="AO143" s="154">
        <f>IF(AO$5&lt;=$D143,0,IF(SUM($D143,I123)&gt;AO$5,$P134/I123,$P134-SUM($I143:AN143)))</f>
        <v>0</v>
      </c>
      <c r="AP143" s="154">
        <f>IF(AP$5&lt;=$D143,0,IF(SUM($D143,I123)&gt;AP$5,$P134/I123,$P134-SUM($I143:AO143)))</f>
        <v>0</v>
      </c>
      <c r="AQ143" s="154">
        <f>IF(AQ$5&lt;=$D143,0,IF(SUM($D143,I123)&gt;AQ$5,$P134/I123,$P134-SUM($I143:AP143)))</f>
        <v>0</v>
      </c>
      <c r="AR143" s="154">
        <f>IF(AR$5&lt;=$D143,0,IF(SUM($D143,I123)&gt;AR$5,$P134/I123,$P134-SUM($I143:AQ143)))</f>
        <v>0</v>
      </c>
      <c r="AS143" s="154">
        <f>IF(AS$5&lt;=$D143,0,IF(SUM($D143,I123)&gt;AS$5,$P134/I123,$P134-SUM($I143:AR143)))</f>
        <v>0</v>
      </c>
      <c r="AT143" s="154">
        <f>IF(AT$5&lt;=$D143,0,IF(SUM($D143,I123)&gt;AT$5,$P134/I123,$P134-SUM($I143:AS143)))</f>
        <v>0</v>
      </c>
      <c r="AU143" s="154">
        <f>IF(AU$5&lt;=$D143,0,IF(SUM($D143,I123)&gt;AU$5,$P134/I123,$P134-SUM($I143:AT143)))</f>
        <v>0</v>
      </c>
      <c r="AV143" s="154">
        <f>IF(AV$5&lt;=$D143,0,IF(SUM($D143,I123)&gt;AV$5,$P134/I123,$P134-SUM($I143:AU143)))</f>
        <v>0</v>
      </c>
      <c r="AW143" s="154">
        <f>IF(AW$5&lt;=$D143,0,IF(SUM($D143,I123)&gt;AW$5,$P134/I123,$P134-SUM($I143:AV143)))</f>
        <v>0</v>
      </c>
      <c r="AX143" s="154">
        <f>IF(AX$5&lt;=$D143,0,IF(SUM($D143,I123)&gt;AX$5,$P134/I123,$P134-SUM($I143:AW143)))</f>
        <v>0</v>
      </c>
      <c r="AY143" s="154">
        <f>IF(AY$5&lt;=$D143,0,IF(SUM($D143,I123)&gt;AY$5,$P134/I123,$P134-SUM($I143:AX143)))</f>
        <v>0</v>
      </c>
      <c r="AZ143" s="154">
        <f>IF(AZ$5&lt;=$D143,0,IF(SUM($D143,I123)&gt;AZ$5,$P134/I123,$P134-SUM($I143:AY143)))</f>
        <v>0</v>
      </c>
      <c r="BA143" s="154">
        <f>IF(BA$5&lt;=$D143,0,IF(SUM($D143,I123)&gt;BA$5,$P134/I123,$P134-SUM($I143:AZ143)))</f>
        <v>0</v>
      </c>
      <c r="BB143" s="154">
        <f>IF(BB$5&lt;=$D143,0,IF(SUM($D143,I123)&gt;BB$5,$P134/I123,$P134-SUM($I143:BA143)))</f>
        <v>0</v>
      </c>
      <c r="BC143" s="154">
        <f>IF(BC$5&lt;=$D143,0,IF(SUM($D143,I123)&gt;BC$5,$P134/I123,$P134-SUM($I143:BB143)))</f>
        <v>0</v>
      </c>
      <c r="BD143" s="154">
        <f>IF(BD$5&lt;=$D143,0,IF(SUM($D143,I123)&gt;BD$5,$P134/I123,$P134-SUM($I143:BC143)))</f>
        <v>0</v>
      </c>
      <c r="BE143" s="154">
        <f>IF(BE$5&lt;=$D143,0,IF(SUM($D143,I123)&gt;BE$5,$P134/I123,$P134-SUM($I143:BD143)))</f>
        <v>0</v>
      </c>
      <c r="BF143" s="154">
        <f>IF(BF$5&lt;=$D143,0,IF(SUM($D143,I123)&gt;BF$5,$P134/I123,$P134-SUM($I143:BE143)))</f>
        <v>0</v>
      </c>
      <c r="BG143" s="154">
        <f>IF(BG$5&lt;=$D143,0,IF(SUM($D143,I123)&gt;BG$5,$P134/I123,$P134-SUM($I143:BF143)))</f>
        <v>0</v>
      </c>
      <c r="BH143" s="154">
        <f>IF(BH$5&lt;=$D143,0,IF(SUM($D143,I123)&gt;BH$5,$P134/I123,$P134-SUM($I143:BG143)))</f>
        <v>0</v>
      </c>
      <c r="BI143" s="154">
        <f>IF(BI$5&lt;=$D143,0,IF(SUM($D143,I123)&gt;BI$5,$P134/I123,$P134-SUM($I143:BH143)))</f>
        <v>0</v>
      </c>
      <c r="BJ143" s="154">
        <f>IF(BJ$5&lt;=$D143,0,IF(SUM($D143,I123)&gt;BJ$5,$P134/I123,$P134-SUM($I143:BI143)))</f>
        <v>0</v>
      </c>
      <c r="BK143" s="154">
        <f>IF(BK$5&lt;=$D143,0,IF(SUM($D143,I123)&gt;BK$5,$P134/I123,$P134-SUM($I143:BJ143)))</f>
        <v>0</v>
      </c>
      <c r="BL143" s="154">
        <f>IF(BL$5&lt;=$D143,0,IF(SUM($D143,I123)&gt;BL$5,$P134/I123,$P134-SUM($I143:BK143)))</f>
        <v>0</v>
      </c>
      <c r="BM143" s="154">
        <f>IF(BM$5&lt;=$D143,0,IF(SUM($D143,I123)&gt;BM$5,$P134/I123,$P134-SUM($I143:BL143)))</f>
        <v>0</v>
      </c>
      <c r="BN143" s="154">
        <f>IF(BN$5&lt;=$D143,0,IF(SUM($D143,I123)&gt;BN$5,$P134/I123,$P134-SUM($I143:BM143)))</f>
        <v>0</v>
      </c>
      <c r="BO143" s="154">
        <f>IF(BO$5&lt;=$D143,0,IF(SUM($D143,I123)&gt;BO$5,$P134/I123,$P134-SUM($I143:BN143)))</f>
        <v>0</v>
      </c>
      <c r="BP143" s="154">
        <f>IF(BP$5&lt;=$D143,0,IF(SUM($D143,I123)&gt;BP$5,$P134/I123,$P134-SUM($I143:BO143)))</f>
        <v>0</v>
      </c>
      <c r="BQ143" s="154">
        <f>IF(BQ$5&lt;=$D143,0,IF(SUM($D143,I123)&gt;BQ$5,$P134/I123,$P134-SUM($I143:BP143)))</f>
        <v>0</v>
      </c>
      <c r="BR143" s="154">
        <f>IF(BR$5&lt;=$D143,0,IF(SUM($D143,I123)&gt;BR$5,$P134/I123,$P134-SUM($I143:BQ143)))</f>
        <v>0</v>
      </c>
      <c r="BS143" s="154">
        <f>IF(BS$5&lt;=$D143,0,IF(SUM($D143,I123)&gt;BS$5,$P134/I123,$P134-SUM($I143:BR143)))</f>
        <v>0</v>
      </c>
      <c r="BT143" s="154">
        <f>IF(BT$5&lt;=$D143,0,IF(SUM($D143,I123)&gt;BT$5,$P134/I123,$P134-SUM($I143:BS143)))</f>
        <v>0</v>
      </c>
      <c r="BU143" s="154">
        <f>IF(BU$5&lt;=$D143,0,IF(SUM($D143,I123)&gt;BU$5,$P134/I123,$P134-SUM($I143:BT143)))</f>
        <v>0</v>
      </c>
      <c r="BV143" s="154">
        <f>IF(BV$5&lt;=$D143,0,IF(SUM($D143,I123)&gt;BV$5,$P134/I123,$P134-SUM($I143:BU143)))</f>
        <v>0</v>
      </c>
      <c r="BW143" s="154">
        <f>IF(BW$5&lt;=$D143,0,IF(SUM($D143,I123)&gt;BW$5,$P134/I123,$P134-SUM($I143:BV143)))</f>
        <v>0</v>
      </c>
    </row>
    <row r="144" spans="3:75" ht="12.75" customHeight="1" outlineLevel="1">
      <c r="D144" s="155">
        <f t="shared" si="38"/>
        <v>2020</v>
      </c>
      <c r="E144" s="120" t="s">
        <v>55</v>
      </c>
      <c r="I144" s="134"/>
      <c r="J144" s="152">
        <f>IF(J$5&lt;=$D144,0,IF(SUM($D144,I123)&gt;J$5,$Q134/I123,$Q134-SUM($I144:I144)))</f>
        <v>0</v>
      </c>
      <c r="K144" s="152">
        <f>IF(K$5&lt;=$D144,0,IF(SUM($D144,I123)&gt;K$5,$Q134/I123,$Q134-SUM($I144:J144)))</f>
        <v>0</v>
      </c>
      <c r="L144" s="152">
        <f>IF(L$5&lt;=$D144,0,IF(SUM($D144,I123)&gt;L$5,$Q134/I123,$Q134-SUM($I144:K144)))</f>
        <v>0</v>
      </c>
      <c r="M144" s="152">
        <f>IF(M$5&lt;=$D144,0,IF(SUM($D144,I123)&gt;M$5,$Q134/I123,$Q134-SUM($I144:L144)))</f>
        <v>0</v>
      </c>
      <c r="N144" s="152">
        <f>IF(N$5&lt;=$D144,0,IF(SUM($D144,I123)&gt;N$5,$Q134/I123,$Q134-SUM($I144:M144)))</f>
        <v>0</v>
      </c>
      <c r="O144" s="152">
        <f>IF(O$5&lt;=$D144,0,IF(SUM($D144,I123)&gt;O$5,$Q134/I123,$Q134-SUM($I144:N144)))</f>
        <v>0</v>
      </c>
      <c r="P144" s="152">
        <f>IF(P$5&lt;=$D144,0,IF(SUM($D144,I123)&gt;P$5,$Q134/I123,$Q134-SUM($I144:O144)))</f>
        <v>0</v>
      </c>
      <c r="Q144" s="152">
        <f>IF(Q$5&lt;=$D144,0,IF(SUM($D144,I123)&gt;Q$5,$Q134/I123,$Q134-SUM($I144:P144)))</f>
        <v>0</v>
      </c>
      <c r="R144" s="153">
        <f>IF(R$5&lt;=$D144,0,IF(SUM($D144,I123)&gt;R$5,$Q134/I123,$Q134-SUM($I144:Q144)))</f>
        <v>0</v>
      </c>
      <c r="S144" s="154">
        <f>IF(S$5&lt;=$D144,0,IF(SUM($D144,I123)&gt;S$5,$Q134/I123,$Q134-SUM($I144:R144)))</f>
        <v>0</v>
      </c>
      <c r="T144" s="154">
        <f>IF(T$5&lt;=$D144,0,IF(SUM($D144,I123)&gt;T$5,$Q134/I123,$Q134-SUM($I144:S144)))</f>
        <v>0</v>
      </c>
      <c r="U144" s="154">
        <f>IF(U$5&lt;=$D144,0,IF(SUM($D144,I123)&gt;U$5,$Q134/I123,$Q134-SUM($I144:T144)))</f>
        <v>0</v>
      </c>
      <c r="V144" s="154">
        <f>IF(V$5&lt;=$D144,0,IF(SUM($D144,I123)&gt;V$5,$Q134/I123,$Q134-SUM($I144:U144)))</f>
        <v>0</v>
      </c>
      <c r="W144" s="154">
        <f>IF(W$5&lt;=$D144,0,IF(SUM($D144,I123)&gt;W$5,$Q134/I123,$Q134-SUM($I144:V144)))</f>
        <v>0</v>
      </c>
      <c r="X144" s="154">
        <f>IF(X$5&lt;=$D144,0,IF(SUM($D144,I123)&gt;X$5,$Q134/I123,$Q134-SUM($I144:W144)))</f>
        <v>0</v>
      </c>
      <c r="Y144" s="154">
        <f>IF(Y$5&lt;=$D144,0,IF(SUM($D144,I123)&gt;Y$5,$Q134/I123,$Q134-SUM($I144:X144)))</f>
        <v>0</v>
      </c>
      <c r="Z144" s="154">
        <f>IF(Z$5&lt;=$D144,0,IF(SUM($D144,I123)&gt;Z$5,$Q134/I123,$Q134-SUM($I144:Y144)))</f>
        <v>0</v>
      </c>
      <c r="AA144" s="154">
        <f>IF(AA$5&lt;=$D144,0,IF(SUM($D144,I123)&gt;AA$5,$Q134/I123,$Q134-SUM($I144:Z144)))</f>
        <v>0</v>
      </c>
      <c r="AB144" s="154">
        <f>IF(AB$5&lt;=$D144,0,IF(SUM($D144,I123)&gt;AB$5,$Q134/I123,$Q134-SUM($I144:AA144)))</f>
        <v>0</v>
      </c>
      <c r="AC144" s="154">
        <f>IF(AC$5&lt;=$D144,0,IF(SUM($D144,I123)&gt;AC$5,$Q134/I123,$Q134-SUM($I144:AB144)))</f>
        <v>0</v>
      </c>
      <c r="AD144" s="154">
        <f>IF(AD$5&lt;=$D144,0,IF(SUM($D144,I123)&gt;AD$5,$Q134/I123,$Q134-SUM($I144:AC144)))</f>
        <v>0</v>
      </c>
      <c r="AE144" s="154">
        <f>IF(AE$5&lt;=$D144,0,IF(SUM($D144,I123)&gt;AE$5,$Q134/I123,$Q134-SUM($I144:AD144)))</f>
        <v>0</v>
      </c>
      <c r="AF144" s="154">
        <f>IF(AF$5&lt;=$D144,0,IF(SUM($D144,I123)&gt;AF$5,$Q134/I123,$Q134-SUM($I144:AE144)))</f>
        <v>0</v>
      </c>
      <c r="AG144" s="154">
        <f>IF(AG$5&lt;=$D144,0,IF(SUM($D144,I123)&gt;AG$5,$Q134/I123,$Q134-SUM($I144:AF144)))</f>
        <v>0</v>
      </c>
      <c r="AH144" s="154">
        <f>IF(AH$5&lt;=$D144,0,IF(SUM($D144,I123)&gt;AH$5,$Q134/I123,$Q134-SUM($I144:AG144)))</f>
        <v>0</v>
      </c>
      <c r="AI144" s="154">
        <f>IF(AI$5&lt;=$D144,0,IF(SUM($D144,I123)&gt;AI$5,$Q134/I123,$Q134-SUM($I144:AH144)))</f>
        <v>0</v>
      </c>
      <c r="AJ144" s="154">
        <f>IF(AJ$5&lt;=$D144,0,IF(SUM($D144,I123)&gt;AJ$5,$Q134/I123,$Q134-SUM($I144:AI144)))</f>
        <v>0</v>
      </c>
      <c r="AK144" s="154">
        <f>IF(AK$5&lt;=$D144,0,IF(SUM($D144,I123)&gt;AK$5,$Q134/I123,$Q134-SUM($I144:AJ144)))</f>
        <v>0</v>
      </c>
      <c r="AL144" s="154">
        <f>IF(AL$5&lt;=$D144,0,IF(SUM($D144,I123)&gt;AL$5,$Q134/I123,$Q134-SUM($I144:AK144)))</f>
        <v>0</v>
      </c>
      <c r="AM144" s="154">
        <f>IF(AM$5&lt;=$D144,0,IF(SUM($D144,I123)&gt;AM$5,$Q134/I123,$Q134-SUM($I144:AL144)))</f>
        <v>0</v>
      </c>
      <c r="AN144" s="154">
        <f>IF(AN$5&lt;=$D144,0,IF(SUM($D144,I123)&gt;AN$5,$Q134/I123,$Q134-SUM($I144:AM144)))</f>
        <v>0</v>
      </c>
      <c r="AO144" s="154">
        <f>IF(AO$5&lt;=$D144,0,IF(SUM($D144,I123)&gt;AO$5,$Q134/I123,$Q134-SUM($I144:AN144)))</f>
        <v>0</v>
      </c>
      <c r="AP144" s="154">
        <f>IF(AP$5&lt;=$D144,0,IF(SUM($D144,I123)&gt;AP$5,$Q134/I123,$Q134-SUM($I144:AO144)))</f>
        <v>0</v>
      </c>
      <c r="AQ144" s="154">
        <f>IF(AQ$5&lt;=$D144,0,IF(SUM($D144,I123)&gt;AQ$5,$Q134/I123,$Q134-SUM($I144:AP144)))</f>
        <v>0</v>
      </c>
      <c r="AR144" s="154">
        <f>IF(AR$5&lt;=$D144,0,IF(SUM($D144,I123)&gt;AR$5,$Q134/I123,$Q134-SUM($I144:AQ144)))</f>
        <v>0</v>
      </c>
      <c r="AS144" s="154">
        <f>IF(AS$5&lt;=$D144,0,IF(SUM($D144,I123)&gt;AS$5,$Q134/I123,$Q134-SUM($I144:AR144)))</f>
        <v>0</v>
      </c>
      <c r="AT144" s="154">
        <f>IF(AT$5&lt;=$D144,0,IF(SUM($D144,I123)&gt;AT$5,$Q134/I123,$Q134-SUM($I144:AS144)))</f>
        <v>0</v>
      </c>
      <c r="AU144" s="154">
        <f>IF(AU$5&lt;=$D144,0,IF(SUM($D144,I123)&gt;AU$5,$Q134/I123,$Q134-SUM($I144:AT144)))</f>
        <v>0</v>
      </c>
      <c r="AV144" s="154">
        <f>IF(AV$5&lt;=$D144,0,IF(SUM($D144,I123)&gt;AV$5,$Q134/I123,$Q134-SUM($I144:AU144)))</f>
        <v>0</v>
      </c>
      <c r="AW144" s="154">
        <f>IF(AW$5&lt;=$D144,0,IF(SUM($D144,I123)&gt;AW$5,$Q134/I123,$Q134-SUM($I144:AV144)))</f>
        <v>0</v>
      </c>
      <c r="AX144" s="154">
        <f>IF(AX$5&lt;=$D144,0,IF(SUM($D144,I123)&gt;AX$5,$Q134/I123,$Q134-SUM($I144:AW144)))</f>
        <v>0</v>
      </c>
      <c r="AY144" s="154">
        <f>IF(AY$5&lt;=$D144,0,IF(SUM($D144,I123)&gt;AY$5,$Q134/I123,$Q134-SUM($I144:AX144)))</f>
        <v>0</v>
      </c>
      <c r="AZ144" s="154">
        <f>IF(AZ$5&lt;=$D144,0,IF(SUM($D144,I123)&gt;AZ$5,$Q134/I123,$Q134-SUM($I144:AY144)))</f>
        <v>0</v>
      </c>
      <c r="BA144" s="154">
        <f>IF(BA$5&lt;=$D144,0,IF(SUM($D144,I123)&gt;BA$5,$Q134/I123,$Q134-SUM($I144:AZ144)))</f>
        <v>0</v>
      </c>
      <c r="BB144" s="154">
        <f>IF(BB$5&lt;=$D144,0,IF(SUM($D144,I123)&gt;BB$5,$Q134/I123,$Q134-SUM($I144:BA144)))</f>
        <v>0</v>
      </c>
      <c r="BC144" s="154">
        <f>IF(BC$5&lt;=$D144,0,IF(SUM($D144,I123)&gt;BC$5,$Q134/I123,$Q134-SUM($I144:BB144)))</f>
        <v>0</v>
      </c>
      <c r="BD144" s="154">
        <f>IF(BD$5&lt;=$D144,0,IF(SUM($D144,I123)&gt;BD$5,$Q134/I123,$Q134-SUM($I144:BC144)))</f>
        <v>0</v>
      </c>
      <c r="BE144" s="154">
        <f>IF(BE$5&lt;=$D144,0,IF(SUM($D144,I123)&gt;BE$5,$Q134/I123,$Q134-SUM($I144:BD144)))</f>
        <v>0</v>
      </c>
      <c r="BF144" s="154">
        <f>IF(BF$5&lt;=$D144,0,IF(SUM($D144,I123)&gt;BF$5,$Q134/I123,$Q134-SUM($I144:BE144)))</f>
        <v>0</v>
      </c>
      <c r="BG144" s="154">
        <f>IF(BG$5&lt;=$D144,0,IF(SUM($D144,I123)&gt;BG$5,$Q134/I123,$Q134-SUM($I144:BF144)))</f>
        <v>0</v>
      </c>
      <c r="BH144" s="154">
        <f>IF(BH$5&lt;=$D144,0,IF(SUM($D144,I123)&gt;BH$5,$Q134/I123,$Q134-SUM($I144:BG144)))</f>
        <v>0</v>
      </c>
      <c r="BI144" s="154">
        <f>IF(BI$5&lt;=$D144,0,IF(SUM($D144,I123)&gt;BI$5,$Q134/I123,$Q134-SUM($I144:BH144)))</f>
        <v>0</v>
      </c>
      <c r="BJ144" s="154">
        <f>IF(BJ$5&lt;=$D144,0,IF(SUM($D144,I123)&gt;BJ$5,$Q134/I123,$Q134-SUM($I144:BI144)))</f>
        <v>0</v>
      </c>
      <c r="BK144" s="154">
        <f>IF(BK$5&lt;=$D144,0,IF(SUM($D144,I123)&gt;BK$5,$Q134/I123,$Q134-SUM($I144:BJ144)))</f>
        <v>0</v>
      </c>
      <c r="BL144" s="154">
        <f>IF(BL$5&lt;=$D144,0,IF(SUM($D144,I123)&gt;BL$5,$Q134/I123,$Q134-SUM($I144:BK144)))</f>
        <v>0</v>
      </c>
      <c r="BM144" s="154">
        <f>IF(BM$5&lt;=$D144,0,IF(SUM($D144,I123)&gt;BM$5,$Q134/I123,$Q134-SUM($I144:BL144)))</f>
        <v>0</v>
      </c>
      <c r="BN144" s="154">
        <f>IF(BN$5&lt;=$D144,0,IF(SUM($D144,I123)&gt;BN$5,$Q134/I123,$Q134-SUM($I144:BM144)))</f>
        <v>0</v>
      </c>
      <c r="BO144" s="154">
        <f>IF(BO$5&lt;=$D144,0,IF(SUM($D144,I123)&gt;BO$5,$Q134/I123,$Q134-SUM($I144:BN144)))</f>
        <v>0</v>
      </c>
      <c r="BP144" s="154">
        <f>IF(BP$5&lt;=$D144,0,IF(SUM($D144,I123)&gt;BP$5,$Q134/I123,$Q134-SUM($I144:BO144)))</f>
        <v>0</v>
      </c>
      <c r="BQ144" s="154">
        <f>IF(BQ$5&lt;=$D144,0,IF(SUM($D144,I123)&gt;BQ$5,$Q134/I123,$Q134-SUM($I144:BP144)))</f>
        <v>0</v>
      </c>
      <c r="BR144" s="154">
        <f>IF(BR$5&lt;=$D144,0,IF(SUM($D144,I123)&gt;BR$5,$Q134/I123,$Q134-SUM($I144:BQ144)))</f>
        <v>0</v>
      </c>
      <c r="BS144" s="154">
        <f>IF(BS$5&lt;=$D144,0,IF(SUM($D144,I123)&gt;BS$5,$Q134/I123,$Q134-SUM($I144:BR144)))</f>
        <v>0</v>
      </c>
      <c r="BT144" s="154">
        <f>IF(BT$5&lt;=$D144,0,IF(SUM($D144,I123)&gt;BT$5,$Q134/I123,$Q134-SUM($I144:BS144)))</f>
        <v>0</v>
      </c>
      <c r="BU144" s="154">
        <f>IF(BU$5&lt;=$D144,0,IF(SUM($D144,I123)&gt;BU$5,$Q134/I123,$Q134-SUM($I144:BT144)))</f>
        <v>0</v>
      </c>
      <c r="BV144" s="154">
        <f>IF(BV$5&lt;=$D144,0,IF(SUM($D144,I123)&gt;BV$5,$Q134/I123,$Q134-SUM($I144:BU144)))</f>
        <v>0</v>
      </c>
      <c r="BW144" s="154">
        <f>IF(BW$5&lt;=$D144,0,IF(SUM($D144,I123)&gt;BW$5,$Q134/I123,$Q134-SUM($I144:BV144)))</f>
        <v>0</v>
      </c>
    </row>
    <row r="145" spans="4:75" ht="12.75" customHeight="1" outlineLevel="1">
      <c r="D145" s="155">
        <f t="shared" si="38"/>
        <v>2021</v>
      </c>
      <c r="E145" s="120" t="s">
        <v>55</v>
      </c>
      <c r="I145" s="134"/>
      <c r="J145" s="152">
        <f>IF(J$5&lt;=$D145,0,IF(SUM($D145,I123)&gt;J$5,$R134/I123,$R134-SUM($I145:I145)))</f>
        <v>0</v>
      </c>
      <c r="K145" s="152">
        <f>IF(K$5&lt;=$D145,0,IF(SUM($D145,I123)&gt;K$5,$R134/I123,$R134-SUM($I145:J145)))</f>
        <v>0</v>
      </c>
      <c r="L145" s="152">
        <f>IF(L$5&lt;=$D145,0,IF(SUM($D145,I123)&gt;L$5,$R134/I123,$R134-SUM($I145:K145)))</f>
        <v>0</v>
      </c>
      <c r="M145" s="152">
        <f>IF(M$5&lt;=$D145,0,IF(SUM($D145,I123)&gt;M$5,$R134/I123,$R134-SUM($I145:L145)))</f>
        <v>0</v>
      </c>
      <c r="N145" s="152">
        <f>IF(N$5&lt;=$D145,0,IF(SUM($D145,I123)&gt;N$5,$R134/I123,$R134-SUM($I145:M145)))</f>
        <v>0</v>
      </c>
      <c r="O145" s="152">
        <f>IF(O$5&lt;=$D145,0,IF(SUM($D145,I123)&gt;O$5,$R134/I123,$R134-SUM($I145:N145)))</f>
        <v>0</v>
      </c>
      <c r="P145" s="152">
        <f>IF(P$5&lt;=$D145,0,IF(SUM($D145,I123)&gt;P$5,$R134/I123,$R134-SUM($I145:O145)))</f>
        <v>0</v>
      </c>
      <c r="Q145" s="152">
        <f>IF(Q$5&lt;=$D145,0,IF(SUM($D145,I123)&gt;Q$5,$R134/I123,$R134-SUM($I145:P145)))</f>
        <v>0</v>
      </c>
      <c r="R145" s="152">
        <f>IF(R$5&lt;=$D145,0,IF(SUM($D145,I123)&gt;R$5,$R134/I123,$R134-SUM($I145:Q145)))</f>
        <v>0</v>
      </c>
      <c r="S145" s="153">
        <f>IF(S$5&lt;=$D145,0,IF(SUM($D145,I123)&gt;S$5,$R134/I123,$R134-SUM($I145:R145)))</f>
        <v>0</v>
      </c>
      <c r="T145" s="154">
        <f>IF(T$5&lt;=$D145,0,IF(SUM($D145,I123)&gt;T$5,$R134/I123,$R134-SUM($I145:S145)))</f>
        <v>0</v>
      </c>
      <c r="U145" s="154">
        <f>IF(U$5&lt;=$D145,0,IF(SUM($D145,I123)&gt;U$5,$R134/I123,$R134-SUM($I145:T145)))</f>
        <v>0</v>
      </c>
      <c r="V145" s="154">
        <f>IF(V$5&lt;=$D145,0,IF(SUM($D145,I123)&gt;V$5,$R134/I123,$R134-SUM($I145:U145)))</f>
        <v>0</v>
      </c>
      <c r="W145" s="154">
        <f>IF(W$5&lt;=$D145,0,IF(SUM($D145,I123)&gt;W$5,$R134/I123,$R134-SUM($I145:V145)))</f>
        <v>0</v>
      </c>
      <c r="X145" s="154">
        <f>IF(X$5&lt;=$D145,0,IF(SUM($D145,I123)&gt;X$5,$R134/I123,$R134-SUM($I145:W145)))</f>
        <v>0</v>
      </c>
      <c r="Y145" s="154">
        <f>IF(Y$5&lt;=$D145,0,IF(SUM($D145,I123)&gt;Y$5,$R134/I123,$R134-SUM($I145:X145)))</f>
        <v>0</v>
      </c>
      <c r="Z145" s="154">
        <f>IF(Z$5&lt;=$D145,0,IF(SUM($D145,I123)&gt;Z$5,$R134/I123,$R134-SUM($I145:Y145)))</f>
        <v>0</v>
      </c>
      <c r="AA145" s="154">
        <f>IF(AA$5&lt;=$D145,0,IF(SUM($D145,I123)&gt;AA$5,$R134/I123,$R134-SUM($I145:Z145)))</f>
        <v>0</v>
      </c>
      <c r="AB145" s="154">
        <f>IF(AB$5&lt;=$D145,0,IF(SUM($D145,I123)&gt;AB$5,$R134/I123,$R134-SUM($I145:AA145)))</f>
        <v>0</v>
      </c>
      <c r="AC145" s="154">
        <f>IF(AC$5&lt;=$D145,0,IF(SUM($D145,I123)&gt;AC$5,$R134/I123,$R134-SUM($I145:AB145)))</f>
        <v>0</v>
      </c>
      <c r="AD145" s="154">
        <f>IF(AD$5&lt;=$D145,0,IF(SUM($D145,I123)&gt;AD$5,$R134/I123,$R134-SUM($I145:AC145)))</f>
        <v>0</v>
      </c>
      <c r="AE145" s="154">
        <f>IF(AE$5&lt;=$D145,0,IF(SUM($D145,I123)&gt;AE$5,$R134/I123,$R134-SUM($I145:AD145)))</f>
        <v>0</v>
      </c>
      <c r="AF145" s="154">
        <f>IF(AF$5&lt;=$D145,0,IF(SUM($D145,I123)&gt;AF$5,$R134/I123,$R134-SUM($I145:AE145)))</f>
        <v>0</v>
      </c>
      <c r="AG145" s="154">
        <f>IF(AG$5&lt;=$D145,0,IF(SUM($D145,I123)&gt;AG$5,$R134/I123,$R134-SUM($I145:AF145)))</f>
        <v>0</v>
      </c>
      <c r="AH145" s="154">
        <f>IF(AH$5&lt;=$D145,0,IF(SUM($D145,I123)&gt;AH$5,$R134/I123,$R134-SUM($I145:AG145)))</f>
        <v>0</v>
      </c>
      <c r="AI145" s="154">
        <f>IF(AI$5&lt;=$D145,0,IF(SUM($D145,I123)&gt;AI$5,$R134/I123,$R134-SUM($I145:AH145)))</f>
        <v>0</v>
      </c>
      <c r="AJ145" s="154">
        <f>IF(AJ$5&lt;=$D145,0,IF(SUM($D145,I123)&gt;AJ$5,$R134/I123,$R134-SUM($I145:AI145)))</f>
        <v>0</v>
      </c>
      <c r="AK145" s="154">
        <f>IF(AK$5&lt;=$D145,0,IF(SUM($D145,I123)&gt;AK$5,$R134/I123,$R134-SUM($I145:AJ145)))</f>
        <v>0</v>
      </c>
      <c r="AL145" s="154">
        <f>IF(AL$5&lt;=$D145,0,IF(SUM($D145,I123)&gt;AL$5,$R134/I123,$R134-SUM($I145:AK145)))</f>
        <v>0</v>
      </c>
      <c r="AM145" s="154">
        <f>IF(AM$5&lt;=$D145,0,IF(SUM($D145,I123)&gt;AM$5,$R134/I123,$R134-SUM($I145:AL145)))</f>
        <v>0</v>
      </c>
      <c r="AN145" s="154">
        <f>IF(AN$5&lt;=$D145,0,IF(SUM($D145,I123)&gt;AN$5,$R134/I123,$R134-SUM($I145:AM145)))</f>
        <v>0</v>
      </c>
      <c r="AO145" s="154">
        <f>IF(AO$5&lt;=$D145,0,IF(SUM($D145,I123)&gt;AO$5,$R134/I123,$R134-SUM($I145:AN145)))</f>
        <v>0</v>
      </c>
      <c r="AP145" s="154">
        <f>IF(AP$5&lt;=$D145,0,IF(SUM($D145,I123)&gt;AP$5,$R134/I123,$R134-SUM($I145:AO145)))</f>
        <v>0</v>
      </c>
      <c r="AQ145" s="154">
        <f>IF(AQ$5&lt;=$D145,0,IF(SUM($D145,I123)&gt;AQ$5,$R134/I123,$R134-SUM($I145:AP145)))</f>
        <v>0</v>
      </c>
      <c r="AR145" s="154">
        <f>IF(AR$5&lt;=$D145,0,IF(SUM($D145,I123)&gt;AR$5,$R134/I123,$R134-SUM($I145:AQ145)))</f>
        <v>0</v>
      </c>
      <c r="AS145" s="154">
        <f>IF(AS$5&lt;=$D145,0,IF(SUM($D145,I123)&gt;AS$5,$R134/I123,$R134-SUM($I145:AR145)))</f>
        <v>0</v>
      </c>
      <c r="AT145" s="154">
        <f>IF(AT$5&lt;=$D145,0,IF(SUM($D145,I123)&gt;AT$5,$R134/I123,$R134-SUM($I145:AS145)))</f>
        <v>0</v>
      </c>
      <c r="AU145" s="154">
        <f>IF(AU$5&lt;=$D145,0,IF(SUM($D145,I123)&gt;AU$5,$R134/I123,$R134-SUM($I145:AT145)))</f>
        <v>0</v>
      </c>
      <c r="AV145" s="154">
        <f>IF(AV$5&lt;=$D145,0,IF(SUM($D145,I123)&gt;AV$5,$R134/I123,$R134-SUM($I145:AU145)))</f>
        <v>0</v>
      </c>
      <c r="AW145" s="154">
        <f>IF(AW$5&lt;=$D145,0,IF(SUM($D145,I123)&gt;AW$5,$R134/I123,$R134-SUM($I145:AV145)))</f>
        <v>0</v>
      </c>
      <c r="AX145" s="154">
        <f>IF(AX$5&lt;=$D145,0,IF(SUM($D145,I123)&gt;AX$5,$R134/I123,$R134-SUM($I145:AW145)))</f>
        <v>0</v>
      </c>
      <c r="AY145" s="154">
        <f>IF(AY$5&lt;=$D145,0,IF(SUM($D145,I123)&gt;AY$5,$R134/I123,$R134-SUM($I145:AX145)))</f>
        <v>0</v>
      </c>
      <c r="AZ145" s="154">
        <f>IF(AZ$5&lt;=$D145,0,IF(SUM($D145,I123)&gt;AZ$5,$R134/I123,$R134-SUM($I145:AY145)))</f>
        <v>0</v>
      </c>
      <c r="BA145" s="154">
        <f>IF(BA$5&lt;=$D145,0,IF(SUM($D145,I123)&gt;BA$5,$R134/I123,$R134-SUM($I145:AZ145)))</f>
        <v>0</v>
      </c>
      <c r="BB145" s="154">
        <f>IF(BB$5&lt;=$D145,0,IF(SUM($D145,I123)&gt;BB$5,$R134/I123,$R134-SUM($I145:BA145)))</f>
        <v>0</v>
      </c>
      <c r="BC145" s="154">
        <f>IF(BC$5&lt;=$D145,0,IF(SUM($D145,I123)&gt;BC$5,$R134/I123,$R134-SUM($I145:BB145)))</f>
        <v>0</v>
      </c>
      <c r="BD145" s="154">
        <f>IF(BD$5&lt;=$D145,0,IF(SUM($D145,I123)&gt;BD$5,$R134/I123,$R134-SUM($I145:BC145)))</f>
        <v>0</v>
      </c>
      <c r="BE145" s="154">
        <f>IF(BE$5&lt;=$D145,0,IF(SUM($D145,I123)&gt;BE$5,$R134/I123,$R134-SUM($I145:BD145)))</f>
        <v>0</v>
      </c>
      <c r="BF145" s="154">
        <f>IF(BF$5&lt;=$D145,0,IF(SUM($D145,I123)&gt;BF$5,$R134/I123,$R134-SUM($I145:BE145)))</f>
        <v>0</v>
      </c>
      <c r="BG145" s="154">
        <f>IF(BG$5&lt;=$D145,0,IF(SUM($D145,I123)&gt;BG$5,$R134/I123,$R134-SUM($I145:BF145)))</f>
        <v>0</v>
      </c>
      <c r="BH145" s="154">
        <f>IF(BH$5&lt;=$D145,0,IF(SUM($D145,I123)&gt;BH$5,$R134/I123,$R134-SUM($I145:BG145)))</f>
        <v>0</v>
      </c>
      <c r="BI145" s="154">
        <f>IF(BI$5&lt;=$D145,0,IF(SUM($D145,I123)&gt;BI$5,$R134/I123,$R134-SUM($I145:BH145)))</f>
        <v>0</v>
      </c>
      <c r="BJ145" s="154">
        <f>IF(BJ$5&lt;=$D145,0,IF(SUM($D145,I123)&gt;BJ$5,$R134/I123,$R134-SUM($I145:BI145)))</f>
        <v>0</v>
      </c>
      <c r="BK145" s="154">
        <f>IF(BK$5&lt;=$D145,0,IF(SUM($D145,I123)&gt;BK$5,$R134/I123,$R134-SUM($I145:BJ145)))</f>
        <v>0</v>
      </c>
      <c r="BL145" s="154">
        <f>IF(BL$5&lt;=$D145,0,IF(SUM($D145,I123)&gt;BL$5,$R134/I123,$R134-SUM($I145:BK145)))</f>
        <v>0</v>
      </c>
      <c r="BM145" s="154">
        <f>IF(BM$5&lt;=$D145,0,IF(SUM($D145,I123)&gt;BM$5,$R134/I123,$R134-SUM($I145:BL145)))</f>
        <v>0</v>
      </c>
      <c r="BN145" s="154">
        <f>IF(BN$5&lt;=$D145,0,IF(SUM($D145,I123)&gt;BN$5,$R134/I123,$R134-SUM($I145:BM145)))</f>
        <v>0</v>
      </c>
      <c r="BO145" s="154">
        <f>IF(BO$5&lt;=$D145,0,IF(SUM($D145,I123)&gt;BO$5,$R134/I123,$R134-SUM($I145:BN145)))</f>
        <v>0</v>
      </c>
      <c r="BP145" s="154">
        <f>IF(BP$5&lt;=$D145,0,IF(SUM($D145,I123)&gt;BP$5,$R134/I123,$R134-SUM($I145:BO145)))</f>
        <v>0</v>
      </c>
      <c r="BQ145" s="154">
        <f>IF(BQ$5&lt;=$D145,0,IF(SUM($D145,I123)&gt;BQ$5,$R134/I123,$R134-SUM($I145:BP145)))</f>
        <v>0</v>
      </c>
      <c r="BR145" s="154">
        <f>IF(BR$5&lt;=$D145,0,IF(SUM($D145,I123)&gt;BR$5,$R134/I123,$R134-SUM($I145:BQ145)))</f>
        <v>0</v>
      </c>
      <c r="BS145" s="154">
        <f>IF(BS$5&lt;=$D145,0,IF(SUM($D145,I123)&gt;BS$5,$R134/I123,$R134-SUM($I145:BR145)))</f>
        <v>0</v>
      </c>
      <c r="BT145" s="154">
        <f>IF(BT$5&lt;=$D145,0,IF(SUM($D145,I123)&gt;BT$5,$R134/I123,$R134-SUM($I145:BS145)))</f>
        <v>0</v>
      </c>
      <c r="BU145" s="154">
        <f>IF(BU$5&lt;=$D145,0,IF(SUM($D145,I123)&gt;BU$5,$R134/I123,$R134-SUM($I145:BT145)))</f>
        <v>0</v>
      </c>
      <c r="BV145" s="154">
        <f>IF(BV$5&lt;=$D145,0,IF(SUM($D145,I123)&gt;BV$5,$R134/I123,$R134-SUM($I145:BU145)))</f>
        <v>0</v>
      </c>
      <c r="BW145" s="154">
        <f>IF(BW$5&lt;=$D145,0,IF(SUM($D145,I123)&gt;BW$5,$R134/I123,$R134-SUM($I145:BV145)))</f>
        <v>0</v>
      </c>
    </row>
    <row r="146" spans="4:75" ht="12.75" customHeight="1" outlineLevel="1">
      <c r="D146" s="155">
        <f t="shared" si="38"/>
        <v>2022</v>
      </c>
      <c r="E146" s="120" t="s">
        <v>55</v>
      </c>
      <c r="I146" s="134"/>
      <c r="J146" s="152">
        <f>IF(J$5&lt;=$D146,0,IF(SUM($D146,I123)&gt;J$5,$S134/I123,$S134-SUM($I146:I146)))</f>
        <v>0</v>
      </c>
      <c r="K146" s="152">
        <f>IF(K$5&lt;=$D146,0,IF(SUM($D146,I123)&gt;K$5,$S134/I123,$S134-SUM($I146:J146)))</f>
        <v>0</v>
      </c>
      <c r="L146" s="152">
        <f>IF(L$5&lt;=$D146,0,IF(SUM($D146,I123)&gt;L$5,$S134/I123,$S134-SUM($I146:K146)))</f>
        <v>0</v>
      </c>
      <c r="M146" s="152">
        <f>IF(M$5&lt;=$D146,0,IF(SUM($D146,I123)&gt;M$5,$S134/I123,$S134-SUM($I146:L146)))</f>
        <v>0</v>
      </c>
      <c r="N146" s="152">
        <f>IF(N$5&lt;=$D146,0,IF(SUM($D146,I123)&gt;N$5,$S134/I123,$S134-SUM($I146:M146)))</f>
        <v>0</v>
      </c>
      <c r="O146" s="152">
        <f>IF(O$5&lt;=$D146,0,IF(SUM($D146,I123)&gt;O$5,$S134/I123,$S134-SUM($I146:N146)))</f>
        <v>0</v>
      </c>
      <c r="P146" s="152">
        <f>IF(P$5&lt;=$D146,0,IF(SUM($D146,I123)&gt;P$5,$S134/I123,$S134-SUM($I146:O146)))</f>
        <v>0</v>
      </c>
      <c r="Q146" s="152">
        <f>IF(Q$5&lt;=$D146,0,IF(SUM($D146,I123)&gt;Q$5,$S134/I123,$S134-SUM($I146:P146)))</f>
        <v>0</v>
      </c>
      <c r="R146" s="152">
        <f>IF(R$5&lt;=$D146,0,IF(SUM($D146,I123)&gt;R$5,$S134/I123,$S134-SUM($I146:Q146)))</f>
        <v>0</v>
      </c>
      <c r="S146" s="152">
        <f>IF(S$5&lt;=$D146,0,IF(SUM($D146,I123)&gt;S$5,$S134/I123,$S134-SUM($I146:R146)))</f>
        <v>0</v>
      </c>
      <c r="T146" s="153">
        <f>IF(T$5&lt;=$D146,0,IF(SUM($D146,I123)&gt;T$5,$S134/I123,$S134-SUM($I146:S146)))</f>
        <v>0</v>
      </c>
      <c r="U146" s="154">
        <f>IF(U$5&lt;=$D146,0,IF(SUM($D146,I123)&gt;U$5,$S134/I123,$S134-SUM($I146:T146)))</f>
        <v>0</v>
      </c>
      <c r="V146" s="154">
        <f>IF(V$5&lt;=$D146,0,IF(SUM($D146,I123)&gt;V$5,$S134/I123,$S134-SUM($I146:U146)))</f>
        <v>0</v>
      </c>
      <c r="W146" s="154">
        <f>IF(W$5&lt;=$D146,0,IF(SUM($D146,I123)&gt;W$5,$S134/I123,$S134-SUM($I146:V146)))</f>
        <v>0</v>
      </c>
      <c r="X146" s="154">
        <f>IF(X$5&lt;=$D146,0,IF(SUM($D146,I123)&gt;X$5,$S134/I123,$S134-SUM($I146:W146)))</f>
        <v>0</v>
      </c>
      <c r="Y146" s="154">
        <f>IF(Y$5&lt;=$D146,0,IF(SUM($D146,I123)&gt;Y$5,$S134/I123,$S134-SUM($I146:X146)))</f>
        <v>0</v>
      </c>
      <c r="Z146" s="154">
        <f>IF(Z$5&lt;=$D146,0,IF(SUM($D146,I123)&gt;Z$5,$S134/I123,$S134-SUM($I146:Y146)))</f>
        <v>0</v>
      </c>
      <c r="AA146" s="154">
        <f>IF(AA$5&lt;=$D146,0,IF(SUM($D146,I123)&gt;AA$5,$S134/I123,$S134-SUM($I146:Z146)))</f>
        <v>0</v>
      </c>
      <c r="AB146" s="154">
        <f>IF(AB$5&lt;=$D146,0,IF(SUM($D146,I123)&gt;AB$5,$S134/I123,$S134-SUM($I146:AA146)))</f>
        <v>0</v>
      </c>
      <c r="AC146" s="154">
        <f>IF(AC$5&lt;=$D146,0,IF(SUM($D146,I123)&gt;AC$5,$S134/I123,$S134-SUM($I146:AB146)))</f>
        <v>0</v>
      </c>
      <c r="AD146" s="154">
        <f>IF(AD$5&lt;=$D146,0,IF(SUM($D146,I123)&gt;AD$5,$S134/I123,$S134-SUM($I146:AC146)))</f>
        <v>0</v>
      </c>
      <c r="AE146" s="154">
        <f>IF(AE$5&lt;=$D146,0,IF(SUM($D146,I123)&gt;AE$5,$S134/I123,$S134-SUM($I146:AD146)))</f>
        <v>0</v>
      </c>
      <c r="AF146" s="154">
        <f>IF(AF$5&lt;=$D146,0,IF(SUM($D146,I123)&gt;AF$5,$S134/I123,$S134-SUM($I146:AE146)))</f>
        <v>0</v>
      </c>
      <c r="AG146" s="154">
        <f>IF(AG$5&lt;=$D146,0,IF(SUM($D146,I123)&gt;AG$5,$S134/I123,$S134-SUM($I146:AF146)))</f>
        <v>0</v>
      </c>
      <c r="AH146" s="154">
        <f>IF(AH$5&lt;=$D146,0,IF(SUM($D146,I123)&gt;AH$5,$S134/I123,$S134-SUM($I146:AG146)))</f>
        <v>0</v>
      </c>
      <c r="AI146" s="154">
        <f>IF(AI$5&lt;=$D146,0,IF(SUM($D146,I123)&gt;AI$5,$S134/I123,$S134-SUM($I146:AH146)))</f>
        <v>0</v>
      </c>
      <c r="AJ146" s="154">
        <f>IF(AJ$5&lt;=$D146,0,IF(SUM($D146,I123)&gt;AJ$5,$S134/I123,$S134-SUM($I146:AI146)))</f>
        <v>0</v>
      </c>
      <c r="AK146" s="154">
        <f>IF(AK$5&lt;=$D146,0,IF(SUM($D146,I123)&gt;AK$5,$S134/I123,$S134-SUM($I146:AJ146)))</f>
        <v>0</v>
      </c>
      <c r="AL146" s="154">
        <f>IF(AL$5&lt;=$D146,0,IF(SUM($D146,I123)&gt;AL$5,$S134/I123,$S134-SUM($I146:AK146)))</f>
        <v>0</v>
      </c>
      <c r="AM146" s="154">
        <f>IF(AM$5&lt;=$D146,0,IF(SUM($D146,I123)&gt;AM$5,$S134/I123,$S134-SUM($I146:AL146)))</f>
        <v>0</v>
      </c>
      <c r="AN146" s="154">
        <f>IF(AN$5&lt;=$D146,0,IF(SUM($D146,I123)&gt;AN$5,$S134/I123,$S134-SUM($I146:AM146)))</f>
        <v>0</v>
      </c>
      <c r="AO146" s="154">
        <f>IF(AO$5&lt;=$D146,0,IF(SUM($D146,I123)&gt;AO$5,$S134/I123,$S134-SUM($I146:AN146)))</f>
        <v>0</v>
      </c>
      <c r="AP146" s="154">
        <f>IF(AP$5&lt;=$D146,0,IF(SUM($D146,I123)&gt;AP$5,$S134/I123,$S134-SUM($I146:AO146)))</f>
        <v>0</v>
      </c>
      <c r="AQ146" s="154">
        <f>IF(AQ$5&lt;=$D146,0,IF(SUM($D146,I123)&gt;AQ$5,$S134/I123,$S134-SUM($I146:AP146)))</f>
        <v>0</v>
      </c>
      <c r="AR146" s="154">
        <f>IF(AR$5&lt;=$D146,0,IF(SUM($D146,I123)&gt;AR$5,$S134/I123,$S134-SUM($I146:AQ146)))</f>
        <v>0</v>
      </c>
      <c r="AS146" s="154">
        <f>IF(AS$5&lt;=$D146,0,IF(SUM($D146,I123)&gt;AS$5,$S134/I123,$S134-SUM($I146:AR146)))</f>
        <v>0</v>
      </c>
      <c r="AT146" s="154">
        <f>IF(AT$5&lt;=$D146,0,IF(SUM($D146,I123)&gt;AT$5,$S134/I123,$S134-SUM($I146:AS146)))</f>
        <v>0</v>
      </c>
      <c r="AU146" s="154">
        <f>IF(AU$5&lt;=$D146,0,IF(SUM($D146,I123)&gt;AU$5,$S134/I123,$S134-SUM($I146:AT146)))</f>
        <v>0</v>
      </c>
      <c r="AV146" s="154">
        <f>IF(AV$5&lt;=$D146,0,IF(SUM($D146,I123)&gt;AV$5,$S134/I123,$S134-SUM($I146:AU146)))</f>
        <v>0</v>
      </c>
      <c r="AW146" s="154">
        <f>IF(AW$5&lt;=$D146,0,IF(SUM($D146,I123)&gt;AW$5,$S134/I123,$S134-SUM($I146:AV146)))</f>
        <v>0</v>
      </c>
      <c r="AX146" s="154">
        <f>IF(AX$5&lt;=$D146,0,IF(SUM($D146,I123)&gt;AX$5,$S134/I123,$S134-SUM($I146:AW146)))</f>
        <v>0</v>
      </c>
      <c r="AY146" s="154">
        <f>IF(AY$5&lt;=$D146,0,IF(SUM($D146,I123)&gt;AY$5,$S134/I123,$S134-SUM($I146:AX146)))</f>
        <v>0</v>
      </c>
      <c r="AZ146" s="154">
        <f>IF(AZ$5&lt;=$D146,0,IF(SUM($D146,I123)&gt;AZ$5,$S134/I123,$S134-SUM($I146:AY146)))</f>
        <v>0</v>
      </c>
      <c r="BA146" s="154">
        <f>IF(BA$5&lt;=$D146,0,IF(SUM($D146,I123)&gt;BA$5,$S134/I123,$S134-SUM($I146:AZ146)))</f>
        <v>0</v>
      </c>
      <c r="BB146" s="154">
        <f>IF(BB$5&lt;=$D146,0,IF(SUM($D146,I123)&gt;BB$5,$S134/I123,$S134-SUM($I146:BA146)))</f>
        <v>0</v>
      </c>
      <c r="BC146" s="154">
        <f>IF(BC$5&lt;=$D146,0,IF(SUM($D146,I123)&gt;BC$5,$S134/I123,$S134-SUM($I146:BB146)))</f>
        <v>0</v>
      </c>
      <c r="BD146" s="154">
        <f>IF(BD$5&lt;=$D146,0,IF(SUM($D146,I123)&gt;BD$5,$S134/I123,$S134-SUM($I146:BC146)))</f>
        <v>0</v>
      </c>
      <c r="BE146" s="154">
        <f>IF(BE$5&lt;=$D146,0,IF(SUM($D146,I123)&gt;BE$5,$S134/I123,$S134-SUM($I146:BD146)))</f>
        <v>0</v>
      </c>
      <c r="BF146" s="154">
        <f>IF(BF$5&lt;=$D146,0,IF(SUM($D146,I123)&gt;BF$5,$S134/I123,$S134-SUM($I146:BE146)))</f>
        <v>0</v>
      </c>
      <c r="BG146" s="154">
        <f>IF(BG$5&lt;=$D146,0,IF(SUM($D146,I123)&gt;BG$5,$S134/I123,$S134-SUM($I146:BF146)))</f>
        <v>0</v>
      </c>
      <c r="BH146" s="154">
        <f>IF(BH$5&lt;=$D146,0,IF(SUM($D146,I123)&gt;BH$5,$S134/I123,$S134-SUM($I146:BG146)))</f>
        <v>0</v>
      </c>
      <c r="BI146" s="154">
        <f>IF(BI$5&lt;=$D146,0,IF(SUM($D146,I123)&gt;BI$5,$S134/I123,$S134-SUM($I146:BH146)))</f>
        <v>0</v>
      </c>
      <c r="BJ146" s="154">
        <f>IF(BJ$5&lt;=$D146,0,IF(SUM($D146,I123)&gt;BJ$5,$S134/I123,$S134-SUM($I146:BI146)))</f>
        <v>0</v>
      </c>
      <c r="BK146" s="154">
        <f>IF(BK$5&lt;=$D146,0,IF(SUM($D146,I123)&gt;BK$5,$S134/I123,$S134-SUM($I146:BJ146)))</f>
        <v>0</v>
      </c>
      <c r="BL146" s="154">
        <f>IF(BL$5&lt;=$D146,0,IF(SUM($D146,I123)&gt;BL$5,$S134/I123,$S134-SUM($I146:BK146)))</f>
        <v>0</v>
      </c>
      <c r="BM146" s="154">
        <f>IF(BM$5&lt;=$D146,0,IF(SUM($D146,I123)&gt;BM$5,$S134/I123,$S134-SUM($I146:BL146)))</f>
        <v>0</v>
      </c>
      <c r="BN146" s="154">
        <f>IF(BN$5&lt;=$D146,0,IF(SUM($D146,I123)&gt;BN$5,$S134/I123,$S134-SUM($I146:BM146)))</f>
        <v>0</v>
      </c>
      <c r="BO146" s="154">
        <f>IF(BO$5&lt;=$D146,0,IF(SUM($D146,I123)&gt;BO$5,$S134/I123,$S134-SUM($I146:BN146)))</f>
        <v>0</v>
      </c>
      <c r="BP146" s="154">
        <f>IF(BP$5&lt;=$D146,0,IF(SUM($D146,I123)&gt;BP$5,$S134/I123,$S134-SUM($I146:BO146)))</f>
        <v>0</v>
      </c>
      <c r="BQ146" s="154">
        <f>IF(BQ$5&lt;=$D146,0,IF(SUM($D146,I123)&gt;BQ$5,$S134/I123,$S134-SUM($I146:BP146)))</f>
        <v>0</v>
      </c>
      <c r="BR146" s="154">
        <f>IF(BR$5&lt;=$D146,0,IF(SUM($D146,I123)&gt;BR$5,$S134/I123,$S134-SUM($I146:BQ146)))</f>
        <v>0</v>
      </c>
      <c r="BS146" s="154">
        <f>IF(BS$5&lt;=$D146,0,IF(SUM($D146,I123)&gt;BS$5,$S134/I123,$S134-SUM($I146:BR146)))</f>
        <v>0</v>
      </c>
      <c r="BT146" s="154">
        <f>IF(BT$5&lt;=$D146,0,IF(SUM($D146,I123)&gt;BT$5,$S134/I123,$S134-SUM($I146:BS146)))</f>
        <v>0</v>
      </c>
      <c r="BU146" s="154">
        <f>IF(BU$5&lt;=$D146,0,IF(SUM($D146,I123)&gt;BU$5,$S134/I123,$S134-SUM($I146:BT146)))</f>
        <v>0</v>
      </c>
      <c r="BV146" s="154">
        <f>IF(BV$5&lt;=$D146,0,IF(SUM($D146,I123)&gt;BV$5,$S134/I123,$S134-SUM($I146:BU146)))</f>
        <v>0</v>
      </c>
      <c r="BW146" s="154">
        <f>IF(BW$5&lt;=$D146,0,IF(SUM($D146,I123)&gt;BW$5,$S134/I123,$S134-SUM($I146:BV146)))</f>
        <v>0</v>
      </c>
    </row>
    <row r="147" spans="4:75" ht="12.75" customHeight="1" outlineLevel="1">
      <c r="D147" s="155">
        <f t="shared" si="38"/>
        <v>2023</v>
      </c>
      <c r="E147" s="120" t="s">
        <v>55</v>
      </c>
      <c r="I147" s="134"/>
      <c r="J147" s="152">
        <f>IF(J$5&lt;=$D147,0,IF(SUM($D147,I123)&gt;J$5,$T134/I123,$T134-SUM($I147:I147)))</f>
        <v>0</v>
      </c>
      <c r="K147" s="152">
        <f>IF(K$5&lt;=$D147,0,IF(SUM($D147,I123)&gt;K$5,$T134/I123,$T134-SUM($I147:J147)))</f>
        <v>0</v>
      </c>
      <c r="L147" s="152">
        <f>IF(L$5&lt;=$D147,0,IF(SUM($D147,I123)&gt;L$5,$T134/I123,$T134-SUM($I147:K147)))</f>
        <v>0</v>
      </c>
      <c r="M147" s="152">
        <f>IF(M$5&lt;=$D147,0,IF(SUM($D147,I123)&gt;M$5,$T134/I123,$T134-SUM($I147:L147)))</f>
        <v>0</v>
      </c>
      <c r="N147" s="152">
        <f>IF(N$5&lt;=$D147,0,IF(SUM($D147,I123)&gt;N$5,$T134/I123,$T134-SUM($I147:M147)))</f>
        <v>0</v>
      </c>
      <c r="O147" s="152">
        <f>IF(O$5&lt;=$D147,0,IF(SUM($D147,I123)&gt;O$5,$T134/I123,$T134-SUM($I147:N147)))</f>
        <v>0</v>
      </c>
      <c r="P147" s="152">
        <f>IF(P$5&lt;=$D147,0,IF(SUM($D147,I123)&gt;P$5,$T134/I123,$T134-SUM($I147:O147)))</f>
        <v>0</v>
      </c>
      <c r="Q147" s="152">
        <f>IF(Q$5&lt;=$D147,0,IF(SUM($D147,I123)&gt;Q$5,$T134/I123,$T134-SUM($I147:P147)))</f>
        <v>0</v>
      </c>
      <c r="R147" s="152">
        <f>IF(R$5&lt;=$D147,0,IF(SUM($D147,I123)&gt;R$5,$T134/I123,$T134-SUM($I147:Q147)))</f>
        <v>0</v>
      </c>
      <c r="S147" s="152">
        <f>IF(S$5&lt;=$D147,0,IF(SUM($D147,I123)&gt;S$5,$T134/I123,$T134-SUM($I147:R147)))</f>
        <v>0</v>
      </c>
      <c r="T147" s="152">
        <f>IF(T$5&lt;=$D147,0,IF(SUM($D147,I123)&gt;T$5,$T134/I123,$T134-SUM($I147:S147)))</f>
        <v>0</v>
      </c>
      <c r="U147" s="153">
        <f>IF(U$5&lt;=$D147,0,IF(SUM($D147,I123)&gt;U$5,$T134/I123,$T134-SUM($I147:T147)))</f>
        <v>0</v>
      </c>
      <c r="V147" s="154">
        <f>IF(V$5&lt;=$D147,0,IF(SUM($D147,I123)&gt;V$5,$T134/I123,$T134-SUM($I147:U147)))</f>
        <v>0</v>
      </c>
      <c r="W147" s="154">
        <f>IF(W$5&lt;=$D147,0,IF(SUM($D147,I123)&gt;W$5,$T134/I123,$T134-SUM($I147:V147)))</f>
        <v>0</v>
      </c>
      <c r="X147" s="154">
        <f>IF(X$5&lt;=$D147,0,IF(SUM($D147,I123)&gt;X$5,$T134/I123,$T134-SUM($I147:W147)))</f>
        <v>0</v>
      </c>
      <c r="Y147" s="154">
        <f>IF(Y$5&lt;=$D147,0,IF(SUM($D147,I123)&gt;Y$5,$T134/I123,$T134-SUM($I147:X147)))</f>
        <v>0</v>
      </c>
      <c r="Z147" s="154">
        <f>IF(Z$5&lt;=$D147,0,IF(SUM($D147,I123)&gt;Z$5,$T134/I123,$T134-SUM($I147:Y147)))</f>
        <v>0</v>
      </c>
      <c r="AA147" s="154">
        <f>IF(AA$5&lt;=$D147,0,IF(SUM($D147,I123)&gt;AA$5,$T134/I123,$T134-SUM($I147:Z147)))</f>
        <v>0</v>
      </c>
      <c r="AB147" s="154">
        <f>IF(AB$5&lt;=$D147,0,IF(SUM($D147,I123)&gt;AB$5,$T134/I123,$T134-SUM($I147:AA147)))</f>
        <v>0</v>
      </c>
      <c r="AC147" s="154">
        <f>IF(AC$5&lt;=$D147,0,IF(SUM($D147,I123)&gt;AC$5,$T134/I123,$T134-SUM($I147:AB147)))</f>
        <v>0</v>
      </c>
      <c r="AD147" s="154">
        <f>IF(AD$5&lt;=$D147,0,IF(SUM($D147,I123)&gt;AD$5,$T134/I123,$T134-SUM($I147:AC147)))</f>
        <v>0</v>
      </c>
      <c r="AE147" s="154">
        <f>IF(AE$5&lt;=$D147,0,IF(SUM($D147,I123)&gt;AE$5,$T134/I123,$T134-SUM($I147:AD147)))</f>
        <v>0</v>
      </c>
      <c r="AF147" s="154">
        <f>IF(AF$5&lt;=$D147,0,IF(SUM($D147,I123)&gt;AF$5,$T134/I123,$T134-SUM($I147:AE147)))</f>
        <v>0</v>
      </c>
      <c r="AG147" s="154">
        <f>IF(AG$5&lt;=$D147,0,IF(SUM($D147,I123)&gt;AG$5,$T134/I123,$T134-SUM($I147:AF147)))</f>
        <v>0</v>
      </c>
      <c r="AH147" s="154">
        <f>IF(AH$5&lt;=$D147,0,IF(SUM($D147,I123)&gt;AH$5,$T134/I123,$T134-SUM($I147:AG147)))</f>
        <v>0</v>
      </c>
      <c r="AI147" s="154">
        <f>IF(AI$5&lt;=$D147,0,IF(SUM($D147,I123)&gt;AI$5,$T134/I123,$T134-SUM($I147:AH147)))</f>
        <v>0</v>
      </c>
      <c r="AJ147" s="154">
        <f>IF(AJ$5&lt;=$D147,0,IF(SUM($D147,I123)&gt;AJ$5,$T134/I123,$T134-SUM($I147:AI147)))</f>
        <v>0</v>
      </c>
      <c r="AK147" s="154">
        <f>IF(AK$5&lt;=$D147,0,IF(SUM($D147,I123)&gt;AK$5,$T134/I123,$T134-SUM($I147:AJ147)))</f>
        <v>0</v>
      </c>
      <c r="AL147" s="154">
        <f>IF(AL$5&lt;=$D147,0,IF(SUM($D147,I123)&gt;AL$5,$T134/I123,$T134-SUM($I147:AK147)))</f>
        <v>0</v>
      </c>
      <c r="AM147" s="154">
        <f>IF(AM$5&lt;=$D147,0,IF(SUM($D147,I123)&gt;AM$5,$T134/I123,$T134-SUM($I147:AL147)))</f>
        <v>0</v>
      </c>
      <c r="AN147" s="154">
        <f>IF(AN$5&lt;=$D147,0,IF(SUM($D147,I123)&gt;AN$5,$T134/I123,$T134-SUM($I147:AM147)))</f>
        <v>0</v>
      </c>
      <c r="AO147" s="154">
        <f>IF(AO$5&lt;=$D147,0,IF(SUM($D147,I123)&gt;AO$5,$T134/I123,$T134-SUM($I147:AN147)))</f>
        <v>0</v>
      </c>
      <c r="AP147" s="154">
        <f>IF(AP$5&lt;=$D147,0,IF(SUM($D147,I123)&gt;AP$5,$T134/I123,$T134-SUM($I147:AO147)))</f>
        <v>0</v>
      </c>
      <c r="AQ147" s="154">
        <f>IF(AQ$5&lt;=$D147,0,IF(SUM($D147,I123)&gt;AQ$5,$T134/I123,$T134-SUM($I147:AP147)))</f>
        <v>0</v>
      </c>
      <c r="AR147" s="154">
        <f>IF(AR$5&lt;=$D147,0,IF(SUM($D147,I123)&gt;AR$5,$T134/I123,$T134-SUM($I147:AQ147)))</f>
        <v>0</v>
      </c>
      <c r="AS147" s="154">
        <f>IF(AS$5&lt;=$D147,0,IF(SUM($D147,I123)&gt;AS$5,$T134/I123,$T134-SUM($I147:AR147)))</f>
        <v>0</v>
      </c>
      <c r="AT147" s="154">
        <f>IF(AT$5&lt;=$D147,0,IF(SUM($D147,I123)&gt;AT$5,$T134/I123,$T134-SUM($I147:AS147)))</f>
        <v>0</v>
      </c>
      <c r="AU147" s="154">
        <f>IF(AU$5&lt;=$D147,0,IF(SUM($D147,I123)&gt;AU$5,$T134/I123,$T134-SUM($I147:AT147)))</f>
        <v>0</v>
      </c>
      <c r="AV147" s="154">
        <f>IF(AV$5&lt;=$D147,0,IF(SUM($D147,I123)&gt;AV$5,$T134/I123,$T134-SUM($I147:AU147)))</f>
        <v>0</v>
      </c>
      <c r="AW147" s="154">
        <f>IF(AW$5&lt;=$D147,0,IF(SUM($D147,I123)&gt;AW$5,$T134/I123,$T134-SUM($I147:AV147)))</f>
        <v>0</v>
      </c>
      <c r="AX147" s="154">
        <f>IF(AX$5&lt;=$D147,0,IF(SUM($D147,I123)&gt;AX$5,$T134/I123,$T134-SUM($I147:AW147)))</f>
        <v>0</v>
      </c>
      <c r="AY147" s="154">
        <f>IF(AY$5&lt;=$D147,0,IF(SUM($D147,I123)&gt;AY$5,$T134/I123,$T134-SUM($I147:AX147)))</f>
        <v>0</v>
      </c>
      <c r="AZ147" s="154">
        <f>IF(AZ$5&lt;=$D147,0,IF(SUM($D147,I123)&gt;AZ$5,$T134/I123,$T134-SUM($I147:AY147)))</f>
        <v>0</v>
      </c>
      <c r="BA147" s="154">
        <f>IF(BA$5&lt;=$D147,0,IF(SUM($D147,I123)&gt;BA$5,$T134/I123,$T134-SUM($I147:AZ147)))</f>
        <v>0</v>
      </c>
      <c r="BB147" s="154">
        <f>IF(BB$5&lt;=$D147,0,IF(SUM($D147,I123)&gt;BB$5,$T134/I123,$T134-SUM($I147:BA147)))</f>
        <v>0</v>
      </c>
      <c r="BC147" s="154">
        <f>IF(BC$5&lt;=$D147,0,IF(SUM($D147,I123)&gt;BC$5,$T134/I123,$T134-SUM($I147:BB147)))</f>
        <v>0</v>
      </c>
      <c r="BD147" s="154">
        <f>IF(BD$5&lt;=$D147,0,IF(SUM($D147,I123)&gt;BD$5,$T134/I123,$T134-SUM($I147:BC147)))</f>
        <v>0</v>
      </c>
      <c r="BE147" s="154">
        <f>IF(BE$5&lt;=$D147,0,IF(SUM($D147,I123)&gt;BE$5,$T134/I123,$T134-SUM($I147:BD147)))</f>
        <v>0</v>
      </c>
      <c r="BF147" s="154">
        <f>IF(BF$5&lt;=$D147,0,IF(SUM($D147,I123)&gt;BF$5,$T134/I123,$T134-SUM($I147:BE147)))</f>
        <v>0</v>
      </c>
      <c r="BG147" s="154">
        <f>IF(BG$5&lt;=$D147,0,IF(SUM($D147,I123)&gt;BG$5,$T134/I123,$T134-SUM($I147:BF147)))</f>
        <v>0</v>
      </c>
      <c r="BH147" s="154">
        <f>IF(BH$5&lt;=$D147,0,IF(SUM($D147,I123)&gt;BH$5,$T134/I123,$T134-SUM($I147:BG147)))</f>
        <v>0</v>
      </c>
      <c r="BI147" s="154">
        <f>IF(BI$5&lt;=$D147,0,IF(SUM($D147,I123)&gt;BI$5,$T134/I123,$T134-SUM($I147:BH147)))</f>
        <v>0</v>
      </c>
      <c r="BJ147" s="154">
        <f>IF(BJ$5&lt;=$D147,0,IF(SUM($D147,I123)&gt;BJ$5,$T134/I123,$T134-SUM($I147:BI147)))</f>
        <v>0</v>
      </c>
      <c r="BK147" s="154">
        <f>IF(BK$5&lt;=$D147,0,IF(SUM($D147,I123)&gt;BK$5,$T134/I123,$T134-SUM($I147:BJ147)))</f>
        <v>0</v>
      </c>
      <c r="BL147" s="154">
        <f>IF(BL$5&lt;=$D147,0,IF(SUM($D147,I123)&gt;BL$5,$T134/I123,$T134-SUM($I147:BK147)))</f>
        <v>0</v>
      </c>
      <c r="BM147" s="154">
        <f>IF(BM$5&lt;=$D147,0,IF(SUM($D147,I123)&gt;BM$5,$T134/I123,$T134-SUM($I147:BL147)))</f>
        <v>0</v>
      </c>
      <c r="BN147" s="154">
        <f>IF(BN$5&lt;=$D147,0,IF(SUM($D147,I123)&gt;BN$5,$T134/I123,$T134-SUM($I147:BM147)))</f>
        <v>0</v>
      </c>
      <c r="BO147" s="154">
        <f>IF(BO$5&lt;=$D147,0,IF(SUM($D147,I123)&gt;BO$5,$T134/I123,$T134-SUM($I147:BN147)))</f>
        <v>0</v>
      </c>
      <c r="BP147" s="154">
        <f>IF(BP$5&lt;=$D147,0,IF(SUM($D147,I123)&gt;BP$5,$T134/I123,$T134-SUM($I147:BO147)))</f>
        <v>0</v>
      </c>
      <c r="BQ147" s="154">
        <f>IF(BQ$5&lt;=$D147,0,IF(SUM($D147,I123)&gt;BQ$5,$T134/I123,$T134-SUM($I147:BP147)))</f>
        <v>0</v>
      </c>
      <c r="BR147" s="154">
        <f>IF(BR$5&lt;=$D147,0,IF(SUM($D147,I123)&gt;BR$5,$T134/I123,$T134-SUM($I147:BQ147)))</f>
        <v>0</v>
      </c>
      <c r="BS147" s="154">
        <f>IF(BS$5&lt;=$D147,0,IF(SUM($D147,I123)&gt;BS$5,$T134/I123,$T134-SUM($I147:BR147)))</f>
        <v>0</v>
      </c>
      <c r="BT147" s="154">
        <f>IF(BT$5&lt;=$D147,0,IF(SUM($D147,I123)&gt;BT$5,$T134/I123,$T134-SUM($I147:BS147)))</f>
        <v>0</v>
      </c>
      <c r="BU147" s="154">
        <f>IF(BU$5&lt;=$D147,0,IF(SUM($D147,I123)&gt;BU$5,$T134/I123,$T134-SUM($I147:BT147)))</f>
        <v>0</v>
      </c>
      <c r="BV147" s="154">
        <f>IF(BV$5&lt;=$D147,0,IF(SUM($D147,I123)&gt;BV$5,$T134/I123,$T134-SUM($I147:BU147)))</f>
        <v>0</v>
      </c>
      <c r="BW147" s="154">
        <f>IF(BW$5&lt;=$D147,0,IF(SUM($D147,I123)&gt;BW$5,$T134/I123,$T134-SUM($I147:BV147)))</f>
        <v>0</v>
      </c>
    </row>
    <row r="148" spans="4:75" ht="12.75" customHeight="1" outlineLevel="1">
      <c r="D148" s="155">
        <f t="shared" si="38"/>
        <v>2024</v>
      </c>
      <c r="E148" s="120" t="s">
        <v>55</v>
      </c>
      <c r="I148" s="134"/>
      <c r="J148" s="152">
        <f>IF(J$5&lt;=$D148,0,IF(SUM($D148,I123)&gt;J$5,$U134/I123,$U134-SUM($I148:I148)))</f>
        <v>0</v>
      </c>
      <c r="K148" s="152">
        <f>IF(K$5&lt;=$D148,0,IF(SUM($D148,I123)&gt;K$5,$U134/I123,$U134-SUM($I148:J148)))</f>
        <v>0</v>
      </c>
      <c r="L148" s="152">
        <f>IF(L$5&lt;=$D148,0,IF(SUM($D148,I123)&gt;L$5,$U134/I123,$U134-SUM($I148:K148)))</f>
        <v>0</v>
      </c>
      <c r="M148" s="152">
        <f>IF(M$5&lt;=$D148,0,IF(SUM($D148,I123)&gt;M$5,$U134/I123,$U134-SUM($I148:L148)))</f>
        <v>0</v>
      </c>
      <c r="N148" s="152">
        <f>IF(N$5&lt;=$D148,0,IF(SUM($D148,I123)&gt;N$5,$U134/I123,$U134-SUM($I148:M148)))</f>
        <v>0</v>
      </c>
      <c r="O148" s="152">
        <f>IF(O$5&lt;=$D148,0,IF(SUM($D148,I123)&gt;O$5,$U134/I123,$U134-SUM($I148:N148)))</f>
        <v>0</v>
      </c>
      <c r="P148" s="152">
        <f>IF(P$5&lt;=$D148,0,IF(SUM($D148,I123)&gt;P$5,$U134/I123,$U134-SUM($I148:O148)))</f>
        <v>0</v>
      </c>
      <c r="Q148" s="152">
        <f>IF(Q$5&lt;=$D148,0,IF(SUM($D148,I123)&gt;Q$5,$U134/I123,$U134-SUM($I148:P148)))</f>
        <v>0</v>
      </c>
      <c r="R148" s="152">
        <f>IF(R$5&lt;=$D148,0,IF(SUM($D148,I123)&gt;R$5,$U134/I123,$U134-SUM($I148:Q148)))</f>
        <v>0</v>
      </c>
      <c r="S148" s="152">
        <f>IF(S$5&lt;=$D148,0,IF(SUM($D148,I123)&gt;S$5,$U134/I123,$U134-SUM($I148:R148)))</f>
        <v>0</v>
      </c>
      <c r="T148" s="152">
        <f>IF(T$5&lt;=$D148,0,IF(SUM($D148,I123)&gt;T$5,$U134/I123,$U134-SUM($I148:S148)))</f>
        <v>0</v>
      </c>
      <c r="U148" s="152">
        <f>IF(U$5&lt;=$D148,0,IF(SUM($D148,I123)&gt;U$5,$U134/I123,$U134-SUM($I148:T148)))</f>
        <v>0</v>
      </c>
      <c r="V148" s="153">
        <f>IF(V$5&lt;=$D148,0,IF(SUM($D148,I123)&gt;V$5,$U134/I123,$U134-SUM($I148:U148)))</f>
        <v>0</v>
      </c>
      <c r="W148" s="154">
        <f>IF(W$5&lt;=$D148,0,IF(SUM($D148,I123)&gt;W$5,$U134/I123,$U134-SUM($I148:V148)))</f>
        <v>0</v>
      </c>
      <c r="X148" s="154">
        <f>IF(X$5&lt;=$D148,0,IF(SUM($D148,I123)&gt;X$5,$U134/I123,$U134-SUM($I148:W148)))</f>
        <v>0</v>
      </c>
      <c r="Y148" s="154">
        <f>IF(Y$5&lt;=$D148,0,IF(SUM($D148,I123)&gt;Y$5,$U134/I123,$U134-SUM($I148:X148)))</f>
        <v>0</v>
      </c>
      <c r="Z148" s="154">
        <f>IF(Z$5&lt;=$D148,0,IF(SUM($D148,I123)&gt;Z$5,$U134/I123,$U134-SUM($I148:Y148)))</f>
        <v>0</v>
      </c>
      <c r="AA148" s="154">
        <f>IF(AA$5&lt;=$D148,0,IF(SUM($D148,I123)&gt;AA$5,$U134/I123,$U134-SUM($I148:Z148)))</f>
        <v>0</v>
      </c>
      <c r="AB148" s="154">
        <f>IF(AB$5&lt;=$D148,0,IF(SUM($D148,I123)&gt;AB$5,$U134/I123,$U134-SUM($I148:AA148)))</f>
        <v>0</v>
      </c>
      <c r="AC148" s="154">
        <f>IF(AC$5&lt;=$D148,0,IF(SUM($D148,I123)&gt;AC$5,$U134/I123,$U134-SUM($I148:AB148)))</f>
        <v>0</v>
      </c>
      <c r="AD148" s="154">
        <f>IF(AD$5&lt;=$D148,0,IF(SUM($D148,I123)&gt;AD$5,$U134/I123,$U134-SUM($I148:AC148)))</f>
        <v>0</v>
      </c>
      <c r="AE148" s="154">
        <f>IF(AE$5&lt;=$D148,0,IF(SUM($D148,I123)&gt;AE$5,$U134/I123,$U134-SUM($I148:AD148)))</f>
        <v>0</v>
      </c>
      <c r="AF148" s="154">
        <f>IF(AF$5&lt;=$D148,0,IF(SUM($D148,I123)&gt;AF$5,$U134/I123,$U134-SUM($I148:AE148)))</f>
        <v>0</v>
      </c>
      <c r="AG148" s="154">
        <f>IF(AG$5&lt;=$D148,0,IF(SUM($D148,I123)&gt;AG$5,$U134/I123,$U134-SUM($I148:AF148)))</f>
        <v>0</v>
      </c>
      <c r="AH148" s="154">
        <f>IF(AH$5&lt;=$D148,0,IF(SUM($D148,I123)&gt;AH$5,$U134/I123,$U134-SUM($I148:AG148)))</f>
        <v>0</v>
      </c>
      <c r="AI148" s="154">
        <f>IF(AI$5&lt;=$D148,0,IF(SUM($D148,I123)&gt;AI$5,$U134/I123,$U134-SUM($I148:AH148)))</f>
        <v>0</v>
      </c>
      <c r="AJ148" s="154">
        <f>IF(AJ$5&lt;=$D148,0,IF(SUM($D148,I123)&gt;AJ$5,$U134/I123,$U134-SUM($I148:AI148)))</f>
        <v>0</v>
      </c>
      <c r="AK148" s="154">
        <f>IF(AK$5&lt;=$D148,0,IF(SUM($D148,I123)&gt;AK$5,$U134/I123,$U134-SUM($I148:AJ148)))</f>
        <v>0</v>
      </c>
      <c r="AL148" s="154">
        <f>IF(AL$5&lt;=$D148,0,IF(SUM($D148,I123)&gt;AL$5,$U134/I123,$U134-SUM($I148:AK148)))</f>
        <v>0</v>
      </c>
      <c r="AM148" s="154">
        <f>IF(AM$5&lt;=$D148,0,IF(SUM($D148,I123)&gt;AM$5,$U134/I123,$U134-SUM($I148:AL148)))</f>
        <v>0</v>
      </c>
      <c r="AN148" s="154">
        <f>IF(AN$5&lt;=$D148,0,IF(SUM($D148,I123)&gt;AN$5,$U134/I123,$U134-SUM($I148:AM148)))</f>
        <v>0</v>
      </c>
      <c r="AO148" s="154">
        <f>IF(AO$5&lt;=$D148,0,IF(SUM($D148,I123)&gt;AO$5,$U134/I123,$U134-SUM($I148:AN148)))</f>
        <v>0</v>
      </c>
      <c r="AP148" s="154">
        <f>IF(AP$5&lt;=$D148,0,IF(SUM($D148,I123)&gt;AP$5,$U134/I123,$U134-SUM($I148:AO148)))</f>
        <v>0</v>
      </c>
      <c r="AQ148" s="154">
        <f>IF(AQ$5&lt;=$D148,0,IF(SUM($D148,I123)&gt;AQ$5,$U134/I123,$U134-SUM($I148:AP148)))</f>
        <v>0</v>
      </c>
      <c r="AR148" s="154">
        <f>IF(AR$5&lt;=$D148,0,IF(SUM($D148,I123)&gt;AR$5,$U134/I123,$U134-SUM($I148:AQ148)))</f>
        <v>0</v>
      </c>
      <c r="AS148" s="154">
        <f>IF(AS$5&lt;=$D148,0,IF(SUM($D148,I123)&gt;AS$5,$U134/I123,$U134-SUM($I148:AR148)))</f>
        <v>0</v>
      </c>
      <c r="AT148" s="154">
        <f>IF(AT$5&lt;=$D148,0,IF(SUM($D148,I123)&gt;AT$5,$U134/I123,$U134-SUM($I148:AS148)))</f>
        <v>0</v>
      </c>
      <c r="AU148" s="154">
        <f>IF(AU$5&lt;=$D148,0,IF(SUM($D148,I123)&gt;AU$5,$U134/I123,$U134-SUM($I148:AT148)))</f>
        <v>0</v>
      </c>
      <c r="AV148" s="154">
        <f>IF(AV$5&lt;=$D148,0,IF(SUM($D148,I123)&gt;AV$5,$U134/I123,$U134-SUM($I148:AU148)))</f>
        <v>0</v>
      </c>
      <c r="AW148" s="154">
        <f>IF(AW$5&lt;=$D148,0,IF(SUM($D148,I123)&gt;AW$5,$U134/I123,$U134-SUM($I148:AV148)))</f>
        <v>0</v>
      </c>
      <c r="AX148" s="154">
        <f>IF(AX$5&lt;=$D148,0,IF(SUM($D148,I123)&gt;AX$5,$U134/I123,$U134-SUM($I148:AW148)))</f>
        <v>0</v>
      </c>
      <c r="AY148" s="154">
        <f>IF(AY$5&lt;=$D148,0,IF(SUM($D148,I123)&gt;AY$5,$U134/I123,$U134-SUM($I148:AX148)))</f>
        <v>0</v>
      </c>
      <c r="AZ148" s="154">
        <f>IF(AZ$5&lt;=$D148,0,IF(SUM($D148,I123)&gt;AZ$5,$U134/I123,$U134-SUM($I148:AY148)))</f>
        <v>0</v>
      </c>
      <c r="BA148" s="154">
        <f>IF(BA$5&lt;=$D148,0,IF(SUM($D148,I123)&gt;BA$5,$U134/I123,$U134-SUM($I148:AZ148)))</f>
        <v>0</v>
      </c>
      <c r="BB148" s="154">
        <f>IF(BB$5&lt;=$D148,0,IF(SUM($D148,I123)&gt;BB$5,$U134/I123,$U134-SUM($I148:BA148)))</f>
        <v>0</v>
      </c>
      <c r="BC148" s="154">
        <f>IF(BC$5&lt;=$D148,0,IF(SUM($D148,I123)&gt;BC$5,$U134/I123,$U134-SUM($I148:BB148)))</f>
        <v>0</v>
      </c>
      <c r="BD148" s="154">
        <f>IF(BD$5&lt;=$D148,0,IF(SUM($D148,I123)&gt;BD$5,$U134/I123,$U134-SUM($I148:BC148)))</f>
        <v>0</v>
      </c>
      <c r="BE148" s="154">
        <f>IF(BE$5&lt;=$D148,0,IF(SUM($D148,I123)&gt;BE$5,$U134/I123,$U134-SUM($I148:BD148)))</f>
        <v>0</v>
      </c>
      <c r="BF148" s="154">
        <f>IF(BF$5&lt;=$D148,0,IF(SUM($D148,I123)&gt;BF$5,$U134/I123,$U134-SUM($I148:BE148)))</f>
        <v>0</v>
      </c>
      <c r="BG148" s="154">
        <f>IF(BG$5&lt;=$D148,0,IF(SUM($D148,I123)&gt;BG$5,$U134/I123,$U134-SUM($I148:BF148)))</f>
        <v>0</v>
      </c>
      <c r="BH148" s="154">
        <f>IF(BH$5&lt;=$D148,0,IF(SUM($D148,I123)&gt;BH$5,$U134/I123,$U134-SUM($I148:BG148)))</f>
        <v>0</v>
      </c>
      <c r="BI148" s="154">
        <f>IF(BI$5&lt;=$D148,0,IF(SUM($D148,I123)&gt;BI$5,$U134/I123,$U134-SUM($I148:BH148)))</f>
        <v>0</v>
      </c>
      <c r="BJ148" s="154">
        <f>IF(BJ$5&lt;=$D148,0,IF(SUM($D148,I123)&gt;BJ$5,$U134/I123,$U134-SUM($I148:BI148)))</f>
        <v>0</v>
      </c>
      <c r="BK148" s="154">
        <f>IF(BK$5&lt;=$D148,0,IF(SUM($D148,I123)&gt;BK$5,$U134/I123,$U134-SUM($I148:BJ148)))</f>
        <v>0</v>
      </c>
      <c r="BL148" s="154">
        <f>IF(BL$5&lt;=$D148,0,IF(SUM($D148,I123)&gt;BL$5,$U134/I123,$U134-SUM($I148:BK148)))</f>
        <v>0</v>
      </c>
      <c r="BM148" s="154">
        <f>IF(BM$5&lt;=$D148,0,IF(SUM($D148,I123)&gt;BM$5,$U134/I123,$U134-SUM($I148:BL148)))</f>
        <v>0</v>
      </c>
      <c r="BN148" s="154">
        <f>IF(BN$5&lt;=$D148,0,IF(SUM($D148,I123)&gt;BN$5,$U134/I123,$U134-SUM($I148:BM148)))</f>
        <v>0</v>
      </c>
      <c r="BO148" s="154">
        <f>IF(BO$5&lt;=$D148,0,IF(SUM($D148,I123)&gt;BO$5,$U134/I123,$U134-SUM($I148:BN148)))</f>
        <v>0</v>
      </c>
      <c r="BP148" s="154">
        <f>IF(BP$5&lt;=$D148,0,IF(SUM($D148,I123)&gt;BP$5,$U134/I123,$U134-SUM($I148:BO148)))</f>
        <v>0</v>
      </c>
      <c r="BQ148" s="154">
        <f>IF(BQ$5&lt;=$D148,0,IF(SUM($D148,I123)&gt;BQ$5,$U134/I123,$U134-SUM($I148:BP148)))</f>
        <v>0</v>
      </c>
      <c r="BR148" s="154">
        <f>IF(BR$5&lt;=$D148,0,IF(SUM($D148,I123)&gt;BR$5,$U134/I123,$U134-SUM($I148:BQ148)))</f>
        <v>0</v>
      </c>
      <c r="BS148" s="154">
        <f>IF(BS$5&lt;=$D148,0,IF(SUM($D148,I123)&gt;BS$5,$U134/I123,$U134-SUM($I148:BR148)))</f>
        <v>0</v>
      </c>
      <c r="BT148" s="154">
        <f>IF(BT$5&lt;=$D148,0,IF(SUM($D148,I123)&gt;BT$5,$U134/I123,$U134-SUM($I148:BS148)))</f>
        <v>0</v>
      </c>
      <c r="BU148" s="154">
        <f>IF(BU$5&lt;=$D148,0,IF(SUM($D148,I123)&gt;BU$5,$U134/I123,$U134-SUM($I148:BT148)))</f>
        <v>0</v>
      </c>
      <c r="BV148" s="154">
        <f>IF(BV$5&lt;=$D148,0,IF(SUM($D148,I123)&gt;BV$5,$U134/I123,$U134-SUM($I148:BU148)))</f>
        <v>0</v>
      </c>
      <c r="BW148" s="154">
        <f>IF(BW$5&lt;=$D148,0,IF(SUM($D148,I123)&gt;BW$5,$U134/I123,$U134-SUM($I148:BV148)))</f>
        <v>0</v>
      </c>
    </row>
    <row r="149" spans="4:75" ht="12.75" customHeight="1" outlineLevel="1">
      <c r="D149" s="155">
        <f t="shared" si="38"/>
        <v>2025</v>
      </c>
      <c r="E149" s="120" t="s">
        <v>55</v>
      </c>
      <c r="I149" s="134"/>
      <c r="J149" s="152">
        <f>IF(J$5&lt;=$D149,0,IF(SUM($D149,I123)&gt;J$5,$V134/I123,$V134-SUM($I149:I149)))</f>
        <v>0</v>
      </c>
      <c r="K149" s="152">
        <f>IF(K$5&lt;=$D149,0,IF(SUM($D149,I123)&gt;K$5,$V134/I123,$V134-SUM($I149:J149)))</f>
        <v>0</v>
      </c>
      <c r="L149" s="152">
        <f>IF(L$5&lt;=$D149,0,IF(SUM($D149,I123)&gt;L$5,$V134/I123,$V134-SUM($I149:K149)))</f>
        <v>0</v>
      </c>
      <c r="M149" s="152">
        <f>IF(M$5&lt;=$D149,0,IF(SUM($D149,I123)&gt;M$5,$V134/I123,$V134-SUM($I149:L149)))</f>
        <v>0</v>
      </c>
      <c r="N149" s="152">
        <f>IF(N$5&lt;=$D149,0,IF(SUM($D149,I123)&gt;N$5,$V134/I123,$V134-SUM($I149:M149)))</f>
        <v>0</v>
      </c>
      <c r="O149" s="152">
        <f>IF(O$5&lt;=$D149,0,IF(SUM($D149,I123)&gt;O$5,$V134/I123,$V134-SUM($I149:N149)))</f>
        <v>0</v>
      </c>
      <c r="P149" s="152">
        <f>IF(P$5&lt;=$D149,0,IF(SUM($D149,I123)&gt;P$5,$V134/I123,$V134-SUM($I149:O149)))</f>
        <v>0</v>
      </c>
      <c r="Q149" s="152">
        <f>IF(Q$5&lt;=$D149,0,IF(SUM($D149,I123)&gt;Q$5,$V134/I123,$V134-SUM($I149:P149)))</f>
        <v>0</v>
      </c>
      <c r="R149" s="152">
        <f>IF(R$5&lt;=$D149,0,IF(SUM($D149,I123)&gt;R$5,$V134/I123,$V134-SUM($I149:Q149)))</f>
        <v>0</v>
      </c>
      <c r="S149" s="152">
        <f>IF(S$5&lt;=$D149,0,IF(SUM($D149,I123)&gt;S$5,$V134/I123,$V134-SUM($I149:R149)))</f>
        <v>0</v>
      </c>
      <c r="T149" s="152">
        <f>IF(T$5&lt;=$D149,0,IF(SUM($D149,I123)&gt;T$5,$V134/I123,$V134-SUM($I149:S149)))</f>
        <v>0</v>
      </c>
      <c r="U149" s="152">
        <f>IF(U$5&lt;=$D149,0,IF(SUM($D149,I123)&gt;U$5,$V134/I123,$V134-SUM($I149:T149)))</f>
        <v>0</v>
      </c>
      <c r="V149" s="152">
        <f>IF(V$5&lt;=$D149,0,IF(SUM($D149,I123)&gt;V$5,$V134/I123,$V134-SUM($I149:U149)))</f>
        <v>0</v>
      </c>
      <c r="W149" s="153">
        <f>IF(W$5&lt;=$D149,0,IF(SUM($D149,I123)&gt;W$5,$V134/I123,$V134-SUM($I149:V149)))</f>
        <v>0</v>
      </c>
      <c r="X149" s="154">
        <f>IF(X$5&lt;=$D149,0,IF(SUM($D149,I123)&gt;X$5,$V134/I123,$V134-SUM($I149:W149)))</f>
        <v>0</v>
      </c>
      <c r="Y149" s="154">
        <f>IF(Y$5&lt;=$D149,0,IF(SUM($D149,I123)&gt;Y$5,$V134/I123,$V134-SUM($I149:X149)))</f>
        <v>0</v>
      </c>
      <c r="Z149" s="154">
        <f>IF(Z$5&lt;=$D149,0,IF(SUM($D149,I123)&gt;Z$5,$V134/I123,$V134-SUM($I149:Y149)))</f>
        <v>0</v>
      </c>
      <c r="AA149" s="154">
        <f>IF(AA$5&lt;=$D149,0,IF(SUM($D149,I123)&gt;AA$5,$V134/I123,$V134-SUM($I149:Z149)))</f>
        <v>0</v>
      </c>
      <c r="AB149" s="154">
        <f>IF(AB$5&lt;=$D149,0,IF(SUM($D149,I123)&gt;AB$5,$V134/I123,$V134-SUM($I149:AA149)))</f>
        <v>0</v>
      </c>
      <c r="AC149" s="154">
        <f>IF(AC$5&lt;=$D149,0,IF(SUM($D149,I123)&gt;AC$5,$V134/I123,$V134-SUM($I149:AB149)))</f>
        <v>0</v>
      </c>
      <c r="AD149" s="154">
        <f>IF(AD$5&lt;=$D149,0,IF(SUM($D149,I123)&gt;AD$5,$V134/I123,$V134-SUM($I149:AC149)))</f>
        <v>0</v>
      </c>
      <c r="AE149" s="154">
        <f>IF(AE$5&lt;=$D149,0,IF(SUM($D149,I123)&gt;AE$5,$V134/I123,$V134-SUM($I149:AD149)))</f>
        <v>0</v>
      </c>
      <c r="AF149" s="154">
        <f>IF(AF$5&lt;=$D149,0,IF(SUM($D149,I123)&gt;AF$5,$V134/I123,$V134-SUM($I149:AE149)))</f>
        <v>0</v>
      </c>
      <c r="AG149" s="154">
        <f>IF(AG$5&lt;=$D149,0,IF(SUM($D149,I123)&gt;AG$5,$V134/I123,$V134-SUM($I149:AF149)))</f>
        <v>0</v>
      </c>
      <c r="AH149" s="154">
        <f>IF(AH$5&lt;=$D149,0,IF(SUM($D149,I123)&gt;AH$5,$V134/I123,$V134-SUM($I149:AG149)))</f>
        <v>0</v>
      </c>
      <c r="AI149" s="154">
        <f>IF(AI$5&lt;=$D149,0,IF(SUM($D149,I123)&gt;AI$5,$V134/I123,$V134-SUM($I149:AH149)))</f>
        <v>0</v>
      </c>
      <c r="AJ149" s="154">
        <f>IF(AJ$5&lt;=$D149,0,IF(SUM($D149,I123)&gt;AJ$5,$V134/I123,$V134-SUM($I149:AI149)))</f>
        <v>0</v>
      </c>
      <c r="AK149" s="154">
        <f>IF(AK$5&lt;=$D149,0,IF(SUM($D149,I123)&gt;AK$5,$V134/I123,$V134-SUM($I149:AJ149)))</f>
        <v>0</v>
      </c>
      <c r="AL149" s="154">
        <f>IF(AL$5&lt;=$D149,0,IF(SUM($D149,I123)&gt;AL$5,$V134/I123,$V134-SUM($I149:AK149)))</f>
        <v>0</v>
      </c>
      <c r="AM149" s="154">
        <f>IF(AM$5&lt;=$D149,0,IF(SUM($D149,I123)&gt;AM$5,$V134/I123,$V134-SUM($I149:AL149)))</f>
        <v>0</v>
      </c>
      <c r="AN149" s="154">
        <f>IF(AN$5&lt;=$D149,0,IF(SUM($D149,I123)&gt;AN$5,$V134/I123,$V134-SUM($I149:AM149)))</f>
        <v>0</v>
      </c>
      <c r="AO149" s="154">
        <f>IF(AO$5&lt;=$D149,0,IF(SUM($D149,I123)&gt;AO$5,$V134/I123,$V134-SUM($I149:AN149)))</f>
        <v>0</v>
      </c>
      <c r="AP149" s="154">
        <f>IF(AP$5&lt;=$D149,0,IF(SUM($D149,I123)&gt;AP$5,$V134/I123,$V134-SUM($I149:AO149)))</f>
        <v>0</v>
      </c>
      <c r="AQ149" s="154">
        <f>IF(AQ$5&lt;=$D149,0,IF(SUM($D149,I123)&gt;AQ$5,$V134/I123,$V134-SUM($I149:AP149)))</f>
        <v>0</v>
      </c>
      <c r="AR149" s="154">
        <f>IF(AR$5&lt;=$D149,0,IF(SUM($D149,I123)&gt;AR$5,$V134/I123,$V134-SUM($I149:AQ149)))</f>
        <v>0</v>
      </c>
      <c r="AS149" s="154">
        <f>IF(AS$5&lt;=$D149,0,IF(SUM($D149,I123)&gt;AS$5,$V134/I123,$V134-SUM($I149:AR149)))</f>
        <v>0</v>
      </c>
      <c r="AT149" s="154">
        <f>IF(AT$5&lt;=$D149,0,IF(SUM($D149,I123)&gt;AT$5,$V134/I123,$V134-SUM($I149:AS149)))</f>
        <v>0</v>
      </c>
      <c r="AU149" s="154">
        <f>IF(AU$5&lt;=$D149,0,IF(SUM($D149,I123)&gt;AU$5,$V134/I123,$V134-SUM($I149:AT149)))</f>
        <v>0</v>
      </c>
      <c r="AV149" s="154">
        <f>IF(AV$5&lt;=$D149,0,IF(SUM($D149,I123)&gt;AV$5,$V134/I123,$V134-SUM($I149:AU149)))</f>
        <v>0</v>
      </c>
      <c r="AW149" s="154">
        <f>IF(AW$5&lt;=$D149,0,IF(SUM($D149,I123)&gt;AW$5,$V134/I123,$V134-SUM($I149:AV149)))</f>
        <v>0</v>
      </c>
      <c r="AX149" s="154">
        <f>IF(AX$5&lt;=$D149,0,IF(SUM($D149,I123)&gt;AX$5,$V134/I123,$V134-SUM($I149:AW149)))</f>
        <v>0</v>
      </c>
      <c r="AY149" s="154">
        <f>IF(AY$5&lt;=$D149,0,IF(SUM($D149,I123)&gt;AY$5,$V134/I123,$V134-SUM($I149:AX149)))</f>
        <v>0</v>
      </c>
      <c r="AZ149" s="154">
        <f>IF(AZ$5&lt;=$D149,0,IF(SUM($D149,I123)&gt;AZ$5,$V134/I123,$V134-SUM($I149:AY149)))</f>
        <v>0</v>
      </c>
      <c r="BA149" s="154">
        <f>IF(BA$5&lt;=$D149,0,IF(SUM($D149,I123)&gt;BA$5,$V134/I123,$V134-SUM($I149:AZ149)))</f>
        <v>0</v>
      </c>
      <c r="BB149" s="154">
        <f>IF(BB$5&lt;=$D149,0,IF(SUM($D149,I123)&gt;BB$5,$V134/I123,$V134-SUM($I149:BA149)))</f>
        <v>0</v>
      </c>
      <c r="BC149" s="154">
        <f>IF(BC$5&lt;=$D149,0,IF(SUM($D149,I123)&gt;BC$5,$V134/I123,$V134-SUM($I149:BB149)))</f>
        <v>0</v>
      </c>
      <c r="BD149" s="154">
        <f>IF(BD$5&lt;=$D149,0,IF(SUM($D149,I123)&gt;BD$5,$V134/I123,$V134-SUM($I149:BC149)))</f>
        <v>0</v>
      </c>
      <c r="BE149" s="154">
        <f>IF(BE$5&lt;=$D149,0,IF(SUM($D149,I123)&gt;BE$5,$V134/I123,$V134-SUM($I149:BD149)))</f>
        <v>0</v>
      </c>
      <c r="BF149" s="154">
        <f>IF(BF$5&lt;=$D149,0,IF(SUM($D149,I123)&gt;BF$5,$V134/I123,$V134-SUM($I149:BE149)))</f>
        <v>0</v>
      </c>
      <c r="BG149" s="154">
        <f>IF(BG$5&lt;=$D149,0,IF(SUM($D149,I123)&gt;BG$5,$V134/I123,$V134-SUM($I149:BF149)))</f>
        <v>0</v>
      </c>
      <c r="BH149" s="154">
        <f>IF(BH$5&lt;=$D149,0,IF(SUM($D149,I123)&gt;BH$5,$V134/I123,$V134-SUM($I149:BG149)))</f>
        <v>0</v>
      </c>
      <c r="BI149" s="154">
        <f>IF(BI$5&lt;=$D149,0,IF(SUM($D149,I123)&gt;BI$5,$V134/I123,$V134-SUM($I149:BH149)))</f>
        <v>0</v>
      </c>
      <c r="BJ149" s="154">
        <f>IF(BJ$5&lt;=$D149,0,IF(SUM($D149,I123)&gt;BJ$5,$V134/I123,$V134-SUM($I149:BI149)))</f>
        <v>0</v>
      </c>
      <c r="BK149" s="154">
        <f>IF(BK$5&lt;=$D149,0,IF(SUM($D149,I123)&gt;BK$5,$V134/I123,$V134-SUM($I149:BJ149)))</f>
        <v>0</v>
      </c>
      <c r="BL149" s="154">
        <f>IF(BL$5&lt;=$D149,0,IF(SUM($D149,I123)&gt;BL$5,$V134/I123,$V134-SUM($I149:BK149)))</f>
        <v>0</v>
      </c>
      <c r="BM149" s="154">
        <f>IF(BM$5&lt;=$D149,0,IF(SUM($D149,I123)&gt;BM$5,$V134/I123,$V134-SUM($I149:BL149)))</f>
        <v>0</v>
      </c>
      <c r="BN149" s="154">
        <f>IF(BN$5&lt;=$D149,0,IF(SUM($D149,I123)&gt;BN$5,$V134/I123,$V134-SUM($I149:BM149)))</f>
        <v>0</v>
      </c>
      <c r="BO149" s="154">
        <f>IF(BO$5&lt;=$D149,0,IF(SUM($D149,I123)&gt;BO$5,$V134/I123,$V134-SUM($I149:BN149)))</f>
        <v>0</v>
      </c>
      <c r="BP149" s="154">
        <f>IF(BP$5&lt;=$D149,0,IF(SUM($D149,I123)&gt;BP$5,$V134/I123,$V134-SUM($I149:BO149)))</f>
        <v>0</v>
      </c>
      <c r="BQ149" s="154">
        <f>IF(BQ$5&lt;=$D149,0,IF(SUM($D149,I123)&gt;BQ$5,$V134/I123,$V134-SUM($I149:BP149)))</f>
        <v>0</v>
      </c>
      <c r="BR149" s="154">
        <f>IF(BR$5&lt;=$D149,0,IF(SUM($D149,I123)&gt;BR$5,$V134/I123,$V134-SUM($I149:BQ149)))</f>
        <v>0</v>
      </c>
      <c r="BS149" s="154">
        <f>IF(BS$5&lt;=$D149,0,IF(SUM($D149,I123)&gt;BS$5,$V134/I123,$V134-SUM($I149:BR149)))</f>
        <v>0</v>
      </c>
      <c r="BT149" s="154">
        <f>IF(BT$5&lt;=$D149,0,IF(SUM($D149,I123)&gt;BT$5,$V134/I123,$V134-SUM($I149:BS149)))</f>
        <v>0</v>
      </c>
      <c r="BU149" s="154">
        <f>IF(BU$5&lt;=$D149,0,IF(SUM($D149,I123)&gt;BU$5,$V134/I123,$V134-SUM($I149:BT149)))</f>
        <v>0</v>
      </c>
      <c r="BV149" s="154">
        <f>IF(BV$5&lt;=$D149,0,IF(SUM($D149,I123)&gt;BV$5,$V134/I123,$V134-SUM($I149:BU149)))</f>
        <v>0</v>
      </c>
      <c r="BW149" s="154">
        <f>IF(BW$5&lt;=$D149,0,IF(SUM($D149,I123)&gt;BW$5,$V134/I123,$V134-SUM($I149:BV149)))</f>
        <v>0</v>
      </c>
    </row>
    <row r="150" spans="4:75" ht="12.75" customHeight="1" outlineLevel="1">
      <c r="D150" s="155">
        <f t="shared" si="38"/>
        <v>2026</v>
      </c>
      <c r="E150" s="120" t="s">
        <v>55</v>
      </c>
      <c r="I150" s="134"/>
      <c r="J150" s="152">
        <f>IF(J$5&lt;=$D150,0,IF(SUM($D150,I123)&gt;J$5,$W134/I123,$W134-SUM($I150:I150)))</f>
        <v>0</v>
      </c>
      <c r="K150" s="152">
        <f>IF(K$5&lt;=$D150,0,IF(SUM($D150,I123)&gt;K$5,$W134/I123,$W134-SUM($I150:J150)))</f>
        <v>0</v>
      </c>
      <c r="L150" s="152">
        <f>IF(L$5&lt;=$D150,0,IF(SUM($D150,I123)&gt;L$5,$W134/I123,$W134-SUM($I150:K150)))</f>
        <v>0</v>
      </c>
      <c r="M150" s="152">
        <f>IF(M$5&lt;=$D150,0,IF(SUM($D150,I123)&gt;M$5,$W134/I123,$W134-SUM($I150:L150)))</f>
        <v>0</v>
      </c>
      <c r="N150" s="152">
        <f>IF(N$5&lt;=$D150,0,IF(SUM($D150,I123)&gt;N$5,$W134/I123,$W134-SUM($I150:M150)))</f>
        <v>0</v>
      </c>
      <c r="O150" s="152">
        <f>IF(O$5&lt;=$D150,0,IF(SUM($D150,I123)&gt;O$5,$W134/I123,$W134-SUM($I150:N150)))</f>
        <v>0</v>
      </c>
      <c r="P150" s="152">
        <f>IF(P$5&lt;=$D150,0,IF(SUM($D150,I123)&gt;P$5,$W134/I123,$W134-SUM($I150:O150)))</f>
        <v>0</v>
      </c>
      <c r="Q150" s="152">
        <f>IF(Q$5&lt;=$D150,0,IF(SUM($D150,I123)&gt;Q$5,$W134/I123,$W134-SUM($I150:P150)))</f>
        <v>0</v>
      </c>
      <c r="R150" s="152">
        <f>IF(R$5&lt;=$D150,0,IF(SUM($D150,I123)&gt;R$5,$W134/I123,$W134-SUM($I150:Q150)))</f>
        <v>0</v>
      </c>
      <c r="S150" s="152">
        <f>IF(S$5&lt;=$D150,0,IF(SUM($D150,I123)&gt;S$5,$W134/I123,$W134-SUM($I150:R150)))</f>
        <v>0</v>
      </c>
      <c r="T150" s="152">
        <f>IF(T$5&lt;=$D150,0,IF(SUM($D150,I123)&gt;T$5,$W134/I123,$W134-SUM($I150:S150)))</f>
        <v>0</v>
      </c>
      <c r="U150" s="152">
        <f>IF(U$5&lt;=$D150,0,IF(SUM($D150,I123)&gt;U$5,$W134/I123,$W134-SUM($I150:T150)))</f>
        <v>0</v>
      </c>
      <c r="V150" s="152">
        <f>IF(V$5&lt;=$D150,0,IF(SUM($D150,I123)&gt;V$5,$W134/I123,$W134-SUM($I150:U150)))</f>
        <v>0</v>
      </c>
      <c r="W150" s="152">
        <f>IF(W$5&lt;=$D150,0,IF(SUM($D150,I123)&gt;W$5,$W134/I123,$W134-SUM($I150:V150)))</f>
        <v>0</v>
      </c>
      <c r="X150" s="153">
        <f>IF(X$5&lt;=$D150,0,IF(SUM($D150,I123)&gt;X$5,$W134/I123,$W134-SUM($I150:W150)))</f>
        <v>0</v>
      </c>
      <c r="Y150" s="154">
        <f>IF(Y$5&lt;=$D150,0,IF(SUM($D150,I123)&gt;Y$5,$W134/I123,$W134-SUM($I150:X150)))</f>
        <v>0</v>
      </c>
      <c r="Z150" s="154">
        <f>IF(Z$5&lt;=$D150,0,IF(SUM($D150,I123)&gt;Z$5,$W134/I123,$W134-SUM($I150:Y150)))</f>
        <v>0</v>
      </c>
      <c r="AA150" s="154">
        <f>IF(AA$5&lt;=$D150,0,IF(SUM($D150,I123)&gt;AA$5,$W134/I123,$W134-SUM($I150:Z150)))</f>
        <v>0</v>
      </c>
      <c r="AB150" s="154">
        <f>IF(AB$5&lt;=$D150,0,IF(SUM($D150,I123)&gt;AB$5,$W134/I123,$W134-SUM($I150:AA150)))</f>
        <v>0</v>
      </c>
      <c r="AC150" s="154">
        <f>IF(AC$5&lt;=$D150,0,IF(SUM($D150,I123)&gt;AC$5,$W134/I123,$W134-SUM($I150:AB150)))</f>
        <v>0</v>
      </c>
      <c r="AD150" s="154">
        <f>IF(AD$5&lt;=$D150,0,IF(SUM($D150,I123)&gt;AD$5,$W134/I123,$W134-SUM($I150:AC150)))</f>
        <v>0</v>
      </c>
      <c r="AE150" s="154">
        <f>IF(AE$5&lt;=$D150,0,IF(SUM($D150,I123)&gt;AE$5,$W134/I123,$W134-SUM($I150:AD150)))</f>
        <v>0</v>
      </c>
      <c r="AF150" s="154">
        <f>IF(AF$5&lt;=$D150,0,IF(SUM($D150,I123)&gt;AF$5,$W134/I123,$W134-SUM($I150:AE150)))</f>
        <v>0</v>
      </c>
      <c r="AG150" s="154">
        <f>IF(AG$5&lt;=$D150,0,IF(SUM($D150,I123)&gt;AG$5,$W134/I123,$W134-SUM($I150:AF150)))</f>
        <v>0</v>
      </c>
      <c r="AH150" s="154">
        <f>IF(AH$5&lt;=$D150,0,IF(SUM($D150,I123)&gt;AH$5,$W134/I123,$W134-SUM($I150:AG150)))</f>
        <v>0</v>
      </c>
      <c r="AI150" s="154">
        <f>IF(AI$5&lt;=$D150,0,IF(SUM($D150,I123)&gt;AI$5,$W134/I123,$W134-SUM($I150:AH150)))</f>
        <v>0</v>
      </c>
      <c r="AJ150" s="154">
        <f>IF(AJ$5&lt;=$D150,0,IF(SUM($D150,I123)&gt;AJ$5,$W134/I123,$W134-SUM($I150:AI150)))</f>
        <v>0</v>
      </c>
      <c r="AK150" s="154">
        <f>IF(AK$5&lt;=$D150,0,IF(SUM($D150,I123)&gt;AK$5,$W134/I123,$W134-SUM($I150:AJ150)))</f>
        <v>0</v>
      </c>
      <c r="AL150" s="154">
        <f>IF(AL$5&lt;=$D150,0,IF(SUM($D150,I123)&gt;AL$5,$W134/I123,$W134-SUM($I150:AK150)))</f>
        <v>0</v>
      </c>
      <c r="AM150" s="154">
        <f>IF(AM$5&lt;=$D150,0,IF(SUM($D150,I123)&gt;AM$5,$W134/I123,$W134-SUM($I150:AL150)))</f>
        <v>0</v>
      </c>
      <c r="AN150" s="154">
        <f>IF(AN$5&lt;=$D150,0,IF(SUM($D150,I123)&gt;AN$5,$W134/I123,$W134-SUM($I150:AM150)))</f>
        <v>0</v>
      </c>
      <c r="AO150" s="154">
        <f>IF(AO$5&lt;=$D150,0,IF(SUM($D150,I123)&gt;AO$5,$W134/I123,$W134-SUM($I150:AN150)))</f>
        <v>0</v>
      </c>
      <c r="AP150" s="154">
        <f>IF(AP$5&lt;=$D150,0,IF(SUM($D150,I123)&gt;AP$5,$W134/I123,$W134-SUM($I150:AO150)))</f>
        <v>0</v>
      </c>
      <c r="AQ150" s="154">
        <f>IF(AQ$5&lt;=$D150,0,IF(SUM($D150,I123)&gt;AQ$5,$W134/I123,$W134-SUM($I150:AP150)))</f>
        <v>0</v>
      </c>
      <c r="AR150" s="154">
        <f>IF(AR$5&lt;=$D150,0,IF(SUM($D150,I123)&gt;AR$5,$W134/I123,$W134-SUM($I150:AQ150)))</f>
        <v>0</v>
      </c>
      <c r="AS150" s="154">
        <f>IF(AS$5&lt;=$D150,0,IF(SUM($D150,I123)&gt;AS$5,$W134/I123,$W134-SUM($I150:AR150)))</f>
        <v>0</v>
      </c>
      <c r="AT150" s="154">
        <f>IF(AT$5&lt;=$D150,0,IF(SUM($D150,I123)&gt;AT$5,$W134/I123,$W134-SUM($I150:AS150)))</f>
        <v>0</v>
      </c>
      <c r="AU150" s="154">
        <f>IF(AU$5&lt;=$D150,0,IF(SUM($D150,I123)&gt;AU$5,$W134/I123,$W134-SUM($I150:AT150)))</f>
        <v>0</v>
      </c>
      <c r="AV150" s="154">
        <f>IF(AV$5&lt;=$D150,0,IF(SUM($D150,I123)&gt;AV$5,$W134/I123,$W134-SUM($I150:AU150)))</f>
        <v>0</v>
      </c>
      <c r="AW150" s="154">
        <f>IF(AW$5&lt;=$D150,0,IF(SUM($D150,I123)&gt;AW$5,$W134/I123,$W134-SUM($I150:AV150)))</f>
        <v>0</v>
      </c>
      <c r="AX150" s="154">
        <f>IF(AX$5&lt;=$D150,0,IF(SUM($D150,I123)&gt;AX$5,$W134/I123,$W134-SUM($I150:AW150)))</f>
        <v>0</v>
      </c>
      <c r="AY150" s="154">
        <f>IF(AY$5&lt;=$D150,0,IF(SUM($D150,I123)&gt;AY$5,$W134/I123,$W134-SUM($I150:AX150)))</f>
        <v>0</v>
      </c>
      <c r="AZ150" s="154">
        <f>IF(AZ$5&lt;=$D150,0,IF(SUM($D150,I123)&gt;AZ$5,$W134/I123,$W134-SUM($I150:AY150)))</f>
        <v>0</v>
      </c>
      <c r="BA150" s="154">
        <f>IF(BA$5&lt;=$D150,0,IF(SUM($D150,I123)&gt;BA$5,$W134/I123,$W134-SUM($I150:AZ150)))</f>
        <v>0</v>
      </c>
      <c r="BB150" s="154">
        <f>IF(BB$5&lt;=$D150,0,IF(SUM($D150,I123)&gt;BB$5,$W134/I123,$W134-SUM($I150:BA150)))</f>
        <v>0</v>
      </c>
      <c r="BC150" s="154">
        <f>IF(BC$5&lt;=$D150,0,IF(SUM($D150,I123)&gt;BC$5,$W134/I123,$W134-SUM($I150:BB150)))</f>
        <v>0</v>
      </c>
      <c r="BD150" s="154">
        <f>IF(BD$5&lt;=$D150,0,IF(SUM($D150,I123)&gt;BD$5,$W134/I123,$W134-SUM($I150:BC150)))</f>
        <v>0</v>
      </c>
      <c r="BE150" s="154">
        <f>IF(BE$5&lt;=$D150,0,IF(SUM($D150,I123)&gt;BE$5,$W134/I123,$W134-SUM($I150:BD150)))</f>
        <v>0</v>
      </c>
      <c r="BF150" s="154">
        <f>IF(BF$5&lt;=$D150,0,IF(SUM($D150,I123)&gt;BF$5,$W134/I123,$W134-SUM($I150:BE150)))</f>
        <v>0</v>
      </c>
      <c r="BG150" s="154">
        <f>IF(BG$5&lt;=$D150,0,IF(SUM($D150,I123)&gt;BG$5,$W134/I123,$W134-SUM($I150:BF150)))</f>
        <v>0</v>
      </c>
      <c r="BH150" s="154">
        <f>IF(BH$5&lt;=$D150,0,IF(SUM($D150,I123)&gt;BH$5,$W134/I123,$W134-SUM($I150:BG150)))</f>
        <v>0</v>
      </c>
      <c r="BI150" s="154">
        <f>IF(BI$5&lt;=$D150,0,IF(SUM($D150,I123)&gt;BI$5,$W134/I123,$W134-SUM($I150:BH150)))</f>
        <v>0</v>
      </c>
      <c r="BJ150" s="154">
        <f>IF(BJ$5&lt;=$D150,0,IF(SUM($D150,I123)&gt;BJ$5,$W134/I123,$W134-SUM($I150:BI150)))</f>
        <v>0</v>
      </c>
      <c r="BK150" s="154">
        <f>IF(BK$5&lt;=$D150,0,IF(SUM($D150,I123)&gt;BK$5,$W134/I123,$W134-SUM($I150:BJ150)))</f>
        <v>0</v>
      </c>
      <c r="BL150" s="154">
        <f>IF(BL$5&lt;=$D150,0,IF(SUM($D150,I123)&gt;BL$5,$W134/I123,$W134-SUM($I150:BK150)))</f>
        <v>0</v>
      </c>
      <c r="BM150" s="154">
        <f>IF(BM$5&lt;=$D150,0,IF(SUM($D150,I123)&gt;BM$5,$W134/I123,$W134-SUM($I150:BL150)))</f>
        <v>0</v>
      </c>
      <c r="BN150" s="154">
        <f>IF(BN$5&lt;=$D150,0,IF(SUM($D150,I123)&gt;BN$5,$W134/I123,$W134-SUM($I150:BM150)))</f>
        <v>0</v>
      </c>
      <c r="BO150" s="154">
        <f>IF(BO$5&lt;=$D150,0,IF(SUM($D150,I123)&gt;BO$5,$W134/I123,$W134-SUM($I150:BN150)))</f>
        <v>0</v>
      </c>
      <c r="BP150" s="154">
        <f>IF(BP$5&lt;=$D150,0,IF(SUM($D150,I123)&gt;BP$5,$W134/I123,$W134-SUM($I150:BO150)))</f>
        <v>0</v>
      </c>
      <c r="BQ150" s="154">
        <f>IF(BQ$5&lt;=$D150,0,IF(SUM($D150,I123)&gt;BQ$5,$W134/I123,$W134-SUM($I150:BP150)))</f>
        <v>0</v>
      </c>
      <c r="BR150" s="154">
        <f>IF(BR$5&lt;=$D150,0,IF(SUM($D150,I123)&gt;BR$5,$W134/I123,$W134-SUM($I150:BQ150)))</f>
        <v>0</v>
      </c>
      <c r="BS150" s="154">
        <f>IF(BS$5&lt;=$D150,0,IF(SUM($D150,I123)&gt;BS$5,$W134/I123,$W134-SUM($I150:BR150)))</f>
        <v>0</v>
      </c>
      <c r="BT150" s="154">
        <f>IF(BT$5&lt;=$D150,0,IF(SUM($D150,I123)&gt;BT$5,$W134/I123,$W134-SUM($I150:BS150)))</f>
        <v>0</v>
      </c>
      <c r="BU150" s="154">
        <f>IF(BU$5&lt;=$D150,0,IF(SUM($D150,I123)&gt;BU$5,$W134/I123,$W134-SUM($I150:BT150)))</f>
        <v>0</v>
      </c>
      <c r="BV150" s="154">
        <f>IF(BV$5&lt;=$D150,0,IF(SUM($D150,I123)&gt;BV$5,$W134/I123,$W134-SUM($I150:BU150)))</f>
        <v>0</v>
      </c>
      <c r="BW150" s="154">
        <f>IF(BW$5&lt;=$D150,0,IF(SUM($D150,I123)&gt;BW$5,$W134/I123,$W134-SUM($I150:BV150)))</f>
        <v>0</v>
      </c>
    </row>
    <row r="151" spans="4:75" ht="12.75" customHeight="1" outlineLevel="1">
      <c r="D151" s="155">
        <f t="shared" si="38"/>
        <v>2027</v>
      </c>
      <c r="E151" s="120" t="s">
        <v>55</v>
      </c>
      <c r="I151" s="134"/>
      <c r="J151" s="152">
        <f>IF(J$5&lt;=$D151,0,IF(SUM($D151,I123)&gt;J$5,$X134/I123,$X134-SUM($I151:I151)))</f>
        <v>0</v>
      </c>
      <c r="K151" s="152">
        <f>IF(K$5&lt;=$D151,0,IF(SUM($D151,I123)&gt;K$5,$X134/I123,$X134-SUM($I151:J151)))</f>
        <v>0</v>
      </c>
      <c r="L151" s="152">
        <f>IF(L$5&lt;=$D151,0,IF(SUM($D151,I123)&gt;L$5,$X134/I123,$X134-SUM($I151:K151)))</f>
        <v>0</v>
      </c>
      <c r="M151" s="152">
        <f>IF(M$5&lt;=$D151,0,IF(SUM($D151,I123)&gt;M$5,$X134/I123,$X134-SUM($I151:L151)))</f>
        <v>0</v>
      </c>
      <c r="N151" s="152">
        <f>IF(N$5&lt;=$D151,0,IF(SUM($D151,I123)&gt;N$5,$X134/I123,$X134-SUM($I151:M151)))</f>
        <v>0</v>
      </c>
      <c r="O151" s="152">
        <f>IF(O$5&lt;=$D151,0,IF(SUM($D151,I123)&gt;O$5,$X134/I123,$X134-SUM($I151:N151)))</f>
        <v>0</v>
      </c>
      <c r="P151" s="152">
        <f>IF(P$5&lt;=$D151,0,IF(SUM($D151,I123)&gt;P$5,$X134/I123,$X134-SUM($I151:O151)))</f>
        <v>0</v>
      </c>
      <c r="Q151" s="152">
        <f>IF(Q$5&lt;=$D151,0,IF(SUM($D151,I123)&gt;Q$5,$X134/I123,$X134-SUM($I151:P151)))</f>
        <v>0</v>
      </c>
      <c r="R151" s="152">
        <f>IF(R$5&lt;=$D151,0,IF(SUM($D151,I123)&gt;R$5,$X134/I123,$X134-SUM($I151:Q151)))</f>
        <v>0</v>
      </c>
      <c r="S151" s="152">
        <f>IF(S$5&lt;=$D151,0,IF(SUM($D151,I123)&gt;S$5,$X134/I123,$X134-SUM($I151:R151)))</f>
        <v>0</v>
      </c>
      <c r="T151" s="152">
        <f>IF(T$5&lt;=$D151,0,IF(SUM($D151,I123)&gt;T$5,$X134/I123,$X134-SUM($I151:S151)))</f>
        <v>0</v>
      </c>
      <c r="U151" s="152">
        <f>IF(U$5&lt;=$D151,0,IF(SUM($D151,I123)&gt;U$5,$X134/I123,$X134-SUM($I151:T151)))</f>
        <v>0</v>
      </c>
      <c r="V151" s="152">
        <f>IF(V$5&lt;=$D151,0,IF(SUM($D151,I123)&gt;V$5,$X134/I123,$X134-SUM($I151:U151)))</f>
        <v>0</v>
      </c>
      <c r="W151" s="152">
        <f>IF(W$5&lt;=$D151,0,IF(SUM($D151,I123)&gt;W$5,$X134/I123,$X134-SUM($I151:V151)))</f>
        <v>0</v>
      </c>
      <c r="X151" s="152">
        <f>IF(X$5&lt;=$D151,0,IF(SUM($D151,I123)&gt;X$5,$X134/I123,$X134-SUM($I151:W151)))</f>
        <v>0</v>
      </c>
      <c r="Y151" s="153">
        <f>IF(Y$5&lt;=$D151,0,IF(SUM($D151,I123)&gt;Y$5,$X134/I123,$X134-SUM($I151:X151)))</f>
        <v>0</v>
      </c>
      <c r="Z151" s="154">
        <f>IF(Z$5&lt;=$D151,0,IF(SUM($D151,I123)&gt;Z$5,$X134/I123,$X134-SUM($I151:Y151)))</f>
        <v>0</v>
      </c>
      <c r="AA151" s="154">
        <f>IF(AA$5&lt;=$D151,0,IF(SUM($D151,I123)&gt;AA$5,$X134/I123,$X134-SUM($I151:Z151)))</f>
        <v>0</v>
      </c>
      <c r="AB151" s="154">
        <f>IF(AB$5&lt;=$D151,0,IF(SUM($D151,I123)&gt;AB$5,$X134/I123,$X134-SUM($I151:AA151)))</f>
        <v>0</v>
      </c>
      <c r="AC151" s="154">
        <f>IF(AC$5&lt;=$D151,0,IF(SUM($D151,I123)&gt;AC$5,$X134/I123,$X134-SUM($I151:AB151)))</f>
        <v>0</v>
      </c>
      <c r="AD151" s="154">
        <f>IF(AD$5&lt;=$D151,0,IF(SUM($D151,I123)&gt;AD$5,$X134/I123,$X134-SUM($I151:AC151)))</f>
        <v>0</v>
      </c>
      <c r="AE151" s="154">
        <f>IF(AE$5&lt;=$D151,0,IF(SUM($D151,I123)&gt;AE$5,$X134/I123,$X134-SUM($I151:AD151)))</f>
        <v>0</v>
      </c>
      <c r="AF151" s="154">
        <f>IF(AF$5&lt;=$D151,0,IF(SUM($D151,I123)&gt;AF$5,$X134/I123,$X134-SUM($I151:AE151)))</f>
        <v>0</v>
      </c>
      <c r="AG151" s="154">
        <f>IF(AG$5&lt;=$D151,0,IF(SUM($D151,I123)&gt;AG$5,$X134/I123,$X134-SUM($I151:AF151)))</f>
        <v>0</v>
      </c>
      <c r="AH151" s="154">
        <f>IF(AH$5&lt;=$D151,0,IF(SUM($D151,I123)&gt;AH$5,$X134/I123,$X134-SUM($I151:AG151)))</f>
        <v>0</v>
      </c>
      <c r="AI151" s="154">
        <f>IF(AI$5&lt;=$D151,0,IF(SUM($D151,I123)&gt;AI$5,$X134/I123,$X134-SUM($I151:AH151)))</f>
        <v>0</v>
      </c>
      <c r="AJ151" s="154">
        <f>IF(AJ$5&lt;=$D151,0,IF(SUM($D151,I123)&gt;AJ$5,$X134/I123,$X134-SUM($I151:AI151)))</f>
        <v>0</v>
      </c>
      <c r="AK151" s="154">
        <f>IF(AK$5&lt;=$D151,0,IF(SUM($D151,I123)&gt;AK$5,$X134/I123,$X134-SUM($I151:AJ151)))</f>
        <v>0</v>
      </c>
      <c r="AL151" s="154">
        <f>IF(AL$5&lt;=$D151,0,IF(SUM($D151,I123)&gt;AL$5,$X134/I123,$X134-SUM($I151:AK151)))</f>
        <v>0</v>
      </c>
      <c r="AM151" s="154">
        <f>IF(AM$5&lt;=$D151,0,IF(SUM($D151,I123)&gt;AM$5,$X134/I123,$X134-SUM($I151:AL151)))</f>
        <v>0</v>
      </c>
      <c r="AN151" s="154">
        <f>IF(AN$5&lt;=$D151,0,IF(SUM($D151,I123)&gt;AN$5,$X134/I123,$X134-SUM($I151:AM151)))</f>
        <v>0</v>
      </c>
      <c r="AO151" s="154">
        <f>IF(AO$5&lt;=$D151,0,IF(SUM($D151,I123)&gt;AO$5,$X134/I123,$X134-SUM($I151:AN151)))</f>
        <v>0</v>
      </c>
      <c r="AP151" s="154">
        <f>IF(AP$5&lt;=$D151,0,IF(SUM($D151,I123)&gt;AP$5,$X134/I123,$X134-SUM($I151:AO151)))</f>
        <v>0</v>
      </c>
      <c r="AQ151" s="154">
        <f>IF(AQ$5&lt;=$D151,0,IF(SUM($D151,I123)&gt;AQ$5,$X134/I123,$X134-SUM($I151:AP151)))</f>
        <v>0</v>
      </c>
      <c r="AR151" s="154">
        <f>IF(AR$5&lt;=$D151,0,IF(SUM($D151,I123)&gt;AR$5,$X134/I123,$X134-SUM($I151:AQ151)))</f>
        <v>0</v>
      </c>
      <c r="AS151" s="154">
        <f>IF(AS$5&lt;=$D151,0,IF(SUM($D151,I123)&gt;AS$5,$X134/I123,$X134-SUM($I151:AR151)))</f>
        <v>0</v>
      </c>
      <c r="AT151" s="154">
        <f>IF(AT$5&lt;=$D151,0,IF(SUM($D151,I123)&gt;AT$5,$X134/I123,$X134-SUM($I151:AS151)))</f>
        <v>0</v>
      </c>
      <c r="AU151" s="154">
        <f>IF(AU$5&lt;=$D151,0,IF(SUM($D151,I123)&gt;AU$5,$X134/I123,$X134-SUM($I151:AT151)))</f>
        <v>0</v>
      </c>
      <c r="AV151" s="154">
        <f>IF(AV$5&lt;=$D151,0,IF(SUM($D151,I123)&gt;AV$5,$X134/I123,$X134-SUM($I151:AU151)))</f>
        <v>0</v>
      </c>
      <c r="AW151" s="154">
        <f>IF(AW$5&lt;=$D151,0,IF(SUM($D151,I123)&gt;AW$5,$X134/I123,$X134-SUM($I151:AV151)))</f>
        <v>0</v>
      </c>
      <c r="AX151" s="154">
        <f>IF(AX$5&lt;=$D151,0,IF(SUM($D151,I123)&gt;AX$5,$X134/I123,$X134-SUM($I151:AW151)))</f>
        <v>0</v>
      </c>
      <c r="AY151" s="154">
        <f>IF(AY$5&lt;=$D151,0,IF(SUM($D151,I123)&gt;AY$5,$X134/I123,$X134-SUM($I151:AX151)))</f>
        <v>0</v>
      </c>
      <c r="AZ151" s="154">
        <f>IF(AZ$5&lt;=$D151,0,IF(SUM($D151,I123)&gt;AZ$5,$X134/I123,$X134-SUM($I151:AY151)))</f>
        <v>0</v>
      </c>
      <c r="BA151" s="154">
        <f>IF(BA$5&lt;=$D151,0,IF(SUM($D151,I123)&gt;BA$5,$X134/I123,$X134-SUM($I151:AZ151)))</f>
        <v>0</v>
      </c>
      <c r="BB151" s="154">
        <f>IF(BB$5&lt;=$D151,0,IF(SUM($D151,I123)&gt;BB$5,$X134/I123,$X134-SUM($I151:BA151)))</f>
        <v>0</v>
      </c>
      <c r="BC151" s="154">
        <f>IF(BC$5&lt;=$D151,0,IF(SUM($D151,I123)&gt;BC$5,$X134/I123,$X134-SUM($I151:BB151)))</f>
        <v>0</v>
      </c>
      <c r="BD151" s="154">
        <f>IF(BD$5&lt;=$D151,0,IF(SUM($D151,I123)&gt;BD$5,$X134/I123,$X134-SUM($I151:BC151)))</f>
        <v>0</v>
      </c>
      <c r="BE151" s="154">
        <f>IF(BE$5&lt;=$D151,0,IF(SUM($D151,I123)&gt;BE$5,$X134/I123,$X134-SUM($I151:BD151)))</f>
        <v>0</v>
      </c>
      <c r="BF151" s="154">
        <f>IF(BF$5&lt;=$D151,0,IF(SUM($D151,I123)&gt;BF$5,$X134/I123,$X134-SUM($I151:BE151)))</f>
        <v>0</v>
      </c>
      <c r="BG151" s="154">
        <f>IF(BG$5&lt;=$D151,0,IF(SUM($D151,I123)&gt;BG$5,$X134/I123,$X134-SUM($I151:BF151)))</f>
        <v>0</v>
      </c>
      <c r="BH151" s="154">
        <f>IF(BH$5&lt;=$D151,0,IF(SUM($D151,I123)&gt;BH$5,$X134/I123,$X134-SUM($I151:BG151)))</f>
        <v>0</v>
      </c>
      <c r="BI151" s="154">
        <f>IF(BI$5&lt;=$D151,0,IF(SUM($D151,I123)&gt;BI$5,$X134/I123,$X134-SUM($I151:BH151)))</f>
        <v>0</v>
      </c>
      <c r="BJ151" s="154">
        <f>IF(BJ$5&lt;=$D151,0,IF(SUM($D151,I123)&gt;BJ$5,$X134/I123,$X134-SUM($I151:BI151)))</f>
        <v>0</v>
      </c>
      <c r="BK151" s="154">
        <f>IF(BK$5&lt;=$D151,0,IF(SUM($D151,I123)&gt;BK$5,$X134/I123,$X134-SUM($I151:BJ151)))</f>
        <v>0</v>
      </c>
      <c r="BL151" s="154">
        <f>IF(BL$5&lt;=$D151,0,IF(SUM($D151,I123)&gt;BL$5,$X134/I123,$X134-SUM($I151:BK151)))</f>
        <v>0</v>
      </c>
      <c r="BM151" s="154">
        <f>IF(BM$5&lt;=$D151,0,IF(SUM($D151,I123)&gt;BM$5,$X134/I123,$X134-SUM($I151:BL151)))</f>
        <v>0</v>
      </c>
      <c r="BN151" s="154">
        <f>IF(BN$5&lt;=$D151,0,IF(SUM($D151,I123)&gt;BN$5,$X134/I123,$X134-SUM($I151:BM151)))</f>
        <v>0</v>
      </c>
      <c r="BO151" s="154">
        <f>IF(BO$5&lt;=$D151,0,IF(SUM($D151,I123)&gt;BO$5,$X134/I123,$X134-SUM($I151:BN151)))</f>
        <v>0</v>
      </c>
      <c r="BP151" s="154">
        <f>IF(BP$5&lt;=$D151,0,IF(SUM($D151,I123)&gt;BP$5,$X134/I123,$X134-SUM($I151:BO151)))</f>
        <v>0</v>
      </c>
      <c r="BQ151" s="154">
        <f>IF(BQ$5&lt;=$D151,0,IF(SUM($D151,I123)&gt;BQ$5,$X134/I123,$X134-SUM($I151:BP151)))</f>
        <v>0</v>
      </c>
      <c r="BR151" s="154">
        <f>IF(BR$5&lt;=$D151,0,IF(SUM($D151,I123)&gt;BR$5,$X134/I123,$X134-SUM($I151:BQ151)))</f>
        <v>0</v>
      </c>
      <c r="BS151" s="154">
        <f>IF(BS$5&lt;=$D151,0,IF(SUM($D151,I123)&gt;BS$5,$X134/I123,$X134-SUM($I151:BR151)))</f>
        <v>0</v>
      </c>
      <c r="BT151" s="154">
        <f>IF(BT$5&lt;=$D151,0,IF(SUM($D151,I123)&gt;BT$5,$X134/I123,$X134-SUM($I151:BS151)))</f>
        <v>0</v>
      </c>
      <c r="BU151" s="154">
        <f>IF(BU$5&lt;=$D151,0,IF(SUM($D151,I123)&gt;BU$5,$X134/I123,$X134-SUM($I151:BT151)))</f>
        <v>0</v>
      </c>
      <c r="BV151" s="154">
        <f>IF(BV$5&lt;=$D151,0,IF(SUM($D151,I123)&gt;BV$5,$X134/I123,$X134-SUM($I151:BU151)))</f>
        <v>0</v>
      </c>
      <c r="BW151" s="154">
        <f>IF(BW$5&lt;=$D151,0,IF(SUM($D151,I123)&gt;BW$5,$X134/I123,$X134-SUM($I151:BV151)))</f>
        <v>0</v>
      </c>
    </row>
    <row r="152" spans="4:75" ht="12.75" customHeight="1" outlineLevel="1">
      <c r="D152" s="155">
        <f t="shared" si="38"/>
        <v>2028</v>
      </c>
      <c r="E152" s="120" t="s">
        <v>55</v>
      </c>
      <c r="I152" s="134"/>
      <c r="J152" s="152">
        <f>IF(J$5&lt;=$D152,0,IF(SUM($D152,I123)&gt;J$5,$Y134/I123,$Y134-SUM($I152:I152)))</f>
        <v>0</v>
      </c>
      <c r="K152" s="152">
        <f>IF(K$5&lt;=$D152,0,IF(SUM($D152,I123)&gt;K$5,$Y134/I123,$Y134-SUM($I152:J152)))</f>
        <v>0</v>
      </c>
      <c r="L152" s="152">
        <f>IF(L$5&lt;=$D152,0,IF(SUM($D152,I123)&gt;L$5,$Y134/I123,$Y134-SUM($I152:K152)))</f>
        <v>0</v>
      </c>
      <c r="M152" s="152">
        <f>IF(M$5&lt;=$D152,0,IF(SUM($D152,I123)&gt;M$5,$Y134/I123,$Y134-SUM($I152:L152)))</f>
        <v>0</v>
      </c>
      <c r="N152" s="152">
        <f>IF(N$5&lt;=$D152,0,IF(SUM($D152,I123)&gt;N$5,$Y134/I123,$Y134-SUM($I152:M152)))</f>
        <v>0</v>
      </c>
      <c r="O152" s="152">
        <f>IF(O$5&lt;=$D152,0,IF(SUM($D152,I123)&gt;O$5,$Y134/I123,$Y134-SUM($I152:N152)))</f>
        <v>0</v>
      </c>
      <c r="P152" s="152">
        <f>IF(P$5&lt;=$D152,0,IF(SUM($D152,I123)&gt;P$5,$Y134/I123,$Y134-SUM($I152:O152)))</f>
        <v>0</v>
      </c>
      <c r="Q152" s="152">
        <f>IF(Q$5&lt;=$D152,0,IF(SUM($D152,I123)&gt;Q$5,$Y134/I123,$Y134-SUM($I152:P152)))</f>
        <v>0</v>
      </c>
      <c r="R152" s="152">
        <f>IF(R$5&lt;=$D152,0,IF(SUM($D152,I123)&gt;R$5,$Y134/I123,$Y134-SUM($I152:Q152)))</f>
        <v>0</v>
      </c>
      <c r="S152" s="152">
        <f>IF(S$5&lt;=$D152,0,IF(SUM($D152,I123)&gt;S$5,$Y134/I123,$Y134-SUM($I152:R152)))</f>
        <v>0</v>
      </c>
      <c r="T152" s="152">
        <f>IF(T$5&lt;=$D152,0,IF(SUM($D152,I123)&gt;T$5,$Y134/I123,$Y134-SUM($I152:S152)))</f>
        <v>0</v>
      </c>
      <c r="U152" s="152">
        <f>IF(U$5&lt;=$D152,0,IF(SUM($D152,I123)&gt;U$5,$Y134/I123,$Y134-SUM($I152:T152)))</f>
        <v>0</v>
      </c>
      <c r="V152" s="152">
        <f>IF(V$5&lt;=$D152,0,IF(SUM($D152,I123)&gt;V$5,$Y134/I123,$Y134-SUM($I152:U152)))</f>
        <v>0</v>
      </c>
      <c r="W152" s="152">
        <f>IF(W$5&lt;=$D152,0,IF(SUM($D152,I123)&gt;W$5,$Y134/I123,$Y134-SUM($I152:V152)))</f>
        <v>0</v>
      </c>
      <c r="X152" s="152">
        <f>IF(X$5&lt;=$D152,0,IF(SUM($D152,I123)&gt;X$5,$Y134/I123,$Y134-SUM($I152:W152)))</f>
        <v>0</v>
      </c>
      <c r="Y152" s="152">
        <f>IF(Y$5&lt;=$D152,0,IF(SUM($D152,I123)&gt;Y$5,$Y134/I123,$Y134-SUM($I152:X152)))</f>
        <v>0</v>
      </c>
      <c r="Z152" s="153">
        <f>IF(Z$5&lt;=$D152,0,IF(SUM($D152,I123)&gt;Z$5,$Y134/I123,$Y134-SUM($I152:Y152)))</f>
        <v>0</v>
      </c>
      <c r="AA152" s="154">
        <f>IF(AA$5&lt;=$D152,0,IF(SUM($D152,I123)&gt;AA$5,$Y134/I123,$Y134-SUM($I152:Z152)))</f>
        <v>0</v>
      </c>
      <c r="AB152" s="154">
        <f>IF(AB$5&lt;=$D152,0,IF(SUM($D152,I123)&gt;AB$5,$Y134/I123,$Y134-SUM($I152:AA152)))</f>
        <v>0</v>
      </c>
      <c r="AC152" s="154">
        <f>IF(AC$5&lt;=$D152,0,IF(SUM($D152,I123)&gt;AC$5,$Y134/I123,$Y134-SUM($I152:AB152)))</f>
        <v>0</v>
      </c>
      <c r="AD152" s="154">
        <f>IF(AD$5&lt;=$D152,0,IF(SUM($D152,I123)&gt;AD$5,$Y134/I123,$Y134-SUM($I152:AC152)))</f>
        <v>0</v>
      </c>
      <c r="AE152" s="154">
        <f>IF(AE$5&lt;=$D152,0,IF(SUM($D152,I123)&gt;AE$5,$Y134/I123,$Y134-SUM($I152:AD152)))</f>
        <v>0</v>
      </c>
      <c r="AF152" s="154">
        <f>IF(AF$5&lt;=$D152,0,IF(SUM($D152,I123)&gt;AF$5,$Y134/I123,$Y134-SUM($I152:AE152)))</f>
        <v>0</v>
      </c>
      <c r="AG152" s="154">
        <f>IF(AG$5&lt;=$D152,0,IF(SUM($D152,I123)&gt;AG$5,$Y134/I123,$Y134-SUM($I152:AF152)))</f>
        <v>0</v>
      </c>
      <c r="AH152" s="154">
        <f>IF(AH$5&lt;=$D152,0,IF(SUM($D152,I123)&gt;AH$5,$Y134/I123,$Y134-SUM($I152:AG152)))</f>
        <v>0</v>
      </c>
      <c r="AI152" s="154">
        <f>IF(AI$5&lt;=$D152,0,IF(SUM($D152,I123)&gt;AI$5,$Y134/I123,$Y134-SUM($I152:AH152)))</f>
        <v>0</v>
      </c>
      <c r="AJ152" s="154">
        <f>IF(AJ$5&lt;=$D152,0,IF(SUM($D152,I123)&gt;AJ$5,$Y134/I123,$Y134-SUM($I152:AI152)))</f>
        <v>0</v>
      </c>
      <c r="AK152" s="154">
        <f>IF(AK$5&lt;=$D152,0,IF(SUM($D152,I123)&gt;AK$5,$Y134/I123,$Y134-SUM($I152:AJ152)))</f>
        <v>0</v>
      </c>
      <c r="AL152" s="154">
        <f>IF(AL$5&lt;=$D152,0,IF(SUM($D152,I123)&gt;AL$5,$Y134/I123,$Y134-SUM($I152:AK152)))</f>
        <v>0</v>
      </c>
      <c r="AM152" s="154">
        <f>IF(AM$5&lt;=$D152,0,IF(SUM($D152,I123)&gt;AM$5,$Y134/I123,$Y134-SUM($I152:AL152)))</f>
        <v>0</v>
      </c>
      <c r="AN152" s="154">
        <f>IF(AN$5&lt;=$D152,0,IF(SUM($D152,I123)&gt;AN$5,$Y134/I123,$Y134-SUM($I152:AM152)))</f>
        <v>0</v>
      </c>
      <c r="AO152" s="154">
        <f>IF(AO$5&lt;=$D152,0,IF(SUM($D152,I123)&gt;AO$5,$Y134/I123,$Y134-SUM($I152:AN152)))</f>
        <v>0</v>
      </c>
      <c r="AP152" s="154">
        <f>IF(AP$5&lt;=$D152,0,IF(SUM($D152,I123)&gt;AP$5,$Y134/I123,$Y134-SUM($I152:AO152)))</f>
        <v>0</v>
      </c>
      <c r="AQ152" s="154">
        <f>IF(AQ$5&lt;=$D152,0,IF(SUM($D152,I123)&gt;AQ$5,$Y134/I123,$Y134-SUM($I152:AP152)))</f>
        <v>0</v>
      </c>
      <c r="AR152" s="154">
        <f>IF(AR$5&lt;=$D152,0,IF(SUM($D152,I123)&gt;AR$5,$Y134/I123,$Y134-SUM($I152:AQ152)))</f>
        <v>0</v>
      </c>
      <c r="AS152" s="154">
        <f>IF(AS$5&lt;=$D152,0,IF(SUM($D152,I123)&gt;AS$5,$Y134/I123,$Y134-SUM($I152:AR152)))</f>
        <v>0</v>
      </c>
      <c r="AT152" s="154">
        <f>IF(AT$5&lt;=$D152,0,IF(SUM($D152,I123)&gt;AT$5,$Y134/I123,$Y134-SUM($I152:AS152)))</f>
        <v>0</v>
      </c>
      <c r="AU152" s="154">
        <f>IF(AU$5&lt;=$D152,0,IF(SUM($D152,I123)&gt;AU$5,$Y134/I123,$Y134-SUM($I152:AT152)))</f>
        <v>0</v>
      </c>
      <c r="AV152" s="154">
        <f>IF(AV$5&lt;=$D152,0,IF(SUM($D152,I123)&gt;AV$5,$Y134/I123,$Y134-SUM($I152:AU152)))</f>
        <v>0</v>
      </c>
      <c r="AW152" s="154">
        <f>IF(AW$5&lt;=$D152,0,IF(SUM($D152,I123)&gt;AW$5,$Y134/I123,$Y134-SUM($I152:AV152)))</f>
        <v>0</v>
      </c>
      <c r="AX152" s="154">
        <f>IF(AX$5&lt;=$D152,0,IF(SUM($D152,I123)&gt;AX$5,$Y134/I123,$Y134-SUM($I152:AW152)))</f>
        <v>0</v>
      </c>
      <c r="AY152" s="154">
        <f>IF(AY$5&lt;=$D152,0,IF(SUM($D152,I123)&gt;AY$5,$Y134/I123,$Y134-SUM($I152:AX152)))</f>
        <v>0</v>
      </c>
      <c r="AZ152" s="154">
        <f>IF(AZ$5&lt;=$D152,0,IF(SUM($D152,I123)&gt;AZ$5,$Y134/I123,$Y134-SUM($I152:AY152)))</f>
        <v>0</v>
      </c>
      <c r="BA152" s="154">
        <f>IF(BA$5&lt;=$D152,0,IF(SUM($D152,I123)&gt;BA$5,$Y134/I123,$Y134-SUM($I152:AZ152)))</f>
        <v>0</v>
      </c>
      <c r="BB152" s="154">
        <f>IF(BB$5&lt;=$D152,0,IF(SUM($D152,I123)&gt;BB$5,$Y134/I123,$Y134-SUM($I152:BA152)))</f>
        <v>0</v>
      </c>
      <c r="BC152" s="154">
        <f>IF(BC$5&lt;=$D152,0,IF(SUM($D152,I123)&gt;BC$5,$Y134/I123,$Y134-SUM($I152:BB152)))</f>
        <v>0</v>
      </c>
      <c r="BD152" s="154">
        <f>IF(BD$5&lt;=$D152,0,IF(SUM($D152,I123)&gt;BD$5,$Y134/I123,$Y134-SUM($I152:BC152)))</f>
        <v>0</v>
      </c>
      <c r="BE152" s="154">
        <f>IF(BE$5&lt;=$D152,0,IF(SUM($D152,I123)&gt;BE$5,$Y134/I123,$Y134-SUM($I152:BD152)))</f>
        <v>0</v>
      </c>
      <c r="BF152" s="154">
        <f>IF(BF$5&lt;=$D152,0,IF(SUM($D152,I123)&gt;BF$5,$Y134/I123,$Y134-SUM($I152:BE152)))</f>
        <v>0</v>
      </c>
      <c r="BG152" s="154">
        <f>IF(BG$5&lt;=$D152,0,IF(SUM($D152,I123)&gt;BG$5,$Y134/I123,$Y134-SUM($I152:BF152)))</f>
        <v>0</v>
      </c>
      <c r="BH152" s="154">
        <f>IF(BH$5&lt;=$D152,0,IF(SUM($D152,I123)&gt;BH$5,$Y134/I123,$Y134-SUM($I152:BG152)))</f>
        <v>0</v>
      </c>
      <c r="BI152" s="154">
        <f>IF(BI$5&lt;=$D152,0,IF(SUM($D152,I123)&gt;BI$5,$Y134/I123,$Y134-SUM($I152:BH152)))</f>
        <v>0</v>
      </c>
      <c r="BJ152" s="154">
        <f>IF(BJ$5&lt;=$D152,0,IF(SUM($D152,I123)&gt;BJ$5,$Y134/I123,$Y134-SUM($I152:BI152)))</f>
        <v>0</v>
      </c>
      <c r="BK152" s="154">
        <f>IF(BK$5&lt;=$D152,0,IF(SUM($D152,I123)&gt;BK$5,$Y134/I123,$Y134-SUM($I152:BJ152)))</f>
        <v>0</v>
      </c>
      <c r="BL152" s="154">
        <f>IF(BL$5&lt;=$D152,0,IF(SUM($D152,I123)&gt;BL$5,$Y134/I123,$Y134-SUM($I152:BK152)))</f>
        <v>0</v>
      </c>
      <c r="BM152" s="154">
        <f>IF(BM$5&lt;=$D152,0,IF(SUM($D152,I123)&gt;BM$5,$Y134/I123,$Y134-SUM($I152:BL152)))</f>
        <v>0</v>
      </c>
      <c r="BN152" s="154">
        <f>IF(BN$5&lt;=$D152,0,IF(SUM($D152,I123)&gt;BN$5,$Y134/I123,$Y134-SUM($I152:BM152)))</f>
        <v>0</v>
      </c>
      <c r="BO152" s="154">
        <f>IF(BO$5&lt;=$D152,0,IF(SUM($D152,I123)&gt;BO$5,$Y134/I123,$Y134-SUM($I152:BN152)))</f>
        <v>0</v>
      </c>
      <c r="BP152" s="154">
        <f>IF(BP$5&lt;=$D152,0,IF(SUM($D152,I123)&gt;BP$5,$Y134/I123,$Y134-SUM($I152:BO152)))</f>
        <v>0</v>
      </c>
      <c r="BQ152" s="154">
        <f>IF(BQ$5&lt;=$D152,0,IF(SUM($D152,I123)&gt;BQ$5,$Y134/I123,$Y134-SUM($I152:BP152)))</f>
        <v>0</v>
      </c>
      <c r="BR152" s="154">
        <f>IF(BR$5&lt;=$D152,0,IF(SUM($D152,I123)&gt;BR$5,$Y134/I123,$Y134-SUM($I152:BQ152)))</f>
        <v>0</v>
      </c>
      <c r="BS152" s="154">
        <f>IF(BS$5&lt;=$D152,0,IF(SUM($D152,I123)&gt;BS$5,$Y134/I123,$Y134-SUM($I152:BR152)))</f>
        <v>0</v>
      </c>
      <c r="BT152" s="154">
        <f>IF(BT$5&lt;=$D152,0,IF(SUM($D152,I123)&gt;BT$5,$Y134/I123,$Y134-SUM($I152:BS152)))</f>
        <v>0</v>
      </c>
      <c r="BU152" s="154">
        <f>IF(BU$5&lt;=$D152,0,IF(SUM($D152,I123)&gt;BU$5,$Y134/I123,$Y134-SUM($I152:BT152)))</f>
        <v>0</v>
      </c>
      <c r="BV152" s="154">
        <f>IF(BV$5&lt;=$D152,0,IF(SUM($D152,I123)&gt;BV$5,$Y134/I123,$Y134-SUM($I152:BU152)))</f>
        <v>0</v>
      </c>
      <c r="BW152" s="154">
        <f>IF(BW$5&lt;=$D152,0,IF(SUM($D152,I123)&gt;BW$5,$Y134/I123,$Y134-SUM($I152:BV152)))</f>
        <v>0</v>
      </c>
    </row>
    <row r="153" spans="4:75" ht="12.75" customHeight="1" outlineLevel="1">
      <c r="D153" s="155">
        <f t="shared" si="38"/>
        <v>2029</v>
      </c>
      <c r="E153" s="120" t="s">
        <v>55</v>
      </c>
      <c r="I153" s="134"/>
      <c r="J153" s="152">
        <f>IF(J$5&lt;=$D153,0,IF(SUM($D153,I123)&gt;J$5,$Z134/I123,$Z134-SUM($I153:I153)))</f>
        <v>0</v>
      </c>
      <c r="K153" s="152">
        <f>IF(K$5&lt;=$D153,0,IF(SUM($D153,I123)&gt;K$5,$Z134/I123,$Z134-SUM($I153:J153)))</f>
        <v>0</v>
      </c>
      <c r="L153" s="152">
        <f>IF(L$5&lt;=$D153,0,IF(SUM($D153,I123)&gt;L$5,$Z134/I123,$Z134-SUM($I153:K153)))</f>
        <v>0</v>
      </c>
      <c r="M153" s="152">
        <f>IF(M$5&lt;=$D153,0,IF(SUM($D153,I123)&gt;M$5,$Z134/I123,$Z134-SUM($I153:L153)))</f>
        <v>0</v>
      </c>
      <c r="N153" s="152">
        <f>IF(N$5&lt;=$D153,0,IF(SUM($D153,I123)&gt;N$5,$Z134/I123,$Z134-SUM($I153:M153)))</f>
        <v>0</v>
      </c>
      <c r="O153" s="152">
        <f>IF(O$5&lt;=$D153,0,IF(SUM($D153,I123)&gt;O$5,$Z134/I123,$Z134-SUM($I153:N153)))</f>
        <v>0</v>
      </c>
      <c r="P153" s="152">
        <f>IF(P$5&lt;=$D153,0,IF(SUM($D153,I123)&gt;P$5,$Z134/I123,$Z134-SUM($I153:O153)))</f>
        <v>0</v>
      </c>
      <c r="Q153" s="152">
        <f>IF(Q$5&lt;=$D153,0,IF(SUM($D153,I123)&gt;Q$5,$Z134/I123,$Z134-SUM($I153:P153)))</f>
        <v>0</v>
      </c>
      <c r="R153" s="152">
        <f>IF(R$5&lt;=$D153,0,IF(SUM($D153,I123)&gt;R$5,$Z134/I123,$Z134-SUM($I153:Q153)))</f>
        <v>0</v>
      </c>
      <c r="S153" s="152">
        <f>IF(S$5&lt;=$D153,0,IF(SUM($D153,I123)&gt;S$5,$Z134/I123,$Z134-SUM($I153:R153)))</f>
        <v>0</v>
      </c>
      <c r="T153" s="152">
        <f>IF(T$5&lt;=$D153,0,IF(SUM($D153,I123)&gt;T$5,$Z134/I123,$Z134-SUM($I153:S153)))</f>
        <v>0</v>
      </c>
      <c r="U153" s="152">
        <f>IF(U$5&lt;=$D153,0,IF(SUM($D153,I123)&gt;U$5,$Z134/I123,$Z134-SUM($I153:T153)))</f>
        <v>0</v>
      </c>
      <c r="V153" s="152">
        <f>IF(V$5&lt;=$D153,0,IF(SUM($D153,I123)&gt;V$5,$Z134/I123,$Z134-SUM($I153:U153)))</f>
        <v>0</v>
      </c>
      <c r="W153" s="152">
        <f>IF(W$5&lt;=$D153,0,IF(SUM($D153,I123)&gt;W$5,$Z134/I123,$Z134-SUM($I153:V153)))</f>
        <v>0</v>
      </c>
      <c r="X153" s="152">
        <f>IF(X$5&lt;=$D153,0,IF(SUM($D153,I123)&gt;X$5,$Z134/I123,$Z134-SUM($I153:W153)))</f>
        <v>0</v>
      </c>
      <c r="Y153" s="152">
        <f>IF(Y$5&lt;=$D153,0,IF(SUM($D153,I123)&gt;Y$5,$Z134/I123,$Z134-SUM($I153:X153)))</f>
        <v>0</v>
      </c>
      <c r="Z153" s="152">
        <f>IF(Z$5&lt;=$D153,0,IF(SUM($D153,I123)&gt;Z$5,$Z134/I123,$Z134-SUM($I153:Y153)))</f>
        <v>0</v>
      </c>
      <c r="AA153" s="153">
        <f>IF(AA$5&lt;=$D153,0,IF(SUM($D153,I123)&gt;AA$5,$Z134/I123,$Z134-SUM($I153:Z153)))</f>
        <v>0</v>
      </c>
      <c r="AB153" s="154">
        <f>IF(AB$5&lt;=$D153,0,IF(SUM($D153,I123)&gt;AB$5,$Z134/I123,$Z134-SUM($I153:AA153)))</f>
        <v>0</v>
      </c>
      <c r="AC153" s="154">
        <f>IF(AC$5&lt;=$D153,0,IF(SUM($D153,I123)&gt;AC$5,$Z134/I123,$Z134-SUM($I153:AB153)))</f>
        <v>0</v>
      </c>
      <c r="AD153" s="154">
        <f>IF(AD$5&lt;=$D153,0,IF(SUM($D153,I123)&gt;AD$5,$Z134/I123,$Z134-SUM($I153:AC153)))</f>
        <v>0</v>
      </c>
      <c r="AE153" s="154">
        <f>IF(AE$5&lt;=$D153,0,IF(SUM($D153,I123)&gt;AE$5,$Z134/I123,$Z134-SUM($I153:AD153)))</f>
        <v>0</v>
      </c>
      <c r="AF153" s="154">
        <f>IF(AF$5&lt;=$D153,0,IF(SUM($D153,I123)&gt;AF$5,$Z134/I123,$Z134-SUM($I153:AE153)))</f>
        <v>0</v>
      </c>
      <c r="AG153" s="154">
        <f>IF(AG$5&lt;=$D153,0,IF(SUM($D153,I123)&gt;AG$5,$Z134/I123,$Z134-SUM($I153:AF153)))</f>
        <v>0</v>
      </c>
      <c r="AH153" s="154">
        <f>IF(AH$5&lt;=$D153,0,IF(SUM($D153,I123)&gt;AH$5,$Z134/I123,$Z134-SUM($I153:AG153)))</f>
        <v>0</v>
      </c>
      <c r="AI153" s="154">
        <f>IF(AI$5&lt;=$D153,0,IF(SUM($D153,I123)&gt;AI$5,$Z134/I123,$Z134-SUM($I153:AH153)))</f>
        <v>0</v>
      </c>
      <c r="AJ153" s="154">
        <f>IF(AJ$5&lt;=$D153,0,IF(SUM($D153,I123)&gt;AJ$5,$Z134/I123,$Z134-SUM($I153:AI153)))</f>
        <v>0</v>
      </c>
      <c r="AK153" s="154">
        <f>IF(AK$5&lt;=$D153,0,IF(SUM($D153,I123)&gt;AK$5,$Z134/I123,$Z134-SUM($I153:AJ153)))</f>
        <v>0</v>
      </c>
      <c r="AL153" s="154">
        <f>IF(AL$5&lt;=$D153,0,IF(SUM($D153,I123)&gt;AL$5,$Z134/I123,$Z134-SUM($I153:AK153)))</f>
        <v>0</v>
      </c>
      <c r="AM153" s="154">
        <f>IF(AM$5&lt;=$D153,0,IF(SUM($D153,I123)&gt;AM$5,$Z134/I123,$Z134-SUM($I153:AL153)))</f>
        <v>0</v>
      </c>
      <c r="AN153" s="154">
        <f>IF(AN$5&lt;=$D153,0,IF(SUM($D153,I123)&gt;AN$5,$Z134/I123,$Z134-SUM($I153:AM153)))</f>
        <v>0</v>
      </c>
      <c r="AO153" s="154">
        <f>IF(AO$5&lt;=$D153,0,IF(SUM($D153,I123)&gt;AO$5,$Z134/I123,$Z134-SUM($I153:AN153)))</f>
        <v>0</v>
      </c>
      <c r="AP153" s="154">
        <f>IF(AP$5&lt;=$D153,0,IF(SUM($D153,I123)&gt;AP$5,$Z134/I123,$Z134-SUM($I153:AO153)))</f>
        <v>0</v>
      </c>
      <c r="AQ153" s="154">
        <f>IF(AQ$5&lt;=$D153,0,IF(SUM($D153,I123)&gt;AQ$5,$Z134/I123,$Z134-SUM($I153:AP153)))</f>
        <v>0</v>
      </c>
      <c r="AR153" s="154">
        <f>IF(AR$5&lt;=$D153,0,IF(SUM($D153,I123)&gt;AR$5,$Z134/I123,$Z134-SUM($I153:AQ153)))</f>
        <v>0</v>
      </c>
      <c r="AS153" s="154">
        <f>IF(AS$5&lt;=$D153,0,IF(SUM($D153,I123)&gt;AS$5,$Z134/I123,$Z134-SUM($I153:AR153)))</f>
        <v>0</v>
      </c>
      <c r="AT153" s="154">
        <f>IF(AT$5&lt;=$D153,0,IF(SUM($D153,I123)&gt;AT$5,$Z134/I123,$Z134-SUM($I153:AS153)))</f>
        <v>0</v>
      </c>
      <c r="AU153" s="154">
        <f>IF(AU$5&lt;=$D153,0,IF(SUM($D153,I123)&gt;AU$5,$Z134/I123,$Z134-SUM($I153:AT153)))</f>
        <v>0</v>
      </c>
      <c r="AV153" s="154">
        <f>IF(AV$5&lt;=$D153,0,IF(SUM($D153,I123)&gt;AV$5,$Z134/I123,$Z134-SUM($I153:AU153)))</f>
        <v>0</v>
      </c>
      <c r="AW153" s="154">
        <f>IF(AW$5&lt;=$D153,0,IF(SUM($D153,I123)&gt;AW$5,$Z134/I123,$Z134-SUM($I153:AV153)))</f>
        <v>0</v>
      </c>
      <c r="AX153" s="154">
        <f>IF(AX$5&lt;=$D153,0,IF(SUM($D153,I123)&gt;AX$5,$Z134/I123,$Z134-SUM($I153:AW153)))</f>
        <v>0</v>
      </c>
      <c r="AY153" s="154">
        <f>IF(AY$5&lt;=$D153,0,IF(SUM($D153,I123)&gt;AY$5,$Z134/I123,$Z134-SUM($I153:AX153)))</f>
        <v>0</v>
      </c>
      <c r="AZ153" s="154">
        <f>IF(AZ$5&lt;=$D153,0,IF(SUM($D153,I123)&gt;AZ$5,$Z134/I123,$Z134-SUM($I153:AY153)))</f>
        <v>0</v>
      </c>
      <c r="BA153" s="154">
        <f>IF(BA$5&lt;=$D153,0,IF(SUM($D153,I123)&gt;BA$5,$Z134/I123,$Z134-SUM($I153:AZ153)))</f>
        <v>0</v>
      </c>
      <c r="BB153" s="154">
        <f>IF(BB$5&lt;=$D153,0,IF(SUM($D153,I123)&gt;BB$5,$Z134/I123,$Z134-SUM($I153:BA153)))</f>
        <v>0</v>
      </c>
      <c r="BC153" s="154">
        <f>IF(BC$5&lt;=$D153,0,IF(SUM($D153,I123)&gt;BC$5,$Z134/I123,$Z134-SUM($I153:BB153)))</f>
        <v>0</v>
      </c>
      <c r="BD153" s="154">
        <f>IF(BD$5&lt;=$D153,0,IF(SUM($D153,I123)&gt;BD$5,$Z134/I123,$Z134-SUM($I153:BC153)))</f>
        <v>0</v>
      </c>
      <c r="BE153" s="154">
        <f>IF(BE$5&lt;=$D153,0,IF(SUM($D153,I123)&gt;BE$5,$Z134/I123,$Z134-SUM($I153:BD153)))</f>
        <v>0</v>
      </c>
      <c r="BF153" s="154">
        <f>IF(BF$5&lt;=$D153,0,IF(SUM($D153,I123)&gt;BF$5,$Z134/I123,$Z134-SUM($I153:BE153)))</f>
        <v>0</v>
      </c>
      <c r="BG153" s="154">
        <f>IF(BG$5&lt;=$D153,0,IF(SUM($D153,I123)&gt;BG$5,$Z134/I123,$Z134-SUM($I153:BF153)))</f>
        <v>0</v>
      </c>
      <c r="BH153" s="154">
        <f>IF(BH$5&lt;=$D153,0,IF(SUM($D153,I123)&gt;BH$5,$Z134/I123,$Z134-SUM($I153:BG153)))</f>
        <v>0</v>
      </c>
      <c r="BI153" s="154">
        <f>IF(BI$5&lt;=$D153,0,IF(SUM($D153,I123)&gt;BI$5,$Z134/I123,$Z134-SUM($I153:BH153)))</f>
        <v>0</v>
      </c>
      <c r="BJ153" s="154">
        <f>IF(BJ$5&lt;=$D153,0,IF(SUM($D153,I123)&gt;BJ$5,$Z134/I123,$Z134-SUM($I153:BI153)))</f>
        <v>0</v>
      </c>
      <c r="BK153" s="154">
        <f>IF(BK$5&lt;=$D153,0,IF(SUM($D153,I123)&gt;BK$5,$Z134/I123,$Z134-SUM($I153:BJ153)))</f>
        <v>0</v>
      </c>
      <c r="BL153" s="154">
        <f>IF(BL$5&lt;=$D153,0,IF(SUM($D153,I123)&gt;BL$5,$Z134/I123,$Z134-SUM($I153:BK153)))</f>
        <v>0</v>
      </c>
      <c r="BM153" s="154">
        <f>IF(BM$5&lt;=$D153,0,IF(SUM($D153,I123)&gt;BM$5,$Z134/I123,$Z134-SUM($I153:BL153)))</f>
        <v>0</v>
      </c>
      <c r="BN153" s="154">
        <f>IF(BN$5&lt;=$D153,0,IF(SUM($D153,I123)&gt;BN$5,$Z134/I123,$Z134-SUM($I153:BM153)))</f>
        <v>0</v>
      </c>
      <c r="BO153" s="154">
        <f>IF(BO$5&lt;=$D153,0,IF(SUM($D153,I123)&gt;BO$5,$Z134/I123,$Z134-SUM($I153:BN153)))</f>
        <v>0</v>
      </c>
      <c r="BP153" s="154">
        <f>IF(BP$5&lt;=$D153,0,IF(SUM($D153,I123)&gt;BP$5,$Z134/I123,$Z134-SUM($I153:BO153)))</f>
        <v>0</v>
      </c>
      <c r="BQ153" s="154">
        <f>IF(BQ$5&lt;=$D153,0,IF(SUM($D153,I123)&gt;BQ$5,$Z134/I123,$Z134-SUM($I153:BP153)))</f>
        <v>0</v>
      </c>
      <c r="BR153" s="154">
        <f>IF(BR$5&lt;=$D153,0,IF(SUM($D153,I123)&gt;BR$5,$Z134/I123,$Z134-SUM($I153:BQ153)))</f>
        <v>0</v>
      </c>
      <c r="BS153" s="154">
        <f>IF(BS$5&lt;=$D153,0,IF(SUM($D153,I123)&gt;BS$5,$Z134/I123,$Z134-SUM($I153:BR153)))</f>
        <v>0</v>
      </c>
      <c r="BT153" s="154">
        <f>IF(BT$5&lt;=$D153,0,IF(SUM($D153,I123)&gt;BT$5,$Z134/I123,$Z134-SUM($I153:BS153)))</f>
        <v>0</v>
      </c>
      <c r="BU153" s="154">
        <f>IF(BU$5&lt;=$D153,0,IF(SUM($D153,I123)&gt;BU$5,$Z134/I123,$Z134-SUM($I153:BT153)))</f>
        <v>0</v>
      </c>
      <c r="BV153" s="154">
        <f>IF(BV$5&lt;=$D153,0,IF(SUM($D153,I123)&gt;BV$5,$Z134/I123,$Z134-SUM($I153:BU153)))</f>
        <v>0</v>
      </c>
      <c r="BW153" s="154">
        <f>IF(BW$5&lt;=$D153,0,IF(SUM($D153,I123)&gt;BW$5,$Z134/I123,$Z134-SUM($I153:BV153)))</f>
        <v>0</v>
      </c>
    </row>
    <row r="154" spans="4:75" ht="12.75" customHeight="1" outlineLevel="1">
      <c r="D154" s="155">
        <f t="shared" si="38"/>
        <v>2030</v>
      </c>
      <c r="E154" s="120" t="s">
        <v>55</v>
      </c>
      <c r="I154" s="134"/>
      <c r="J154" s="152">
        <f>IF(J$5&lt;=$D154,0,IF(SUM($D154,I123)&gt;J$5,$AA134/I123,$AA134-SUM($I154:I154)))</f>
        <v>0</v>
      </c>
      <c r="K154" s="152">
        <f>IF(K$5&lt;=$D154,0,IF(SUM($D154,I123)&gt;K$5,$AA134/I123,$AA134-SUM($I154:J154)))</f>
        <v>0</v>
      </c>
      <c r="L154" s="152">
        <f>IF(L$5&lt;=$D154,0,IF(SUM($D154,I123)&gt;L$5,$AA134/I123,$AA134-SUM($I154:K154)))</f>
        <v>0</v>
      </c>
      <c r="M154" s="152">
        <f>IF(M$5&lt;=$D154,0,IF(SUM($D154,I123)&gt;M$5,$AA134/I123,$AA134-SUM($I154:L154)))</f>
        <v>0</v>
      </c>
      <c r="N154" s="152">
        <f>IF(N$5&lt;=$D154,0,IF(SUM($D154,I123)&gt;N$5,$AA134/I123,$AA134-SUM($I154:M154)))</f>
        <v>0</v>
      </c>
      <c r="O154" s="152">
        <f>IF(O$5&lt;=$D154,0,IF(SUM($D154,I123)&gt;O$5,$AA134/I123,$AA134-SUM($I154:N154)))</f>
        <v>0</v>
      </c>
      <c r="P154" s="152">
        <f>IF(P$5&lt;=$D154,0,IF(SUM($D154,I123)&gt;P$5,$AA134/I123,$AA134-SUM($I154:O154)))</f>
        <v>0</v>
      </c>
      <c r="Q154" s="152">
        <f>IF(Q$5&lt;=$D154,0,IF(SUM($D154,I123)&gt;Q$5,$AA134/I123,$AA134-SUM($I154:P154)))</f>
        <v>0</v>
      </c>
      <c r="R154" s="152">
        <f>IF(R$5&lt;=$D154,0,IF(SUM($D154,I123)&gt;R$5,$AA134/I123,$AA134-SUM($I154:Q154)))</f>
        <v>0</v>
      </c>
      <c r="S154" s="152">
        <f>IF(S$5&lt;=$D154,0,IF(SUM($D154,I123)&gt;S$5,$AA134/I123,$AA134-SUM($I154:R154)))</f>
        <v>0</v>
      </c>
      <c r="T154" s="152">
        <f>IF(T$5&lt;=$D154,0,IF(SUM($D154,I123)&gt;T$5,$AA134/I123,$AA134-SUM($I154:S154)))</f>
        <v>0</v>
      </c>
      <c r="U154" s="152">
        <f>IF(U$5&lt;=$D154,0,IF(SUM($D154,I123)&gt;U$5,$AA134/I123,$AA134-SUM($I154:T154)))</f>
        <v>0</v>
      </c>
      <c r="V154" s="152">
        <f>IF(V$5&lt;=$D154,0,IF(SUM($D154,I123)&gt;V$5,$AA134/I123,$AA134-SUM($I154:U154)))</f>
        <v>0</v>
      </c>
      <c r="W154" s="152">
        <f>IF(W$5&lt;=$D154,0,IF(SUM($D154,I123)&gt;W$5,$AA134/I123,$AA134-SUM($I154:V154)))</f>
        <v>0</v>
      </c>
      <c r="X154" s="152">
        <f>IF(X$5&lt;=$D154,0,IF(SUM($D154,I123)&gt;X$5,$AA134/I123,$AA134-SUM($I154:W154)))</f>
        <v>0</v>
      </c>
      <c r="Y154" s="152">
        <f>IF(Y$5&lt;=$D154,0,IF(SUM($D154,I123)&gt;Y$5,$AA134/I123,$AA134-SUM($I154:X154)))</f>
        <v>0</v>
      </c>
      <c r="Z154" s="152">
        <f>IF(Z$5&lt;=$D154,0,IF(SUM($D154,I123)&gt;Z$5,$AA134/I123,$AA134-SUM($I154:Y154)))</f>
        <v>0</v>
      </c>
      <c r="AA154" s="152">
        <f>IF(AA$5&lt;=$D154,0,IF(SUM($D154,I123)&gt;AA$5,$AA134/I123,$AA134-SUM($I154:Z154)))</f>
        <v>0</v>
      </c>
      <c r="AB154" s="153">
        <f>IF(AB$5&lt;=$D154,0,IF(SUM($D154,I123)&gt;AB$5,$AA134/I123,$AA134-SUM($I154:AA154)))</f>
        <v>0</v>
      </c>
      <c r="AC154" s="154">
        <f>IF(AC$5&lt;=$D154,0,IF(SUM($D154,I123)&gt;AC$5,$AA134/I123,$AA134-SUM($I154:AB154)))</f>
        <v>0</v>
      </c>
      <c r="AD154" s="154">
        <f>IF(AD$5&lt;=$D154,0,IF(SUM($D154,I123)&gt;AD$5,$AA134/I123,$AA134-SUM($I154:AC154)))</f>
        <v>0</v>
      </c>
      <c r="AE154" s="154">
        <f>IF(AE$5&lt;=$D154,0,IF(SUM($D154,I123)&gt;AE$5,$AA134/I123,$AA134-SUM($I154:AD154)))</f>
        <v>0</v>
      </c>
      <c r="AF154" s="154">
        <f>IF(AF$5&lt;=$D154,0,IF(SUM($D154,I123)&gt;AF$5,$AA134/I123,$AA134-SUM($I154:AE154)))</f>
        <v>0</v>
      </c>
      <c r="AG154" s="154">
        <f>IF(AG$5&lt;=$D154,0,IF(SUM($D154,I123)&gt;AG$5,$AA134/I123,$AA134-SUM($I154:AF154)))</f>
        <v>0</v>
      </c>
      <c r="AH154" s="154">
        <f>IF(AH$5&lt;=$D154,0,IF(SUM($D154,I123)&gt;AH$5,$AA134/I123,$AA134-SUM($I154:AG154)))</f>
        <v>0</v>
      </c>
      <c r="AI154" s="154">
        <f>IF(AI$5&lt;=$D154,0,IF(SUM($D154,I123)&gt;AI$5,$AA134/I123,$AA134-SUM($I154:AH154)))</f>
        <v>0</v>
      </c>
      <c r="AJ154" s="154">
        <f>IF(AJ$5&lt;=$D154,0,IF(SUM($D154,I123)&gt;AJ$5,$AA134/I123,$AA134-SUM($I154:AI154)))</f>
        <v>0</v>
      </c>
      <c r="AK154" s="154">
        <f>IF(AK$5&lt;=$D154,0,IF(SUM($D154,I123)&gt;AK$5,$AA134/I123,$AA134-SUM($I154:AJ154)))</f>
        <v>0</v>
      </c>
      <c r="AL154" s="154">
        <f>IF(AL$5&lt;=$D154,0,IF(SUM($D154,I123)&gt;AL$5,$AA134/I123,$AA134-SUM($I154:AK154)))</f>
        <v>0</v>
      </c>
      <c r="AM154" s="154">
        <f>IF(AM$5&lt;=$D154,0,IF(SUM($D154,I123)&gt;AM$5,$AA134/I123,$AA134-SUM($I154:AL154)))</f>
        <v>0</v>
      </c>
      <c r="AN154" s="154">
        <f>IF(AN$5&lt;=$D154,0,IF(SUM($D154,I123)&gt;AN$5,$AA134/I123,$AA134-SUM($I154:AM154)))</f>
        <v>0</v>
      </c>
      <c r="AO154" s="154">
        <f>IF(AO$5&lt;=$D154,0,IF(SUM($D154,I123)&gt;AO$5,$AA134/I123,$AA134-SUM($I154:AN154)))</f>
        <v>0</v>
      </c>
      <c r="AP154" s="154">
        <f>IF(AP$5&lt;=$D154,0,IF(SUM($D154,I123)&gt;AP$5,$AA134/I123,$AA134-SUM($I154:AO154)))</f>
        <v>0</v>
      </c>
      <c r="AQ154" s="154">
        <f>IF(AQ$5&lt;=$D154,0,IF(SUM($D154,I123)&gt;AQ$5,$AA134/I123,$AA134-SUM($I154:AP154)))</f>
        <v>0</v>
      </c>
      <c r="AR154" s="154">
        <f>IF(AR$5&lt;=$D154,0,IF(SUM($D154,I123)&gt;AR$5,$AA134/I123,$AA134-SUM($I154:AQ154)))</f>
        <v>0</v>
      </c>
      <c r="AS154" s="154">
        <f>IF(AS$5&lt;=$D154,0,IF(SUM($D154,I123)&gt;AS$5,$AA134/I123,$AA134-SUM($I154:AR154)))</f>
        <v>0</v>
      </c>
      <c r="AT154" s="154">
        <f>IF(AT$5&lt;=$D154,0,IF(SUM($D154,I123)&gt;AT$5,$AA134/I123,$AA134-SUM($I154:AS154)))</f>
        <v>0</v>
      </c>
      <c r="AU154" s="154">
        <f>IF(AU$5&lt;=$D154,0,IF(SUM($D154,I123)&gt;AU$5,$AA134/I123,$AA134-SUM($I154:AT154)))</f>
        <v>0</v>
      </c>
      <c r="AV154" s="154">
        <f>IF(AV$5&lt;=$D154,0,IF(SUM($D154,I123)&gt;AV$5,$AA134/I123,$AA134-SUM($I154:AU154)))</f>
        <v>0</v>
      </c>
      <c r="AW154" s="154">
        <f>IF(AW$5&lt;=$D154,0,IF(SUM($D154,I123)&gt;AW$5,$AA134/I123,$AA134-SUM($I154:AV154)))</f>
        <v>0</v>
      </c>
      <c r="AX154" s="154">
        <f>IF(AX$5&lt;=$D154,0,IF(SUM($D154,I123)&gt;AX$5,$AA134/I123,$AA134-SUM($I154:AW154)))</f>
        <v>0</v>
      </c>
      <c r="AY154" s="154">
        <f>IF(AY$5&lt;=$D154,0,IF(SUM($D154,I123)&gt;AY$5,$AA134/I123,$AA134-SUM($I154:AX154)))</f>
        <v>0</v>
      </c>
      <c r="AZ154" s="154">
        <f>IF(AZ$5&lt;=$D154,0,IF(SUM($D154,I123)&gt;AZ$5,$AA134/I123,$AA134-SUM($I154:AY154)))</f>
        <v>0</v>
      </c>
      <c r="BA154" s="154">
        <f>IF(BA$5&lt;=$D154,0,IF(SUM($D154,I123)&gt;BA$5,$AA134/I123,$AA134-SUM($I154:AZ154)))</f>
        <v>0</v>
      </c>
      <c r="BB154" s="154">
        <f>IF(BB$5&lt;=$D154,0,IF(SUM($D154,I123)&gt;BB$5,$AA134/I123,$AA134-SUM($I154:BA154)))</f>
        <v>0</v>
      </c>
      <c r="BC154" s="154">
        <f>IF(BC$5&lt;=$D154,0,IF(SUM($D154,I123)&gt;BC$5,$AA134/I123,$AA134-SUM($I154:BB154)))</f>
        <v>0</v>
      </c>
      <c r="BD154" s="154">
        <f>IF(BD$5&lt;=$D154,0,IF(SUM($D154,I123)&gt;BD$5,$AA134/I123,$AA134-SUM($I154:BC154)))</f>
        <v>0</v>
      </c>
      <c r="BE154" s="154">
        <f>IF(BE$5&lt;=$D154,0,IF(SUM($D154,I123)&gt;BE$5,$AA134/I123,$AA134-SUM($I154:BD154)))</f>
        <v>0</v>
      </c>
      <c r="BF154" s="154">
        <f>IF(BF$5&lt;=$D154,0,IF(SUM($D154,I123)&gt;BF$5,$AA134/I123,$AA134-SUM($I154:BE154)))</f>
        <v>0</v>
      </c>
      <c r="BG154" s="154">
        <f>IF(BG$5&lt;=$D154,0,IF(SUM($D154,I123)&gt;BG$5,$AA134/I123,$AA134-SUM($I154:BF154)))</f>
        <v>0</v>
      </c>
      <c r="BH154" s="154">
        <f>IF(BH$5&lt;=$D154,0,IF(SUM($D154,I123)&gt;BH$5,$AA134/I123,$AA134-SUM($I154:BG154)))</f>
        <v>0</v>
      </c>
      <c r="BI154" s="154">
        <f>IF(BI$5&lt;=$D154,0,IF(SUM($D154,I123)&gt;BI$5,$AA134/I123,$AA134-SUM($I154:BH154)))</f>
        <v>0</v>
      </c>
      <c r="BJ154" s="154">
        <f>IF(BJ$5&lt;=$D154,0,IF(SUM($D154,I123)&gt;BJ$5,$AA134/I123,$AA134-SUM($I154:BI154)))</f>
        <v>0</v>
      </c>
      <c r="BK154" s="154">
        <f>IF(BK$5&lt;=$D154,0,IF(SUM($D154,I123)&gt;BK$5,$AA134/I123,$AA134-SUM($I154:BJ154)))</f>
        <v>0</v>
      </c>
      <c r="BL154" s="154">
        <f>IF(BL$5&lt;=$D154,0,IF(SUM($D154,I123)&gt;BL$5,$AA134/I123,$AA134-SUM($I154:BK154)))</f>
        <v>0</v>
      </c>
      <c r="BM154" s="154">
        <f>IF(BM$5&lt;=$D154,0,IF(SUM($D154,I123)&gt;BM$5,$AA134/I123,$AA134-SUM($I154:BL154)))</f>
        <v>0</v>
      </c>
      <c r="BN154" s="154">
        <f>IF(BN$5&lt;=$D154,0,IF(SUM($D154,I123)&gt;BN$5,$AA134/I123,$AA134-SUM($I154:BM154)))</f>
        <v>0</v>
      </c>
      <c r="BO154" s="154">
        <f>IF(BO$5&lt;=$D154,0,IF(SUM($D154,I123)&gt;BO$5,$AA134/I123,$AA134-SUM($I154:BN154)))</f>
        <v>0</v>
      </c>
      <c r="BP154" s="154">
        <f>IF(BP$5&lt;=$D154,0,IF(SUM($D154,I123)&gt;BP$5,$AA134/I123,$AA134-SUM($I154:BO154)))</f>
        <v>0</v>
      </c>
      <c r="BQ154" s="154">
        <f>IF(BQ$5&lt;=$D154,0,IF(SUM($D154,I123)&gt;BQ$5,$AA134/I123,$AA134-SUM($I154:BP154)))</f>
        <v>0</v>
      </c>
      <c r="BR154" s="154">
        <f>IF(BR$5&lt;=$D154,0,IF(SUM($D154,I123)&gt;BR$5,$AA134/I123,$AA134-SUM($I154:BQ154)))</f>
        <v>0</v>
      </c>
      <c r="BS154" s="154">
        <f>IF(BS$5&lt;=$D154,0,IF(SUM($D154,I123)&gt;BS$5,$AA134/I123,$AA134-SUM($I154:BR154)))</f>
        <v>0</v>
      </c>
      <c r="BT154" s="154">
        <f>IF(BT$5&lt;=$D154,0,IF(SUM($D154,I123)&gt;BT$5,$AA134/I123,$AA134-SUM($I154:BS154)))</f>
        <v>0</v>
      </c>
      <c r="BU154" s="154">
        <f>IF(BU$5&lt;=$D154,0,IF(SUM($D154,I123)&gt;BU$5,$AA134/I123,$AA134-SUM($I154:BT154)))</f>
        <v>0</v>
      </c>
      <c r="BV154" s="154">
        <f>IF(BV$5&lt;=$D154,0,IF(SUM($D154,I123)&gt;BV$5,$AA134/I123,$AA134-SUM($I154:BU154)))</f>
        <v>0</v>
      </c>
      <c r="BW154" s="154">
        <f>IF(BW$5&lt;=$D154,0,IF(SUM($D154,I123)&gt;BW$5,$AA134/I123,$AA134-SUM($I154:BV154)))</f>
        <v>0</v>
      </c>
    </row>
    <row r="155" spans="4:75" ht="12.75" customHeight="1" outlineLevel="1">
      <c r="D155" s="155">
        <f t="shared" si="38"/>
        <v>2031</v>
      </c>
      <c r="E155" s="120" t="s">
        <v>55</v>
      </c>
      <c r="I155" s="134"/>
      <c r="J155" s="152">
        <f>IF(J$5&lt;=$D155,0,IF(SUM($D155,I123)&gt;J$5,$AB134/I123,$AB134-SUM($I155:I155)))</f>
        <v>0</v>
      </c>
      <c r="K155" s="152">
        <f>IF(K$5&lt;=$D155,0,IF(SUM($D155,I123)&gt;K$5,$AB134/I123,$AB134-SUM($I155:J155)))</f>
        <v>0</v>
      </c>
      <c r="L155" s="152">
        <f>IF(L$5&lt;=$D155,0,IF(SUM($D155,I123)&gt;L$5,$AB134/I123,$AB134-SUM($I155:K155)))</f>
        <v>0</v>
      </c>
      <c r="M155" s="152">
        <f>IF(M$5&lt;=$D155,0,IF(SUM($D155,I123)&gt;M$5,$AB134/I123,$AB134-SUM($I155:L155)))</f>
        <v>0</v>
      </c>
      <c r="N155" s="152">
        <f>IF(N$5&lt;=$D155,0,IF(SUM($D155,I123)&gt;N$5,$AB134/I123,$AB134-SUM($I155:M155)))</f>
        <v>0</v>
      </c>
      <c r="O155" s="152">
        <f>IF(O$5&lt;=$D155,0,IF(SUM($D155,I123)&gt;O$5,$AB134/I123,$AB134-SUM($I155:N155)))</f>
        <v>0</v>
      </c>
      <c r="P155" s="152">
        <f>IF(P$5&lt;=$D155,0,IF(SUM($D155,I123)&gt;P$5,$AB134/I123,$AB134-SUM($I155:O155)))</f>
        <v>0</v>
      </c>
      <c r="Q155" s="152">
        <f>IF(Q$5&lt;=$D155,0,IF(SUM($D155,I123)&gt;Q$5,$AB134/I123,$AB134-SUM($I155:P155)))</f>
        <v>0</v>
      </c>
      <c r="R155" s="152">
        <f>IF(R$5&lt;=$D155,0,IF(SUM($D155,I123)&gt;R$5,$AB134/I123,$AB134-SUM($I155:Q155)))</f>
        <v>0</v>
      </c>
      <c r="S155" s="152">
        <f>IF(S$5&lt;=$D155,0,IF(SUM($D155,I123)&gt;S$5,$AB134/I123,$AB134-SUM($I155:R155)))</f>
        <v>0</v>
      </c>
      <c r="T155" s="152">
        <f>IF(T$5&lt;=$D155,0,IF(SUM($D155,I123)&gt;T$5,$AB134/I123,$AB134-SUM($I155:S155)))</f>
        <v>0</v>
      </c>
      <c r="U155" s="152">
        <f>IF(U$5&lt;=$D155,0,IF(SUM($D155,I123)&gt;U$5,$AB134/I123,$AB134-SUM($I155:T155)))</f>
        <v>0</v>
      </c>
      <c r="V155" s="152">
        <f>IF(V$5&lt;=$D155,0,IF(SUM($D155,I123)&gt;V$5,$AB134/I123,$AB134-SUM($I155:U155)))</f>
        <v>0</v>
      </c>
      <c r="W155" s="152">
        <f>IF(W$5&lt;=$D155,0,IF(SUM($D155,I123)&gt;W$5,$AB134/I123,$AB134-SUM($I155:V155)))</f>
        <v>0</v>
      </c>
      <c r="X155" s="152">
        <f>IF(X$5&lt;=$D155,0,IF(SUM($D155,I123)&gt;X$5,$AB134/I123,$AB134-SUM($I155:W155)))</f>
        <v>0</v>
      </c>
      <c r="Y155" s="152">
        <f>IF(Y$5&lt;=$D155,0,IF(SUM($D155,I123)&gt;Y$5,$AB134/I123,$AB134-SUM($I155:X155)))</f>
        <v>0</v>
      </c>
      <c r="Z155" s="152">
        <f>IF(Z$5&lt;=$D155,0,IF(SUM($D155,I123)&gt;Z$5,$AB134/I123,$AB134-SUM($I155:Y155)))</f>
        <v>0</v>
      </c>
      <c r="AA155" s="152">
        <f>IF(AA$5&lt;=$D155,0,IF(SUM($D155,I123)&gt;AA$5,$AB134/I123,$AB134-SUM($I155:Z155)))</f>
        <v>0</v>
      </c>
      <c r="AB155" s="152">
        <f>IF(AB$5&lt;=$D155,0,IF(SUM($D155,I123)&gt;AB$5,$AB134/I123,$AB134-SUM($I155:AA155)))</f>
        <v>0</v>
      </c>
      <c r="AC155" s="153">
        <f>IF(AC$5&lt;=$D155,0,IF(SUM($D155,I123)&gt;AC$5,$AB134/I123,$AB134-SUM($I155:AB155)))</f>
        <v>0</v>
      </c>
      <c r="AD155" s="154">
        <f>IF(AD$5&lt;=$D155,0,IF(SUM($D155,I123)&gt;AD$5,$AB134/I123,$AB134-SUM($I155:AC155)))</f>
        <v>0</v>
      </c>
      <c r="AE155" s="154">
        <f>IF(AE$5&lt;=$D155,0,IF(SUM($D155,I123)&gt;AE$5,$AB134/I123,$AB134-SUM($I155:AD155)))</f>
        <v>0</v>
      </c>
      <c r="AF155" s="154">
        <f>IF(AF$5&lt;=$D155,0,IF(SUM($D155,I123)&gt;AF$5,$AB134/I123,$AB134-SUM($I155:AE155)))</f>
        <v>0</v>
      </c>
      <c r="AG155" s="154">
        <f>IF(AG$5&lt;=$D155,0,IF(SUM($D155,I123)&gt;AG$5,$AB134/I123,$AB134-SUM($I155:AF155)))</f>
        <v>0</v>
      </c>
      <c r="AH155" s="154">
        <f>IF(AH$5&lt;=$D155,0,IF(SUM($D155,I123)&gt;AH$5,$AB134/I123,$AB134-SUM($I155:AG155)))</f>
        <v>0</v>
      </c>
      <c r="AI155" s="154">
        <f>IF(AI$5&lt;=$D155,0,IF(SUM($D155,I123)&gt;AI$5,$AB134/I123,$AB134-SUM($I155:AH155)))</f>
        <v>0</v>
      </c>
      <c r="AJ155" s="154">
        <f>IF(AJ$5&lt;=$D155,0,IF(SUM($D155,I123)&gt;AJ$5,$AB134/I123,$AB134-SUM($I155:AI155)))</f>
        <v>0</v>
      </c>
      <c r="AK155" s="154">
        <f>IF(AK$5&lt;=$D155,0,IF(SUM($D155,I123)&gt;AK$5,$AB134/I123,$AB134-SUM($I155:AJ155)))</f>
        <v>0</v>
      </c>
      <c r="AL155" s="154">
        <f>IF(AL$5&lt;=$D155,0,IF(SUM($D155,I123)&gt;AL$5,$AB134/I123,$AB134-SUM($I155:AK155)))</f>
        <v>0</v>
      </c>
      <c r="AM155" s="154">
        <f>IF(AM$5&lt;=$D155,0,IF(SUM($D155,I123)&gt;AM$5,$AB134/I123,$AB134-SUM($I155:AL155)))</f>
        <v>0</v>
      </c>
      <c r="AN155" s="154">
        <f>IF(AN$5&lt;=$D155,0,IF(SUM($D155,I123)&gt;AN$5,$AB134/I123,$AB134-SUM($I155:AM155)))</f>
        <v>0</v>
      </c>
      <c r="AO155" s="154">
        <f>IF(AO$5&lt;=$D155,0,IF(SUM($D155,I123)&gt;AO$5,$AB134/I123,$AB134-SUM($I155:AN155)))</f>
        <v>0</v>
      </c>
      <c r="AP155" s="154">
        <f>IF(AP$5&lt;=$D155,0,IF(SUM($D155,I123)&gt;AP$5,$AB134/I123,$AB134-SUM($I155:AO155)))</f>
        <v>0</v>
      </c>
      <c r="AQ155" s="154">
        <f>IF(AQ$5&lt;=$D155,0,IF(SUM($D155,I123)&gt;AQ$5,$AB134/I123,$AB134-SUM($I155:AP155)))</f>
        <v>0</v>
      </c>
      <c r="AR155" s="154">
        <f>IF(AR$5&lt;=$D155,0,IF(SUM($D155,I123)&gt;AR$5,$AB134/I123,$AB134-SUM($I155:AQ155)))</f>
        <v>0</v>
      </c>
      <c r="AS155" s="154">
        <f>IF(AS$5&lt;=$D155,0,IF(SUM($D155,I123)&gt;AS$5,$AB134/I123,$AB134-SUM($I155:AR155)))</f>
        <v>0</v>
      </c>
      <c r="AT155" s="154">
        <f>IF(AT$5&lt;=$D155,0,IF(SUM($D155,I123)&gt;AT$5,$AB134/I123,$AB134-SUM($I155:AS155)))</f>
        <v>0</v>
      </c>
      <c r="AU155" s="154">
        <f>IF(AU$5&lt;=$D155,0,IF(SUM($D155,I123)&gt;AU$5,$AB134/I123,$AB134-SUM($I155:AT155)))</f>
        <v>0</v>
      </c>
      <c r="AV155" s="154">
        <f>IF(AV$5&lt;=$D155,0,IF(SUM($D155,I123)&gt;AV$5,$AB134/I123,$AB134-SUM($I155:AU155)))</f>
        <v>0</v>
      </c>
      <c r="AW155" s="154">
        <f>IF(AW$5&lt;=$D155,0,IF(SUM($D155,I123)&gt;AW$5,$AB134/I123,$AB134-SUM($I155:AV155)))</f>
        <v>0</v>
      </c>
      <c r="AX155" s="154">
        <f>IF(AX$5&lt;=$D155,0,IF(SUM($D155,I123)&gt;AX$5,$AB134/I123,$AB134-SUM($I155:AW155)))</f>
        <v>0</v>
      </c>
      <c r="AY155" s="154">
        <f>IF(AY$5&lt;=$D155,0,IF(SUM($D155,I123)&gt;AY$5,$AB134/I123,$AB134-SUM($I155:AX155)))</f>
        <v>0</v>
      </c>
      <c r="AZ155" s="154">
        <f>IF(AZ$5&lt;=$D155,0,IF(SUM($D155,I123)&gt;AZ$5,$AB134/I123,$AB134-SUM($I155:AY155)))</f>
        <v>0</v>
      </c>
      <c r="BA155" s="154">
        <f>IF(BA$5&lt;=$D155,0,IF(SUM($D155,I123)&gt;BA$5,$AB134/I123,$AB134-SUM($I155:AZ155)))</f>
        <v>0</v>
      </c>
      <c r="BB155" s="154">
        <f>IF(BB$5&lt;=$D155,0,IF(SUM($D155,I123)&gt;BB$5,$AB134/I123,$AB134-SUM($I155:BA155)))</f>
        <v>0</v>
      </c>
      <c r="BC155" s="154">
        <f>IF(BC$5&lt;=$D155,0,IF(SUM($D155,I123)&gt;BC$5,$AB134/I123,$AB134-SUM($I155:BB155)))</f>
        <v>0</v>
      </c>
      <c r="BD155" s="154">
        <f>IF(BD$5&lt;=$D155,0,IF(SUM($D155,I123)&gt;BD$5,$AB134/I123,$AB134-SUM($I155:BC155)))</f>
        <v>0</v>
      </c>
      <c r="BE155" s="154">
        <f>IF(BE$5&lt;=$D155,0,IF(SUM($D155,I123)&gt;BE$5,$AB134/I123,$AB134-SUM($I155:BD155)))</f>
        <v>0</v>
      </c>
      <c r="BF155" s="154">
        <f>IF(BF$5&lt;=$D155,0,IF(SUM($D155,I123)&gt;BF$5,$AB134/I123,$AB134-SUM($I155:BE155)))</f>
        <v>0</v>
      </c>
      <c r="BG155" s="154">
        <f>IF(BG$5&lt;=$D155,0,IF(SUM($D155,I123)&gt;BG$5,$AB134/I123,$AB134-SUM($I155:BF155)))</f>
        <v>0</v>
      </c>
      <c r="BH155" s="154">
        <f>IF(BH$5&lt;=$D155,0,IF(SUM($D155,I123)&gt;BH$5,$AB134/I123,$AB134-SUM($I155:BG155)))</f>
        <v>0</v>
      </c>
      <c r="BI155" s="154">
        <f>IF(BI$5&lt;=$D155,0,IF(SUM($D155,I123)&gt;BI$5,$AB134/I123,$AB134-SUM($I155:BH155)))</f>
        <v>0</v>
      </c>
      <c r="BJ155" s="154">
        <f>IF(BJ$5&lt;=$D155,0,IF(SUM($D155,I123)&gt;BJ$5,$AB134/I123,$AB134-SUM($I155:BI155)))</f>
        <v>0</v>
      </c>
      <c r="BK155" s="154">
        <f>IF(BK$5&lt;=$D155,0,IF(SUM($D155,I123)&gt;BK$5,$AB134/I123,$AB134-SUM($I155:BJ155)))</f>
        <v>0</v>
      </c>
      <c r="BL155" s="154">
        <f>IF(BL$5&lt;=$D155,0,IF(SUM($D155,I123)&gt;BL$5,$AB134/I123,$AB134-SUM($I155:BK155)))</f>
        <v>0</v>
      </c>
      <c r="BM155" s="154">
        <f>IF(BM$5&lt;=$D155,0,IF(SUM($D155,I123)&gt;BM$5,$AB134/I123,$AB134-SUM($I155:BL155)))</f>
        <v>0</v>
      </c>
      <c r="BN155" s="154">
        <f>IF(BN$5&lt;=$D155,0,IF(SUM($D155,I123)&gt;BN$5,$AB134/I123,$AB134-SUM($I155:BM155)))</f>
        <v>0</v>
      </c>
      <c r="BO155" s="154">
        <f>IF(BO$5&lt;=$D155,0,IF(SUM($D155,I123)&gt;BO$5,$AB134/I123,$AB134-SUM($I155:BN155)))</f>
        <v>0</v>
      </c>
      <c r="BP155" s="154">
        <f>IF(BP$5&lt;=$D155,0,IF(SUM($D155,I123)&gt;BP$5,$AB134/I123,$AB134-SUM($I155:BO155)))</f>
        <v>0</v>
      </c>
      <c r="BQ155" s="154">
        <f>IF(BQ$5&lt;=$D155,0,IF(SUM($D155,I123)&gt;BQ$5,$AB134/I123,$AB134-SUM($I155:BP155)))</f>
        <v>0</v>
      </c>
      <c r="BR155" s="154">
        <f>IF(BR$5&lt;=$D155,0,IF(SUM($D155,I123)&gt;BR$5,$AB134/I123,$AB134-SUM($I155:BQ155)))</f>
        <v>0</v>
      </c>
      <c r="BS155" s="154">
        <f>IF(BS$5&lt;=$D155,0,IF(SUM($D155,I123)&gt;BS$5,$AB134/I123,$AB134-SUM($I155:BR155)))</f>
        <v>0</v>
      </c>
      <c r="BT155" s="154">
        <f>IF(BT$5&lt;=$D155,0,IF(SUM($D155,I123)&gt;BT$5,$AB134/I123,$AB134-SUM($I155:BS155)))</f>
        <v>0</v>
      </c>
      <c r="BU155" s="154">
        <f>IF(BU$5&lt;=$D155,0,IF(SUM($D155,I123)&gt;BU$5,$AB134/I123,$AB134-SUM($I155:BT155)))</f>
        <v>0</v>
      </c>
      <c r="BV155" s="154">
        <f>IF(BV$5&lt;=$D155,0,IF(SUM($D155,I123)&gt;BV$5,$AB134/I123,$AB134-SUM($I155:BU155)))</f>
        <v>0</v>
      </c>
      <c r="BW155" s="154">
        <f>IF(BW$5&lt;=$D155,0,IF(SUM($D155,I123)&gt;BW$5,$AB134/I123,$AB134-SUM($I155:BV155)))</f>
        <v>0</v>
      </c>
    </row>
    <row r="156" spans="4:75" ht="12.75" customHeight="1" outlineLevel="1">
      <c r="D156" s="155">
        <f t="shared" si="38"/>
        <v>2032</v>
      </c>
      <c r="E156" s="120" t="s">
        <v>55</v>
      </c>
      <c r="I156" s="134"/>
      <c r="J156" s="152">
        <f>IF(J$5&lt;=$D156,0,IF(SUM($D156,I123)&gt;J$5,$AC134/I123,$AC134-SUM($I156:I156)))</f>
        <v>0</v>
      </c>
      <c r="K156" s="152">
        <f>IF(K$5&lt;=$D156,0,IF(SUM($D156,I123)&gt;K$5,$AC134/I123,$AC134-SUM($I156:J156)))</f>
        <v>0</v>
      </c>
      <c r="L156" s="152">
        <f>IF(L$5&lt;=$D156,0,IF(SUM($D156,I123)&gt;L$5,$AC134/I123,$AC134-SUM($I156:K156)))</f>
        <v>0</v>
      </c>
      <c r="M156" s="152">
        <f>IF(M$5&lt;=$D156,0,IF(SUM($D156,I123)&gt;M$5,$AC134/I123,$AC134-SUM($I156:L156)))</f>
        <v>0</v>
      </c>
      <c r="N156" s="152">
        <f>IF(N$5&lt;=$D156,0,IF(SUM($D156,I123)&gt;N$5,$AC134/I123,$AC134-SUM($I156:M156)))</f>
        <v>0</v>
      </c>
      <c r="O156" s="152">
        <f>IF(O$5&lt;=$D156,0,IF(SUM($D156,I123)&gt;O$5,$AC134/I123,$AC134-SUM($I156:N156)))</f>
        <v>0</v>
      </c>
      <c r="P156" s="152">
        <f>IF(P$5&lt;=$D156,0,IF(SUM($D156,I123)&gt;P$5,$AC134/I123,$AC134-SUM($I156:O156)))</f>
        <v>0</v>
      </c>
      <c r="Q156" s="152">
        <f>IF(Q$5&lt;=$D156,0,IF(SUM($D156,I123)&gt;Q$5,$AC134/I123,$AC134-SUM($I156:P156)))</f>
        <v>0</v>
      </c>
      <c r="R156" s="152">
        <f>IF(R$5&lt;=$D156,0,IF(SUM($D156,I123)&gt;R$5,$AC134/I123,$AC134-SUM($I156:Q156)))</f>
        <v>0</v>
      </c>
      <c r="S156" s="152">
        <f>IF(S$5&lt;=$D156,0,IF(SUM($D156,I123)&gt;S$5,$AC134/I123,$AC134-SUM($I156:R156)))</f>
        <v>0</v>
      </c>
      <c r="T156" s="152">
        <f>IF(T$5&lt;=$D156,0,IF(SUM($D156,I123)&gt;T$5,$AC134/I123,$AC134-SUM($I156:S156)))</f>
        <v>0</v>
      </c>
      <c r="U156" s="152">
        <f>IF(U$5&lt;=$D156,0,IF(SUM($D156,I123)&gt;U$5,$AC134/I123,$AC134-SUM($I156:T156)))</f>
        <v>0</v>
      </c>
      <c r="V156" s="152">
        <f>IF(V$5&lt;=$D156,0,IF(SUM($D156,I123)&gt;V$5,$AC134/I123,$AC134-SUM($I156:U156)))</f>
        <v>0</v>
      </c>
      <c r="W156" s="152">
        <f>IF(W$5&lt;=$D156,0,IF(SUM($D156,I123)&gt;W$5,$AC134/I123,$AC134-SUM($I156:V156)))</f>
        <v>0</v>
      </c>
      <c r="X156" s="152">
        <f>IF(X$5&lt;=$D156,0,IF(SUM($D156,I123)&gt;X$5,$AC134/I123,$AC134-SUM($I156:W156)))</f>
        <v>0</v>
      </c>
      <c r="Y156" s="152">
        <f>IF(Y$5&lt;=$D156,0,IF(SUM($D156,I123)&gt;Y$5,$AC134/I123,$AC134-SUM($I156:X156)))</f>
        <v>0</v>
      </c>
      <c r="Z156" s="152">
        <f>IF(Z$5&lt;=$D156,0,IF(SUM($D156,I123)&gt;Z$5,$AC134/I123,$AC134-SUM($I156:Y156)))</f>
        <v>0</v>
      </c>
      <c r="AA156" s="152">
        <f>IF(AA$5&lt;=$D156,0,IF(SUM($D156,I123)&gt;AA$5,$AC134/I123,$AC134-SUM($I156:Z156)))</f>
        <v>0</v>
      </c>
      <c r="AB156" s="152">
        <f>IF(AB$5&lt;=$D156,0,IF(SUM($D156,I123)&gt;AB$5,$AC134/I123,$AC134-SUM($I156:AA156)))</f>
        <v>0</v>
      </c>
      <c r="AC156" s="152">
        <f>IF(AC$5&lt;=$D156,0,IF(SUM($D156,I123)&gt;AC$5,$AC134/I123,$AC134-SUM($I156:AB156)))</f>
        <v>0</v>
      </c>
      <c r="AD156" s="153">
        <f>IF(AD$5&lt;=$D156,0,IF(SUM($D156,I123)&gt;AD$5,$AC134/I123,$AC134-SUM($I156:AC156)))</f>
        <v>0</v>
      </c>
      <c r="AE156" s="154">
        <f>IF(AE$5&lt;=$D156,0,IF(SUM($D156,I123)&gt;AE$5,$AC134/I123,$AC134-SUM($I156:AD156)))</f>
        <v>0</v>
      </c>
      <c r="AF156" s="154">
        <f>IF(AF$5&lt;=$D156,0,IF(SUM($D156,I123)&gt;AF$5,$AC134/I123,$AC134-SUM($I156:AE156)))</f>
        <v>0</v>
      </c>
      <c r="AG156" s="154">
        <f>IF(AG$5&lt;=$D156,0,IF(SUM($D156,I123)&gt;AG$5,$AC134/I123,$AC134-SUM($I156:AF156)))</f>
        <v>0</v>
      </c>
      <c r="AH156" s="154">
        <f>IF(AH$5&lt;=$D156,0,IF(SUM($D156,I123)&gt;AH$5,$AC134/I123,$AC134-SUM($I156:AG156)))</f>
        <v>0</v>
      </c>
      <c r="AI156" s="154">
        <f>IF(AI$5&lt;=$D156,0,IF(SUM($D156,I123)&gt;AI$5,$AC134/I123,$AC134-SUM($I156:AH156)))</f>
        <v>0</v>
      </c>
      <c r="AJ156" s="154">
        <f>IF(AJ$5&lt;=$D156,0,IF(SUM($D156,I123)&gt;AJ$5,$AC134/I123,$AC134-SUM($I156:AI156)))</f>
        <v>0</v>
      </c>
      <c r="AK156" s="154">
        <f>IF(AK$5&lt;=$D156,0,IF(SUM($D156,I123)&gt;AK$5,$AC134/I123,$AC134-SUM($I156:AJ156)))</f>
        <v>0</v>
      </c>
      <c r="AL156" s="154">
        <f>IF(AL$5&lt;=$D156,0,IF(SUM($D156,I123)&gt;AL$5,$AC134/I123,$AC134-SUM($I156:AK156)))</f>
        <v>0</v>
      </c>
      <c r="AM156" s="154">
        <f>IF(AM$5&lt;=$D156,0,IF(SUM($D156,I123)&gt;AM$5,$AC134/I123,$AC134-SUM($I156:AL156)))</f>
        <v>0</v>
      </c>
      <c r="AN156" s="154">
        <f>IF(AN$5&lt;=$D156,0,IF(SUM($D156,I123)&gt;AN$5,$AC134/I123,$AC134-SUM($I156:AM156)))</f>
        <v>0</v>
      </c>
      <c r="AO156" s="154">
        <f>IF(AO$5&lt;=$D156,0,IF(SUM($D156,I123)&gt;AO$5,$AC134/I123,$AC134-SUM($I156:AN156)))</f>
        <v>0</v>
      </c>
      <c r="AP156" s="154">
        <f>IF(AP$5&lt;=$D156,0,IF(SUM($D156,I123)&gt;AP$5,$AC134/I123,$AC134-SUM($I156:AO156)))</f>
        <v>0</v>
      </c>
      <c r="AQ156" s="154">
        <f>IF(AQ$5&lt;=$D156,0,IF(SUM($D156,I123)&gt;AQ$5,$AC134/I123,$AC134-SUM($I156:AP156)))</f>
        <v>0</v>
      </c>
      <c r="AR156" s="154">
        <f>IF(AR$5&lt;=$D156,0,IF(SUM($D156,I123)&gt;AR$5,$AC134/I123,$AC134-SUM($I156:AQ156)))</f>
        <v>0</v>
      </c>
      <c r="AS156" s="154">
        <f>IF(AS$5&lt;=$D156,0,IF(SUM($D156,I123)&gt;AS$5,$AC134/I123,$AC134-SUM($I156:AR156)))</f>
        <v>0</v>
      </c>
      <c r="AT156" s="154">
        <f>IF(AT$5&lt;=$D156,0,IF(SUM($D156,I123)&gt;AT$5,$AC134/I123,$AC134-SUM($I156:AS156)))</f>
        <v>0</v>
      </c>
      <c r="AU156" s="154">
        <f>IF(AU$5&lt;=$D156,0,IF(SUM($D156,I123)&gt;AU$5,$AC134/I123,$AC134-SUM($I156:AT156)))</f>
        <v>0</v>
      </c>
      <c r="AV156" s="154">
        <f>IF(AV$5&lt;=$D156,0,IF(SUM($D156,I123)&gt;AV$5,$AC134/I123,$AC134-SUM($I156:AU156)))</f>
        <v>0</v>
      </c>
      <c r="AW156" s="154">
        <f>IF(AW$5&lt;=$D156,0,IF(SUM($D156,I123)&gt;AW$5,$AC134/I123,$AC134-SUM($I156:AV156)))</f>
        <v>0</v>
      </c>
      <c r="AX156" s="154">
        <f>IF(AX$5&lt;=$D156,0,IF(SUM($D156,I123)&gt;AX$5,$AC134/I123,$AC134-SUM($I156:AW156)))</f>
        <v>0</v>
      </c>
      <c r="AY156" s="154">
        <f>IF(AY$5&lt;=$D156,0,IF(SUM($D156,I123)&gt;AY$5,$AC134/I123,$AC134-SUM($I156:AX156)))</f>
        <v>0</v>
      </c>
      <c r="AZ156" s="154">
        <f>IF(AZ$5&lt;=$D156,0,IF(SUM($D156,I123)&gt;AZ$5,$AC134/I123,$AC134-SUM($I156:AY156)))</f>
        <v>0</v>
      </c>
      <c r="BA156" s="154">
        <f>IF(BA$5&lt;=$D156,0,IF(SUM($D156,I123)&gt;BA$5,$AC134/I123,$AC134-SUM($I156:AZ156)))</f>
        <v>0</v>
      </c>
      <c r="BB156" s="154">
        <f>IF(BB$5&lt;=$D156,0,IF(SUM($D156,I123)&gt;BB$5,$AC134/I123,$AC134-SUM($I156:BA156)))</f>
        <v>0</v>
      </c>
      <c r="BC156" s="154">
        <f>IF(BC$5&lt;=$D156,0,IF(SUM($D156,I123)&gt;BC$5,$AC134/I123,$AC134-SUM($I156:BB156)))</f>
        <v>0</v>
      </c>
      <c r="BD156" s="154">
        <f>IF(BD$5&lt;=$D156,0,IF(SUM($D156,I123)&gt;BD$5,$AC134/I123,$AC134-SUM($I156:BC156)))</f>
        <v>0</v>
      </c>
      <c r="BE156" s="154">
        <f>IF(BE$5&lt;=$D156,0,IF(SUM($D156,I123)&gt;BE$5,$AC134/I123,$AC134-SUM($I156:BD156)))</f>
        <v>0</v>
      </c>
      <c r="BF156" s="154">
        <f>IF(BF$5&lt;=$D156,0,IF(SUM($D156,I123)&gt;BF$5,$AC134/I123,$AC134-SUM($I156:BE156)))</f>
        <v>0</v>
      </c>
      <c r="BG156" s="154">
        <f>IF(BG$5&lt;=$D156,0,IF(SUM($D156,I123)&gt;BG$5,$AC134/I123,$AC134-SUM($I156:BF156)))</f>
        <v>0</v>
      </c>
      <c r="BH156" s="154">
        <f>IF(BH$5&lt;=$D156,0,IF(SUM($D156,I123)&gt;BH$5,$AC134/I123,$AC134-SUM($I156:BG156)))</f>
        <v>0</v>
      </c>
      <c r="BI156" s="154">
        <f>IF(BI$5&lt;=$D156,0,IF(SUM($D156,I123)&gt;BI$5,$AC134/I123,$AC134-SUM($I156:BH156)))</f>
        <v>0</v>
      </c>
      <c r="BJ156" s="154">
        <f>IF(BJ$5&lt;=$D156,0,IF(SUM($D156,I123)&gt;BJ$5,$AC134/I123,$AC134-SUM($I156:BI156)))</f>
        <v>0</v>
      </c>
      <c r="BK156" s="154">
        <f>IF(BK$5&lt;=$D156,0,IF(SUM($D156,I123)&gt;BK$5,$AC134/I123,$AC134-SUM($I156:BJ156)))</f>
        <v>0</v>
      </c>
      <c r="BL156" s="154">
        <f>IF(BL$5&lt;=$D156,0,IF(SUM($D156,I123)&gt;BL$5,$AC134/I123,$AC134-SUM($I156:BK156)))</f>
        <v>0</v>
      </c>
      <c r="BM156" s="154">
        <f>IF(BM$5&lt;=$D156,0,IF(SUM($D156,I123)&gt;BM$5,$AC134/I123,$AC134-SUM($I156:BL156)))</f>
        <v>0</v>
      </c>
      <c r="BN156" s="154">
        <f>IF(BN$5&lt;=$D156,0,IF(SUM($D156,I123)&gt;BN$5,$AC134/I123,$AC134-SUM($I156:BM156)))</f>
        <v>0</v>
      </c>
      <c r="BO156" s="154">
        <f>IF(BO$5&lt;=$D156,0,IF(SUM($D156,I123)&gt;BO$5,$AC134/I123,$AC134-SUM($I156:BN156)))</f>
        <v>0</v>
      </c>
      <c r="BP156" s="154">
        <f>IF(BP$5&lt;=$D156,0,IF(SUM($D156,I123)&gt;BP$5,$AC134/I123,$AC134-SUM($I156:BO156)))</f>
        <v>0</v>
      </c>
      <c r="BQ156" s="154">
        <f>IF(BQ$5&lt;=$D156,0,IF(SUM($D156,I123)&gt;BQ$5,$AC134/I123,$AC134-SUM($I156:BP156)))</f>
        <v>0</v>
      </c>
      <c r="BR156" s="154">
        <f>IF(BR$5&lt;=$D156,0,IF(SUM($D156,I123)&gt;BR$5,$AC134/I123,$AC134-SUM($I156:BQ156)))</f>
        <v>0</v>
      </c>
      <c r="BS156" s="154">
        <f>IF(BS$5&lt;=$D156,0,IF(SUM($D156,I123)&gt;BS$5,$AC134/I123,$AC134-SUM($I156:BR156)))</f>
        <v>0</v>
      </c>
      <c r="BT156" s="154">
        <f>IF(BT$5&lt;=$D156,0,IF(SUM($D156,I123)&gt;BT$5,$AC134/I123,$AC134-SUM($I156:BS156)))</f>
        <v>0</v>
      </c>
      <c r="BU156" s="154">
        <f>IF(BU$5&lt;=$D156,0,IF(SUM($D156,I123)&gt;BU$5,$AC134/I123,$AC134-SUM($I156:BT156)))</f>
        <v>0</v>
      </c>
      <c r="BV156" s="154">
        <f>IF(BV$5&lt;=$D156,0,IF(SUM($D156,I123)&gt;BV$5,$AC134/I123,$AC134-SUM($I156:BU156)))</f>
        <v>0</v>
      </c>
      <c r="BW156" s="154">
        <f>IF(BW$5&lt;=$D156,0,IF(SUM($D156,I123)&gt;BW$5,$AC134/I123,$AC134-SUM($I156:BV156)))</f>
        <v>0</v>
      </c>
    </row>
    <row r="157" spans="4:75" ht="12.75" customHeight="1" outlineLevel="1">
      <c r="D157" s="155">
        <f t="shared" si="38"/>
        <v>2033</v>
      </c>
      <c r="E157" s="120" t="s">
        <v>55</v>
      </c>
      <c r="I157" s="134"/>
      <c r="J157" s="152">
        <f>IF(J$5&lt;=$D157,0,IF(SUM($D157,I123)&gt;J$5,$AD134/I123,$AD134-SUM($I157:I157)))</f>
        <v>0</v>
      </c>
      <c r="K157" s="152">
        <f>IF(K$5&lt;=$D157,0,IF(SUM($D157,I123)&gt;K$5,$AD134/I123,$AD134-SUM($I157:J157)))</f>
        <v>0</v>
      </c>
      <c r="L157" s="152">
        <f>IF(L$5&lt;=$D157,0,IF(SUM($D157,I123)&gt;L$5,$AD134/I123,$AD134-SUM($I157:K157)))</f>
        <v>0</v>
      </c>
      <c r="M157" s="152">
        <f>IF(M$5&lt;=$D157,0,IF(SUM($D157,I123)&gt;M$5,$AD134/I123,$AD134-SUM($I157:L157)))</f>
        <v>0</v>
      </c>
      <c r="N157" s="152">
        <f>IF(N$5&lt;=$D157,0,IF(SUM($D157,I123)&gt;N$5,$AD134/I123,$AD134-SUM($I157:M157)))</f>
        <v>0</v>
      </c>
      <c r="O157" s="152">
        <f>IF(O$5&lt;=$D157,0,IF(SUM($D157,I123)&gt;O$5,$AD134/I123,$AD134-SUM($I157:N157)))</f>
        <v>0</v>
      </c>
      <c r="P157" s="152">
        <f>IF(P$5&lt;=$D157,0,IF(SUM($D157,I123)&gt;P$5,$AD134/I123,$AD134-SUM($I157:O157)))</f>
        <v>0</v>
      </c>
      <c r="Q157" s="152">
        <f>IF(Q$5&lt;=$D157,0,IF(SUM($D157,I123)&gt;Q$5,$AD134/I123,$AD134-SUM($I157:P157)))</f>
        <v>0</v>
      </c>
      <c r="R157" s="152">
        <f>IF(R$5&lt;=$D157,0,IF(SUM($D157,I123)&gt;R$5,$AD134/I123,$AD134-SUM($I157:Q157)))</f>
        <v>0</v>
      </c>
      <c r="S157" s="152">
        <f>IF(S$5&lt;=$D157,0,IF(SUM($D157,I123)&gt;S$5,$AD134/I123,$AD134-SUM($I157:R157)))</f>
        <v>0</v>
      </c>
      <c r="T157" s="152">
        <f>IF(T$5&lt;=$D157,0,IF(SUM($D157,I123)&gt;T$5,$AD134/I123,$AD134-SUM($I157:S157)))</f>
        <v>0</v>
      </c>
      <c r="U157" s="152">
        <f>IF(U$5&lt;=$D157,0,IF(SUM($D157,I123)&gt;U$5,$AD134/I123,$AD134-SUM($I157:T157)))</f>
        <v>0</v>
      </c>
      <c r="V157" s="152">
        <f>IF(V$5&lt;=$D157,0,IF(SUM($D157,I123)&gt;V$5,$AD134/I123,$AD134-SUM($I157:U157)))</f>
        <v>0</v>
      </c>
      <c r="W157" s="152">
        <f>IF(W$5&lt;=$D157,0,IF(SUM($D157,I123)&gt;W$5,$AD134/I123,$AD134-SUM($I157:V157)))</f>
        <v>0</v>
      </c>
      <c r="X157" s="152">
        <f>IF(X$5&lt;=$D157,0,IF(SUM($D157,I123)&gt;X$5,$AD134/I123,$AD134-SUM($I157:W157)))</f>
        <v>0</v>
      </c>
      <c r="Y157" s="152">
        <f>IF(Y$5&lt;=$D157,0,IF(SUM($D157,I123)&gt;Y$5,$AD134/I123,$AD134-SUM($I157:X157)))</f>
        <v>0</v>
      </c>
      <c r="Z157" s="152">
        <f>IF(Z$5&lt;=$D157,0,IF(SUM($D157,I123)&gt;Z$5,$AD134/I123,$AD134-SUM($I157:Y157)))</f>
        <v>0</v>
      </c>
      <c r="AA157" s="152">
        <f>IF(AA$5&lt;=$D157,0,IF(SUM($D157,I123)&gt;AA$5,$AD134/I123,$AD134-SUM($I157:Z157)))</f>
        <v>0</v>
      </c>
      <c r="AB157" s="152">
        <f>IF(AB$5&lt;=$D157,0,IF(SUM($D157,I123)&gt;AB$5,$AD134/I123,$AD134-SUM($I157:AA157)))</f>
        <v>0</v>
      </c>
      <c r="AC157" s="152">
        <f>IF(AC$5&lt;=$D157,0,IF(SUM($D157,I123)&gt;AC$5,$AD134/I123,$AD134-SUM($I157:AB157)))</f>
        <v>0</v>
      </c>
      <c r="AD157" s="152">
        <f>IF(AD$5&lt;=$D157,0,IF(SUM($D157,I123)&gt;AD$5,$AD134/I123,$AD134-SUM($I157:AC157)))</f>
        <v>0</v>
      </c>
      <c r="AE157" s="153">
        <f>IF(AE$5&lt;=$D157,0,IF(SUM($D157,I123)&gt;AE$5,$AD134/I123,$AD134-SUM($I157:AD157)))</f>
        <v>0</v>
      </c>
      <c r="AF157" s="154">
        <f>IF(AF$5&lt;=$D157,0,IF(SUM($D157,I123)&gt;AF$5,$AD134/I123,$AD134-SUM($I157:AE157)))</f>
        <v>0</v>
      </c>
      <c r="AG157" s="154">
        <f>IF(AG$5&lt;=$D157,0,IF(SUM($D157,I123)&gt;AG$5,$AD134/I123,$AD134-SUM($I157:AF157)))</f>
        <v>0</v>
      </c>
      <c r="AH157" s="154">
        <f>IF(AH$5&lt;=$D157,0,IF(SUM($D157,I123)&gt;AH$5,$AD134/I123,$AD134-SUM($I157:AG157)))</f>
        <v>0</v>
      </c>
      <c r="AI157" s="154">
        <f>IF(AI$5&lt;=$D157,0,IF(SUM($D157,I123)&gt;AI$5,$AD134/I123,$AD134-SUM($I157:AH157)))</f>
        <v>0</v>
      </c>
      <c r="AJ157" s="154">
        <f>IF(AJ$5&lt;=$D157,0,IF(SUM($D157,I123)&gt;AJ$5,$AD134/I123,$AD134-SUM($I157:AI157)))</f>
        <v>0</v>
      </c>
      <c r="AK157" s="154">
        <f>IF(AK$5&lt;=$D157,0,IF(SUM($D157,I123)&gt;AK$5,$AD134/I123,$AD134-SUM($I157:AJ157)))</f>
        <v>0</v>
      </c>
      <c r="AL157" s="154">
        <f>IF(AL$5&lt;=$D157,0,IF(SUM($D157,I123)&gt;AL$5,$AD134/I123,$AD134-SUM($I157:AK157)))</f>
        <v>0</v>
      </c>
      <c r="AM157" s="154">
        <f>IF(AM$5&lt;=$D157,0,IF(SUM($D157,I123)&gt;AM$5,$AD134/I123,$AD134-SUM($I157:AL157)))</f>
        <v>0</v>
      </c>
      <c r="AN157" s="154">
        <f>IF(AN$5&lt;=$D157,0,IF(SUM($D157,I123)&gt;AN$5,$AD134/I123,$AD134-SUM($I157:AM157)))</f>
        <v>0</v>
      </c>
      <c r="AO157" s="154">
        <f>IF(AO$5&lt;=$D157,0,IF(SUM($D157,I123)&gt;AO$5,$AD134/I123,$AD134-SUM($I157:AN157)))</f>
        <v>0</v>
      </c>
      <c r="AP157" s="154">
        <f>IF(AP$5&lt;=$D157,0,IF(SUM($D157,I123)&gt;AP$5,$AD134/I123,$AD134-SUM($I157:AO157)))</f>
        <v>0</v>
      </c>
      <c r="AQ157" s="154">
        <f>IF(AQ$5&lt;=$D157,0,IF(SUM($D157,I123)&gt;AQ$5,$AD134/I123,$AD134-SUM($I157:AP157)))</f>
        <v>0</v>
      </c>
      <c r="AR157" s="154">
        <f>IF(AR$5&lt;=$D157,0,IF(SUM($D157,I123)&gt;AR$5,$AD134/I123,$AD134-SUM($I157:AQ157)))</f>
        <v>0</v>
      </c>
      <c r="AS157" s="154">
        <f>IF(AS$5&lt;=$D157,0,IF(SUM($D157,I123)&gt;AS$5,$AD134/I123,$AD134-SUM($I157:AR157)))</f>
        <v>0</v>
      </c>
      <c r="AT157" s="154">
        <f>IF(AT$5&lt;=$D157,0,IF(SUM($D157,I123)&gt;AT$5,$AD134/I123,$AD134-SUM($I157:AS157)))</f>
        <v>0</v>
      </c>
      <c r="AU157" s="154">
        <f>IF(AU$5&lt;=$D157,0,IF(SUM($D157,I123)&gt;AU$5,$AD134/I123,$AD134-SUM($I157:AT157)))</f>
        <v>0</v>
      </c>
      <c r="AV157" s="154">
        <f>IF(AV$5&lt;=$D157,0,IF(SUM($D157,I123)&gt;AV$5,$AD134/I123,$AD134-SUM($I157:AU157)))</f>
        <v>0</v>
      </c>
      <c r="AW157" s="154">
        <f>IF(AW$5&lt;=$D157,0,IF(SUM($D157,I123)&gt;AW$5,$AD134/I123,$AD134-SUM($I157:AV157)))</f>
        <v>0</v>
      </c>
      <c r="AX157" s="154">
        <f>IF(AX$5&lt;=$D157,0,IF(SUM($D157,I123)&gt;AX$5,$AD134/I123,$AD134-SUM($I157:AW157)))</f>
        <v>0</v>
      </c>
      <c r="AY157" s="154">
        <f>IF(AY$5&lt;=$D157,0,IF(SUM($D157,I123)&gt;AY$5,$AD134/I123,$AD134-SUM($I157:AX157)))</f>
        <v>0</v>
      </c>
      <c r="AZ157" s="154">
        <f>IF(AZ$5&lt;=$D157,0,IF(SUM($D157,I123)&gt;AZ$5,$AD134/I123,$AD134-SUM($I157:AY157)))</f>
        <v>0</v>
      </c>
      <c r="BA157" s="154">
        <f>IF(BA$5&lt;=$D157,0,IF(SUM($D157,I123)&gt;BA$5,$AD134/I123,$AD134-SUM($I157:AZ157)))</f>
        <v>0</v>
      </c>
      <c r="BB157" s="154">
        <f>IF(BB$5&lt;=$D157,0,IF(SUM($D157,I123)&gt;BB$5,$AD134/I123,$AD134-SUM($I157:BA157)))</f>
        <v>0</v>
      </c>
      <c r="BC157" s="154">
        <f>IF(BC$5&lt;=$D157,0,IF(SUM($D157,I123)&gt;BC$5,$AD134/I123,$AD134-SUM($I157:BB157)))</f>
        <v>0</v>
      </c>
      <c r="BD157" s="154">
        <f>IF(BD$5&lt;=$D157,0,IF(SUM($D157,I123)&gt;BD$5,$AD134/I123,$AD134-SUM($I157:BC157)))</f>
        <v>0</v>
      </c>
      <c r="BE157" s="154">
        <f>IF(BE$5&lt;=$D157,0,IF(SUM($D157,I123)&gt;BE$5,$AD134/I123,$AD134-SUM($I157:BD157)))</f>
        <v>0</v>
      </c>
      <c r="BF157" s="154">
        <f>IF(BF$5&lt;=$D157,0,IF(SUM($D157,I123)&gt;BF$5,$AD134/I123,$AD134-SUM($I157:BE157)))</f>
        <v>0</v>
      </c>
      <c r="BG157" s="154">
        <f>IF(BG$5&lt;=$D157,0,IF(SUM($D157,I123)&gt;BG$5,$AD134/I123,$AD134-SUM($I157:BF157)))</f>
        <v>0</v>
      </c>
      <c r="BH157" s="154">
        <f>IF(BH$5&lt;=$D157,0,IF(SUM($D157,I123)&gt;BH$5,$AD134/I123,$AD134-SUM($I157:BG157)))</f>
        <v>0</v>
      </c>
      <c r="BI157" s="154">
        <f>IF(BI$5&lt;=$D157,0,IF(SUM($D157,I123)&gt;BI$5,$AD134/I123,$AD134-SUM($I157:BH157)))</f>
        <v>0</v>
      </c>
      <c r="BJ157" s="154">
        <f>IF(BJ$5&lt;=$D157,0,IF(SUM($D157,I123)&gt;BJ$5,$AD134/I123,$AD134-SUM($I157:BI157)))</f>
        <v>0</v>
      </c>
      <c r="BK157" s="154">
        <f>IF(BK$5&lt;=$D157,0,IF(SUM($D157,I123)&gt;BK$5,$AD134/I123,$AD134-SUM($I157:BJ157)))</f>
        <v>0</v>
      </c>
      <c r="BL157" s="154">
        <f>IF(BL$5&lt;=$D157,0,IF(SUM($D157,I123)&gt;BL$5,$AD134/I123,$AD134-SUM($I157:BK157)))</f>
        <v>0</v>
      </c>
      <c r="BM157" s="154">
        <f>IF(BM$5&lt;=$D157,0,IF(SUM($D157,I123)&gt;BM$5,$AD134/I123,$AD134-SUM($I157:BL157)))</f>
        <v>0</v>
      </c>
      <c r="BN157" s="154">
        <f>IF(BN$5&lt;=$D157,0,IF(SUM($D157,I123)&gt;BN$5,$AD134/I123,$AD134-SUM($I157:BM157)))</f>
        <v>0</v>
      </c>
      <c r="BO157" s="154">
        <f>IF(BO$5&lt;=$D157,0,IF(SUM($D157,I123)&gt;BO$5,$AD134/I123,$AD134-SUM($I157:BN157)))</f>
        <v>0</v>
      </c>
      <c r="BP157" s="154">
        <f>IF(BP$5&lt;=$D157,0,IF(SUM($D157,I123)&gt;BP$5,$AD134/I123,$AD134-SUM($I157:BO157)))</f>
        <v>0</v>
      </c>
      <c r="BQ157" s="154">
        <f>IF(BQ$5&lt;=$D157,0,IF(SUM($D157,I123)&gt;BQ$5,$AD134/I123,$AD134-SUM($I157:BP157)))</f>
        <v>0</v>
      </c>
      <c r="BR157" s="154">
        <f>IF(BR$5&lt;=$D157,0,IF(SUM($D157,I123)&gt;BR$5,$AD134/I123,$AD134-SUM($I157:BQ157)))</f>
        <v>0</v>
      </c>
      <c r="BS157" s="154">
        <f>IF(BS$5&lt;=$D157,0,IF(SUM($D157,I123)&gt;BS$5,$AD134/I123,$AD134-SUM($I157:BR157)))</f>
        <v>0</v>
      </c>
      <c r="BT157" s="154">
        <f>IF(BT$5&lt;=$D157,0,IF(SUM($D157,I123)&gt;BT$5,$AD134/I123,$AD134-SUM($I157:BS157)))</f>
        <v>0</v>
      </c>
      <c r="BU157" s="154">
        <f>IF(BU$5&lt;=$D157,0,IF(SUM($D157,I123)&gt;BU$5,$AD134/I123,$AD134-SUM($I157:BT157)))</f>
        <v>0</v>
      </c>
      <c r="BV157" s="154">
        <f>IF(BV$5&lt;=$D157,0,IF(SUM($D157,I123)&gt;BV$5,$AD134/I123,$AD134-SUM($I157:BU157)))</f>
        <v>0</v>
      </c>
      <c r="BW157" s="154">
        <f>IF(BW$5&lt;=$D157,0,IF(SUM($D157,I123)&gt;BW$5,$AD134/I123,$AD134-SUM($I157:BV157)))</f>
        <v>0</v>
      </c>
    </row>
    <row r="158" spans="4:75" ht="12.75" customHeight="1" outlineLevel="1">
      <c r="D158" s="155">
        <f t="shared" si="38"/>
        <v>2034</v>
      </c>
      <c r="E158" s="120" t="s">
        <v>55</v>
      </c>
      <c r="I158" s="134"/>
      <c r="J158" s="152">
        <f>IF(J$5&lt;=$D158,0,IF(SUM($D158,I123)&gt;J$5,$AE134/I123,$AE134-SUM($I158:I158)))</f>
        <v>0</v>
      </c>
      <c r="K158" s="152">
        <f>IF(K$5&lt;=$D158,0,IF(SUM($D158,I123)&gt;K$5,$AE134/I123,$AE134-SUM($I158:J158)))</f>
        <v>0</v>
      </c>
      <c r="L158" s="152">
        <f>IF(L$5&lt;=$D158,0,IF(SUM($D158,I123)&gt;L$5,$AE134/I123,$AE134-SUM($I158:K158)))</f>
        <v>0</v>
      </c>
      <c r="M158" s="152">
        <f>IF(M$5&lt;=$D158,0,IF(SUM($D158,I123)&gt;M$5,$AE134/I123,$AE134-SUM($I158:L158)))</f>
        <v>0</v>
      </c>
      <c r="N158" s="152">
        <f>IF(N$5&lt;=$D158,0,IF(SUM($D158,I123)&gt;N$5,$AE134/I123,$AE134-SUM($I158:M158)))</f>
        <v>0</v>
      </c>
      <c r="O158" s="152">
        <f>IF(O$5&lt;=$D158,0,IF(SUM($D158,I123)&gt;O$5,$AE134/I123,$AE134-SUM($I158:N158)))</f>
        <v>0</v>
      </c>
      <c r="P158" s="152">
        <f>IF(P$5&lt;=$D158,0,IF(SUM($D158,I123)&gt;P$5,$AE134/I123,$AE134-SUM($I158:O158)))</f>
        <v>0</v>
      </c>
      <c r="Q158" s="152">
        <f>IF(Q$5&lt;=$D158,0,IF(SUM($D158,I123)&gt;Q$5,$AE134/I123,$AE134-SUM($I158:P158)))</f>
        <v>0</v>
      </c>
      <c r="R158" s="152">
        <f>IF(R$5&lt;=$D158,0,IF(SUM($D158,I123)&gt;R$5,$AE134/I123,$AE134-SUM($I158:Q158)))</f>
        <v>0</v>
      </c>
      <c r="S158" s="152">
        <f>IF(S$5&lt;=$D158,0,IF(SUM($D158,I123)&gt;S$5,$AE134/I123,$AE134-SUM($I158:R158)))</f>
        <v>0</v>
      </c>
      <c r="T158" s="152">
        <f>IF(T$5&lt;=$D158,0,IF(SUM($D158,I123)&gt;T$5,$AE134/I123,$AE134-SUM($I158:S158)))</f>
        <v>0</v>
      </c>
      <c r="U158" s="152">
        <f>IF(U$5&lt;=$D158,0,IF(SUM($D158,I123)&gt;U$5,$AE134/I123,$AE134-SUM($I158:T158)))</f>
        <v>0</v>
      </c>
      <c r="V158" s="152">
        <f>IF(V$5&lt;=$D158,0,IF(SUM($D158,I123)&gt;V$5,$AE134/I123,$AE134-SUM($I158:U158)))</f>
        <v>0</v>
      </c>
      <c r="W158" s="152">
        <f>IF(W$5&lt;=$D158,0,IF(SUM($D158,I123)&gt;W$5,$AE134/I123,$AE134-SUM($I158:V158)))</f>
        <v>0</v>
      </c>
      <c r="X158" s="152">
        <f>IF(X$5&lt;=$D158,0,IF(SUM($D158,I123)&gt;X$5,$AE134/I123,$AE134-SUM($I158:W158)))</f>
        <v>0</v>
      </c>
      <c r="Y158" s="152">
        <f>IF(Y$5&lt;=$D158,0,IF(SUM($D158,I123)&gt;Y$5,$AE134/I123,$AE134-SUM($I158:X158)))</f>
        <v>0</v>
      </c>
      <c r="Z158" s="152">
        <f>IF(Z$5&lt;=$D158,0,IF(SUM($D158,I123)&gt;Z$5,$AE134/I123,$AE134-SUM($I158:Y158)))</f>
        <v>0</v>
      </c>
      <c r="AA158" s="152">
        <f>IF(AA$5&lt;=$D158,0,IF(SUM($D158,I123)&gt;AA$5,$AE134/I123,$AE134-SUM($I158:Z158)))</f>
        <v>0</v>
      </c>
      <c r="AB158" s="152">
        <f>IF(AB$5&lt;=$D158,0,IF(SUM($D158,I123)&gt;AB$5,$AE134/I123,$AE134-SUM($I158:AA158)))</f>
        <v>0</v>
      </c>
      <c r="AC158" s="152">
        <f>IF(AC$5&lt;=$D158,0,IF(SUM($D158,I123)&gt;AC$5,$AE134/I123,$AE134-SUM($I158:AB158)))</f>
        <v>0</v>
      </c>
      <c r="AD158" s="152">
        <f>IF(AD$5&lt;=$D158,0,IF(SUM($D158,I123)&gt;AD$5,$AE134/I123,$AE134-SUM($I158:AC158)))</f>
        <v>0</v>
      </c>
      <c r="AE158" s="152">
        <f>IF(AE$5&lt;=$D158,0,IF(SUM($D158,I123)&gt;AE$5,$AE134/I123,$AE134-SUM($I158:AD158)))</f>
        <v>0</v>
      </c>
      <c r="AF158" s="153">
        <f>IF(AF$5&lt;=$D158,0,IF(SUM($D158,I123)&gt;AF$5,$AE134/I123,$AE134-SUM($I158:AE158)))</f>
        <v>0</v>
      </c>
      <c r="AG158" s="154">
        <f>IF(AG$5&lt;=$D158,0,IF(SUM($D158,I123)&gt;AG$5,$AE134/I123,$AE134-SUM($I158:AF158)))</f>
        <v>0</v>
      </c>
      <c r="AH158" s="154">
        <f>IF(AH$5&lt;=$D158,0,IF(SUM($D158,I123)&gt;AH$5,$AE134/I123,$AE134-SUM($I158:AG158)))</f>
        <v>0</v>
      </c>
      <c r="AI158" s="154">
        <f>IF(AI$5&lt;=$D158,0,IF(SUM($D158,I123)&gt;AI$5,$AE134/I123,$AE134-SUM($I158:AH158)))</f>
        <v>0</v>
      </c>
      <c r="AJ158" s="154">
        <f>IF(AJ$5&lt;=$D158,0,IF(SUM($D158,I123)&gt;AJ$5,$AE134/I123,$AE134-SUM($I158:AI158)))</f>
        <v>0</v>
      </c>
      <c r="AK158" s="154">
        <f>IF(AK$5&lt;=$D158,0,IF(SUM($D158,I123)&gt;AK$5,$AE134/I123,$AE134-SUM($I158:AJ158)))</f>
        <v>0</v>
      </c>
      <c r="AL158" s="154">
        <f>IF(AL$5&lt;=$D158,0,IF(SUM($D158,I123)&gt;AL$5,$AE134/I123,$AE134-SUM($I158:AK158)))</f>
        <v>0</v>
      </c>
      <c r="AM158" s="154">
        <f>IF(AM$5&lt;=$D158,0,IF(SUM($D158,I123)&gt;AM$5,$AE134/I123,$AE134-SUM($I158:AL158)))</f>
        <v>0</v>
      </c>
      <c r="AN158" s="154">
        <f>IF(AN$5&lt;=$D158,0,IF(SUM($D158,I123)&gt;AN$5,$AE134/I123,$AE134-SUM($I158:AM158)))</f>
        <v>0</v>
      </c>
      <c r="AO158" s="154">
        <f>IF(AO$5&lt;=$D158,0,IF(SUM($D158,I123)&gt;AO$5,$AE134/I123,$AE134-SUM($I158:AN158)))</f>
        <v>0</v>
      </c>
      <c r="AP158" s="154">
        <f>IF(AP$5&lt;=$D158,0,IF(SUM($D158,I123)&gt;AP$5,$AE134/I123,$AE134-SUM($I158:AO158)))</f>
        <v>0</v>
      </c>
      <c r="AQ158" s="154">
        <f>IF(AQ$5&lt;=$D158,0,IF(SUM($D158,I123)&gt;AQ$5,$AE134/I123,$AE134-SUM($I158:AP158)))</f>
        <v>0</v>
      </c>
      <c r="AR158" s="154">
        <f>IF(AR$5&lt;=$D158,0,IF(SUM($D158,I123)&gt;AR$5,$AE134/I123,$AE134-SUM($I158:AQ158)))</f>
        <v>0</v>
      </c>
      <c r="AS158" s="154">
        <f>IF(AS$5&lt;=$D158,0,IF(SUM($D158,I123)&gt;AS$5,$AE134/I123,$AE134-SUM($I158:AR158)))</f>
        <v>0</v>
      </c>
      <c r="AT158" s="154">
        <f>IF(AT$5&lt;=$D158,0,IF(SUM($D158,I123)&gt;AT$5,$AE134/I123,$AE134-SUM($I158:AS158)))</f>
        <v>0</v>
      </c>
      <c r="AU158" s="154">
        <f>IF(AU$5&lt;=$D158,0,IF(SUM($D158,I123)&gt;AU$5,$AE134/I123,$AE134-SUM($I158:AT158)))</f>
        <v>0</v>
      </c>
      <c r="AV158" s="154">
        <f>IF(AV$5&lt;=$D158,0,IF(SUM($D158,I123)&gt;AV$5,$AE134/I123,$AE134-SUM($I158:AU158)))</f>
        <v>0</v>
      </c>
      <c r="AW158" s="154">
        <f>IF(AW$5&lt;=$D158,0,IF(SUM($D158,I123)&gt;AW$5,$AE134/I123,$AE134-SUM($I158:AV158)))</f>
        <v>0</v>
      </c>
      <c r="AX158" s="154">
        <f>IF(AX$5&lt;=$D158,0,IF(SUM($D158,I123)&gt;AX$5,$AE134/I123,$AE134-SUM($I158:AW158)))</f>
        <v>0</v>
      </c>
      <c r="AY158" s="154">
        <f>IF(AY$5&lt;=$D158,0,IF(SUM($D158,I123)&gt;AY$5,$AE134/I123,$AE134-SUM($I158:AX158)))</f>
        <v>0</v>
      </c>
      <c r="AZ158" s="154">
        <f>IF(AZ$5&lt;=$D158,0,IF(SUM($D158,I123)&gt;AZ$5,$AE134/I123,$AE134-SUM($I158:AY158)))</f>
        <v>0</v>
      </c>
      <c r="BA158" s="154">
        <f>IF(BA$5&lt;=$D158,0,IF(SUM($D158,I123)&gt;BA$5,$AE134/I123,$AE134-SUM($I158:AZ158)))</f>
        <v>0</v>
      </c>
      <c r="BB158" s="154">
        <f>IF(BB$5&lt;=$D158,0,IF(SUM($D158,I123)&gt;BB$5,$AE134/I123,$AE134-SUM($I158:BA158)))</f>
        <v>0</v>
      </c>
      <c r="BC158" s="154">
        <f>IF(BC$5&lt;=$D158,0,IF(SUM($D158,I123)&gt;BC$5,$AE134/I123,$AE134-SUM($I158:BB158)))</f>
        <v>0</v>
      </c>
      <c r="BD158" s="154">
        <f>IF(BD$5&lt;=$D158,0,IF(SUM($D158,I123)&gt;BD$5,$AE134/I123,$AE134-SUM($I158:BC158)))</f>
        <v>0</v>
      </c>
      <c r="BE158" s="154">
        <f>IF(BE$5&lt;=$D158,0,IF(SUM($D158,I123)&gt;BE$5,$AE134/I123,$AE134-SUM($I158:BD158)))</f>
        <v>0</v>
      </c>
      <c r="BF158" s="154">
        <f>IF(BF$5&lt;=$D158,0,IF(SUM($D158,I123)&gt;BF$5,$AE134/I123,$AE134-SUM($I158:BE158)))</f>
        <v>0</v>
      </c>
      <c r="BG158" s="154">
        <f>IF(BG$5&lt;=$D158,0,IF(SUM($D158,I123)&gt;BG$5,$AE134/I123,$AE134-SUM($I158:BF158)))</f>
        <v>0</v>
      </c>
      <c r="BH158" s="154">
        <f>IF(BH$5&lt;=$D158,0,IF(SUM($D158,I123)&gt;BH$5,$AE134/I123,$AE134-SUM($I158:BG158)))</f>
        <v>0</v>
      </c>
      <c r="BI158" s="154">
        <f>IF(BI$5&lt;=$D158,0,IF(SUM($D158,I123)&gt;BI$5,$AE134/I123,$AE134-SUM($I158:BH158)))</f>
        <v>0</v>
      </c>
      <c r="BJ158" s="154">
        <f>IF(BJ$5&lt;=$D158,0,IF(SUM($D158,I123)&gt;BJ$5,$AE134/I123,$AE134-SUM($I158:BI158)))</f>
        <v>0</v>
      </c>
      <c r="BK158" s="154">
        <f>IF(BK$5&lt;=$D158,0,IF(SUM($D158,I123)&gt;BK$5,$AE134/I123,$AE134-SUM($I158:BJ158)))</f>
        <v>0</v>
      </c>
      <c r="BL158" s="154">
        <f>IF(BL$5&lt;=$D158,0,IF(SUM($D158,I123)&gt;BL$5,$AE134/I123,$AE134-SUM($I158:BK158)))</f>
        <v>0</v>
      </c>
      <c r="BM158" s="154">
        <f>IF(BM$5&lt;=$D158,0,IF(SUM($D158,I123)&gt;BM$5,$AE134/I123,$AE134-SUM($I158:BL158)))</f>
        <v>0</v>
      </c>
      <c r="BN158" s="154">
        <f>IF(BN$5&lt;=$D158,0,IF(SUM($D158,I123)&gt;BN$5,$AE134/I123,$AE134-SUM($I158:BM158)))</f>
        <v>0</v>
      </c>
      <c r="BO158" s="154">
        <f>IF(BO$5&lt;=$D158,0,IF(SUM($D158,I123)&gt;BO$5,$AE134/I123,$AE134-SUM($I158:BN158)))</f>
        <v>0</v>
      </c>
      <c r="BP158" s="154">
        <f>IF(BP$5&lt;=$D158,0,IF(SUM($D158,I123)&gt;BP$5,$AE134/I123,$AE134-SUM($I158:BO158)))</f>
        <v>0</v>
      </c>
      <c r="BQ158" s="154">
        <f>IF(BQ$5&lt;=$D158,0,IF(SUM($D158,I123)&gt;BQ$5,$AE134/I123,$AE134-SUM($I158:BP158)))</f>
        <v>0</v>
      </c>
      <c r="BR158" s="154">
        <f>IF(BR$5&lt;=$D158,0,IF(SUM($D158,I123)&gt;BR$5,$AE134/I123,$AE134-SUM($I158:BQ158)))</f>
        <v>0</v>
      </c>
      <c r="BS158" s="154">
        <f>IF(BS$5&lt;=$D158,0,IF(SUM($D158,I123)&gt;BS$5,$AE134/I123,$AE134-SUM($I158:BR158)))</f>
        <v>0</v>
      </c>
      <c r="BT158" s="154">
        <f>IF(BT$5&lt;=$D158,0,IF(SUM($D158,I123)&gt;BT$5,$AE134/I123,$AE134-SUM($I158:BS158)))</f>
        <v>0</v>
      </c>
      <c r="BU158" s="154">
        <f>IF(BU$5&lt;=$D158,0,IF(SUM($D158,I123)&gt;BU$5,$AE134/I123,$AE134-SUM($I158:BT158)))</f>
        <v>0</v>
      </c>
      <c r="BV158" s="154">
        <f>IF(BV$5&lt;=$D158,0,IF(SUM($D158,I123)&gt;BV$5,$AE134/I123,$AE134-SUM($I158:BU158)))</f>
        <v>0</v>
      </c>
      <c r="BW158" s="154">
        <f>IF(BW$5&lt;=$D158,0,IF(SUM($D158,I123)&gt;BW$5,$AE134/I123,$AE134-SUM($I158:BV158)))</f>
        <v>0</v>
      </c>
    </row>
    <row r="159" spans="4:75" ht="12.75" customHeight="1" outlineLevel="1">
      <c r="D159" s="155">
        <f t="shared" si="38"/>
        <v>2035</v>
      </c>
      <c r="E159" s="120" t="s">
        <v>55</v>
      </c>
      <c r="I159" s="134"/>
      <c r="J159" s="152">
        <f>IF(J$5&lt;=$D159,0,IF(SUM($D159,I123)&gt;J$5,$AF134/I123,$AF134-SUM($I159:I159)))</f>
        <v>0</v>
      </c>
      <c r="K159" s="152">
        <f>IF(K$5&lt;=$D159,0,IF(SUM($D159,I123)&gt;K$5,$AF134/I123,$AF134-SUM($I159:J159)))</f>
        <v>0</v>
      </c>
      <c r="L159" s="152">
        <f>IF(L$5&lt;=$D159,0,IF(SUM($D159,I123)&gt;L$5,$AF134/I123,$AF134-SUM($I159:K159)))</f>
        <v>0</v>
      </c>
      <c r="M159" s="152">
        <f>IF(M$5&lt;=$D159,0,IF(SUM($D159,I123)&gt;M$5,$AF134/I123,$AF134-SUM($I159:L159)))</f>
        <v>0</v>
      </c>
      <c r="N159" s="152">
        <f>IF(N$5&lt;=$D159,0,IF(SUM($D159,I123)&gt;N$5,$AF134/I123,$AF134-SUM($I159:M159)))</f>
        <v>0</v>
      </c>
      <c r="O159" s="152">
        <f>IF(O$5&lt;=$D159,0,IF(SUM($D159,I123)&gt;O$5,$AF134/I123,$AF134-SUM($I159:N159)))</f>
        <v>0</v>
      </c>
      <c r="P159" s="152">
        <f>IF(P$5&lt;=$D159,0,IF(SUM($D159,I123)&gt;P$5,$AF134/I123,$AF134-SUM($I159:O159)))</f>
        <v>0</v>
      </c>
      <c r="Q159" s="152">
        <f>IF(Q$5&lt;=$D159,0,IF(SUM($D159,I123)&gt;Q$5,$AF134/I123,$AF134-SUM($I159:P159)))</f>
        <v>0</v>
      </c>
      <c r="R159" s="152">
        <f>IF(R$5&lt;=$D159,0,IF(SUM($D159,I123)&gt;R$5,$AF134/I123,$AF134-SUM($I159:Q159)))</f>
        <v>0</v>
      </c>
      <c r="S159" s="152">
        <f>IF(S$5&lt;=$D159,0,IF(SUM($D159,I123)&gt;S$5,$AF134/I123,$AF134-SUM($I159:R159)))</f>
        <v>0</v>
      </c>
      <c r="T159" s="152">
        <f>IF(T$5&lt;=$D159,0,IF(SUM($D159,I123)&gt;T$5,$AF134/I123,$AF134-SUM($I159:S159)))</f>
        <v>0</v>
      </c>
      <c r="U159" s="152">
        <f>IF(U$5&lt;=$D159,0,IF(SUM($D159,I123)&gt;U$5,$AF134/I123,$AF134-SUM($I159:T159)))</f>
        <v>0</v>
      </c>
      <c r="V159" s="152">
        <f>IF(V$5&lt;=$D159,0,IF(SUM($D159,I123)&gt;V$5,$AF134/I123,$AF134-SUM($I159:U159)))</f>
        <v>0</v>
      </c>
      <c r="W159" s="152">
        <f>IF(W$5&lt;=$D159,0,IF(SUM($D159,I123)&gt;W$5,$AF134/I123,$AF134-SUM($I159:V159)))</f>
        <v>0</v>
      </c>
      <c r="X159" s="152">
        <f>IF(X$5&lt;=$D159,0,IF(SUM($D159,I123)&gt;X$5,$AF134/I123,$AF134-SUM($I159:W159)))</f>
        <v>0</v>
      </c>
      <c r="Y159" s="152">
        <f>IF(Y$5&lt;=$D159,0,IF(SUM($D159,I123)&gt;Y$5,$AF134/I123,$AF134-SUM($I159:X159)))</f>
        <v>0</v>
      </c>
      <c r="Z159" s="152">
        <f>IF(Z$5&lt;=$D159,0,IF(SUM($D159,I123)&gt;Z$5,$AF134/I123,$AF134-SUM($I159:Y159)))</f>
        <v>0</v>
      </c>
      <c r="AA159" s="152">
        <f>IF(AA$5&lt;=$D159,0,IF(SUM($D159,I123)&gt;AA$5,$AF134/I123,$AF134-SUM($I159:Z159)))</f>
        <v>0</v>
      </c>
      <c r="AB159" s="152">
        <f>IF(AB$5&lt;=$D159,0,IF(SUM($D159,I123)&gt;AB$5,$AF134/I123,$AF134-SUM($I159:AA159)))</f>
        <v>0</v>
      </c>
      <c r="AC159" s="152">
        <f>IF(AC$5&lt;=$D159,0,IF(SUM($D159,I123)&gt;AC$5,$AF134/I123,$AF134-SUM($I159:AB159)))</f>
        <v>0</v>
      </c>
      <c r="AD159" s="152">
        <f>IF(AD$5&lt;=$D159,0,IF(SUM($D159,I123)&gt;AD$5,$AF134/I123,$AF134-SUM($I159:AC159)))</f>
        <v>0</v>
      </c>
      <c r="AE159" s="152">
        <f>IF(AE$5&lt;=$D159,0,IF(SUM($D159,I123)&gt;AE$5,$AF134/I123,$AF134-SUM($I159:AD159)))</f>
        <v>0</v>
      </c>
      <c r="AF159" s="152">
        <f>IF(AF$5&lt;=$D159,0,IF(SUM($D159,I123)&gt;AF$5,$AF134/I123,$AF134-SUM($I159:AE159)))</f>
        <v>0</v>
      </c>
      <c r="AG159" s="153">
        <f>IF(AG$5&lt;=$D159,0,IF(SUM($D159,I123)&gt;AG$5,$AF134/I123,$AF134-SUM($I159:AF159)))</f>
        <v>0</v>
      </c>
      <c r="AH159" s="154">
        <f>IF(AH$5&lt;=$D159,0,IF(SUM($D159,I123)&gt;AH$5,$AF134/I123,$AF134-SUM($I159:AG159)))</f>
        <v>0</v>
      </c>
      <c r="AI159" s="154">
        <f>IF(AI$5&lt;=$D159,0,IF(SUM($D159,I123)&gt;AI$5,$AF134/I123,$AF134-SUM($I159:AH159)))</f>
        <v>0</v>
      </c>
      <c r="AJ159" s="154">
        <f>IF(AJ$5&lt;=$D159,0,IF(SUM($D159,I123)&gt;AJ$5,$AF134/I123,$AF134-SUM($I159:AI159)))</f>
        <v>0</v>
      </c>
      <c r="AK159" s="154">
        <f>IF(AK$5&lt;=$D159,0,IF(SUM($D159,I123)&gt;AK$5,$AF134/I123,$AF134-SUM($I159:AJ159)))</f>
        <v>0</v>
      </c>
      <c r="AL159" s="154">
        <f>IF(AL$5&lt;=$D159,0,IF(SUM($D159,I123)&gt;AL$5,$AF134/I123,$AF134-SUM($I159:AK159)))</f>
        <v>0</v>
      </c>
      <c r="AM159" s="154">
        <f>IF(AM$5&lt;=$D159,0,IF(SUM($D159,I123)&gt;AM$5,$AF134/I123,$AF134-SUM($I159:AL159)))</f>
        <v>0</v>
      </c>
      <c r="AN159" s="154">
        <f>IF(AN$5&lt;=$D159,0,IF(SUM($D159,I123)&gt;AN$5,$AF134/I123,$AF134-SUM($I159:AM159)))</f>
        <v>0</v>
      </c>
      <c r="AO159" s="154">
        <f>IF(AO$5&lt;=$D159,0,IF(SUM($D159,I123)&gt;AO$5,$AF134/I123,$AF134-SUM($I159:AN159)))</f>
        <v>0</v>
      </c>
      <c r="AP159" s="154">
        <f>IF(AP$5&lt;=$D159,0,IF(SUM($D159,I123)&gt;AP$5,$AF134/I123,$AF134-SUM($I159:AO159)))</f>
        <v>0</v>
      </c>
      <c r="AQ159" s="154">
        <f>IF(AQ$5&lt;=$D159,0,IF(SUM($D159,I123)&gt;AQ$5,$AF134/I123,$AF134-SUM($I159:AP159)))</f>
        <v>0</v>
      </c>
      <c r="AR159" s="154">
        <f>IF(AR$5&lt;=$D159,0,IF(SUM($D159,I123)&gt;AR$5,$AF134/I123,$AF134-SUM($I159:AQ159)))</f>
        <v>0</v>
      </c>
      <c r="AS159" s="154">
        <f>IF(AS$5&lt;=$D159,0,IF(SUM($D159,I123)&gt;AS$5,$AF134/I123,$AF134-SUM($I159:AR159)))</f>
        <v>0</v>
      </c>
      <c r="AT159" s="154">
        <f>IF(AT$5&lt;=$D159,0,IF(SUM($D159,I123)&gt;AT$5,$AF134/I123,$AF134-SUM($I159:AS159)))</f>
        <v>0</v>
      </c>
      <c r="AU159" s="154">
        <f>IF(AU$5&lt;=$D159,0,IF(SUM($D159,I123)&gt;AU$5,$AF134/I123,$AF134-SUM($I159:AT159)))</f>
        <v>0</v>
      </c>
      <c r="AV159" s="154">
        <f>IF(AV$5&lt;=$D159,0,IF(SUM($D159,I123)&gt;AV$5,$AF134/I123,$AF134-SUM($I159:AU159)))</f>
        <v>0</v>
      </c>
      <c r="AW159" s="154">
        <f>IF(AW$5&lt;=$D159,0,IF(SUM($D159,I123)&gt;AW$5,$AF134/I123,$AF134-SUM($I159:AV159)))</f>
        <v>0</v>
      </c>
      <c r="AX159" s="154">
        <f>IF(AX$5&lt;=$D159,0,IF(SUM($D159,I123)&gt;AX$5,$AF134/I123,$AF134-SUM($I159:AW159)))</f>
        <v>0</v>
      </c>
      <c r="AY159" s="154">
        <f>IF(AY$5&lt;=$D159,0,IF(SUM($D159,I123)&gt;AY$5,$AF134/I123,$AF134-SUM($I159:AX159)))</f>
        <v>0</v>
      </c>
      <c r="AZ159" s="154">
        <f>IF(AZ$5&lt;=$D159,0,IF(SUM($D159,I123)&gt;AZ$5,$AF134/I123,$AF134-SUM($I159:AY159)))</f>
        <v>0</v>
      </c>
      <c r="BA159" s="154">
        <f>IF(BA$5&lt;=$D159,0,IF(SUM($D159,I123)&gt;BA$5,$AF134/I123,$AF134-SUM($I159:AZ159)))</f>
        <v>0</v>
      </c>
      <c r="BB159" s="154">
        <f>IF(BB$5&lt;=$D159,0,IF(SUM($D159,I123)&gt;BB$5,$AF134/I123,$AF134-SUM($I159:BA159)))</f>
        <v>0</v>
      </c>
      <c r="BC159" s="154">
        <f>IF(BC$5&lt;=$D159,0,IF(SUM($D159,I123)&gt;BC$5,$AF134/I123,$AF134-SUM($I159:BB159)))</f>
        <v>0</v>
      </c>
      <c r="BD159" s="154">
        <f>IF(BD$5&lt;=$D159,0,IF(SUM($D159,I123)&gt;BD$5,$AF134/I123,$AF134-SUM($I159:BC159)))</f>
        <v>0</v>
      </c>
      <c r="BE159" s="154">
        <f>IF(BE$5&lt;=$D159,0,IF(SUM($D159,I123)&gt;BE$5,$AF134/I123,$AF134-SUM($I159:BD159)))</f>
        <v>0</v>
      </c>
      <c r="BF159" s="154">
        <f>IF(BF$5&lt;=$D159,0,IF(SUM($D159,I123)&gt;BF$5,$AF134/I123,$AF134-SUM($I159:BE159)))</f>
        <v>0</v>
      </c>
      <c r="BG159" s="154">
        <f>IF(BG$5&lt;=$D159,0,IF(SUM($D159,I123)&gt;BG$5,$AF134/I123,$AF134-SUM($I159:BF159)))</f>
        <v>0</v>
      </c>
      <c r="BH159" s="154">
        <f>IF(BH$5&lt;=$D159,0,IF(SUM($D159,I123)&gt;BH$5,$AF134/I123,$AF134-SUM($I159:BG159)))</f>
        <v>0</v>
      </c>
      <c r="BI159" s="154">
        <f>IF(BI$5&lt;=$D159,0,IF(SUM($D159,I123)&gt;BI$5,$AF134/I123,$AF134-SUM($I159:BH159)))</f>
        <v>0</v>
      </c>
      <c r="BJ159" s="154">
        <f>IF(BJ$5&lt;=$D159,0,IF(SUM($D159,I123)&gt;BJ$5,$AF134/I123,$AF134-SUM($I159:BI159)))</f>
        <v>0</v>
      </c>
      <c r="BK159" s="154">
        <f>IF(BK$5&lt;=$D159,0,IF(SUM($D159,I123)&gt;BK$5,$AF134/I123,$AF134-SUM($I159:BJ159)))</f>
        <v>0</v>
      </c>
      <c r="BL159" s="154">
        <f>IF(BL$5&lt;=$D159,0,IF(SUM($D159,I123)&gt;BL$5,$AF134/I123,$AF134-SUM($I159:BK159)))</f>
        <v>0</v>
      </c>
      <c r="BM159" s="154">
        <f>IF(BM$5&lt;=$D159,0,IF(SUM($D159,I123)&gt;BM$5,$AF134/I123,$AF134-SUM($I159:BL159)))</f>
        <v>0</v>
      </c>
      <c r="BN159" s="154">
        <f>IF(BN$5&lt;=$D159,0,IF(SUM($D159,I123)&gt;BN$5,$AF134/I123,$AF134-SUM($I159:BM159)))</f>
        <v>0</v>
      </c>
      <c r="BO159" s="154">
        <f>IF(BO$5&lt;=$D159,0,IF(SUM($D159,I123)&gt;BO$5,$AF134/I123,$AF134-SUM($I159:BN159)))</f>
        <v>0</v>
      </c>
      <c r="BP159" s="154">
        <f>IF(BP$5&lt;=$D159,0,IF(SUM($D159,I123)&gt;BP$5,$AF134/I123,$AF134-SUM($I159:BO159)))</f>
        <v>0</v>
      </c>
      <c r="BQ159" s="154">
        <f>IF(BQ$5&lt;=$D159,0,IF(SUM($D159,I123)&gt;BQ$5,$AF134/I123,$AF134-SUM($I159:BP159)))</f>
        <v>0</v>
      </c>
      <c r="BR159" s="154">
        <f>IF(BR$5&lt;=$D159,0,IF(SUM($D159,I123)&gt;BR$5,$AF134/I123,$AF134-SUM($I159:BQ159)))</f>
        <v>0</v>
      </c>
      <c r="BS159" s="154">
        <f>IF(BS$5&lt;=$D159,0,IF(SUM($D159,I123)&gt;BS$5,$AF134/I123,$AF134-SUM($I159:BR159)))</f>
        <v>0</v>
      </c>
      <c r="BT159" s="154">
        <f>IF(BT$5&lt;=$D159,0,IF(SUM($D159,I123)&gt;BT$5,$AF134/I123,$AF134-SUM($I159:BS159)))</f>
        <v>0</v>
      </c>
      <c r="BU159" s="154">
        <f>IF(BU$5&lt;=$D159,0,IF(SUM($D159,I123)&gt;BU$5,$AF134/I123,$AF134-SUM($I159:BT159)))</f>
        <v>0</v>
      </c>
      <c r="BV159" s="154">
        <f>IF(BV$5&lt;=$D159,0,IF(SUM($D159,I123)&gt;BV$5,$AF134/I123,$AF134-SUM($I159:BU159)))</f>
        <v>0</v>
      </c>
      <c r="BW159" s="154">
        <f>IF(BW$5&lt;=$D159,0,IF(SUM($D159,I123)&gt;BW$5,$AF134/I123,$AF134-SUM($I159:BV159)))</f>
        <v>0</v>
      </c>
    </row>
    <row r="160" spans="4:75" ht="12.75" customHeight="1" outlineLevel="1">
      <c r="D160" s="155">
        <f t="shared" si="38"/>
        <v>2036</v>
      </c>
      <c r="E160" s="120" t="s">
        <v>55</v>
      </c>
      <c r="I160" s="134"/>
      <c r="J160" s="152">
        <f>IF(J$5&lt;=$D160,0,IF(SUM($D160,I123)&gt;J$5,$AG134/I123,$AG134-SUM($I160:I160)))</f>
        <v>0</v>
      </c>
      <c r="K160" s="152">
        <f>IF(K$5&lt;=$D160,0,IF(SUM($D160,I123)&gt;K$5,$AG134/I123,$AG134-SUM($I160:J160)))</f>
        <v>0</v>
      </c>
      <c r="L160" s="152">
        <f>IF(L$5&lt;=$D160,0,IF(SUM($D160,I123)&gt;L$5,$AG134/I123,$AG134-SUM($I160:K160)))</f>
        <v>0</v>
      </c>
      <c r="M160" s="152">
        <f>IF(M$5&lt;=$D160,0,IF(SUM($D160,I123)&gt;M$5,$AG134/I123,$AG134-SUM($I160:L160)))</f>
        <v>0</v>
      </c>
      <c r="N160" s="152">
        <f>IF(N$5&lt;=$D160,0,IF(SUM($D160,I123)&gt;N$5,$AG134/I123,$AG134-SUM($I160:M160)))</f>
        <v>0</v>
      </c>
      <c r="O160" s="152">
        <f>IF(O$5&lt;=$D160,0,IF(SUM($D160,I123)&gt;O$5,$AG134/I123,$AG134-SUM($I160:N160)))</f>
        <v>0</v>
      </c>
      <c r="P160" s="152">
        <f>IF(P$5&lt;=$D160,0,IF(SUM($D160,I123)&gt;P$5,$AG134/I123,$AG134-SUM($I160:O160)))</f>
        <v>0</v>
      </c>
      <c r="Q160" s="152">
        <f>IF(Q$5&lt;=$D160,0,IF(SUM($D160,I123)&gt;Q$5,$AG134/I123,$AG134-SUM($I160:P160)))</f>
        <v>0</v>
      </c>
      <c r="R160" s="152">
        <f>IF(R$5&lt;=$D160,0,IF(SUM($D160,I123)&gt;R$5,$AG134/I123,$AG134-SUM($I160:Q160)))</f>
        <v>0</v>
      </c>
      <c r="S160" s="152">
        <f>IF(S$5&lt;=$D160,0,IF(SUM($D160,I123)&gt;S$5,$AG134/I123,$AG134-SUM($I160:R160)))</f>
        <v>0</v>
      </c>
      <c r="T160" s="152">
        <f>IF(T$5&lt;=$D160,0,IF(SUM($D160,I123)&gt;T$5,$AG134/I123,$AG134-SUM($I160:S160)))</f>
        <v>0</v>
      </c>
      <c r="U160" s="152">
        <f>IF(U$5&lt;=$D160,0,IF(SUM($D160,I123)&gt;U$5,$AG134/I123,$AG134-SUM($I160:T160)))</f>
        <v>0</v>
      </c>
      <c r="V160" s="152">
        <f>IF(V$5&lt;=$D160,0,IF(SUM($D160,I123)&gt;V$5,$AG134/I123,$AG134-SUM($I160:U160)))</f>
        <v>0</v>
      </c>
      <c r="W160" s="152">
        <f>IF(W$5&lt;=$D160,0,IF(SUM($D160,I123)&gt;W$5,$AG134/I123,$AG134-SUM($I160:V160)))</f>
        <v>0</v>
      </c>
      <c r="X160" s="152">
        <f>IF(X$5&lt;=$D160,0,IF(SUM($D160,I123)&gt;X$5,$AG134/I123,$AG134-SUM($I160:W160)))</f>
        <v>0</v>
      </c>
      <c r="Y160" s="152">
        <f>IF(Y$5&lt;=$D160,0,IF(SUM($D160,I123)&gt;Y$5,$AG134/I123,$AG134-SUM($I160:X160)))</f>
        <v>0</v>
      </c>
      <c r="Z160" s="152">
        <f>IF(Z$5&lt;=$D160,0,IF(SUM($D160,I123)&gt;Z$5,$AG134/I123,$AG134-SUM($I160:Y160)))</f>
        <v>0</v>
      </c>
      <c r="AA160" s="152">
        <f>IF(AA$5&lt;=$D160,0,IF(SUM($D160,I123)&gt;AA$5,$AG134/I123,$AG134-SUM($I160:Z160)))</f>
        <v>0</v>
      </c>
      <c r="AB160" s="152">
        <f>IF(AB$5&lt;=$D160,0,IF(SUM($D160,I123)&gt;AB$5,$AG134/I123,$AG134-SUM($I160:AA160)))</f>
        <v>0</v>
      </c>
      <c r="AC160" s="152">
        <f>IF(AC$5&lt;=$D160,0,IF(SUM($D160,I123)&gt;AC$5,$AG134/I123,$AG134-SUM($I160:AB160)))</f>
        <v>0</v>
      </c>
      <c r="AD160" s="152">
        <f>IF(AD$5&lt;=$D160,0,IF(SUM($D160,I123)&gt;AD$5,$AG134/I123,$AG134-SUM($I160:AC160)))</f>
        <v>0</v>
      </c>
      <c r="AE160" s="152">
        <f>IF(AE$5&lt;=$D160,0,IF(SUM($D160,I123)&gt;AE$5,$AG134/I123,$AG134-SUM($I160:AD160)))</f>
        <v>0</v>
      </c>
      <c r="AF160" s="152">
        <f>IF(AF$5&lt;=$D160,0,IF(SUM($D160,I123)&gt;AF$5,$AG134/I123,$AG134-SUM($I160:AE160)))</f>
        <v>0</v>
      </c>
      <c r="AG160" s="152">
        <f>IF(AG$5&lt;=$D160,0,IF(SUM($D160,I123)&gt;AG$5,$AG134/I123,$AG134-SUM($I160:AF160)))</f>
        <v>0</v>
      </c>
      <c r="AH160" s="153">
        <f>IF(AH$5&lt;=$D160,0,IF(SUM($D160,I123)&gt;AH$5,$AG134/I123,$AG134-SUM($I160:AG160)))</f>
        <v>0</v>
      </c>
      <c r="AI160" s="154">
        <f>IF(AI$5&lt;=$D160,0,IF(SUM($D160,I123)&gt;AI$5,$AG134/I123,$AG134-SUM($I160:AH160)))</f>
        <v>0</v>
      </c>
      <c r="AJ160" s="154">
        <f>IF(AJ$5&lt;=$D160,0,IF(SUM($D160,I123)&gt;AJ$5,$AG134/I123,$AG134-SUM($I160:AI160)))</f>
        <v>0</v>
      </c>
      <c r="AK160" s="154">
        <f>IF(AK$5&lt;=$D160,0,IF(SUM($D160,I123)&gt;AK$5,$AG134/I123,$AG134-SUM($I160:AJ160)))</f>
        <v>0</v>
      </c>
      <c r="AL160" s="154">
        <f>IF(AL$5&lt;=$D160,0,IF(SUM($D160,I123)&gt;AL$5,$AG134/I123,$AG134-SUM($I160:AK160)))</f>
        <v>0</v>
      </c>
      <c r="AM160" s="154">
        <f>IF(AM$5&lt;=$D160,0,IF(SUM($D160,I123)&gt;AM$5,$AG134/I123,$AG134-SUM($I160:AL160)))</f>
        <v>0</v>
      </c>
      <c r="AN160" s="154">
        <f>IF(AN$5&lt;=$D160,0,IF(SUM($D160,I123)&gt;AN$5,$AG134/I123,$AG134-SUM($I160:AM160)))</f>
        <v>0</v>
      </c>
      <c r="AO160" s="154">
        <f>IF(AO$5&lt;=$D160,0,IF(SUM($D160,I123)&gt;AO$5,$AG134/I123,$AG134-SUM($I160:AN160)))</f>
        <v>0</v>
      </c>
      <c r="AP160" s="154">
        <f>IF(AP$5&lt;=$D160,0,IF(SUM($D160,I123)&gt;AP$5,$AG134/I123,$AG134-SUM($I160:AO160)))</f>
        <v>0</v>
      </c>
      <c r="AQ160" s="154">
        <f>IF(AQ$5&lt;=$D160,0,IF(SUM($D160,I123)&gt;AQ$5,$AG134/I123,$AG134-SUM($I160:AP160)))</f>
        <v>0</v>
      </c>
      <c r="AR160" s="154">
        <f>IF(AR$5&lt;=$D160,0,IF(SUM($D160,I123)&gt;AR$5,$AG134/I123,$AG134-SUM($I160:AQ160)))</f>
        <v>0</v>
      </c>
      <c r="AS160" s="154">
        <f>IF(AS$5&lt;=$D160,0,IF(SUM($D160,I123)&gt;AS$5,$AG134/I123,$AG134-SUM($I160:AR160)))</f>
        <v>0</v>
      </c>
      <c r="AT160" s="154">
        <f>IF(AT$5&lt;=$D160,0,IF(SUM($D160,I123)&gt;AT$5,$AG134/I123,$AG134-SUM($I160:AS160)))</f>
        <v>0</v>
      </c>
      <c r="AU160" s="154">
        <f>IF(AU$5&lt;=$D160,0,IF(SUM($D160,I123)&gt;AU$5,$AG134/I123,$AG134-SUM($I160:AT160)))</f>
        <v>0</v>
      </c>
      <c r="AV160" s="154">
        <f>IF(AV$5&lt;=$D160,0,IF(SUM($D160,I123)&gt;AV$5,$AG134/I123,$AG134-SUM($I160:AU160)))</f>
        <v>0</v>
      </c>
      <c r="AW160" s="154">
        <f>IF(AW$5&lt;=$D160,0,IF(SUM($D160,I123)&gt;AW$5,$AG134/I123,$AG134-SUM($I160:AV160)))</f>
        <v>0</v>
      </c>
      <c r="AX160" s="154">
        <f>IF(AX$5&lt;=$D160,0,IF(SUM($D160,I123)&gt;AX$5,$AG134/I123,$AG134-SUM($I160:AW160)))</f>
        <v>0</v>
      </c>
      <c r="AY160" s="154">
        <f>IF(AY$5&lt;=$D160,0,IF(SUM($D160,I123)&gt;AY$5,$AG134/I123,$AG134-SUM($I160:AX160)))</f>
        <v>0</v>
      </c>
      <c r="AZ160" s="154">
        <f>IF(AZ$5&lt;=$D160,0,IF(SUM($D160,I123)&gt;AZ$5,$AG134/I123,$AG134-SUM($I160:AY160)))</f>
        <v>0</v>
      </c>
      <c r="BA160" s="154">
        <f>IF(BA$5&lt;=$D160,0,IF(SUM($D160,I123)&gt;BA$5,$AG134/I123,$AG134-SUM($I160:AZ160)))</f>
        <v>0</v>
      </c>
      <c r="BB160" s="154">
        <f>IF(BB$5&lt;=$D160,0,IF(SUM($D160,I123)&gt;BB$5,$AG134/I123,$AG134-SUM($I160:BA160)))</f>
        <v>0</v>
      </c>
      <c r="BC160" s="154">
        <f>IF(BC$5&lt;=$D160,0,IF(SUM($D160,I123)&gt;BC$5,$AG134/I123,$AG134-SUM($I160:BB160)))</f>
        <v>0</v>
      </c>
      <c r="BD160" s="154">
        <f>IF(BD$5&lt;=$D160,0,IF(SUM($D160,I123)&gt;BD$5,$AG134/I123,$AG134-SUM($I160:BC160)))</f>
        <v>0</v>
      </c>
      <c r="BE160" s="154">
        <f>IF(BE$5&lt;=$D160,0,IF(SUM($D160,I123)&gt;BE$5,$AG134/I123,$AG134-SUM($I160:BD160)))</f>
        <v>0</v>
      </c>
      <c r="BF160" s="154">
        <f>IF(BF$5&lt;=$D160,0,IF(SUM($D160,I123)&gt;BF$5,$AG134/I123,$AG134-SUM($I160:BE160)))</f>
        <v>0</v>
      </c>
      <c r="BG160" s="154">
        <f>IF(BG$5&lt;=$D160,0,IF(SUM($D160,I123)&gt;BG$5,$AG134/I123,$AG134-SUM($I160:BF160)))</f>
        <v>0</v>
      </c>
      <c r="BH160" s="154">
        <f>IF(BH$5&lt;=$D160,0,IF(SUM($D160,I123)&gt;BH$5,$AG134/I123,$AG134-SUM($I160:BG160)))</f>
        <v>0</v>
      </c>
      <c r="BI160" s="154">
        <f>IF(BI$5&lt;=$D160,0,IF(SUM($D160,I123)&gt;BI$5,$AG134/I123,$AG134-SUM($I160:BH160)))</f>
        <v>0</v>
      </c>
      <c r="BJ160" s="154">
        <f>IF(BJ$5&lt;=$D160,0,IF(SUM($D160,I123)&gt;BJ$5,$AG134/I123,$AG134-SUM($I160:BI160)))</f>
        <v>0</v>
      </c>
      <c r="BK160" s="154">
        <f>IF(BK$5&lt;=$D160,0,IF(SUM($D160,I123)&gt;BK$5,$AG134/I123,$AG134-SUM($I160:BJ160)))</f>
        <v>0</v>
      </c>
      <c r="BL160" s="154">
        <f>IF(BL$5&lt;=$D160,0,IF(SUM($D160,I123)&gt;BL$5,$AG134/I123,$AG134-SUM($I160:BK160)))</f>
        <v>0</v>
      </c>
      <c r="BM160" s="154">
        <f>IF(BM$5&lt;=$D160,0,IF(SUM($D160,I123)&gt;BM$5,$AG134/I123,$AG134-SUM($I160:BL160)))</f>
        <v>0</v>
      </c>
      <c r="BN160" s="154">
        <f>IF(BN$5&lt;=$D160,0,IF(SUM($D160,I123)&gt;BN$5,$AG134/I123,$AG134-SUM($I160:BM160)))</f>
        <v>0</v>
      </c>
      <c r="BO160" s="154">
        <f>IF(BO$5&lt;=$D160,0,IF(SUM($D160,I123)&gt;BO$5,$AG134/I123,$AG134-SUM($I160:BN160)))</f>
        <v>0</v>
      </c>
      <c r="BP160" s="154">
        <f>IF(BP$5&lt;=$D160,0,IF(SUM($D160,I123)&gt;BP$5,$AG134/I123,$AG134-SUM($I160:BO160)))</f>
        <v>0</v>
      </c>
      <c r="BQ160" s="154">
        <f>IF(BQ$5&lt;=$D160,0,IF(SUM($D160,I123)&gt;BQ$5,$AG134/I123,$AG134-SUM($I160:BP160)))</f>
        <v>0</v>
      </c>
      <c r="BR160" s="154">
        <f>IF(BR$5&lt;=$D160,0,IF(SUM($D160,I123)&gt;BR$5,$AG134/I123,$AG134-SUM($I160:BQ160)))</f>
        <v>0</v>
      </c>
      <c r="BS160" s="154">
        <f>IF(BS$5&lt;=$D160,0,IF(SUM($D160,I123)&gt;BS$5,$AG134/I123,$AG134-SUM($I160:BR160)))</f>
        <v>0</v>
      </c>
      <c r="BT160" s="154">
        <f>IF(BT$5&lt;=$D160,0,IF(SUM($D160,I123)&gt;BT$5,$AG134/I123,$AG134-SUM($I160:BS160)))</f>
        <v>0</v>
      </c>
      <c r="BU160" s="154">
        <f>IF(BU$5&lt;=$D160,0,IF(SUM($D160,I123)&gt;BU$5,$AG134/I123,$AG134-SUM($I160:BT160)))</f>
        <v>0</v>
      </c>
      <c r="BV160" s="154">
        <f>IF(BV$5&lt;=$D160,0,IF(SUM($D160,I123)&gt;BV$5,$AG134/I123,$AG134-SUM($I160:BU160)))</f>
        <v>0</v>
      </c>
      <c r="BW160" s="154">
        <f>IF(BW$5&lt;=$D160,0,IF(SUM($D160,I123)&gt;BW$5,$AG134/I123,$AG134-SUM($I160:BV160)))</f>
        <v>0</v>
      </c>
    </row>
    <row r="161" spans="1:75" ht="12.75" customHeight="1" outlineLevel="1">
      <c r="D161" s="155">
        <f t="shared" si="38"/>
        <v>2037</v>
      </c>
      <c r="E161" s="120" t="s">
        <v>55</v>
      </c>
      <c r="I161" s="134"/>
      <c r="J161" s="152">
        <f>IF(J$5&lt;=$D161,0,IF(SUM($D161,I123)&gt;J$5,$AH134/I123,$AH134-SUM($I161:I161)))</f>
        <v>0</v>
      </c>
      <c r="K161" s="152">
        <f>IF(K$5&lt;=$D161,0,IF(SUM($D161,I123)&gt;K$5,$AH134/I123,$AH134-SUM($I161:J161)))</f>
        <v>0</v>
      </c>
      <c r="L161" s="152">
        <f>IF(L$5&lt;=$D161,0,IF(SUM($D161,I123)&gt;L$5,$AH134/I123,$AH134-SUM($I161:K161)))</f>
        <v>0</v>
      </c>
      <c r="M161" s="152">
        <f>IF(M$5&lt;=$D161,0,IF(SUM($D161,I123)&gt;M$5,$AH134/I123,$AH134-SUM($I161:L161)))</f>
        <v>0</v>
      </c>
      <c r="N161" s="152">
        <f>IF(N$5&lt;=$D161,0,IF(SUM($D161,I123)&gt;N$5,$AH134/I123,$AH134-SUM($I161:M161)))</f>
        <v>0</v>
      </c>
      <c r="O161" s="152">
        <f>IF(O$5&lt;=$D161,0,IF(SUM($D161,I123)&gt;O$5,$AH134/I123,$AH134-SUM($I161:N161)))</f>
        <v>0</v>
      </c>
      <c r="P161" s="152">
        <f>IF(P$5&lt;=$D161,0,IF(SUM($D161,I123)&gt;P$5,$AH134/I123,$AH134-SUM($I161:O161)))</f>
        <v>0</v>
      </c>
      <c r="Q161" s="152">
        <f>IF(Q$5&lt;=$D161,0,IF(SUM($D161,I123)&gt;Q$5,$AH134/I123,$AH134-SUM($I161:P161)))</f>
        <v>0</v>
      </c>
      <c r="R161" s="152">
        <f>IF(R$5&lt;=$D161,0,IF(SUM($D161,I123)&gt;R$5,$AH134/I123,$AH134-SUM($I161:Q161)))</f>
        <v>0</v>
      </c>
      <c r="S161" s="152">
        <f>IF(S$5&lt;=$D161,0,IF(SUM($D161,I123)&gt;S$5,$AH134/I123,$AH134-SUM($I161:R161)))</f>
        <v>0</v>
      </c>
      <c r="T161" s="152">
        <f>IF(T$5&lt;=$D161,0,IF(SUM($D161,I123)&gt;T$5,$AH134/I123,$AH134-SUM($I161:S161)))</f>
        <v>0</v>
      </c>
      <c r="U161" s="152">
        <f>IF(U$5&lt;=$D161,0,IF(SUM($D161,I123)&gt;U$5,$AH134/I123,$AH134-SUM($I161:T161)))</f>
        <v>0</v>
      </c>
      <c r="V161" s="152">
        <f>IF(V$5&lt;=$D161,0,IF(SUM($D161,I123)&gt;V$5,$AH134/I123,$AH134-SUM($I161:U161)))</f>
        <v>0</v>
      </c>
      <c r="W161" s="152">
        <f>IF(W$5&lt;=$D161,0,IF(SUM($D161,I123)&gt;W$5,$AH134/I123,$AH134-SUM($I161:V161)))</f>
        <v>0</v>
      </c>
      <c r="X161" s="152">
        <f>IF(X$5&lt;=$D161,0,IF(SUM($D161,I123)&gt;X$5,$AH134/I123,$AH134-SUM($I161:W161)))</f>
        <v>0</v>
      </c>
      <c r="Y161" s="152">
        <f>IF(Y$5&lt;=$D161,0,IF(SUM($D161,I123)&gt;Y$5,$AH134/I123,$AH134-SUM($I161:X161)))</f>
        <v>0</v>
      </c>
      <c r="Z161" s="152">
        <f>IF(Z$5&lt;=$D161,0,IF(SUM($D161,I123)&gt;Z$5,$AH134/I123,$AH134-SUM($I161:Y161)))</f>
        <v>0</v>
      </c>
      <c r="AA161" s="152">
        <f>IF(AA$5&lt;=$D161,0,IF(SUM($D161,I123)&gt;AA$5,$AH134/I123,$AH134-SUM($I161:Z161)))</f>
        <v>0</v>
      </c>
      <c r="AB161" s="152">
        <f>IF(AB$5&lt;=$D161,0,IF(SUM($D161,I123)&gt;AB$5,$AH134/I123,$AH134-SUM($I161:AA161)))</f>
        <v>0</v>
      </c>
      <c r="AC161" s="152">
        <f>IF(AC$5&lt;=$D161,0,IF(SUM($D161,I123)&gt;AC$5,$AH134/I123,$AH134-SUM($I161:AB161)))</f>
        <v>0</v>
      </c>
      <c r="AD161" s="152">
        <f>IF(AD$5&lt;=$D161,0,IF(SUM($D161,I123)&gt;AD$5,$AH134/I123,$AH134-SUM($I161:AC161)))</f>
        <v>0</v>
      </c>
      <c r="AE161" s="152">
        <f>IF(AE$5&lt;=$D161,0,IF(SUM($D161,I123)&gt;AE$5,$AH134/I123,$AH134-SUM($I161:AD161)))</f>
        <v>0</v>
      </c>
      <c r="AF161" s="152">
        <f>IF(AF$5&lt;=$D161,0,IF(SUM($D161,I123)&gt;AF$5,$AH134/I123,$AH134-SUM($I161:AE161)))</f>
        <v>0</v>
      </c>
      <c r="AG161" s="152">
        <f>IF(AG$5&lt;=$D161,0,IF(SUM($D161,I123)&gt;AG$5,$AH134/I123,$AH134-SUM($I161:AF161)))</f>
        <v>0</v>
      </c>
      <c r="AH161" s="152">
        <f>IF(AH$5&lt;=$D161,0,IF(SUM($D161,I123)&gt;AH$5,$AH134/I123,$AH134-SUM($I161:AG161)))</f>
        <v>0</v>
      </c>
      <c r="AI161" s="153">
        <f>IF(AI$5&lt;=$D161,0,IF(SUM($D161,I123)&gt;AI$5,$AH134/I123,$AH134-SUM($I161:AH161)))</f>
        <v>0</v>
      </c>
      <c r="AJ161" s="154">
        <f>IF(AJ$5&lt;=$D161,0,IF(SUM($D161,I123)&gt;AJ$5,$AH134/I123,$AH134-SUM($I161:AI161)))</f>
        <v>0</v>
      </c>
      <c r="AK161" s="154">
        <f>IF(AK$5&lt;=$D161,0,IF(SUM($D161,I123)&gt;AK$5,$AH134/I123,$AH134-SUM($I161:AJ161)))</f>
        <v>0</v>
      </c>
      <c r="AL161" s="154">
        <f>IF(AL$5&lt;=$D161,0,IF(SUM($D161,I123)&gt;AL$5,$AH134/I123,$AH134-SUM($I161:AK161)))</f>
        <v>0</v>
      </c>
      <c r="AM161" s="154">
        <f>IF(AM$5&lt;=$D161,0,IF(SUM($D161,I123)&gt;AM$5,$AH134/I123,$AH134-SUM($I161:AL161)))</f>
        <v>0</v>
      </c>
      <c r="AN161" s="154">
        <f>IF(AN$5&lt;=$D161,0,IF(SUM($D161,I123)&gt;AN$5,$AH134/I123,$AH134-SUM($I161:AM161)))</f>
        <v>0</v>
      </c>
      <c r="AO161" s="154">
        <f>IF(AO$5&lt;=$D161,0,IF(SUM($D161,I123)&gt;AO$5,$AH134/I123,$AH134-SUM($I161:AN161)))</f>
        <v>0</v>
      </c>
      <c r="AP161" s="154">
        <f>IF(AP$5&lt;=$D161,0,IF(SUM($D161,I123)&gt;AP$5,$AH134/I123,$AH134-SUM($I161:AO161)))</f>
        <v>0</v>
      </c>
      <c r="AQ161" s="154">
        <f>IF(AQ$5&lt;=$D161,0,IF(SUM($D161,I123)&gt;AQ$5,$AH134/I123,$AH134-SUM($I161:AP161)))</f>
        <v>0</v>
      </c>
      <c r="AR161" s="154">
        <f>IF(AR$5&lt;=$D161,0,IF(SUM($D161,I123)&gt;AR$5,$AH134/I123,$AH134-SUM($I161:AQ161)))</f>
        <v>0</v>
      </c>
      <c r="AS161" s="154">
        <f>IF(AS$5&lt;=$D161,0,IF(SUM($D161,I123)&gt;AS$5,$AH134/I123,$AH134-SUM($I161:AR161)))</f>
        <v>0</v>
      </c>
      <c r="AT161" s="154">
        <f>IF(AT$5&lt;=$D161,0,IF(SUM($D161,I123)&gt;AT$5,$AH134/I123,$AH134-SUM($I161:AS161)))</f>
        <v>0</v>
      </c>
      <c r="AU161" s="154">
        <f>IF(AU$5&lt;=$D161,0,IF(SUM($D161,I123)&gt;AU$5,$AH134/I123,$AH134-SUM($I161:AT161)))</f>
        <v>0</v>
      </c>
      <c r="AV161" s="154">
        <f>IF(AV$5&lt;=$D161,0,IF(SUM($D161,I123)&gt;AV$5,$AH134/I123,$AH134-SUM($I161:AU161)))</f>
        <v>0</v>
      </c>
      <c r="AW161" s="154">
        <f>IF(AW$5&lt;=$D161,0,IF(SUM($D161,I123)&gt;AW$5,$AH134/I123,$AH134-SUM($I161:AV161)))</f>
        <v>0</v>
      </c>
      <c r="AX161" s="154">
        <f>IF(AX$5&lt;=$D161,0,IF(SUM($D161,I123)&gt;AX$5,$AH134/I123,$AH134-SUM($I161:AW161)))</f>
        <v>0</v>
      </c>
      <c r="AY161" s="154">
        <f>IF(AY$5&lt;=$D161,0,IF(SUM($D161,I123)&gt;AY$5,$AH134/I123,$AH134-SUM($I161:AX161)))</f>
        <v>0</v>
      </c>
      <c r="AZ161" s="154">
        <f>IF(AZ$5&lt;=$D161,0,IF(SUM($D161,I123)&gt;AZ$5,$AH134/I123,$AH134-SUM($I161:AY161)))</f>
        <v>0</v>
      </c>
      <c r="BA161" s="154">
        <f>IF(BA$5&lt;=$D161,0,IF(SUM($D161,I123)&gt;BA$5,$AH134/I123,$AH134-SUM($I161:AZ161)))</f>
        <v>0</v>
      </c>
      <c r="BB161" s="154">
        <f>IF(BB$5&lt;=$D161,0,IF(SUM($D161,I123)&gt;BB$5,$AH134/I123,$AH134-SUM($I161:BA161)))</f>
        <v>0</v>
      </c>
      <c r="BC161" s="154">
        <f>IF(BC$5&lt;=$D161,0,IF(SUM($D161,I123)&gt;BC$5,$AH134/I123,$AH134-SUM($I161:BB161)))</f>
        <v>0</v>
      </c>
      <c r="BD161" s="154">
        <f>IF(BD$5&lt;=$D161,0,IF(SUM($D161,I123)&gt;BD$5,$AH134/I123,$AH134-SUM($I161:BC161)))</f>
        <v>0</v>
      </c>
      <c r="BE161" s="154">
        <f>IF(BE$5&lt;=$D161,0,IF(SUM($D161,I123)&gt;BE$5,$AH134/I123,$AH134-SUM($I161:BD161)))</f>
        <v>0</v>
      </c>
      <c r="BF161" s="154">
        <f>IF(BF$5&lt;=$D161,0,IF(SUM($D161,I123)&gt;BF$5,$AH134/I123,$AH134-SUM($I161:BE161)))</f>
        <v>0</v>
      </c>
      <c r="BG161" s="154">
        <f>IF(BG$5&lt;=$D161,0,IF(SUM($D161,I123)&gt;BG$5,$AH134/I123,$AH134-SUM($I161:BF161)))</f>
        <v>0</v>
      </c>
      <c r="BH161" s="154">
        <f>IF(BH$5&lt;=$D161,0,IF(SUM($D161,I123)&gt;BH$5,$AH134/I123,$AH134-SUM($I161:BG161)))</f>
        <v>0</v>
      </c>
      <c r="BI161" s="154">
        <f>IF(BI$5&lt;=$D161,0,IF(SUM($D161,I123)&gt;BI$5,$AH134/I123,$AH134-SUM($I161:BH161)))</f>
        <v>0</v>
      </c>
      <c r="BJ161" s="154">
        <f>IF(BJ$5&lt;=$D161,0,IF(SUM($D161,I123)&gt;BJ$5,$AH134/I123,$AH134-SUM($I161:BI161)))</f>
        <v>0</v>
      </c>
      <c r="BK161" s="154">
        <f>IF(BK$5&lt;=$D161,0,IF(SUM($D161,I123)&gt;BK$5,$AH134/I123,$AH134-SUM($I161:BJ161)))</f>
        <v>0</v>
      </c>
      <c r="BL161" s="154">
        <f>IF(BL$5&lt;=$D161,0,IF(SUM($D161,I123)&gt;BL$5,$AH134/I123,$AH134-SUM($I161:BK161)))</f>
        <v>0</v>
      </c>
      <c r="BM161" s="154">
        <f>IF(BM$5&lt;=$D161,0,IF(SUM($D161,I123)&gt;BM$5,$AH134/I123,$AH134-SUM($I161:BL161)))</f>
        <v>0</v>
      </c>
      <c r="BN161" s="154">
        <f>IF(BN$5&lt;=$D161,0,IF(SUM($D161,I123)&gt;BN$5,$AH134/I123,$AH134-SUM($I161:BM161)))</f>
        <v>0</v>
      </c>
      <c r="BO161" s="154">
        <f>IF(BO$5&lt;=$D161,0,IF(SUM($D161,I123)&gt;BO$5,$AH134/I123,$AH134-SUM($I161:BN161)))</f>
        <v>0</v>
      </c>
      <c r="BP161" s="154">
        <f>IF(BP$5&lt;=$D161,0,IF(SUM($D161,I123)&gt;BP$5,$AH134/I123,$AH134-SUM($I161:BO161)))</f>
        <v>0</v>
      </c>
      <c r="BQ161" s="154">
        <f>IF(BQ$5&lt;=$D161,0,IF(SUM($D161,I123)&gt;BQ$5,$AH134/I123,$AH134-SUM($I161:BP161)))</f>
        <v>0</v>
      </c>
      <c r="BR161" s="154">
        <f>IF(BR$5&lt;=$D161,0,IF(SUM($D161,I123)&gt;BR$5,$AH134/I123,$AH134-SUM($I161:BQ161)))</f>
        <v>0</v>
      </c>
      <c r="BS161" s="154">
        <f>IF(BS$5&lt;=$D161,0,IF(SUM($D161,I123)&gt;BS$5,$AH134/I123,$AH134-SUM($I161:BR161)))</f>
        <v>0</v>
      </c>
      <c r="BT161" s="154">
        <f>IF(BT$5&lt;=$D161,0,IF(SUM($D161,I123)&gt;BT$5,$AH134/I123,$AH134-SUM($I161:BS161)))</f>
        <v>0</v>
      </c>
      <c r="BU161" s="154">
        <f>IF(BU$5&lt;=$D161,0,IF(SUM($D161,I123)&gt;BU$5,$AH134/I123,$AH134-SUM($I161:BT161)))</f>
        <v>0</v>
      </c>
      <c r="BV161" s="154">
        <f>IF(BV$5&lt;=$D161,0,IF(SUM($D161,I123)&gt;BV$5,$AH134/I123,$AH134-SUM($I161:BU161)))</f>
        <v>0</v>
      </c>
      <c r="BW161" s="154">
        <f>IF(BW$5&lt;=$D161,0,IF(SUM($D161,I123)&gt;BW$5,$AH134/I123,$AH134-SUM($I161:BV161)))</f>
        <v>0</v>
      </c>
    </row>
    <row r="162" spans="1:75" ht="12.75" customHeight="1" outlineLevel="1">
      <c r="D162" s="155">
        <f t="shared" si="38"/>
        <v>2038</v>
      </c>
      <c r="E162" s="120" t="s">
        <v>55</v>
      </c>
      <c r="I162" s="134"/>
      <c r="J162" s="152">
        <f>IF(J$5&lt;=$D162,0,IF(SUM($D162,I123)&gt;J$5,$AI134/I123,$AI134-SUM($I162:I162)))</f>
        <v>0</v>
      </c>
      <c r="K162" s="152">
        <f>IF(K$5&lt;=$D162,0,IF(SUM($D162,I123)&gt;K$5,$AI134/I123,$AI134-SUM($I162:J162)))</f>
        <v>0</v>
      </c>
      <c r="L162" s="152">
        <f>IF(L$5&lt;=$D162,0,IF(SUM($D162,I123)&gt;L$5,$AI134/I123,$AI134-SUM($I162:K162)))</f>
        <v>0</v>
      </c>
      <c r="M162" s="152">
        <f>IF(M$5&lt;=$D162,0,IF(SUM($D162,I123)&gt;M$5,$AI134/I123,$AI134-SUM($I162:L162)))</f>
        <v>0</v>
      </c>
      <c r="N162" s="152">
        <f>IF(N$5&lt;=$D162,0,IF(SUM($D162,I123)&gt;N$5,$AI134/I123,$AI134-SUM($I162:M162)))</f>
        <v>0</v>
      </c>
      <c r="O162" s="152">
        <f>IF(O$5&lt;=$D162,0,IF(SUM($D162,I123)&gt;O$5,$AI134/I123,$AI134-SUM($I162:N162)))</f>
        <v>0</v>
      </c>
      <c r="P162" s="152">
        <f>IF(P$5&lt;=$D162,0,IF(SUM($D162,I123)&gt;P$5,$AI134/I123,$AI134-SUM($I162:O162)))</f>
        <v>0</v>
      </c>
      <c r="Q162" s="152">
        <f>IF(Q$5&lt;=$D162,0,IF(SUM($D162,I123)&gt;Q$5,$AI134/I123,$AI134-SUM($I162:P162)))</f>
        <v>0</v>
      </c>
      <c r="R162" s="152">
        <f>IF(R$5&lt;=$D162,0,IF(SUM($D162,I123)&gt;R$5,$AI134/I123,$AI134-SUM($I162:Q162)))</f>
        <v>0</v>
      </c>
      <c r="S162" s="152">
        <f>IF(S$5&lt;=$D162,0,IF(SUM($D162,I123)&gt;S$5,$AI134/I123,$AI134-SUM($I162:R162)))</f>
        <v>0</v>
      </c>
      <c r="T162" s="152">
        <f>IF(T$5&lt;=$D162,0,IF(SUM($D162,I123)&gt;T$5,$AI134/I123,$AI134-SUM($I162:S162)))</f>
        <v>0</v>
      </c>
      <c r="U162" s="152">
        <f>IF(U$5&lt;=$D162,0,IF(SUM($D162,I123)&gt;U$5,$AI134/I123,$AI134-SUM($I162:T162)))</f>
        <v>0</v>
      </c>
      <c r="V162" s="152">
        <f>IF(V$5&lt;=$D162,0,IF(SUM($D162,I123)&gt;V$5,$AI134/I123,$AI134-SUM($I162:U162)))</f>
        <v>0</v>
      </c>
      <c r="W162" s="152">
        <f>IF(W$5&lt;=$D162,0,IF(SUM($D162,I123)&gt;W$5,$AI134/I123,$AI134-SUM($I162:V162)))</f>
        <v>0</v>
      </c>
      <c r="X162" s="152">
        <f>IF(X$5&lt;=$D162,0,IF(SUM($D162,I123)&gt;X$5,$AI134/I123,$AI134-SUM($I162:W162)))</f>
        <v>0</v>
      </c>
      <c r="Y162" s="152">
        <f>IF(Y$5&lt;=$D162,0,IF(SUM($D162,I123)&gt;Y$5,$AI134/I123,$AI134-SUM($I162:X162)))</f>
        <v>0</v>
      </c>
      <c r="Z162" s="152">
        <f>IF(Z$5&lt;=$D162,0,IF(SUM($D162,I123)&gt;Z$5,$AI134/I123,$AI134-SUM($I162:Y162)))</f>
        <v>0</v>
      </c>
      <c r="AA162" s="152">
        <f>IF(AA$5&lt;=$D162,0,IF(SUM($D162,I123)&gt;AA$5,$AI134/I123,$AI134-SUM($I162:Z162)))</f>
        <v>0</v>
      </c>
      <c r="AB162" s="152">
        <f>IF(AB$5&lt;=$D162,0,IF(SUM($D162,I123)&gt;AB$5,$AI134/I123,$AI134-SUM($I162:AA162)))</f>
        <v>0</v>
      </c>
      <c r="AC162" s="152">
        <f>IF(AC$5&lt;=$D162,0,IF(SUM($D162,I123)&gt;AC$5,$AI134/I123,$AI134-SUM($I162:AB162)))</f>
        <v>0</v>
      </c>
      <c r="AD162" s="152">
        <f>IF(AD$5&lt;=$D162,0,IF(SUM($D162,I123)&gt;AD$5,$AI134/I123,$AI134-SUM($I162:AC162)))</f>
        <v>0</v>
      </c>
      <c r="AE162" s="152">
        <f>IF(AE$5&lt;=$D162,0,IF(SUM($D162,I123)&gt;AE$5,$AI134/I123,$AI134-SUM($I162:AD162)))</f>
        <v>0</v>
      </c>
      <c r="AF162" s="152">
        <f>IF(AF$5&lt;=$D162,0,IF(SUM($D162,I123)&gt;AF$5,$AI134/I123,$AI134-SUM($I162:AE162)))</f>
        <v>0</v>
      </c>
      <c r="AG162" s="152">
        <f>IF(AG$5&lt;=$D162,0,IF(SUM($D162,I123)&gt;AG$5,$AI134/I123,$AI134-SUM($I162:AF162)))</f>
        <v>0</v>
      </c>
      <c r="AH162" s="152">
        <f>IF(AH$5&lt;=$D162,0,IF(SUM($D162,I123)&gt;AH$5,$AI134/I123,$AI134-SUM($I162:AG162)))</f>
        <v>0</v>
      </c>
      <c r="AI162" s="152">
        <f>IF(AI$5&lt;=$D162,0,IF(SUM($D162,I123)&gt;AI$5,$AI134/I123,$AI134-SUM($I162:AH162)))</f>
        <v>0</v>
      </c>
      <c r="AJ162" s="153">
        <f>IF(AJ$5&lt;=$D162,0,IF(SUM($D162,I123)&gt;AJ$5,$AI134/I123,$AI134-SUM($I162:AI162)))</f>
        <v>0</v>
      </c>
      <c r="AK162" s="154">
        <f>IF(AK$5&lt;=$D162,0,IF(SUM($D162,I123)&gt;AK$5,$AI134/I123,$AI134-SUM($I162:AJ162)))</f>
        <v>0</v>
      </c>
      <c r="AL162" s="154">
        <f>IF(AL$5&lt;=$D162,0,IF(SUM($D162,I123)&gt;AL$5,$AI134/I123,$AI134-SUM($I162:AK162)))</f>
        <v>0</v>
      </c>
      <c r="AM162" s="154">
        <f>IF(AM$5&lt;=$D162,0,IF(SUM($D162,I123)&gt;AM$5,$AI134/I123,$AI134-SUM($I162:AL162)))</f>
        <v>0</v>
      </c>
      <c r="AN162" s="154">
        <f>IF(AN$5&lt;=$D162,0,IF(SUM($D162,I123)&gt;AN$5,$AI134/I123,$AI134-SUM($I162:AM162)))</f>
        <v>0</v>
      </c>
      <c r="AO162" s="154">
        <f>IF(AO$5&lt;=$D162,0,IF(SUM($D162,I123)&gt;AO$5,$AI134/I123,$AI134-SUM($I162:AN162)))</f>
        <v>0</v>
      </c>
      <c r="AP162" s="154">
        <f>IF(AP$5&lt;=$D162,0,IF(SUM($D162,I123)&gt;AP$5,$AI134/I123,$AI134-SUM($I162:AO162)))</f>
        <v>0</v>
      </c>
      <c r="AQ162" s="154">
        <f>IF(AQ$5&lt;=$D162,0,IF(SUM($D162,I123)&gt;AQ$5,$AI134/I123,$AI134-SUM($I162:AP162)))</f>
        <v>0</v>
      </c>
      <c r="AR162" s="154">
        <f>IF(AR$5&lt;=$D162,0,IF(SUM($D162,I123)&gt;AR$5,$AI134/I123,$AI134-SUM($I162:AQ162)))</f>
        <v>0</v>
      </c>
      <c r="AS162" s="154">
        <f>IF(AS$5&lt;=$D162,0,IF(SUM($D162,I123)&gt;AS$5,$AI134/I123,$AI134-SUM($I162:AR162)))</f>
        <v>0</v>
      </c>
      <c r="AT162" s="154">
        <f>IF(AT$5&lt;=$D162,0,IF(SUM($D162,I123)&gt;AT$5,$AI134/I123,$AI134-SUM($I162:AS162)))</f>
        <v>0</v>
      </c>
      <c r="AU162" s="154">
        <f>IF(AU$5&lt;=$D162,0,IF(SUM($D162,I123)&gt;AU$5,$AI134/I123,$AI134-SUM($I162:AT162)))</f>
        <v>0</v>
      </c>
      <c r="AV162" s="154">
        <f>IF(AV$5&lt;=$D162,0,IF(SUM($D162,I123)&gt;AV$5,$AI134/I123,$AI134-SUM($I162:AU162)))</f>
        <v>0</v>
      </c>
      <c r="AW162" s="154">
        <f>IF(AW$5&lt;=$D162,0,IF(SUM($D162,I123)&gt;AW$5,$AI134/I123,$AI134-SUM($I162:AV162)))</f>
        <v>0</v>
      </c>
      <c r="AX162" s="154">
        <f>IF(AX$5&lt;=$D162,0,IF(SUM($D162,I123)&gt;AX$5,$AI134/I123,$AI134-SUM($I162:AW162)))</f>
        <v>0</v>
      </c>
      <c r="AY162" s="154">
        <f>IF(AY$5&lt;=$D162,0,IF(SUM($D162,I123)&gt;AY$5,$AI134/I123,$AI134-SUM($I162:AX162)))</f>
        <v>0</v>
      </c>
      <c r="AZ162" s="154">
        <f>IF(AZ$5&lt;=$D162,0,IF(SUM($D162,I123)&gt;AZ$5,$AI134/I123,$AI134-SUM($I162:AY162)))</f>
        <v>0</v>
      </c>
      <c r="BA162" s="154">
        <f>IF(BA$5&lt;=$D162,0,IF(SUM($D162,I123)&gt;BA$5,$AI134/I123,$AI134-SUM($I162:AZ162)))</f>
        <v>0</v>
      </c>
      <c r="BB162" s="154">
        <f>IF(BB$5&lt;=$D162,0,IF(SUM($D162,I123)&gt;BB$5,$AI134/I123,$AI134-SUM($I162:BA162)))</f>
        <v>0</v>
      </c>
      <c r="BC162" s="154">
        <f>IF(BC$5&lt;=$D162,0,IF(SUM($D162,I123)&gt;BC$5,$AI134/I123,$AI134-SUM($I162:BB162)))</f>
        <v>0</v>
      </c>
      <c r="BD162" s="154">
        <f>IF(BD$5&lt;=$D162,0,IF(SUM($D162,I123)&gt;BD$5,$AI134/I123,$AI134-SUM($I162:BC162)))</f>
        <v>0</v>
      </c>
      <c r="BE162" s="154">
        <f>IF(BE$5&lt;=$D162,0,IF(SUM($D162,I123)&gt;BE$5,$AI134/I123,$AI134-SUM($I162:BD162)))</f>
        <v>0</v>
      </c>
      <c r="BF162" s="154">
        <f>IF(BF$5&lt;=$D162,0,IF(SUM($D162,I123)&gt;BF$5,$AI134/I123,$AI134-SUM($I162:BE162)))</f>
        <v>0</v>
      </c>
      <c r="BG162" s="154">
        <f>IF(BG$5&lt;=$D162,0,IF(SUM($D162,I123)&gt;BG$5,$AI134/I123,$AI134-SUM($I162:BF162)))</f>
        <v>0</v>
      </c>
      <c r="BH162" s="154">
        <f>IF(BH$5&lt;=$D162,0,IF(SUM($D162,I123)&gt;BH$5,$AI134/I123,$AI134-SUM($I162:BG162)))</f>
        <v>0</v>
      </c>
      <c r="BI162" s="154">
        <f>IF(BI$5&lt;=$D162,0,IF(SUM($D162,I123)&gt;BI$5,$AI134/I123,$AI134-SUM($I162:BH162)))</f>
        <v>0</v>
      </c>
      <c r="BJ162" s="154">
        <f>IF(BJ$5&lt;=$D162,0,IF(SUM($D162,I123)&gt;BJ$5,$AI134/I123,$AI134-SUM($I162:BI162)))</f>
        <v>0</v>
      </c>
      <c r="BK162" s="154">
        <f>IF(BK$5&lt;=$D162,0,IF(SUM($D162,I123)&gt;BK$5,$AI134/I123,$AI134-SUM($I162:BJ162)))</f>
        <v>0</v>
      </c>
      <c r="BL162" s="154">
        <f>IF(BL$5&lt;=$D162,0,IF(SUM($D162,I123)&gt;BL$5,$AI134/I123,$AI134-SUM($I162:BK162)))</f>
        <v>0</v>
      </c>
      <c r="BM162" s="154">
        <f>IF(BM$5&lt;=$D162,0,IF(SUM($D162,I123)&gt;BM$5,$AI134/I123,$AI134-SUM($I162:BL162)))</f>
        <v>0</v>
      </c>
      <c r="BN162" s="154">
        <f>IF(BN$5&lt;=$D162,0,IF(SUM($D162,I123)&gt;BN$5,$AI134/I123,$AI134-SUM($I162:BM162)))</f>
        <v>0</v>
      </c>
      <c r="BO162" s="154">
        <f>IF(BO$5&lt;=$D162,0,IF(SUM($D162,I123)&gt;BO$5,$AI134/I123,$AI134-SUM($I162:BN162)))</f>
        <v>0</v>
      </c>
      <c r="BP162" s="154">
        <f>IF(BP$5&lt;=$D162,0,IF(SUM($D162,I123)&gt;BP$5,$AI134/I123,$AI134-SUM($I162:BO162)))</f>
        <v>0</v>
      </c>
      <c r="BQ162" s="154">
        <f>IF(BQ$5&lt;=$D162,0,IF(SUM($D162,I123)&gt;BQ$5,$AI134/I123,$AI134-SUM($I162:BP162)))</f>
        <v>0</v>
      </c>
      <c r="BR162" s="154">
        <f>IF(BR$5&lt;=$D162,0,IF(SUM($D162,I123)&gt;BR$5,$AI134/I123,$AI134-SUM($I162:BQ162)))</f>
        <v>0</v>
      </c>
      <c r="BS162" s="154">
        <f>IF(BS$5&lt;=$D162,0,IF(SUM($D162,I123)&gt;BS$5,$AI134/I123,$AI134-SUM($I162:BR162)))</f>
        <v>0</v>
      </c>
      <c r="BT162" s="154">
        <f>IF(BT$5&lt;=$D162,0,IF(SUM($D162,I123)&gt;BT$5,$AI134/I123,$AI134-SUM($I162:BS162)))</f>
        <v>0</v>
      </c>
      <c r="BU162" s="154">
        <f>IF(BU$5&lt;=$D162,0,IF(SUM($D162,I123)&gt;BU$5,$AI134/I123,$AI134-SUM($I162:BT162)))</f>
        <v>0</v>
      </c>
      <c r="BV162" s="154">
        <f>IF(BV$5&lt;=$D162,0,IF(SUM($D162,I123)&gt;BV$5,$AI134/I123,$AI134-SUM($I162:BU162)))</f>
        <v>0</v>
      </c>
      <c r="BW162" s="154">
        <f>IF(BW$5&lt;=$D162,0,IF(SUM($D162,I123)&gt;BW$5,$AI134/I123,$AI134-SUM($I162:BV162)))</f>
        <v>0</v>
      </c>
    </row>
    <row r="163" spans="1:75" ht="12.75" customHeight="1" outlineLevel="1">
      <c r="D163" s="155">
        <f t="shared" si="38"/>
        <v>2039</v>
      </c>
      <c r="E163" s="120" t="s">
        <v>55</v>
      </c>
      <c r="I163" s="134"/>
      <c r="J163" s="152">
        <f>IF(J$5&lt;=$D163,0,IF(SUM($D163,I123)&gt;J$5,$AJ134/I123,$AJ134-SUM($I163:I163)))</f>
        <v>0</v>
      </c>
      <c r="K163" s="152">
        <f>IF(K$5&lt;=$D163,0,IF(SUM($D163,I123)&gt;K$5,$AJ134/I123,$AJ134-SUM($I163:J163)))</f>
        <v>0</v>
      </c>
      <c r="L163" s="152">
        <f>IF(L$5&lt;=$D163,0,IF(SUM($D163,I123)&gt;L$5,$AJ134/I123,$AJ134-SUM($I163:K163)))</f>
        <v>0</v>
      </c>
      <c r="M163" s="152">
        <f>IF(M$5&lt;=$D163,0,IF(SUM($D163,I123)&gt;M$5,$AJ134/I123,$AJ134-SUM($I163:L163)))</f>
        <v>0</v>
      </c>
      <c r="N163" s="152">
        <f>IF(N$5&lt;=$D163,0,IF(SUM($D163,I123)&gt;N$5,$AJ134/I123,$AJ134-SUM($I163:M163)))</f>
        <v>0</v>
      </c>
      <c r="O163" s="152">
        <f>IF(O$5&lt;=$D163,0,IF(SUM($D163,I123)&gt;O$5,$AJ134/I123,$AJ134-SUM($I163:N163)))</f>
        <v>0</v>
      </c>
      <c r="P163" s="152">
        <f>IF(P$5&lt;=$D163,0,IF(SUM($D163,I123)&gt;P$5,$AJ134/I123,$AJ134-SUM($I163:O163)))</f>
        <v>0</v>
      </c>
      <c r="Q163" s="152">
        <f>IF(Q$5&lt;=$D163,0,IF(SUM($D163,I123)&gt;Q$5,$AJ134/I123,$AJ134-SUM($I163:P163)))</f>
        <v>0</v>
      </c>
      <c r="R163" s="152">
        <f>IF(R$5&lt;=$D163,0,IF(SUM($D163,I123)&gt;R$5,$AJ134/I123,$AJ134-SUM($I163:Q163)))</f>
        <v>0</v>
      </c>
      <c r="S163" s="152">
        <f>IF(S$5&lt;=$D163,0,IF(SUM($D163,I123)&gt;S$5,$AJ134/I123,$AJ134-SUM($I163:R163)))</f>
        <v>0</v>
      </c>
      <c r="T163" s="152">
        <f>IF(T$5&lt;=$D163,0,IF(SUM($D163,I123)&gt;T$5,$AJ134/I123,$AJ134-SUM($I163:S163)))</f>
        <v>0</v>
      </c>
      <c r="U163" s="152">
        <f>IF(U$5&lt;=$D163,0,IF(SUM($D163,I123)&gt;U$5,$AJ134/I123,$AJ134-SUM($I163:T163)))</f>
        <v>0</v>
      </c>
      <c r="V163" s="152">
        <f>IF(V$5&lt;=$D163,0,IF(SUM($D163,I123)&gt;V$5,$AJ134/I123,$AJ134-SUM($I163:U163)))</f>
        <v>0</v>
      </c>
      <c r="W163" s="152">
        <f>IF(W$5&lt;=$D163,0,IF(SUM($D163,I123)&gt;W$5,$AJ134/I123,$AJ134-SUM($I163:V163)))</f>
        <v>0</v>
      </c>
      <c r="X163" s="152">
        <f>IF(X$5&lt;=$D163,0,IF(SUM($D163,I123)&gt;X$5,$AJ134/I123,$AJ134-SUM($I163:W163)))</f>
        <v>0</v>
      </c>
      <c r="Y163" s="152">
        <f>IF(Y$5&lt;=$D163,0,IF(SUM($D163,I123)&gt;Y$5,$AJ134/I123,$AJ134-SUM($I163:X163)))</f>
        <v>0</v>
      </c>
      <c r="Z163" s="152">
        <f>IF(Z$5&lt;=$D163,0,IF(SUM($D163,I123)&gt;Z$5,$AJ134/I123,$AJ134-SUM($I163:Y163)))</f>
        <v>0</v>
      </c>
      <c r="AA163" s="152">
        <f>IF(AA$5&lt;=$D163,0,IF(SUM($D163,I123)&gt;AA$5,$AJ134/I123,$AJ134-SUM($I163:Z163)))</f>
        <v>0</v>
      </c>
      <c r="AB163" s="152">
        <f>IF(AB$5&lt;=$D163,0,IF(SUM($D163,I123)&gt;AB$5,$AJ134/I123,$AJ134-SUM($I163:AA163)))</f>
        <v>0</v>
      </c>
      <c r="AC163" s="152">
        <f>IF(AC$5&lt;=$D163,0,IF(SUM($D163,I123)&gt;AC$5,$AJ134/I123,$AJ134-SUM($I163:AB163)))</f>
        <v>0</v>
      </c>
      <c r="AD163" s="152">
        <f>IF(AD$5&lt;=$D163,0,IF(SUM($D163,I123)&gt;AD$5,$AJ134/I123,$AJ134-SUM($I163:AC163)))</f>
        <v>0</v>
      </c>
      <c r="AE163" s="152">
        <f>IF(AE$5&lt;=$D163,0,IF(SUM($D163,I123)&gt;AE$5,$AJ134/I123,$AJ134-SUM($I163:AD163)))</f>
        <v>0</v>
      </c>
      <c r="AF163" s="152">
        <f>IF(AF$5&lt;=$D163,0,IF(SUM($D163,I123)&gt;AF$5,$AJ134/I123,$AJ134-SUM($I163:AE163)))</f>
        <v>0</v>
      </c>
      <c r="AG163" s="152">
        <f>IF(AG$5&lt;=$D163,0,IF(SUM($D163,I123)&gt;AG$5,$AJ134/I123,$AJ134-SUM($I163:AF163)))</f>
        <v>0</v>
      </c>
      <c r="AH163" s="152">
        <f>IF(AH$5&lt;=$D163,0,IF(SUM($D163,I123)&gt;AH$5,$AJ134/I123,$AJ134-SUM($I163:AG163)))</f>
        <v>0</v>
      </c>
      <c r="AI163" s="152">
        <f>IF(AI$5&lt;=$D163,0,IF(SUM($D163,I123)&gt;AI$5,$AJ134/I123,$AJ134-SUM($I163:AH163)))</f>
        <v>0</v>
      </c>
      <c r="AJ163" s="152">
        <f>IF(AJ$5&lt;=$D163,0,IF(SUM($D163,I123)&gt;AJ$5,$AJ134/I123,$AJ134-SUM($I163:AI163)))</f>
        <v>0</v>
      </c>
      <c r="AK163" s="153">
        <f>IF(AK$5&lt;=$D163,0,IF(SUM($D163,I123)&gt;AK$5,$AJ134/I123,$AJ134-SUM($I163:AJ163)))</f>
        <v>0</v>
      </c>
      <c r="AL163" s="154">
        <f>IF(AL$5&lt;=$D163,0,IF(SUM($D163,I123)&gt;AL$5,$AJ134/I123,$AJ134-SUM($I163:AK163)))</f>
        <v>0</v>
      </c>
      <c r="AM163" s="154">
        <f>IF(AM$5&lt;=$D163,0,IF(SUM($D163,I123)&gt;AM$5,$AJ134/I123,$AJ134-SUM($I163:AL163)))</f>
        <v>0</v>
      </c>
      <c r="AN163" s="154">
        <f>IF(AN$5&lt;=$D163,0,IF(SUM($D163,I123)&gt;AN$5,$AJ134/I123,$AJ134-SUM($I163:AM163)))</f>
        <v>0</v>
      </c>
      <c r="AO163" s="154">
        <f>IF(AO$5&lt;=$D163,0,IF(SUM($D163,I123)&gt;AO$5,$AJ134/I123,$AJ134-SUM($I163:AN163)))</f>
        <v>0</v>
      </c>
      <c r="AP163" s="154">
        <f>IF(AP$5&lt;=$D163,0,IF(SUM($D163,I123)&gt;AP$5,$AJ134/I123,$AJ134-SUM($I163:AO163)))</f>
        <v>0</v>
      </c>
      <c r="AQ163" s="154">
        <f>IF(AQ$5&lt;=$D163,0,IF(SUM($D163,I123)&gt;AQ$5,$AJ134/I123,$AJ134-SUM($I163:AP163)))</f>
        <v>0</v>
      </c>
      <c r="AR163" s="154">
        <f>IF(AR$5&lt;=$D163,0,IF(SUM($D163,I123)&gt;AR$5,$AJ134/I123,$AJ134-SUM($I163:AQ163)))</f>
        <v>0</v>
      </c>
      <c r="AS163" s="154">
        <f>IF(AS$5&lt;=$D163,0,IF(SUM($D163,I123)&gt;AS$5,$AJ134/I123,$AJ134-SUM($I163:AR163)))</f>
        <v>0</v>
      </c>
      <c r="AT163" s="154">
        <f>IF(AT$5&lt;=$D163,0,IF(SUM($D163,I123)&gt;AT$5,$AJ134/I123,$AJ134-SUM($I163:AS163)))</f>
        <v>0</v>
      </c>
      <c r="AU163" s="154">
        <f>IF(AU$5&lt;=$D163,0,IF(SUM($D163,I123)&gt;AU$5,$AJ134/I123,$AJ134-SUM($I163:AT163)))</f>
        <v>0</v>
      </c>
      <c r="AV163" s="154">
        <f>IF(AV$5&lt;=$D163,0,IF(SUM($D163,I123)&gt;AV$5,$AJ134/I123,$AJ134-SUM($I163:AU163)))</f>
        <v>0</v>
      </c>
      <c r="AW163" s="154">
        <f>IF(AW$5&lt;=$D163,0,IF(SUM($D163,I123)&gt;AW$5,$AJ134/I123,$AJ134-SUM($I163:AV163)))</f>
        <v>0</v>
      </c>
      <c r="AX163" s="154">
        <f>IF(AX$5&lt;=$D163,0,IF(SUM($D163,I123)&gt;AX$5,$AJ134/I123,$AJ134-SUM($I163:AW163)))</f>
        <v>0</v>
      </c>
      <c r="AY163" s="154">
        <f>IF(AY$5&lt;=$D163,0,IF(SUM($D163,I123)&gt;AY$5,$AJ134/I123,$AJ134-SUM($I163:AX163)))</f>
        <v>0</v>
      </c>
      <c r="AZ163" s="154">
        <f>IF(AZ$5&lt;=$D163,0,IF(SUM($D163,I123)&gt;AZ$5,$AJ134/I123,$AJ134-SUM($I163:AY163)))</f>
        <v>0</v>
      </c>
      <c r="BA163" s="154">
        <f>IF(BA$5&lt;=$D163,0,IF(SUM($D163,I123)&gt;BA$5,$AJ134/I123,$AJ134-SUM($I163:AZ163)))</f>
        <v>0</v>
      </c>
      <c r="BB163" s="154">
        <f>IF(BB$5&lt;=$D163,0,IF(SUM($D163,I123)&gt;BB$5,$AJ134/I123,$AJ134-SUM($I163:BA163)))</f>
        <v>0</v>
      </c>
      <c r="BC163" s="154">
        <f>IF(BC$5&lt;=$D163,0,IF(SUM($D163,I123)&gt;BC$5,$AJ134/I123,$AJ134-SUM($I163:BB163)))</f>
        <v>0</v>
      </c>
      <c r="BD163" s="154">
        <f>IF(BD$5&lt;=$D163,0,IF(SUM($D163,I123)&gt;BD$5,$AJ134/I123,$AJ134-SUM($I163:BC163)))</f>
        <v>0</v>
      </c>
      <c r="BE163" s="154">
        <f>IF(BE$5&lt;=$D163,0,IF(SUM($D163,I123)&gt;BE$5,$AJ134/I123,$AJ134-SUM($I163:BD163)))</f>
        <v>0</v>
      </c>
      <c r="BF163" s="154">
        <f>IF(BF$5&lt;=$D163,0,IF(SUM($D163,I123)&gt;BF$5,$AJ134/I123,$AJ134-SUM($I163:BE163)))</f>
        <v>0</v>
      </c>
      <c r="BG163" s="154">
        <f>IF(BG$5&lt;=$D163,0,IF(SUM($D163,I123)&gt;BG$5,$AJ134/I123,$AJ134-SUM($I163:BF163)))</f>
        <v>0</v>
      </c>
      <c r="BH163" s="154">
        <f>IF(BH$5&lt;=$D163,0,IF(SUM($D163,I123)&gt;BH$5,$AJ134/I123,$AJ134-SUM($I163:BG163)))</f>
        <v>0</v>
      </c>
      <c r="BI163" s="154">
        <f>IF(BI$5&lt;=$D163,0,IF(SUM($D163,I123)&gt;BI$5,$AJ134/I123,$AJ134-SUM($I163:BH163)))</f>
        <v>0</v>
      </c>
      <c r="BJ163" s="154">
        <f>IF(BJ$5&lt;=$D163,0,IF(SUM($D163,I123)&gt;BJ$5,$AJ134/I123,$AJ134-SUM($I163:BI163)))</f>
        <v>0</v>
      </c>
      <c r="BK163" s="154">
        <f>IF(BK$5&lt;=$D163,0,IF(SUM($D163,I123)&gt;BK$5,$AJ134/I123,$AJ134-SUM($I163:BJ163)))</f>
        <v>0</v>
      </c>
      <c r="BL163" s="154">
        <f>IF(BL$5&lt;=$D163,0,IF(SUM($D163,I123)&gt;BL$5,$AJ134/I123,$AJ134-SUM($I163:BK163)))</f>
        <v>0</v>
      </c>
      <c r="BM163" s="154">
        <f>IF(BM$5&lt;=$D163,0,IF(SUM($D163,I123)&gt;BM$5,$AJ134/I123,$AJ134-SUM($I163:BL163)))</f>
        <v>0</v>
      </c>
      <c r="BN163" s="154">
        <f>IF(BN$5&lt;=$D163,0,IF(SUM($D163,I123)&gt;BN$5,$AJ134/I123,$AJ134-SUM($I163:BM163)))</f>
        <v>0</v>
      </c>
      <c r="BO163" s="154">
        <f>IF(BO$5&lt;=$D163,0,IF(SUM($D163,I123)&gt;BO$5,$AJ134/I123,$AJ134-SUM($I163:BN163)))</f>
        <v>0</v>
      </c>
      <c r="BP163" s="154">
        <f>IF(BP$5&lt;=$D163,0,IF(SUM($D163,I123)&gt;BP$5,$AJ134/I123,$AJ134-SUM($I163:BO163)))</f>
        <v>0</v>
      </c>
      <c r="BQ163" s="154">
        <f>IF(BQ$5&lt;=$D163,0,IF(SUM($D163,I123)&gt;BQ$5,$AJ134/I123,$AJ134-SUM($I163:BP163)))</f>
        <v>0</v>
      </c>
      <c r="BR163" s="154">
        <f>IF(BR$5&lt;=$D163,0,IF(SUM($D163,I123)&gt;BR$5,$AJ134/I123,$AJ134-SUM($I163:BQ163)))</f>
        <v>0</v>
      </c>
      <c r="BS163" s="154">
        <f>IF(BS$5&lt;=$D163,0,IF(SUM($D163,I123)&gt;BS$5,$AJ134/I123,$AJ134-SUM($I163:BR163)))</f>
        <v>0</v>
      </c>
      <c r="BT163" s="154">
        <f>IF(BT$5&lt;=$D163,0,IF(SUM($D163,I123)&gt;BT$5,$AJ134/I123,$AJ134-SUM($I163:BS163)))</f>
        <v>0</v>
      </c>
      <c r="BU163" s="154">
        <f>IF(BU$5&lt;=$D163,0,IF(SUM($D163,I123)&gt;BU$5,$AJ134/I123,$AJ134-SUM($I163:BT163)))</f>
        <v>0</v>
      </c>
      <c r="BV163" s="154">
        <f>IF(BV$5&lt;=$D163,0,IF(SUM($D163,I123)&gt;BV$5,$AJ134/I123,$AJ134-SUM($I163:BU163)))</f>
        <v>0</v>
      </c>
      <c r="BW163" s="154">
        <f>IF(BW$5&lt;=$D163,0,IF(SUM($D163,I123)&gt;BW$5,$AJ134/I123,$AJ134-SUM($I163:BV163)))</f>
        <v>0</v>
      </c>
    </row>
    <row r="164" spans="1:75" ht="12.75" customHeight="1" outlineLevel="1">
      <c r="D164" s="155">
        <f t="shared" si="38"/>
        <v>2040</v>
      </c>
      <c r="E164" s="120" t="s">
        <v>55</v>
      </c>
      <c r="I164" s="134"/>
      <c r="J164" s="152">
        <f>IF(J$5&lt;=$D164,0,IF(SUM($D164,I123)&gt;J$5,$AK134/I123,$AK134-SUM($I164:I164)))</f>
        <v>0</v>
      </c>
      <c r="K164" s="152">
        <f>IF(K$5&lt;=$D164,0,IF(SUM($D164,I123)&gt;K$5,$AK134/I123,$AK134-SUM($I164:J164)))</f>
        <v>0</v>
      </c>
      <c r="L164" s="152">
        <f>IF(L$5&lt;=$D164,0,IF(SUM($D164,I123)&gt;L$5,$AK134/I123,$AK134-SUM($I164:K164)))</f>
        <v>0</v>
      </c>
      <c r="M164" s="152">
        <f>IF(M$5&lt;=$D164,0,IF(SUM($D164,I123)&gt;M$5,$AK134/I123,$AK134-SUM($I164:L164)))</f>
        <v>0</v>
      </c>
      <c r="N164" s="152">
        <f>IF(N$5&lt;=$D164,0,IF(SUM($D164,I123)&gt;N$5,$AK134/I123,$AK134-SUM($I164:M164)))</f>
        <v>0</v>
      </c>
      <c r="O164" s="152">
        <f>IF(O$5&lt;=$D164,0,IF(SUM($D164,I123)&gt;O$5,$AK134/I123,$AK134-SUM($I164:N164)))</f>
        <v>0</v>
      </c>
      <c r="P164" s="152">
        <f>IF(P$5&lt;=$D164,0,IF(SUM($D164,I123)&gt;P$5,$AK134/I123,$AK134-SUM($I164:O164)))</f>
        <v>0</v>
      </c>
      <c r="Q164" s="152">
        <f>IF(Q$5&lt;=$D164,0,IF(SUM($D164,I123)&gt;Q$5,$AK134/I123,$AK134-SUM($I164:P164)))</f>
        <v>0</v>
      </c>
      <c r="R164" s="152">
        <f>IF(R$5&lt;=$D164,0,IF(SUM($D164,I123)&gt;R$5,$AK134/I123,$AK134-SUM($I164:Q164)))</f>
        <v>0</v>
      </c>
      <c r="S164" s="152">
        <f>IF(S$5&lt;=$D164,0,IF(SUM($D164,I123)&gt;S$5,$AK134/I123,$AK134-SUM($I164:R164)))</f>
        <v>0</v>
      </c>
      <c r="T164" s="152">
        <f>IF(T$5&lt;=$D164,0,IF(SUM($D164,I123)&gt;T$5,$AK134/I123,$AK134-SUM($I164:S164)))</f>
        <v>0</v>
      </c>
      <c r="U164" s="152">
        <f>IF(U$5&lt;=$D164,0,IF(SUM($D164,I123)&gt;U$5,$AK134/I123,$AK134-SUM($I164:T164)))</f>
        <v>0</v>
      </c>
      <c r="V164" s="152">
        <f>IF(V$5&lt;=$D164,0,IF(SUM($D164,I123)&gt;V$5,$AK134/I123,$AK134-SUM($I164:U164)))</f>
        <v>0</v>
      </c>
      <c r="W164" s="152">
        <f>IF(W$5&lt;=$D164,0,IF(SUM($D164,I123)&gt;W$5,$AK134/I123,$AK134-SUM($I164:V164)))</f>
        <v>0</v>
      </c>
      <c r="X164" s="152">
        <f>IF(X$5&lt;=$D164,0,IF(SUM($D164,I123)&gt;X$5,$AK134/I123,$AK134-SUM($I164:W164)))</f>
        <v>0</v>
      </c>
      <c r="Y164" s="152">
        <f>IF(Y$5&lt;=$D164,0,IF(SUM($D164,I123)&gt;Y$5,$AK134/I123,$AK134-SUM($I164:X164)))</f>
        <v>0</v>
      </c>
      <c r="Z164" s="152">
        <f>IF(Z$5&lt;=$D164,0,IF(SUM($D164,I123)&gt;Z$5,$AK134/I123,$AK134-SUM($I164:Y164)))</f>
        <v>0</v>
      </c>
      <c r="AA164" s="152">
        <f>IF(AA$5&lt;=$D164,0,IF(SUM($D164,I123)&gt;AA$5,$AK134/I123,$AK134-SUM($I164:Z164)))</f>
        <v>0</v>
      </c>
      <c r="AB164" s="152">
        <f>IF(AB$5&lt;=$D164,0,IF(SUM($D164,I123)&gt;AB$5,$AK134/I123,$AK134-SUM($I164:AA164)))</f>
        <v>0</v>
      </c>
      <c r="AC164" s="152">
        <f>IF(AC$5&lt;=$D164,0,IF(SUM($D164,I123)&gt;AC$5,$AK134/I123,$AK134-SUM($I164:AB164)))</f>
        <v>0</v>
      </c>
      <c r="AD164" s="152">
        <f>IF(AD$5&lt;=$D164,0,IF(SUM($D164,I123)&gt;AD$5,$AK134/I123,$AK134-SUM($I164:AC164)))</f>
        <v>0</v>
      </c>
      <c r="AE164" s="152">
        <f>IF(AE$5&lt;=$D164,0,IF(SUM($D164,I123)&gt;AE$5,$AK134/I123,$AK134-SUM($I164:AD164)))</f>
        <v>0</v>
      </c>
      <c r="AF164" s="152">
        <f>IF(AF$5&lt;=$D164,0,IF(SUM($D164,I123)&gt;AF$5,$AK134/I123,$AK134-SUM($I164:AE164)))</f>
        <v>0</v>
      </c>
      <c r="AG164" s="152">
        <f>IF(AG$5&lt;=$D164,0,IF(SUM($D164,I123)&gt;AG$5,$AK134/I123,$AK134-SUM($I164:AF164)))</f>
        <v>0</v>
      </c>
      <c r="AH164" s="152">
        <f>IF(AH$5&lt;=$D164,0,IF(SUM($D164,I123)&gt;AH$5,$AK134/I123,$AK134-SUM($I164:AG164)))</f>
        <v>0</v>
      </c>
      <c r="AI164" s="152">
        <f>IF(AI$5&lt;=$D164,0,IF(SUM($D164,I123)&gt;AI$5,$AK134/I123,$AK134-SUM($I164:AH164)))</f>
        <v>0</v>
      </c>
      <c r="AJ164" s="152">
        <f>IF(AJ$5&lt;=$D164,0,IF(SUM($D164,I123)&gt;AJ$5,$AK134/I123,$AK134-SUM($I164:AI164)))</f>
        <v>0</v>
      </c>
      <c r="AK164" s="152">
        <f>IF(AK$5&lt;=$D164,0,IF(SUM($D164,I123)&gt;AK$5,$AK134/I123,$AK134-SUM($I164:AJ164)))</f>
        <v>0</v>
      </c>
      <c r="AL164" s="153">
        <f>IF(AL$5&lt;=$D164,0,IF(SUM($D164,I123)&gt;AL$5,$AK134/I123,$AK134-SUM($I164:AK164)))</f>
        <v>0</v>
      </c>
      <c r="AM164" s="154">
        <f>IF(AM$5&lt;=$D164,0,IF(SUM($D164,I123)&gt;AM$5,$AK134/I123,$AK134-SUM($I164:AL164)))</f>
        <v>0</v>
      </c>
      <c r="AN164" s="154">
        <f>IF(AN$5&lt;=$D164,0,IF(SUM($D164,I123)&gt;AN$5,$AK134/I123,$AK134-SUM($I164:AM164)))</f>
        <v>0</v>
      </c>
      <c r="AO164" s="154">
        <f>IF(AO$5&lt;=$D164,0,IF(SUM($D164,I123)&gt;AO$5,$AK134/I123,$AK134-SUM($I164:AN164)))</f>
        <v>0</v>
      </c>
      <c r="AP164" s="154">
        <f>IF(AP$5&lt;=$D164,0,IF(SUM($D164,I123)&gt;AP$5,$AK134/I123,$AK134-SUM($I164:AO164)))</f>
        <v>0</v>
      </c>
      <c r="AQ164" s="154">
        <f>IF(AQ$5&lt;=$D164,0,IF(SUM($D164,I123)&gt;AQ$5,$AK134/I123,$AK134-SUM($I164:AP164)))</f>
        <v>0</v>
      </c>
      <c r="AR164" s="154">
        <f>IF(AR$5&lt;=$D164,0,IF(SUM($D164,I123)&gt;AR$5,$AK134/I123,$AK134-SUM($I164:AQ164)))</f>
        <v>0</v>
      </c>
      <c r="AS164" s="154">
        <f>IF(AS$5&lt;=$D164,0,IF(SUM($D164,I123)&gt;AS$5,$AK134/I123,$AK134-SUM($I164:AR164)))</f>
        <v>0</v>
      </c>
      <c r="AT164" s="154">
        <f>IF(AT$5&lt;=$D164,0,IF(SUM($D164,I123)&gt;AT$5,$AK134/I123,$AK134-SUM($I164:AS164)))</f>
        <v>0</v>
      </c>
      <c r="AU164" s="154">
        <f>IF(AU$5&lt;=$D164,0,IF(SUM($D164,I123)&gt;AU$5,$AK134/I123,$AK134-SUM($I164:AT164)))</f>
        <v>0</v>
      </c>
      <c r="AV164" s="154">
        <f>IF(AV$5&lt;=$D164,0,IF(SUM($D164,I123)&gt;AV$5,$AK134/I123,$AK134-SUM($I164:AU164)))</f>
        <v>0</v>
      </c>
      <c r="AW164" s="154">
        <f>IF(AW$5&lt;=$D164,0,IF(SUM($D164,I123)&gt;AW$5,$AK134/I123,$AK134-SUM($I164:AV164)))</f>
        <v>0</v>
      </c>
      <c r="AX164" s="154">
        <f>IF(AX$5&lt;=$D164,0,IF(SUM($D164,I123)&gt;AX$5,$AK134/I123,$AK134-SUM($I164:AW164)))</f>
        <v>0</v>
      </c>
      <c r="AY164" s="154">
        <f>IF(AY$5&lt;=$D164,0,IF(SUM($D164,I123)&gt;AY$5,$AK134/I123,$AK134-SUM($I164:AX164)))</f>
        <v>0</v>
      </c>
      <c r="AZ164" s="154">
        <f>IF(AZ$5&lt;=$D164,0,IF(SUM($D164,I123)&gt;AZ$5,$AK134/I123,$AK134-SUM($I164:AY164)))</f>
        <v>0</v>
      </c>
      <c r="BA164" s="154">
        <f>IF(BA$5&lt;=$D164,0,IF(SUM($D164,I123)&gt;BA$5,$AK134/I123,$AK134-SUM($I164:AZ164)))</f>
        <v>0</v>
      </c>
      <c r="BB164" s="154">
        <f>IF(BB$5&lt;=$D164,0,IF(SUM($D164,I123)&gt;BB$5,$AK134/I123,$AK134-SUM($I164:BA164)))</f>
        <v>0</v>
      </c>
      <c r="BC164" s="154">
        <f>IF(BC$5&lt;=$D164,0,IF(SUM($D164,I123)&gt;BC$5,$AK134/I123,$AK134-SUM($I164:BB164)))</f>
        <v>0</v>
      </c>
      <c r="BD164" s="154">
        <f>IF(BD$5&lt;=$D164,0,IF(SUM($D164,I123)&gt;BD$5,$AK134/I123,$AK134-SUM($I164:BC164)))</f>
        <v>0</v>
      </c>
      <c r="BE164" s="154">
        <f>IF(BE$5&lt;=$D164,0,IF(SUM($D164,I123)&gt;BE$5,$AK134/I123,$AK134-SUM($I164:BD164)))</f>
        <v>0</v>
      </c>
      <c r="BF164" s="154">
        <f>IF(BF$5&lt;=$D164,0,IF(SUM($D164,I123)&gt;BF$5,$AK134/I123,$AK134-SUM($I164:BE164)))</f>
        <v>0</v>
      </c>
      <c r="BG164" s="154">
        <f>IF(BG$5&lt;=$D164,0,IF(SUM($D164,I123)&gt;BG$5,$AK134/I123,$AK134-SUM($I164:BF164)))</f>
        <v>0</v>
      </c>
      <c r="BH164" s="154">
        <f>IF(BH$5&lt;=$D164,0,IF(SUM($D164,I123)&gt;BH$5,$AK134/I123,$AK134-SUM($I164:BG164)))</f>
        <v>0</v>
      </c>
      <c r="BI164" s="154">
        <f>IF(BI$5&lt;=$D164,0,IF(SUM($D164,I123)&gt;BI$5,$AK134/I123,$AK134-SUM($I164:BH164)))</f>
        <v>0</v>
      </c>
      <c r="BJ164" s="154">
        <f>IF(BJ$5&lt;=$D164,0,IF(SUM($D164,I123)&gt;BJ$5,$AK134/I123,$AK134-SUM($I164:BI164)))</f>
        <v>0</v>
      </c>
      <c r="BK164" s="154">
        <f>IF(BK$5&lt;=$D164,0,IF(SUM($D164,I123)&gt;BK$5,$AK134/I123,$AK134-SUM($I164:BJ164)))</f>
        <v>0</v>
      </c>
      <c r="BL164" s="154">
        <f>IF(BL$5&lt;=$D164,0,IF(SUM($D164,I123)&gt;BL$5,$AK134/I123,$AK134-SUM($I164:BK164)))</f>
        <v>0</v>
      </c>
      <c r="BM164" s="154">
        <f>IF(BM$5&lt;=$D164,0,IF(SUM($D164,I123)&gt;BM$5,$AK134/I123,$AK134-SUM($I164:BL164)))</f>
        <v>0</v>
      </c>
      <c r="BN164" s="154">
        <f>IF(BN$5&lt;=$D164,0,IF(SUM($D164,I123)&gt;BN$5,$AK134/I123,$AK134-SUM($I164:BM164)))</f>
        <v>0</v>
      </c>
      <c r="BO164" s="154">
        <f>IF(BO$5&lt;=$D164,0,IF(SUM($D164,I123)&gt;BO$5,$AK134/I123,$AK134-SUM($I164:BN164)))</f>
        <v>0</v>
      </c>
      <c r="BP164" s="154">
        <f>IF(BP$5&lt;=$D164,0,IF(SUM($D164,I123)&gt;BP$5,$AK134/I123,$AK134-SUM($I164:BO164)))</f>
        <v>0</v>
      </c>
      <c r="BQ164" s="154">
        <f>IF(BQ$5&lt;=$D164,0,IF(SUM($D164,I123)&gt;BQ$5,$AK134/I123,$AK134-SUM($I164:BP164)))</f>
        <v>0</v>
      </c>
      <c r="BR164" s="154">
        <f>IF(BR$5&lt;=$D164,0,IF(SUM($D164,I123)&gt;BR$5,$AK134/I123,$AK134-SUM($I164:BQ164)))</f>
        <v>0</v>
      </c>
      <c r="BS164" s="154">
        <f>IF(BS$5&lt;=$D164,0,IF(SUM($D164,I123)&gt;BS$5,$AK134/I123,$AK134-SUM($I164:BR164)))</f>
        <v>0</v>
      </c>
      <c r="BT164" s="154">
        <f>IF(BT$5&lt;=$D164,0,IF(SUM($D164,I123)&gt;BT$5,$AK134/I123,$AK134-SUM($I164:BS164)))</f>
        <v>0</v>
      </c>
      <c r="BU164" s="154">
        <f>IF(BU$5&lt;=$D164,0,IF(SUM($D164,I123)&gt;BU$5,$AK134/I123,$AK134-SUM($I164:BT164)))</f>
        <v>0</v>
      </c>
      <c r="BV164" s="154">
        <f>IF(BV$5&lt;=$D164,0,IF(SUM($D164,I123)&gt;BV$5,$AK134/I123,$AK134-SUM($I164:BU164)))</f>
        <v>0</v>
      </c>
      <c r="BW164" s="154">
        <f>IF(BW$5&lt;=$D164,0,IF(SUM($D164,I123)&gt;BW$5,$AK134/I123,$AK134-SUM($I164:BV164)))</f>
        <v>0</v>
      </c>
    </row>
    <row r="165" spans="1:75" ht="12.75" customHeight="1" outlineLevel="1">
      <c r="D165" s="155">
        <f t="shared" si="38"/>
        <v>2041</v>
      </c>
      <c r="E165" s="120" t="s">
        <v>55</v>
      </c>
      <c r="I165" s="134"/>
      <c r="J165" s="152">
        <f>IF(J$5&lt;=$D165,0,IF(SUM($D165,I123)&gt;J$5,$AL134/I123,$AL134-SUM($I165:I165)))</f>
        <v>0</v>
      </c>
      <c r="K165" s="152">
        <f>IF(K$5&lt;=$D165,0,IF(SUM($D165,I123)&gt;K$5,$AL134/I123,$AL134-SUM($I165:J165)))</f>
        <v>0</v>
      </c>
      <c r="L165" s="152">
        <f>IF(L$5&lt;=$D165,0,IF(SUM($D165,I123)&gt;L$5,$AL134/I123,$AL134-SUM($I165:K165)))</f>
        <v>0</v>
      </c>
      <c r="M165" s="152">
        <f>IF(M$5&lt;=$D165,0,IF(SUM($D165,I123)&gt;M$5,$AL134/I123,$AL134-SUM($I165:L165)))</f>
        <v>0</v>
      </c>
      <c r="N165" s="152">
        <f>IF(N$5&lt;=$D165,0,IF(SUM($D165,I123)&gt;N$5,$AL134/I123,$AL134-SUM($I165:M165)))</f>
        <v>0</v>
      </c>
      <c r="O165" s="152">
        <f>IF(O$5&lt;=$D165,0,IF(SUM($D165,I123)&gt;O$5,$AL134/I123,$AL134-SUM($I165:N165)))</f>
        <v>0</v>
      </c>
      <c r="P165" s="152">
        <f>IF(P$5&lt;=$D165,0,IF(SUM($D165,I123)&gt;P$5,$AL134/I123,$AL134-SUM($I165:O165)))</f>
        <v>0</v>
      </c>
      <c r="Q165" s="152">
        <f>IF(Q$5&lt;=$D165,0,IF(SUM($D165,I123)&gt;Q$5,$AL134/I123,$AL134-SUM($I165:P165)))</f>
        <v>0</v>
      </c>
      <c r="R165" s="152">
        <f>IF(R$5&lt;=$D165,0,IF(SUM($D165,I123)&gt;R$5,$AL134/I123,$AL134-SUM($I165:Q165)))</f>
        <v>0</v>
      </c>
      <c r="S165" s="152">
        <f>IF(S$5&lt;=$D165,0,IF(SUM($D165,I123)&gt;S$5,$AL134/I123,$AL134-SUM($I165:R165)))</f>
        <v>0</v>
      </c>
      <c r="T165" s="152">
        <f>IF(T$5&lt;=$D165,0,IF(SUM($D165,I123)&gt;T$5,$AL134/I123,$AL134-SUM($I165:S165)))</f>
        <v>0</v>
      </c>
      <c r="U165" s="152">
        <f>IF(U$5&lt;=$D165,0,IF(SUM($D165,I123)&gt;U$5,$AL134/I123,$AL134-SUM($I165:T165)))</f>
        <v>0</v>
      </c>
      <c r="V165" s="152">
        <f>IF(V$5&lt;=$D165,0,IF(SUM($D165,I123)&gt;V$5,$AL134/I123,$AL134-SUM($I165:U165)))</f>
        <v>0</v>
      </c>
      <c r="W165" s="152">
        <f>IF(W$5&lt;=$D165,0,IF(SUM($D165,I123)&gt;W$5,$AL134/I123,$AL134-SUM($I165:V165)))</f>
        <v>0</v>
      </c>
      <c r="X165" s="152">
        <f>IF(X$5&lt;=$D165,0,IF(SUM($D165,I123)&gt;X$5,$AL134/I123,$AL134-SUM($I165:W165)))</f>
        <v>0</v>
      </c>
      <c r="Y165" s="152">
        <f>IF(Y$5&lt;=$D165,0,IF(SUM($D165,I123)&gt;Y$5,$AL134/I123,$AL134-SUM($I165:X165)))</f>
        <v>0</v>
      </c>
      <c r="Z165" s="152">
        <f>IF(Z$5&lt;=$D165,0,IF(SUM($D165,I123)&gt;Z$5,$AL134/I123,$AL134-SUM($I165:Y165)))</f>
        <v>0</v>
      </c>
      <c r="AA165" s="152">
        <f>IF(AA$5&lt;=$D165,0,IF(SUM($D165,I123)&gt;AA$5,$AL134/I123,$AL134-SUM($I165:Z165)))</f>
        <v>0</v>
      </c>
      <c r="AB165" s="152">
        <f>IF(AB$5&lt;=$D165,0,IF(SUM($D165,I123)&gt;AB$5,$AL134/I123,$AL134-SUM($I165:AA165)))</f>
        <v>0</v>
      </c>
      <c r="AC165" s="152">
        <f>IF(AC$5&lt;=$D165,0,IF(SUM($D165,I123)&gt;AC$5,$AL134/I123,$AL134-SUM($I165:AB165)))</f>
        <v>0</v>
      </c>
      <c r="AD165" s="152">
        <f>IF(AD$5&lt;=$D165,0,IF(SUM($D165,I123)&gt;AD$5,$AL134/I123,$AL134-SUM($I165:AC165)))</f>
        <v>0</v>
      </c>
      <c r="AE165" s="152">
        <f>IF(AE$5&lt;=$D165,0,IF(SUM($D165,I123)&gt;AE$5,$AL134/I123,$AL134-SUM($I165:AD165)))</f>
        <v>0</v>
      </c>
      <c r="AF165" s="152">
        <f>IF(AF$5&lt;=$D165,0,IF(SUM($D165,I123)&gt;AF$5,$AL134/I123,$AL134-SUM($I165:AE165)))</f>
        <v>0</v>
      </c>
      <c r="AG165" s="152">
        <f>IF(AG$5&lt;=$D165,0,IF(SUM($D165,I123)&gt;AG$5,$AL134/I123,$AL134-SUM($I165:AF165)))</f>
        <v>0</v>
      </c>
      <c r="AH165" s="152">
        <f>IF(AH$5&lt;=$D165,0,IF(SUM($D165,I123)&gt;AH$5,$AL134/I123,$AL134-SUM($I165:AG165)))</f>
        <v>0</v>
      </c>
      <c r="AI165" s="152">
        <f>IF(AI$5&lt;=$D165,0,IF(SUM($D165,I123)&gt;AI$5,$AL134/I123,$AL134-SUM($I165:AH165)))</f>
        <v>0</v>
      </c>
      <c r="AJ165" s="152">
        <f>IF(AJ$5&lt;=$D165,0,IF(SUM($D165,I123)&gt;AJ$5,$AL134/I123,$AL134-SUM($I165:AI165)))</f>
        <v>0</v>
      </c>
      <c r="AK165" s="152">
        <f>IF(AK$5&lt;=$D165,0,IF(SUM($D165,I123)&gt;AK$5,$AL134/I123,$AL134-SUM($I165:AJ165)))</f>
        <v>0</v>
      </c>
      <c r="AL165" s="152">
        <f>IF(AL$5&lt;=$D165,0,IF(SUM($D165,I123)&gt;AL$5,$AL134/I123,$AL134-SUM($I165:AK165)))</f>
        <v>0</v>
      </c>
      <c r="AM165" s="153">
        <f>IF(AM$5&lt;=$D165,0,IF(SUM($D165,I123)&gt;AM$5,$AL134/I123,$AL134-SUM($I165:AL165)))</f>
        <v>0</v>
      </c>
      <c r="AN165" s="154">
        <f>IF(AN$5&lt;=$D165,0,IF(SUM($D165,I123)&gt;AN$5,$AL134/I123,$AL134-SUM($I165:AM165)))</f>
        <v>0</v>
      </c>
      <c r="AO165" s="154">
        <f>IF(AO$5&lt;=$D165,0,IF(SUM($D165,I123)&gt;AO$5,$AL134/I123,$AL134-SUM($I165:AN165)))</f>
        <v>0</v>
      </c>
      <c r="AP165" s="154">
        <f>IF(AP$5&lt;=$D165,0,IF(SUM($D165,I123)&gt;AP$5,$AL134/I123,$AL134-SUM($I165:AO165)))</f>
        <v>0</v>
      </c>
      <c r="AQ165" s="154">
        <f>IF(AQ$5&lt;=$D165,0,IF(SUM($D165,I123)&gt;AQ$5,$AL134/I123,$AL134-SUM($I165:AP165)))</f>
        <v>0</v>
      </c>
      <c r="AR165" s="154">
        <f>IF(AR$5&lt;=$D165,0,IF(SUM($D165,I123)&gt;AR$5,$AL134/I123,$AL134-SUM($I165:AQ165)))</f>
        <v>0</v>
      </c>
      <c r="AS165" s="154">
        <f>IF(AS$5&lt;=$D165,0,IF(SUM($D165,I123)&gt;AS$5,$AL134/I123,$AL134-SUM($I165:AR165)))</f>
        <v>0</v>
      </c>
      <c r="AT165" s="154">
        <f>IF(AT$5&lt;=$D165,0,IF(SUM($D165,I123)&gt;AT$5,$AL134/I123,$AL134-SUM($I165:AS165)))</f>
        <v>0</v>
      </c>
      <c r="AU165" s="154">
        <f>IF(AU$5&lt;=$D165,0,IF(SUM($D165,I123)&gt;AU$5,$AL134/I123,$AL134-SUM($I165:AT165)))</f>
        <v>0</v>
      </c>
      <c r="AV165" s="154">
        <f>IF(AV$5&lt;=$D165,0,IF(SUM($D165,I123)&gt;AV$5,$AL134/I123,$AL134-SUM($I165:AU165)))</f>
        <v>0</v>
      </c>
      <c r="AW165" s="154">
        <f>IF(AW$5&lt;=$D165,0,IF(SUM($D165,I123)&gt;AW$5,$AL134/I123,$AL134-SUM($I165:AV165)))</f>
        <v>0</v>
      </c>
      <c r="AX165" s="154">
        <f>IF(AX$5&lt;=$D165,0,IF(SUM($D165,I123)&gt;AX$5,$AL134/I123,$AL134-SUM($I165:AW165)))</f>
        <v>0</v>
      </c>
      <c r="AY165" s="154">
        <f>IF(AY$5&lt;=$D165,0,IF(SUM($D165,I123)&gt;AY$5,$AL134/I123,$AL134-SUM($I165:AX165)))</f>
        <v>0</v>
      </c>
      <c r="AZ165" s="154">
        <f>IF(AZ$5&lt;=$D165,0,IF(SUM($D165,I123)&gt;AZ$5,$AL134/I123,$AL134-SUM($I165:AY165)))</f>
        <v>0</v>
      </c>
      <c r="BA165" s="154">
        <f>IF(BA$5&lt;=$D165,0,IF(SUM($D165,I123)&gt;BA$5,$AL134/I123,$AL134-SUM($I165:AZ165)))</f>
        <v>0</v>
      </c>
      <c r="BB165" s="154">
        <f>IF(BB$5&lt;=$D165,0,IF(SUM($D165,I123)&gt;BB$5,$AL134/I123,$AL134-SUM($I165:BA165)))</f>
        <v>0</v>
      </c>
      <c r="BC165" s="154">
        <f>IF(BC$5&lt;=$D165,0,IF(SUM($D165,I123)&gt;BC$5,$AL134/I123,$AL134-SUM($I165:BB165)))</f>
        <v>0</v>
      </c>
      <c r="BD165" s="154">
        <f>IF(BD$5&lt;=$D165,0,IF(SUM($D165,I123)&gt;BD$5,$AL134/I123,$AL134-SUM($I165:BC165)))</f>
        <v>0</v>
      </c>
      <c r="BE165" s="154">
        <f>IF(BE$5&lt;=$D165,0,IF(SUM($D165,I123)&gt;BE$5,$AL134/I123,$AL134-SUM($I165:BD165)))</f>
        <v>0</v>
      </c>
      <c r="BF165" s="154">
        <f>IF(BF$5&lt;=$D165,0,IF(SUM($D165,I123)&gt;BF$5,$AL134/I123,$AL134-SUM($I165:BE165)))</f>
        <v>0</v>
      </c>
      <c r="BG165" s="154">
        <f>IF(BG$5&lt;=$D165,0,IF(SUM($D165,I123)&gt;BG$5,$AL134/I123,$AL134-SUM($I165:BF165)))</f>
        <v>0</v>
      </c>
      <c r="BH165" s="154">
        <f>IF(BH$5&lt;=$D165,0,IF(SUM($D165,I123)&gt;BH$5,$AL134/I123,$AL134-SUM($I165:BG165)))</f>
        <v>0</v>
      </c>
      <c r="BI165" s="154">
        <f>IF(BI$5&lt;=$D165,0,IF(SUM($D165,I123)&gt;BI$5,$AL134/I123,$AL134-SUM($I165:BH165)))</f>
        <v>0</v>
      </c>
      <c r="BJ165" s="154">
        <f>IF(BJ$5&lt;=$D165,0,IF(SUM($D165,I123)&gt;BJ$5,$AL134/I123,$AL134-SUM($I165:BI165)))</f>
        <v>0</v>
      </c>
      <c r="BK165" s="154">
        <f>IF(BK$5&lt;=$D165,0,IF(SUM($D165,I123)&gt;BK$5,$AL134/I123,$AL134-SUM($I165:BJ165)))</f>
        <v>0</v>
      </c>
      <c r="BL165" s="154">
        <f>IF(BL$5&lt;=$D165,0,IF(SUM($D165,I123)&gt;BL$5,$AL134/I123,$AL134-SUM($I165:BK165)))</f>
        <v>0</v>
      </c>
      <c r="BM165" s="154">
        <f>IF(BM$5&lt;=$D165,0,IF(SUM($D165,I123)&gt;BM$5,$AL134/I123,$AL134-SUM($I165:BL165)))</f>
        <v>0</v>
      </c>
      <c r="BN165" s="154">
        <f>IF(BN$5&lt;=$D165,0,IF(SUM($D165,I123)&gt;BN$5,$AL134/I123,$AL134-SUM($I165:BM165)))</f>
        <v>0</v>
      </c>
      <c r="BO165" s="154">
        <f>IF(BO$5&lt;=$D165,0,IF(SUM($D165,I123)&gt;BO$5,$AL134/I123,$AL134-SUM($I165:BN165)))</f>
        <v>0</v>
      </c>
      <c r="BP165" s="154">
        <f>IF(BP$5&lt;=$D165,0,IF(SUM($D165,I123)&gt;BP$5,$AL134/I123,$AL134-SUM($I165:BO165)))</f>
        <v>0</v>
      </c>
      <c r="BQ165" s="154">
        <f>IF(BQ$5&lt;=$D165,0,IF(SUM($D165,I123)&gt;BQ$5,$AL134/I123,$AL134-SUM($I165:BP165)))</f>
        <v>0</v>
      </c>
      <c r="BR165" s="154">
        <f>IF(BR$5&lt;=$D165,0,IF(SUM($D165,I123)&gt;BR$5,$AL134/I123,$AL134-SUM($I165:BQ165)))</f>
        <v>0</v>
      </c>
      <c r="BS165" s="154">
        <f>IF(BS$5&lt;=$D165,0,IF(SUM($D165,I123)&gt;BS$5,$AL134/I123,$AL134-SUM($I165:BR165)))</f>
        <v>0</v>
      </c>
      <c r="BT165" s="154">
        <f>IF(BT$5&lt;=$D165,0,IF(SUM($D165,I123)&gt;BT$5,$AL134/I123,$AL134-SUM($I165:BS165)))</f>
        <v>0</v>
      </c>
      <c r="BU165" s="154">
        <f>IF(BU$5&lt;=$D165,0,IF(SUM($D165,I123)&gt;BU$5,$AL134/I123,$AL134-SUM($I165:BT165)))</f>
        <v>0</v>
      </c>
      <c r="BV165" s="154">
        <f>IF(BV$5&lt;=$D165,0,IF(SUM($D165,I123)&gt;BV$5,$AL134/I123,$AL134-SUM($I165:BU165)))</f>
        <v>0</v>
      </c>
      <c r="BW165" s="154">
        <f>IF(BW$5&lt;=$D165,0,IF(SUM($D165,I123)&gt;BW$5,$AL134/I123,$AL134-SUM($I165:BV165)))</f>
        <v>0</v>
      </c>
    </row>
    <row r="166" spans="1:75" ht="12.75" customHeight="1" outlineLevel="1">
      <c r="D166" s="155">
        <f t="shared" si="38"/>
        <v>2042</v>
      </c>
      <c r="E166" s="120" t="s">
        <v>55</v>
      </c>
      <c r="I166" s="134"/>
      <c r="J166" s="152">
        <f>IF(J$5&lt;=$D166,0,IF(SUM($D166,I123)&gt;J$5,$AM134/I123,$AM134-SUM($I166:I166)))</f>
        <v>0</v>
      </c>
      <c r="K166" s="152">
        <f>IF(K$5&lt;=$D166,0,IF(SUM($D166,I123)&gt;K$5,$AM134/I123,$AM134-SUM($I166:J166)))</f>
        <v>0</v>
      </c>
      <c r="L166" s="152">
        <f>IF(L$5&lt;=$D166,0,IF(SUM($D166,I123)&gt;L$5,$AM134/I123,$AM134-SUM($I166:K166)))</f>
        <v>0</v>
      </c>
      <c r="M166" s="152">
        <f>IF(M$5&lt;=$D166,0,IF(SUM($D166,I123)&gt;M$5,$AM134/I123,$AM134-SUM($I166:L166)))</f>
        <v>0</v>
      </c>
      <c r="N166" s="152">
        <f>IF(N$5&lt;=$D166,0,IF(SUM($D166,I123)&gt;N$5,$AM134/I123,$AM134-SUM($I166:M166)))</f>
        <v>0</v>
      </c>
      <c r="O166" s="152">
        <f>IF(O$5&lt;=$D166,0,IF(SUM($D166,I123)&gt;O$5,$AM134/I123,$AM134-SUM($I166:N166)))</f>
        <v>0</v>
      </c>
      <c r="P166" s="152">
        <f>IF(P$5&lt;=$D166,0,IF(SUM($D166,I123)&gt;P$5,$AM134/I123,$AM134-SUM($I166:O166)))</f>
        <v>0</v>
      </c>
      <c r="Q166" s="152">
        <f>IF(Q$5&lt;=$D166,0,IF(SUM($D166,I123)&gt;Q$5,$AM134/I123,$AM134-SUM($I166:P166)))</f>
        <v>0</v>
      </c>
      <c r="R166" s="152">
        <f>IF(R$5&lt;=$D166,0,IF(SUM($D166,I123)&gt;R$5,$AM134/I123,$AM134-SUM($I166:Q166)))</f>
        <v>0</v>
      </c>
      <c r="S166" s="152">
        <f>IF(S$5&lt;=$D166,0,IF(SUM($D166,I123)&gt;S$5,$AM134/I123,$AM134-SUM($I166:R166)))</f>
        <v>0</v>
      </c>
      <c r="T166" s="152">
        <f>IF(T$5&lt;=$D166,0,IF(SUM($D166,I123)&gt;T$5,$AM134/I123,$AM134-SUM($I166:S166)))</f>
        <v>0</v>
      </c>
      <c r="U166" s="152">
        <f>IF(U$5&lt;=$D166,0,IF(SUM($D166,I123)&gt;U$5,$AM134/I123,$AM134-SUM($I166:T166)))</f>
        <v>0</v>
      </c>
      <c r="V166" s="152">
        <f>IF(V$5&lt;=$D166,0,IF(SUM($D166,I123)&gt;V$5,$AM134/I123,$AM134-SUM($I166:U166)))</f>
        <v>0</v>
      </c>
      <c r="W166" s="152">
        <f>IF(W$5&lt;=$D166,0,IF(SUM($D166,I123)&gt;W$5,$AM134/I123,$AM134-SUM($I166:V166)))</f>
        <v>0</v>
      </c>
      <c r="X166" s="152">
        <f>IF(X$5&lt;=$D166,0,IF(SUM($D166,I123)&gt;X$5,$AM134/I123,$AM134-SUM($I166:W166)))</f>
        <v>0</v>
      </c>
      <c r="Y166" s="152">
        <f>IF(Y$5&lt;=$D166,0,IF(SUM($D166,I123)&gt;Y$5,$AM134/I123,$AM134-SUM($I166:X166)))</f>
        <v>0</v>
      </c>
      <c r="Z166" s="152">
        <f>IF(Z$5&lt;=$D166,0,IF(SUM($D166,I123)&gt;Z$5,$AM134/I123,$AM134-SUM($I166:Y166)))</f>
        <v>0</v>
      </c>
      <c r="AA166" s="152">
        <f>IF(AA$5&lt;=$D166,0,IF(SUM($D166,I123)&gt;AA$5,$AM134/I123,$AM134-SUM($I166:Z166)))</f>
        <v>0</v>
      </c>
      <c r="AB166" s="152">
        <f>IF(AB$5&lt;=$D166,0,IF(SUM($D166,I123)&gt;AB$5,$AM134/I123,$AM134-SUM($I166:AA166)))</f>
        <v>0</v>
      </c>
      <c r="AC166" s="152">
        <f>IF(AC$5&lt;=$D166,0,IF(SUM($D166,I123)&gt;AC$5,$AM134/I123,$AM134-SUM($I166:AB166)))</f>
        <v>0</v>
      </c>
      <c r="AD166" s="152">
        <f>IF(AD$5&lt;=$D166,0,IF(SUM($D166,I123)&gt;AD$5,$AM134/I123,$AM134-SUM($I166:AC166)))</f>
        <v>0</v>
      </c>
      <c r="AE166" s="152">
        <f>IF(AE$5&lt;=$D166,0,IF(SUM($D166,I123)&gt;AE$5,$AM134/I123,$AM134-SUM($I166:AD166)))</f>
        <v>0</v>
      </c>
      <c r="AF166" s="152">
        <f>IF(AF$5&lt;=$D166,0,IF(SUM($D166,I123)&gt;AF$5,$AM134/I123,$AM134-SUM($I166:AE166)))</f>
        <v>0</v>
      </c>
      <c r="AG166" s="152">
        <f>IF(AG$5&lt;=$D166,0,IF(SUM($D166,I123)&gt;AG$5,$AM134/I123,$AM134-SUM($I166:AF166)))</f>
        <v>0</v>
      </c>
      <c r="AH166" s="152">
        <f>IF(AH$5&lt;=$D166,0,IF(SUM($D166,I123)&gt;AH$5,$AM134/I123,$AM134-SUM($I166:AG166)))</f>
        <v>0</v>
      </c>
      <c r="AI166" s="152">
        <f>IF(AI$5&lt;=$D166,0,IF(SUM($D166,I123)&gt;AI$5,$AM134/I123,$AM134-SUM($I166:AH166)))</f>
        <v>0</v>
      </c>
      <c r="AJ166" s="152">
        <f>IF(AJ$5&lt;=$D166,0,IF(SUM($D166,I123)&gt;AJ$5,$AM134/I123,$AM134-SUM($I166:AI166)))</f>
        <v>0</v>
      </c>
      <c r="AK166" s="152">
        <f>IF(AK$5&lt;=$D166,0,IF(SUM($D166,I123)&gt;AK$5,$AM134/I123,$AM134-SUM($I166:AJ166)))</f>
        <v>0</v>
      </c>
      <c r="AL166" s="152">
        <f>IF(AL$5&lt;=$D166,0,IF(SUM($D166,I123)&gt;AL$5,$AM134/I123,$AM134-SUM($I166:AK166)))</f>
        <v>0</v>
      </c>
      <c r="AM166" s="152">
        <f>IF(AM$5&lt;=$D166,0,IF(SUM($D166,I123)&gt;AM$5,$AM134/I123,$AM134-SUM($I166:AL166)))</f>
        <v>0</v>
      </c>
      <c r="AN166" s="153">
        <f>IF(AN$5&lt;=$D166,0,IF(SUM($D166,I123)&gt;AN$5,$AM134/I123,$AM134-SUM($I166:AM166)))</f>
        <v>0</v>
      </c>
      <c r="AO166" s="154">
        <f>IF(AO$5&lt;=$D166,0,IF(SUM($D166,I123)&gt;AO$5,$AM134/I123,$AM134-SUM($I166:AN166)))</f>
        <v>0</v>
      </c>
      <c r="AP166" s="154">
        <f>IF(AP$5&lt;=$D166,0,IF(SUM($D166,I123)&gt;AP$5,$AM134/I123,$AM134-SUM($I166:AO166)))</f>
        <v>0</v>
      </c>
      <c r="AQ166" s="154">
        <f>IF(AQ$5&lt;=$D166,0,IF(SUM($D166,I123)&gt;AQ$5,$AM134/I123,$AM134-SUM($I166:AP166)))</f>
        <v>0</v>
      </c>
      <c r="AR166" s="154">
        <f>IF(AR$5&lt;=$D166,0,IF(SUM($D166,I123)&gt;AR$5,$AM134/I123,$AM134-SUM($I166:AQ166)))</f>
        <v>0</v>
      </c>
      <c r="AS166" s="154">
        <f>IF(AS$5&lt;=$D166,0,IF(SUM($D166,I123)&gt;AS$5,$AM134/I123,$AM134-SUM($I166:AR166)))</f>
        <v>0</v>
      </c>
      <c r="AT166" s="154">
        <f>IF(AT$5&lt;=$D166,0,IF(SUM($D166,I123)&gt;AT$5,$AM134/I123,$AM134-SUM($I166:AS166)))</f>
        <v>0</v>
      </c>
      <c r="AU166" s="154">
        <f>IF(AU$5&lt;=$D166,0,IF(SUM($D166,I123)&gt;AU$5,$AM134/I123,$AM134-SUM($I166:AT166)))</f>
        <v>0</v>
      </c>
      <c r="AV166" s="154">
        <f>IF(AV$5&lt;=$D166,0,IF(SUM($D166,I123)&gt;AV$5,$AM134/I123,$AM134-SUM($I166:AU166)))</f>
        <v>0</v>
      </c>
      <c r="AW166" s="154">
        <f>IF(AW$5&lt;=$D166,0,IF(SUM($D166,I123)&gt;AW$5,$AM134/I123,$AM134-SUM($I166:AV166)))</f>
        <v>0</v>
      </c>
      <c r="AX166" s="154">
        <f>IF(AX$5&lt;=$D166,0,IF(SUM($D166,I123)&gt;AX$5,$AM134/I123,$AM134-SUM($I166:AW166)))</f>
        <v>0</v>
      </c>
      <c r="AY166" s="154">
        <f>IF(AY$5&lt;=$D166,0,IF(SUM($D166,I123)&gt;AY$5,$AM134/I123,$AM134-SUM($I166:AX166)))</f>
        <v>0</v>
      </c>
      <c r="AZ166" s="154">
        <f>IF(AZ$5&lt;=$D166,0,IF(SUM($D166,I123)&gt;AZ$5,$AM134/I123,$AM134-SUM($I166:AY166)))</f>
        <v>0</v>
      </c>
      <c r="BA166" s="154">
        <f>IF(BA$5&lt;=$D166,0,IF(SUM($D166,I123)&gt;BA$5,$AM134/I123,$AM134-SUM($I166:AZ166)))</f>
        <v>0</v>
      </c>
      <c r="BB166" s="154">
        <f>IF(BB$5&lt;=$D166,0,IF(SUM($D166,I123)&gt;BB$5,$AM134/I123,$AM134-SUM($I166:BA166)))</f>
        <v>0</v>
      </c>
      <c r="BC166" s="154">
        <f>IF(BC$5&lt;=$D166,0,IF(SUM($D166,I123)&gt;BC$5,$AM134/I123,$AM134-SUM($I166:BB166)))</f>
        <v>0</v>
      </c>
      <c r="BD166" s="154">
        <f>IF(BD$5&lt;=$D166,0,IF(SUM($D166,I123)&gt;BD$5,$AM134/I123,$AM134-SUM($I166:BC166)))</f>
        <v>0</v>
      </c>
      <c r="BE166" s="154">
        <f>IF(BE$5&lt;=$D166,0,IF(SUM($D166,I123)&gt;BE$5,$AM134/I123,$AM134-SUM($I166:BD166)))</f>
        <v>0</v>
      </c>
      <c r="BF166" s="154">
        <f>IF(BF$5&lt;=$D166,0,IF(SUM($D166,I123)&gt;BF$5,$AM134/I123,$AM134-SUM($I166:BE166)))</f>
        <v>0</v>
      </c>
      <c r="BG166" s="154">
        <f>IF(BG$5&lt;=$D166,0,IF(SUM($D166,I123)&gt;BG$5,$AM134/I123,$AM134-SUM($I166:BF166)))</f>
        <v>0</v>
      </c>
      <c r="BH166" s="154">
        <f>IF(BH$5&lt;=$D166,0,IF(SUM($D166,I123)&gt;BH$5,$AM134/I123,$AM134-SUM($I166:BG166)))</f>
        <v>0</v>
      </c>
      <c r="BI166" s="154">
        <f>IF(BI$5&lt;=$D166,0,IF(SUM($D166,I123)&gt;BI$5,$AM134/I123,$AM134-SUM($I166:BH166)))</f>
        <v>0</v>
      </c>
      <c r="BJ166" s="154">
        <f>IF(BJ$5&lt;=$D166,0,IF(SUM($D166,I123)&gt;BJ$5,$AM134/I123,$AM134-SUM($I166:BI166)))</f>
        <v>0</v>
      </c>
      <c r="BK166" s="154">
        <f>IF(BK$5&lt;=$D166,0,IF(SUM($D166,I123)&gt;BK$5,$AM134/I123,$AM134-SUM($I166:BJ166)))</f>
        <v>0</v>
      </c>
      <c r="BL166" s="154">
        <f>IF(BL$5&lt;=$D166,0,IF(SUM($D166,I123)&gt;BL$5,$AM134/I123,$AM134-SUM($I166:BK166)))</f>
        <v>0</v>
      </c>
      <c r="BM166" s="154">
        <f>IF(BM$5&lt;=$D166,0,IF(SUM($D166,I123)&gt;BM$5,$AM134/I123,$AM134-SUM($I166:BL166)))</f>
        <v>0</v>
      </c>
      <c r="BN166" s="154">
        <f>IF(BN$5&lt;=$D166,0,IF(SUM($D166,I123)&gt;BN$5,$AM134/I123,$AM134-SUM($I166:BM166)))</f>
        <v>0</v>
      </c>
      <c r="BO166" s="154">
        <f>IF(BO$5&lt;=$D166,0,IF(SUM($D166,I123)&gt;BO$5,$AM134/I123,$AM134-SUM($I166:BN166)))</f>
        <v>0</v>
      </c>
      <c r="BP166" s="154">
        <f>IF(BP$5&lt;=$D166,0,IF(SUM($D166,I123)&gt;BP$5,$AM134/I123,$AM134-SUM($I166:BO166)))</f>
        <v>0</v>
      </c>
      <c r="BQ166" s="154">
        <f>IF(BQ$5&lt;=$D166,0,IF(SUM($D166,I123)&gt;BQ$5,$AM134/I123,$AM134-SUM($I166:BP166)))</f>
        <v>0</v>
      </c>
      <c r="BR166" s="154">
        <f>IF(BR$5&lt;=$D166,0,IF(SUM($D166,I123)&gt;BR$5,$AM134/I123,$AM134-SUM($I166:BQ166)))</f>
        <v>0</v>
      </c>
      <c r="BS166" s="154">
        <f>IF(BS$5&lt;=$D166,0,IF(SUM($D166,I123)&gt;BS$5,$AM134/I123,$AM134-SUM($I166:BR166)))</f>
        <v>0</v>
      </c>
      <c r="BT166" s="154">
        <f>IF(BT$5&lt;=$D166,0,IF(SUM($D166,I123)&gt;BT$5,$AM134/I123,$AM134-SUM($I166:BS166)))</f>
        <v>0</v>
      </c>
      <c r="BU166" s="154">
        <f>IF(BU$5&lt;=$D166,0,IF(SUM($D166,I123)&gt;BU$5,$AM134/I123,$AM134-SUM($I166:BT166)))</f>
        <v>0</v>
      </c>
      <c r="BV166" s="154">
        <f>IF(BV$5&lt;=$D166,0,IF(SUM($D166,I123)&gt;BV$5,$AM134/I123,$AM134-SUM($I166:BU166)))</f>
        <v>0</v>
      </c>
      <c r="BW166" s="154">
        <f>IF(BW$5&lt;=$D166,0,IF(SUM($D166,I123)&gt;BW$5,$AM134/I123,$AM134-SUM($I166:BV166)))</f>
        <v>0</v>
      </c>
    </row>
    <row r="167" spans="1:75" ht="12.75" customHeight="1" outlineLevel="1">
      <c r="I167" s="134"/>
    </row>
    <row r="168" spans="1:75" ht="12.75" customHeight="1">
      <c r="D168" s="126" t="s">
        <v>28</v>
      </c>
      <c r="E168" s="120" t="s">
        <v>55</v>
      </c>
      <c r="I168" s="134"/>
      <c r="J168" s="120">
        <f t="shared" ref="J168:AO168" si="39">J128+SUM(J136:J166)</f>
        <v>1.9625929488380142E-2</v>
      </c>
      <c r="K168" s="120">
        <f t="shared" si="39"/>
        <v>2.1732737547019883E-2</v>
      </c>
      <c r="L168" s="120">
        <f t="shared" si="39"/>
        <v>2.4200221508047265E-2</v>
      </c>
      <c r="M168" s="120">
        <f t="shared" si="39"/>
        <v>2.6726159470777784E-2</v>
      </c>
      <c r="N168" s="120">
        <f t="shared" si="39"/>
        <v>3.2685680312085942E-2</v>
      </c>
      <c r="O168" s="120">
        <f t="shared" si="39"/>
        <v>4.0636047296571449E-2</v>
      </c>
      <c r="P168" s="120">
        <f t="shared" si="39"/>
        <v>4.0636047296571449E-2</v>
      </c>
      <c r="Q168" s="120">
        <f t="shared" si="39"/>
        <v>4.0636047296571449E-2</v>
      </c>
      <c r="R168" s="120">
        <f t="shared" si="39"/>
        <v>4.0636047296571449E-2</v>
      </c>
      <c r="S168" s="120">
        <f t="shared" si="39"/>
        <v>4.0636047296571449E-2</v>
      </c>
      <c r="T168" s="120">
        <f t="shared" si="39"/>
        <v>4.0636047296571449E-2</v>
      </c>
      <c r="U168" s="120">
        <f t="shared" si="39"/>
        <v>4.0636047296571449E-2</v>
      </c>
      <c r="V168" s="120">
        <f t="shared" si="39"/>
        <v>4.0636047296571449E-2</v>
      </c>
      <c r="W168" s="120">
        <f t="shared" si="39"/>
        <v>4.0636047296571449E-2</v>
      </c>
      <c r="X168" s="120">
        <f t="shared" si="39"/>
        <v>4.0636047296571449E-2</v>
      </c>
      <c r="Y168" s="120">
        <f t="shared" si="39"/>
        <v>4.0636047296571449E-2</v>
      </c>
      <c r="Z168" s="120">
        <f t="shared" si="39"/>
        <v>4.0636047296571449E-2</v>
      </c>
      <c r="AA168" s="120">
        <f t="shared" si="39"/>
        <v>4.0636047296571449E-2</v>
      </c>
      <c r="AB168" s="120">
        <f t="shared" si="39"/>
        <v>4.0636047296571449E-2</v>
      </c>
      <c r="AC168" s="120">
        <f t="shared" si="39"/>
        <v>4.0636047296571449E-2</v>
      </c>
      <c r="AD168" s="120">
        <f t="shared" si="39"/>
        <v>4.0636047296571449E-2</v>
      </c>
      <c r="AE168" s="120">
        <f t="shared" si="39"/>
        <v>4.0636047296571449E-2</v>
      </c>
      <c r="AF168" s="120">
        <f t="shared" si="39"/>
        <v>4.0636047296571449E-2</v>
      </c>
      <c r="AG168" s="120">
        <f t="shared" si="39"/>
        <v>4.0636047296571449E-2</v>
      </c>
      <c r="AH168" s="120">
        <f t="shared" si="39"/>
        <v>4.0636047296571449E-2</v>
      </c>
      <c r="AI168" s="120">
        <f t="shared" si="39"/>
        <v>4.0636047296571449E-2</v>
      </c>
      <c r="AJ168" s="120">
        <f t="shared" si="39"/>
        <v>4.0636047296571449E-2</v>
      </c>
      <c r="AK168" s="120">
        <f t="shared" si="39"/>
        <v>4.0636047296571449E-2</v>
      </c>
      <c r="AL168" s="120">
        <f t="shared" si="39"/>
        <v>4.0636047296571449E-2</v>
      </c>
      <c r="AM168" s="120">
        <f t="shared" si="39"/>
        <v>4.0636047296571449E-2</v>
      </c>
      <c r="AN168" s="120">
        <f t="shared" si="39"/>
        <v>4.0636047296571449E-2</v>
      </c>
      <c r="AO168" s="120">
        <f t="shared" si="39"/>
        <v>4.0636047296571449E-2</v>
      </c>
      <c r="AP168" s="120">
        <f t="shared" ref="AP168:BQ168" si="40">AP128+SUM(AP136:AP166)</f>
        <v>4.0636047296571449E-2</v>
      </c>
      <c r="AQ168" s="120">
        <f t="shared" si="40"/>
        <v>4.0636047296571449E-2</v>
      </c>
      <c r="AR168" s="120">
        <f t="shared" si="40"/>
        <v>4.0636047296571449E-2</v>
      </c>
      <c r="AS168" s="120">
        <f t="shared" si="40"/>
        <v>4.0636047296571449E-2</v>
      </c>
      <c r="AT168" s="120">
        <f t="shared" si="40"/>
        <v>4.0636047296571449E-2</v>
      </c>
      <c r="AU168" s="120">
        <f t="shared" si="40"/>
        <v>4.0636047296571449E-2</v>
      </c>
      <c r="AV168" s="120">
        <f t="shared" si="40"/>
        <v>4.0636047296571449E-2</v>
      </c>
      <c r="AW168" s="120">
        <f t="shared" si="40"/>
        <v>4.0636047296571449E-2</v>
      </c>
      <c r="AX168" s="120">
        <f t="shared" si="40"/>
        <v>4.0636047296571449E-2</v>
      </c>
      <c r="AY168" s="120">
        <f t="shared" si="40"/>
        <v>4.0636047296571449E-2</v>
      </c>
      <c r="AZ168" s="120">
        <f t="shared" si="40"/>
        <v>4.0636047296571449E-2</v>
      </c>
      <c r="BA168" s="120">
        <f t="shared" si="40"/>
        <v>4.0636047296571449E-2</v>
      </c>
      <c r="BB168" s="120">
        <f t="shared" si="40"/>
        <v>4.0636047296571449E-2</v>
      </c>
      <c r="BC168" s="120">
        <f t="shared" si="40"/>
        <v>2.6923136167590477E-2</v>
      </c>
      <c r="BD168" s="120">
        <f t="shared" si="40"/>
        <v>2.1010117808191307E-2</v>
      </c>
      <c r="BE168" s="120">
        <f t="shared" si="40"/>
        <v>2.1010117808191307E-2</v>
      </c>
      <c r="BF168" s="120">
        <f t="shared" si="40"/>
        <v>2.1010117808191307E-2</v>
      </c>
      <c r="BG168" s="120">
        <f t="shared" si="40"/>
        <v>2.1010117808191307E-2</v>
      </c>
      <c r="BH168" s="120">
        <f t="shared" si="40"/>
        <v>2.1010117808191384E-2</v>
      </c>
      <c r="BI168" s="120">
        <f t="shared" si="40"/>
        <v>1.8903309749551702E-2</v>
      </c>
      <c r="BJ168" s="120">
        <f t="shared" si="40"/>
        <v>1.6435825788524067E-2</v>
      </c>
      <c r="BK168" s="120">
        <f t="shared" si="40"/>
        <v>1.3909887825793806E-2</v>
      </c>
      <c r="BL168" s="120">
        <f t="shared" si="40"/>
        <v>7.950366984485091E-3</v>
      </c>
      <c r="BM168" s="120">
        <f t="shared" si="40"/>
        <v>0</v>
      </c>
      <c r="BN168" s="120">
        <f t="shared" si="40"/>
        <v>0</v>
      </c>
      <c r="BO168" s="120">
        <f t="shared" si="40"/>
        <v>0</v>
      </c>
      <c r="BP168" s="120">
        <f t="shared" si="40"/>
        <v>0</v>
      </c>
      <c r="BQ168" s="120">
        <f t="shared" si="40"/>
        <v>0</v>
      </c>
      <c r="BR168" s="120">
        <f t="shared" ref="BR168:BV168" si="41">BR128+SUM(BR136:BR166)</f>
        <v>0</v>
      </c>
      <c r="BS168" s="120">
        <f t="shared" si="41"/>
        <v>0</v>
      </c>
      <c r="BT168" s="120">
        <f t="shared" si="41"/>
        <v>0</v>
      </c>
      <c r="BU168" s="120">
        <f t="shared" si="41"/>
        <v>0</v>
      </c>
      <c r="BV168" s="120">
        <f t="shared" si="41"/>
        <v>0</v>
      </c>
      <c r="BW168" s="120">
        <f t="shared" ref="BW168" si="42">BW128+SUM(BW136:BW166)</f>
        <v>0</v>
      </c>
    </row>
    <row r="169" spans="1:75" ht="12.75" customHeight="1">
      <c r="D169" s="126" t="s">
        <v>30</v>
      </c>
      <c r="E169" s="120" t="s">
        <v>55</v>
      </c>
      <c r="I169" s="134"/>
      <c r="J169" s="120">
        <f>J134-SUM(J137:J166)+I169</f>
        <v>0.10534040293198696</v>
      </c>
      <c r="K169" s="120">
        <f t="shared" ref="K169:BQ169" si="43">K134-SUM(K137:K166)+J169</f>
        <v>0.22660779292471628</v>
      </c>
      <c r="L169" s="120">
        <f t="shared" si="43"/>
        <v>0.3483303990415752</v>
      </c>
      <c r="M169" s="120">
        <f t="shared" si="43"/>
        <v>0.63920621112458553</v>
      </c>
      <c r="N169" s="120">
        <f t="shared" si="43"/>
        <v>1.0236648095251553</v>
      </c>
      <c r="O169" s="120">
        <f t="shared" si="43"/>
        <v>1.0026546917169639</v>
      </c>
      <c r="P169" s="120">
        <f t="shared" si="43"/>
        <v>0.98164457390877258</v>
      </c>
      <c r="Q169" s="120">
        <f t="shared" si="43"/>
        <v>0.96063445610058129</v>
      </c>
      <c r="R169" s="120">
        <f t="shared" si="43"/>
        <v>0.93962433829239</v>
      </c>
      <c r="S169" s="120">
        <f t="shared" si="43"/>
        <v>0.91861422048419872</v>
      </c>
      <c r="T169" s="120">
        <f t="shared" si="43"/>
        <v>0.89760410267600743</v>
      </c>
      <c r="U169" s="120">
        <f t="shared" si="43"/>
        <v>0.87659398486781615</v>
      </c>
      <c r="V169" s="120">
        <f t="shared" si="43"/>
        <v>0.85558386705962486</v>
      </c>
      <c r="W169" s="120">
        <f t="shared" si="43"/>
        <v>0.83457374925143357</v>
      </c>
      <c r="X169" s="120">
        <f t="shared" si="43"/>
        <v>0.81356363144324229</v>
      </c>
      <c r="Y169" s="120">
        <f t="shared" si="43"/>
        <v>0.792553513635051</v>
      </c>
      <c r="Z169" s="120">
        <f t="shared" si="43"/>
        <v>0.77154339582685971</v>
      </c>
      <c r="AA169" s="120">
        <f t="shared" si="43"/>
        <v>0.75053327801866843</v>
      </c>
      <c r="AB169" s="120">
        <f t="shared" si="43"/>
        <v>0.72952316021047714</v>
      </c>
      <c r="AC169" s="120">
        <f t="shared" si="43"/>
        <v>0.70851304240228585</v>
      </c>
      <c r="AD169" s="120">
        <f t="shared" si="43"/>
        <v>0.68750292459409457</v>
      </c>
      <c r="AE169" s="120">
        <f t="shared" si="43"/>
        <v>0.66649280678590328</v>
      </c>
      <c r="AF169" s="120">
        <f t="shared" si="43"/>
        <v>0.64548268897771199</v>
      </c>
      <c r="AG169" s="120">
        <f t="shared" si="43"/>
        <v>0.62447257116952071</v>
      </c>
      <c r="AH169" s="120">
        <f t="shared" si="43"/>
        <v>0.60346245336132942</v>
      </c>
      <c r="AI169" s="120">
        <f t="shared" si="43"/>
        <v>0.58245233555313813</v>
      </c>
      <c r="AJ169" s="120">
        <f t="shared" si="43"/>
        <v>0.56144221774494685</v>
      </c>
      <c r="AK169" s="120">
        <f t="shared" si="43"/>
        <v>0.54043209993675556</v>
      </c>
      <c r="AL169" s="120">
        <f t="shared" si="43"/>
        <v>0.51942198212856427</v>
      </c>
      <c r="AM169" s="120">
        <f t="shared" si="43"/>
        <v>0.49841186432037299</v>
      </c>
      <c r="AN169" s="120">
        <f t="shared" si="43"/>
        <v>0.4774017465121817</v>
      </c>
      <c r="AO169" s="120">
        <f t="shared" si="43"/>
        <v>0.45639162870399042</v>
      </c>
      <c r="AP169" s="120">
        <f t="shared" si="43"/>
        <v>0.43538151089579913</v>
      </c>
      <c r="AQ169" s="120">
        <f t="shared" si="43"/>
        <v>0.41437139308760784</v>
      </c>
      <c r="AR169" s="120">
        <f t="shared" si="43"/>
        <v>0.39336127527941656</v>
      </c>
      <c r="AS169" s="120">
        <f t="shared" si="43"/>
        <v>0.37235115747122527</v>
      </c>
      <c r="AT169" s="120">
        <f t="shared" si="43"/>
        <v>0.35134103966303398</v>
      </c>
      <c r="AU169" s="120">
        <f t="shared" si="43"/>
        <v>0.3303309218548427</v>
      </c>
      <c r="AV169" s="120">
        <f t="shared" si="43"/>
        <v>0.30932080404665141</v>
      </c>
      <c r="AW169" s="120">
        <f t="shared" si="43"/>
        <v>0.28831068623846012</v>
      </c>
      <c r="AX169" s="120">
        <f t="shared" si="43"/>
        <v>0.26730056843026884</v>
      </c>
      <c r="AY169" s="120">
        <f t="shared" si="43"/>
        <v>0.24629045062207752</v>
      </c>
      <c r="AZ169" s="120">
        <f t="shared" si="43"/>
        <v>0.22528033281388621</v>
      </c>
      <c r="BA169" s="120">
        <f t="shared" si="43"/>
        <v>0.20427021500569489</v>
      </c>
      <c r="BB169" s="120">
        <f t="shared" si="43"/>
        <v>0.18326009719750358</v>
      </c>
      <c r="BC169" s="120">
        <f t="shared" si="43"/>
        <v>0.16224997938931227</v>
      </c>
      <c r="BD169" s="120">
        <f t="shared" si="43"/>
        <v>0.14123986158112095</v>
      </c>
      <c r="BE169" s="120">
        <f t="shared" si="43"/>
        <v>0.12022974377292964</v>
      </c>
      <c r="BF169" s="120">
        <f t="shared" si="43"/>
        <v>9.9219625964738323E-2</v>
      </c>
      <c r="BG169" s="120">
        <f t="shared" si="43"/>
        <v>7.8209508156547008E-2</v>
      </c>
      <c r="BH169" s="120">
        <f t="shared" si="43"/>
        <v>5.7199390348355625E-2</v>
      </c>
      <c r="BI169" s="120">
        <f t="shared" si="43"/>
        <v>3.8296080598803919E-2</v>
      </c>
      <c r="BJ169" s="120">
        <f t="shared" si="43"/>
        <v>2.1860254810279853E-2</v>
      </c>
      <c r="BK169" s="120">
        <f t="shared" si="43"/>
        <v>7.9503669844860469E-3</v>
      </c>
      <c r="BL169" s="120">
        <f t="shared" si="43"/>
        <v>9.5583263526322071E-16</v>
      </c>
      <c r="BM169" s="120">
        <f t="shared" si="43"/>
        <v>9.5583263526322071E-16</v>
      </c>
      <c r="BN169" s="120">
        <f t="shared" si="43"/>
        <v>9.5583263526322071E-16</v>
      </c>
      <c r="BO169" s="120">
        <f t="shared" si="43"/>
        <v>9.5583263526322071E-16</v>
      </c>
      <c r="BP169" s="120">
        <f t="shared" si="43"/>
        <v>9.5583263526322071E-16</v>
      </c>
      <c r="BQ169" s="120">
        <f t="shared" si="43"/>
        <v>9.5583263526322071E-16</v>
      </c>
      <c r="BR169" s="120">
        <f t="shared" ref="BR169:BW169" si="44">BR134-SUM(BR137:BR166)+BQ169</f>
        <v>9.5583263526322071E-16</v>
      </c>
      <c r="BS169" s="120">
        <f t="shared" si="44"/>
        <v>9.5583263526322071E-16</v>
      </c>
      <c r="BT169" s="120">
        <f t="shared" si="44"/>
        <v>9.5583263526322071E-16</v>
      </c>
      <c r="BU169" s="120">
        <f t="shared" si="44"/>
        <v>9.5583263526322071E-16</v>
      </c>
      <c r="BV169" s="120">
        <f t="shared" si="44"/>
        <v>9.5583263526322071E-16</v>
      </c>
      <c r="BW169" s="120">
        <f t="shared" si="44"/>
        <v>9.5583263526322071E-16</v>
      </c>
    </row>
    <row r="170" spans="1:75" ht="12.75" customHeight="1">
      <c r="D170" s="126" t="str">
        <f>"Total Closing RAB - "&amp;B121</f>
        <v>Total Closing RAB - Cathodic Protection</v>
      </c>
      <c r="E170" s="120" t="s">
        <v>55</v>
      </c>
      <c r="I170" s="134"/>
      <c r="J170" s="120">
        <f>J169+J131</f>
        <v>0.97479431878011291</v>
      </c>
      <c r="K170" s="120">
        <f t="shared" ref="K170:BV170" si="45">K169+K131</f>
        <v>1.0764357792844621</v>
      </c>
      <c r="L170" s="120">
        <f t="shared" si="45"/>
        <v>1.1785324559129409</v>
      </c>
      <c r="M170" s="120">
        <f t="shared" si="45"/>
        <v>1.449782338507571</v>
      </c>
      <c r="N170" s="120">
        <f t="shared" si="45"/>
        <v>1.8146150074197607</v>
      </c>
      <c r="O170" s="120">
        <f t="shared" si="45"/>
        <v>1.773978960123189</v>
      </c>
      <c r="P170" s="120">
        <f t="shared" si="45"/>
        <v>1.7333429128266176</v>
      </c>
      <c r="Q170" s="120">
        <f t="shared" si="45"/>
        <v>1.6927068655300461</v>
      </c>
      <c r="R170" s="120">
        <f t="shared" si="45"/>
        <v>1.6520708182334747</v>
      </c>
      <c r="S170" s="120">
        <f t="shared" si="45"/>
        <v>1.6114347709369032</v>
      </c>
      <c r="T170" s="120">
        <f t="shared" si="45"/>
        <v>1.5707987236403318</v>
      </c>
      <c r="U170" s="120">
        <f t="shared" si="45"/>
        <v>1.5301626763437604</v>
      </c>
      <c r="V170" s="120">
        <f t="shared" si="45"/>
        <v>1.4895266290471889</v>
      </c>
      <c r="W170" s="120">
        <f t="shared" si="45"/>
        <v>1.4488905817506175</v>
      </c>
      <c r="X170" s="120">
        <f t="shared" si="45"/>
        <v>1.408254534454046</v>
      </c>
      <c r="Y170" s="120">
        <f t="shared" si="45"/>
        <v>1.3676184871574746</v>
      </c>
      <c r="Z170" s="120">
        <f t="shared" si="45"/>
        <v>1.3269824398609031</v>
      </c>
      <c r="AA170" s="120">
        <f t="shared" si="45"/>
        <v>1.2863463925643317</v>
      </c>
      <c r="AB170" s="120">
        <f t="shared" si="45"/>
        <v>1.2457103452677603</v>
      </c>
      <c r="AC170" s="120">
        <f t="shared" si="45"/>
        <v>1.2050742979711888</v>
      </c>
      <c r="AD170" s="120">
        <f t="shared" si="45"/>
        <v>1.1644382506746174</v>
      </c>
      <c r="AE170" s="120">
        <f t="shared" si="45"/>
        <v>1.1238022033780459</v>
      </c>
      <c r="AF170" s="120">
        <f t="shared" si="45"/>
        <v>1.0831661560814745</v>
      </c>
      <c r="AG170" s="120">
        <f t="shared" si="45"/>
        <v>1.042530108784903</v>
      </c>
      <c r="AH170" s="120">
        <f t="shared" si="45"/>
        <v>1.0018940614883316</v>
      </c>
      <c r="AI170" s="120">
        <f t="shared" si="45"/>
        <v>0.96125801419176016</v>
      </c>
      <c r="AJ170" s="120">
        <f t="shared" si="45"/>
        <v>0.92062196689518871</v>
      </c>
      <c r="AK170" s="120">
        <f t="shared" si="45"/>
        <v>0.87998591959861727</v>
      </c>
      <c r="AL170" s="120">
        <f t="shared" si="45"/>
        <v>0.83934987230204583</v>
      </c>
      <c r="AM170" s="120">
        <f t="shared" si="45"/>
        <v>0.79871382500547439</v>
      </c>
      <c r="AN170" s="120">
        <f t="shared" si="45"/>
        <v>0.75807777770890294</v>
      </c>
      <c r="AO170" s="120">
        <f t="shared" si="45"/>
        <v>0.7174417304123315</v>
      </c>
      <c r="AP170" s="120">
        <f t="shared" si="45"/>
        <v>0.67680568311576006</v>
      </c>
      <c r="AQ170" s="120">
        <f t="shared" si="45"/>
        <v>0.63616963581918862</v>
      </c>
      <c r="AR170" s="120">
        <f t="shared" si="45"/>
        <v>0.59553358852261717</v>
      </c>
      <c r="AS170" s="120">
        <f t="shared" si="45"/>
        <v>0.55489754122604573</v>
      </c>
      <c r="AT170" s="120">
        <f t="shared" si="45"/>
        <v>0.51426149392947429</v>
      </c>
      <c r="AU170" s="120">
        <f t="shared" si="45"/>
        <v>0.47362544663290285</v>
      </c>
      <c r="AV170" s="120">
        <f t="shared" si="45"/>
        <v>0.4329893993363314</v>
      </c>
      <c r="AW170" s="120">
        <f t="shared" si="45"/>
        <v>0.39235335203975996</v>
      </c>
      <c r="AX170" s="120">
        <f t="shared" si="45"/>
        <v>0.35171730474318857</v>
      </c>
      <c r="AY170" s="120">
        <f t="shared" si="45"/>
        <v>0.31108125744661708</v>
      </c>
      <c r="AZ170" s="120">
        <f t="shared" si="45"/>
        <v>0.27044521015004563</v>
      </c>
      <c r="BA170" s="120">
        <f t="shared" si="45"/>
        <v>0.22980916285347419</v>
      </c>
      <c r="BB170" s="120">
        <f t="shared" si="45"/>
        <v>0.18917311555690275</v>
      </c>
      <c r="BC170" s="120">
        <f t="shared" si="45"/>
        <v>0.16224997938931224</v>
      </c>
      <c r="BD170" s="120">
        <f t="shared" si="45"/>
        <v>0.14123986158112095</v>
      </c>
      <c r="BE170" s="120">
        <f t="shared" si="45"/>
        <v>0.12022974377292962</v>
      </c>
      <c r="BF170" s="120">
        <f t="shared" si="45"/>
        <v>9.9219625964738309E-2</v>
      </c>
      <c r="BG170" s="120">
        <f t="shared" si="45"/>
        <v>7.8209508156546995E-2</v>
      </c>
      <c r="BH170" s="120">
        <f t="shared" si="45"/>
        <v>5.7199390348355611E-2</v>
      </c>
      <c r="BI170" s="120">
        <f t="shared" si="45"/>
        <v>3.8296080598803905E-2</v>
      </c>
      <c r="BJ170" s="120">
        <f t="shared" si="45"/>
        <v>2.1860254810279839E-2</v>
      </c>
      <c r="BK170" s="120">
        <f t="shared" si="45"/>
        <v>7.950366984486033E-3</v>
      </c>
      <c r="BL170" s="120">
        <f t="shared" si="45"/>
        <v>9.4195484745540625E-16</v>
      </c>
      <c r="BM170" s="120">
        <f t="shared" si="45"/>
        <v>9.4195484745540625E-16</v>
      </c>
      <c r="BN170" s="120">
        <f t="shared" si="45"/>
        <v>9.4195484745540625E-16</v>
      </c>
      <c r="BO170" s="120">
        <f t="shared" si="45"/>
        <v>9.4195484745540625E-16</v>
      </c>
      <c r="BP170" s="120">
        <f t="shared" si="45"/>
        <v>9.4195484745540625E-16</v>
      </c>
      <c r="BQ170" s="120">
        <f t="shared" si="45"/>
        <v>9.4195484745540625E-16</v>
      </c>
      <c r="BR170" s="120">
        <f t="shared" si="45"/>
        <v>9.4195484745540625E-16</v>
      </c>
      <c r="BS170" s="120">
        <f t="shared" si="45"/>
        <v>9.4195484745540625E-16</v>
      </c>
      <c r="BT170" s="120">
        <f t="shared" si="45"/>
        <v>9.4195484745540625E-16</v>
      </c>
      <c r="BU170" s="120">
        <f t="shared" si="45"/>
        <v>9.4195484745540625E-16</v>
      </c>
      <c r="BV170" s="120">
        <f t="shared" si="45"/>
        <v>9.4195484745540625E-16</v>
      </c>
      <c r="BW170" s="120">
        <f t="shared" ref="BW170" si="46">BW169+BW131</f>
        <v>9.4195484745540625E-16</v>
      </c>
    </row>
    <row r="171" spans="1:75" ht="12.75" customHeight="1">
      <c r="I171" s="134"/>
    </row>
    <row r="172" spans="1:75" ht="12.75" customHeight="1">
      <c r="N172" s="128"/>
    </row>
    <row r="173" spans="1:75" s="133" customFormat="1" ht="12.75" customHeight="1">
      <c r="A173" s="130"/>
      <c r="B173" s="131" t="str">
        <f>'Inputs - Summary'!C46</f>
        <v>Supply Regs/Valve stations</v>
      </c>
      <c r="C173" s="130"/>
      <c r="D173" s="132"/>
      <c r="E173" s="130"/>
      <c r="F173" s="130"/>
      <c r="G173" s="130"/>
      <c r="H173" s="130"/>
      <c r="I173" s="130"/>
      <c r="J173" s="130"/>
      <c r="K173" s="130"/>
      <c r="L173" s="130"/>
      <c r="M173" s="130"/>
      <c r="N173" s="130"/>
      <c r="O173" s="130"/>
      <c r="P173" s="130"/>
      <c r="Q173" s="130"/>
      <c r="R173" s="130"/>
      <c r="S173" s="130"/>
      <c r="T173" s="130"/>
      <c r="U173" s="130"/>
      <c r="V173" s="130"/>
      <c r="W173" s="130"/>
      <c r="X173" s="130"/>
      <c r="Y173" s="130"/>
      <c r="Z173" s="130"/>
      <c r="AA173" s="130"/>
      <c r="AB173" s="130"/>
      <c r="AC173" s="130"/>
      <c r="AD173" s="130"/>
      <c r="AE173" s="130"/>
      <c r="AF173" s="130"/>
      <c r="AG173" s="130"/>
      <c r="AH173" s="130"/>
      <c r="AI173" s="130"/>
      <c r="AJ173" s="130"/>
      <c r="AK173" s="130"/>
      <c r="AL173" s="130"/>
      <c r="AM173" s="130"/>
      <c r="AN173" s="130"/>
      <c r="AO173" s="130"/>
      <c r="AP173" s="130"/>
      <c r="AQ173" s="130"/>
      <c r="AR173" s="130"/>
      <c r="AS173" s="130"/>
      <c r="AT173" s="130"/>
      <c r="AU173" s="130"/>
      <c r="AV173" s="130"/>
      <c r="AW173" s="130"/>
      <c r="AX173" s="130"/>
      <c r="AY173" s="130"/>
      <c r="AZ173" s="130"/>
      <c r="BA173" s="130"/>
      <c r="BB173" s="130"/>
      <c r="BC173" s="130"/>
      <c r="BD173" s="130"/>
      <c r="BE173" s="130"/>
      <c r="BF173" s="130"/>
      <c r="BG173" s="130"/>
      <c r="BH173" s="130"/>
      <c r="BI173" s="130"/>
      <c r="BJ173" s="130"/>
      <c r="BK173" s="130"/>
      <c r="BL173" s="130"/>
      <c r="BM173" s="130"/>
      <c r="BN173" s="130"/>
      <c r="BO173" s="130"/>
      <c r="BP173" s="130"/>
      <c r="BQ173" s="130"/>
      <c r="BR173" s="130"/>
      <c r="BS173" s="130"/>
      <c r="BT173" s="130"/>
      <c r="BU173" s="130"/>
      <c r="BV173" s="130"/>
      <c r="BW173" s="130"/>
    </row>
    <row r="174" spans="1:75" ht="12.75" customHeight="1" outlineLevel="1">
      <c r="B174" s="118"/>
      <c r="C174" s="120" t="s">
        <v>11</v>
      </c>
      <c r="I174" s="134">
        <f>INDEX('Inputs - Summary'!$E$43:$E$52, MATCH(B173, 'Inputs - Summary'!$C$43:$C$52,0))</f>
        <v>18.324766248930214</v>
      </c>
    </row>
    <row r="175" spans="1:75" ht="12.75" customHeight="1" outlineLevel="1">
      <c r="B175" s="118"/>
      <c r="C175" s="120" t="s">
        <v>12</v>
      </c>
      <c r="I175" s="134">
        <f>IF(INDEX('Inputs - Summary'!$F$43:$F$52,MATCH(B173,'Inputs - Summary'!$C$43:$C$52,0))&lt;0,1,INDEX('Inputs - Summary'!$F$43:$F$52,MATCH(B173,'Inputs - Summary'!$C$43:$C$52,0)))</f>
        <v>50</v>
      </c>
    </row>
    <row r="176" spans="1:75" ht="12.75" customHeight="1" outlineLevel="1">
      <c r="B176" s="118"/>
      <c r="I176" s="134"/>
    </row>
    <row r="177" spans="3:75" ht="12.75" customHeight="1" outlineLevel="1">
      <c r="C177" s="118" t="s">
        <v>32</v>
      </c>
      <c r="I177" s="134"/>
    </row>
    <row r="178" spans="3:75" ht="12.75" customHeight="1" outlineLevel="1">
      <c r="D178" s="126" t="s">
        <v>33</v>
      </c>
      <c r="E178" s="120" t="s">
        <v>55</v>
      </c>
      <c r="I178" s="134"/>
      <c r="J178" s="135">
        <f>IF(OR($I174=0,I183=0),0,IF($I181&gt;0,(MIN($I183/$I174, $I183-SUM($I178:I178))),(MAX($I183/$I174, $I183-SUM($I178:I178)))))</f>
        <v>1.2391316964242844</v>
      </c>
      <c r="K178" s="136">
        <f>IF(OR($I174=0,J183=0),0,IF($I181&gt;0,(MIN($I183/$I174, $I183-SUM($I178:J178))),(MAX($I183/$I174, $I183-SUM($I178:J178)))))</f>
        <v>1.2391316964242844</v>
      </c>
      <c r="L178" s="136">
        <f>IF(OR($I174=0,K183=0),0,IF($I181&gt;0,(MIN($I183/$I174, $I183-SUM($I178:K178))),(MAX($I183/$I174, $I183-SUM($I178:K178)))))</f>
        <v>1.2391316964242844</v>
      </c>
      <c r="M178" s="136">
        <f>IF(OR($I174=0,L183=0),0,IF($I181&gt;0,(MIN($I183/$I174, $I183-SUM($I178:L178))),(MAX($I183/$I174, $I183-SUM($I178:L178)))))</f>
        <v>1.2391316964242844</v>
      </c>
      <c r="N178" s="136">
        <f>IF(OR($I174=0,M183=0),0,IF($I181&gt;0,(MIN($I183/$I174, $I183-SUM($I178:M178))),(MAX($I183/$I174, $I183-SUM($I178:M178)))))</f>
        <v>1.2391316964242844</v>
      </c>
      <c r="O178" s="136">
        <f>IF(OR($I174=0,N183=0),0,IF($I181&gt;0,(MIN($I183/$I174, $I183-SUM($I178:N178))),(MAX($I183/$I174, $I183-SUM($I178:N178)))))</f>
        <v>1.2391316964242844</v>
      </c>
      <c r="P178" s="136">
        <f>IF(OR($I174=0,O183=0),0,IF($I181&gt;0,(MIN($I183/$I174, $I183-SUM($I178:O178))),(MAX($I183/$I174, $I183-SUM($I178:O178)))))</f>
        <v>1.2391316964242844</v>
      </c>
      <c r="Q178" s="136">
        <f>IF(OR($I174=0,P183=0),0,IF($I181&gt;0,(MIN($I183/$I174, $I183-SUM($I178:P178))),(MAX($I183/$I174, $I183-SUM($I178:P178)))))</f>
        <v>1.2391316964242844</v>
      </c>
      <c r="R178" s="136">
        <f>IF(OR($I174=0,Q183=0),0,IF($I181&gt;0,(MIN($I183/$I174, $I183-SUM($I178:Q178))),(MAX($I183/$I174, $I183-SUM($I178:Q178)))))</f>
        <v>1.2391316964242844</v>
      </c>
      <c r="S178" s="136">
        <f>IF(OR($I174=0,R183=0),0,IF($I181&gt;0,(MIN($I183/$I174, $I183-SUM($I178:R178))),(MAX($I183/$I174, $I183-SUM($I178:R178)))))</f>
        <v>1.2391316964242844</v>
      </c>
      <c r="T178" s="136">
        <f>IF(OR($I174=0,S183=0),0,IF($I181&gt;0,(MIN($I183/$I174, $I183-SUM($I178:S178))),(MAX($I183/$I174, $I183-SUM($I178:S178)))))</f>
        <v>1.2391316964242844</v>
      </c>
      <c r="U178" s="136">
        <f>IF(OR($I174=0,T183=0),0,IF($I181&gt;0,(MIN($I183/$I174, $I183-SUM($I178:T178))),(MAX($I183/$I174, $I183-SUM($I178:T178)))))</f>
        <v>1.2391316964242844</v>
      </c>
      <c r="V178" s="136">
        <f>IF(OR($I174=0,U183=0),0,IF($I181&gt;0,(MIN($I183/$I174, $I183-SUM($I178:U178))),(MAX($I183/$I174, $I183-SUM($I178:U178)))))</f>
        <v>1.2391316964242844</v>
      </c>
      <c r="W178" s="136">
        <f>IF(OR($I174=0,V183=0),0,IF($I181&gt;0,(MIN($I183/$I174, $I183-SUM($I178:V178))),(MAX($I183/$I174, $I183-SUM($I178:V178)))))</f>
        <v>1.2391316964242844</v>
      </c>
      <c r="X178" s="136">
        <f>IF(OR($I174=0,W183=0),0,IF($I181&gt;0,(MIN($I183/$I174, $I183-SUM($I178:W178))),(MAX($I183/$I174, $I183-SUM($I178:W178)))))</f>
        <v>1.2391316964242844</v>
      </c>
      <c r="Y178" s="136">
        <f>IF(OR($I174=0,X183=0),0,IF($I181&gt;0,(MIN($I183/$I174, $I183-SUM($I178:X178))),(MAX($I183/$I174, $I183-SUM($I178:X178)))))</f>
        <v>1.2391316964242844</v>
      </c>
      <c r="Z178" s="136">
        <f>IF(OR($I174=0,Y183=0),0,IF($I181&gt;0,(MIN($I183/$I174, $I183-SUM($I178:Y178))),(MAX($I183/$I174, $I183-SUM($I178:Y178)))))</f>
        <v>1.2391316964242844</v>
      </c>
      <c r="AA178" s="136">
        <f>IF(OR($I174=0,Z183=0),0,IF($I181&gt;0,(MIN($I183/$I174, $I183-SUM($I178:Z178))),(MAX($I183/$I174, $I183-SUM($I178:Z178)))))</f>
        <v>1.2391316964242844</v>
      </c>
      <c r="AB178" s="136">
        <f>IF(OR($I174=0,AA183=0),0,IF($I181&gt;0,(MIN($I183/$I174, $I183-SUM($I178:AA178))),(MAX($I183/$I174, $I183-SUM($I178:AA178)))))</f>
        <v>0.40242815297825274</v>
      </c>
      <c r="AC178" s="136">
        <f>IF(OR($I174=0,AB183=0),0,IF($I181&gt;0,(MIN($I183/$I174, $I183-SUM($I178:AB178))),(MAX($I183/$I174, $I183-SUM($I178:AB178)))))</f>
        <v>0</v>
      </c>
      <c r="AD178" s="136">
        <f>IF(OR($I174=0,AC183=0),0,IF($I181&gt;0,(MIN($I183/$I174, $I183-SUM($I178:AC178))),(MAX($I183/$I174, $I183-SUM($I178:AC178)))))</f>
        <v>0</v>
      </c>
      <c r="AE178" s="136">
        <f>IF(OR($I174=0,AD183=0),0,IF($I181&gt;0,(MIN($I183/$I174, $I183-SUM($I178:AD178))),(MAX($I183/$I174, $I183-SUM($I178:AD178)))))</f>
        <v>0</v>
      </c>
      <c r="AF178" s="136">
        <f>IF(OR($I174=0,AE183=0),0,IF($I181&gt;0,(MIN($I183/$I174, $I183-SUM($I178:AE178))),(MAX($I183/$I174, $I183-SUM($I178:AE178)))))</f>
        <v>0</v>
      </c>
      <c r="AG178" s="136">
        <f>IF(OR($I174=0,AF183=0),0,IF($I181&gt;0,(MIN($I183/$I174, $I183-SUM($I178:AF178))),(MAX($I183/$I174, $I183-SUM($I178:AF178)))))</f>
        <v>0</v>
      </c>
      <c r="AH178" s="136">
        <f>IF(OR($I174=0,AG183=0),0,IF($I181&gt;0,(MIN($I183/$I174, $I183-SUM($I178:AG178))),(MAX($I183/$I174, $I183-SUM($I178:AG178)))))</f>
        <v>0</v>
      </c>
      <c r="AI178" s="136">
        <f>IF(OR($I174=0,AH183=0),0,IF($I181&gt;0,(MIN($I183/$I174, $I183-SUM($I178:AH178))),(MAX($I183/$I174, $I183-SUM($I178:AH178)))))</f>
        <v>0</v>
      </c>
      <c r="AJ178" s="136">
        <f>IF(OR($I174=0,AI183=0),0,IF($I181&gt;0,(MIN($I183/$I174, $I183-SUM($I178:AI178))),(MAX($I183/$I174, $I183-SUM($I178:AI178)))))</f>
        <v>0</v>
      </c>
      <c r="AK178" s="136">
        <f>IF(OR($I174=0,AJ183=0),0,IF($I181&gt;0,(MIN($I183/$I174, $I183-SUM($I178:AJ178))),(MAX($I183/$I174, $I183-SUM($I178:AJ178)))))</f>
        <v>0</v>
      </c>
      <c r="AL178" s="136">
        <f>IF(OR($I174=0,AK183=0),0,IF($I181&gt;0,(MIN($I183/$I174, $I183-SUM($I178:AK178))),(MAX($I183/$I174, $I183-SUM($I178:AK178)))))</f>
        <v>0</v>
      </c>
      <c r="AM178" s="136">
        <f>IF(OR($I174=0,AL183=0),0,IF($I181&gt;0,(MIN($I183/$I174, $I183-SUM($I178:AL178))),(MAX($I183/$I174, $I183-SUM($I178:AL178)))))</f>
        <v>0</v>
      </c>
      <c r="AN178" s="136">
        <f>IF(OR($I174=0,AM183=0),0,IF($I181&gt;0,(MIN($I183/$I174, $I183-SUM($I178:AM178))),(MAX($I183/$I174, $I183-SUM($I178:AM178)))))</f>
        <v>0</v>
      </c>
      <c r="AO178" s="136">
        <f>IF(OR($I174=0,AN183=0),0,IF($I181&gt;0,(MIN($I183/$I174, $I183-SUM($I178:AN178))),(MAX($I183/$I174, $I183-SUM($I178:AN178)))))</f>
        <v>0</v>
      </c>
      <c r="AP178" s="136">
        <f>IF(OR($I174=0,AO183=0),0,IF($I181&gt;0,(MIN($I183/$I174, $I183-SUM($I178:AO178))),(MAX($I183/$I174, $I183-SUM($I178:AO178)))))</f>
        <v>0</v>
      </c>
      <c r="AQ178" s="136">
        <f>IF(OR($I174=0,AP183=0),0,IF($I181&gt;0,(MIN($I183/$I174, $I183-SUM($I178:AP178))),(MAX($I183/$I174, $I183-SUM($I178:AP178)))))</f>
        <v>0</v>
      </c>
      <c r="AR178" s="136">
        <f>IF(OR($I174=0,AQ183=0),0,IF($I181&gt;0,(MIN($I183/$I174, $I183-SUM($I178:AQ178))),(MAX($I183/$I174, $I183-SUM($I178:AQ178)))))</f>
        <v>0</v>
      </c>
      <c r="AS178" s="136">
        <f>IF(OR($I174=0,AR183=0),0,IF($I181&gt;0,(MIN($I183/$I174, $I183-SUM($I178:AR178))),(MAX($I183/$I174, $I183-SUM($I178:AR178)))))</f>
        <v>0</v>
      </c>
      <c r="AT178" s="136">
        <f>IF(OR($I174=0,AS183=0),0,IF($I181&gt;0,(MIN($I183/$I174, $I183-SUM($I178:AS178))),(MAX($I183/$I174, $I183-SUM($I178:AS178)))))</f>
        <v>0</v>
      </c>
      <c r="AU178" s="136">
        <f>IF(OR($I174=0,AT183=0),0,IF($I181&gt;0,(MIN($I183/$I174, $I183-SUM($I178:AT178))),(MAX($I183/$I174, $I183-SUM($I178:AT178)))))</f>
        <v>0</v>
      </c>
      <c r="AV178" s="136">
        <f>IF(OR($I174=0,AU183=0),0,IF($I181&gt;0,(MIN($I183/$I174, $I183-SUM($I178:AU178))),(MAX($I183/$I174, $I183-SUM($I178:AU178)))))</f>
        <v>0</v>
      </c>
      <c r="AW178" s="136">
        <f>IF(OR($I174=0,AV183=0),0,IF($I181&gt;0,(MIN($I183/$I174, $I183-SUM($I178:AV178))),(MAX($I183/$I174, $I183-SUM($I178:AV178)))))</f>
        <v>0</v>
      </c>
      <c r="AX178" s="136">
        <f>IF(OR($I174=0,AW183=0),0,IF($I181&gt;0,(MIN($I183/$I174, $I183-SUM($I178:AW178))),(MAX($I183/$I174, $I183-SUM($I178:AW178)))))</f>
        <v>0</v>
      </c>
      <c r="AY178" s="136">
        <f>IF(OR($I174=0,AX183=0),0,IF($I181&gt;0,(MIN($I183/$I174, $I183-SUM($I178:AX178))),(MAX($I183/$I174, $I183-SUM($I178:AX178)))))</f>
        <v>0</v>
      </c>
      <c r="AZ178" s="136">
        <f>IF(OR($I174=0,AY183=0),0,IF($I181&gt;0,(MIN($I183/$I174, $I183-SUM($I178:AY178))),(MAX($I183/$I174, $I183-SUM($I178:AY178)))))</f>
        <v>0</v>
      </c>
      <c r="BA178" s="136">
        <f>IF(OR($I174=0,AZ183=0),0,IF($I181&gt;0,(MIN($I183/$I174, $I183-SUM($I178:AZ178))),(MAX($I183/$I174, $I183-SUM($I178:AZ178)))))</f>
        <v>0</v>
      </c>
      <c r="BB178" s="136">
        <f>IF(OR($I174=0,BA183=0),0,IF($I181&gt;0,(MIN($I183/$I174, $I183-SUM($I178:BA178))),(MAX($I183/$I174, $I183-SUM($I178:BA178)))))</f>
        <v>0</v>
      </c>
      <c r="BC178" s="136">
        <f>IF(OR($I174=0,BB183=0),0,IF($I181&gt;0,(MIN($I183/$I174, $I183-SUM($I178:BB178))),(MAX($I183/$I174, $I183-SUM($I178:BB178)))))</f>
        <v>0</v>
      </c>
      <c r="BD178" s="136">
        <f>IF(OR($I174=0,BC183=0),0,IF($I181&gt;0,(MIN($I183/$I174, $I183-SUM($I178:BC178))),(MAX($I183/$I174, $I183-SUM($I178:BC178)))))</f>
        <v>0</v>
      </c>
      <c r="BE178" s="136">
        <f>IF(OR($I174=0,BD183=0),0,IF($I181&gt;0,(MIN($I183/$I174, $I183-SUM($I178:BD178))),(MAX($I183/$I174, $I183-SUM($I178:BD178)))))</f>
        <v>0</v>
      </c>
      <c r="BF178" s="136">
        <f>IF(OR($I174=0,BE183=0),0,IF($I181&gt;0,(MIN($I183/$I174, $I183-SUM($I178:BE178))),(MAX($I183/$I174, $I183-SUM($I178:BE178)))))</f>
        <v>0</v>
      </c>
      <c r="BG178" s="136">
        <f>IF(OR($I174=0,BF183=0),0,IF($I181&gt;0,(MIN($I183/$I174, $I183-SUM($I178:BF178))),(MAX($I183/$I174, $I183-SUM($I178:BF178)))))</f>
        <v>0</v>
      </c>
      <c r="BH178" s="136">
        <f>IF(OR($I174=0,BG183=0),0,IF($I181&gt;0,(MIN($I183/$I174, $I183-SUM($I178:BG178))),(MAX($I183/$I174, $I183-SUM($I178:BG178)))))</f>
        <v>0</v>
      </c>
      <c r="BI178" s="136">
        <f>IF(OR($I174=0,BH183=0),0,IF($I181&gt;0,(MIN($I183/$I174, $I183-SUM($I178:BH178))),(MAX($I183/$I174, $I183-SUM($I178:BH178)))))</f>
        <v>0</v>
      </c>
      <c r="BJ178" s="136">
        <f>IF(OR($I174=0,BI183=0),0,IF($I181&gt;0,(MIN($I183/$I174, $I183-SUM($I178:BI178))),(MAX($I183/$I174, $I183-SUM($I178:BI178)))))</f>
        <v>0</v>
      </c>
      <c r="BK178" s="136">
        <f>IF(OR($I174=0,BJ183=0),0,IF($I181&gt;0,(MIN($I183/$I174, $I183-SUM($I178:BJ178))),(MAX($I183/$I174, $I183-SUM($I178:BJ178)))))</f>
        <v>0</v>
      </c>
      <c r="BL178" s="136">
        <f>IF(OR($I174=0,BK183=0),0,IF($I181&gt;0,(MIN($I183/$I174, $I183-SUM($I178:BK178))),(MAX($I183/$I174, $I183-SUM($I178:BK178)))))</f>
        <v>0</v>
      </c>
      <c r="BM178" s="136">
        <f>IF(OR($I174=0,BL183=0),0,IF($I181&gt;0,(MIN($I183/$I174, $I183-SUM($I178:BL178))),(MAX($I183/$I174, $I183-SUM($I178:BL178)))))</f>
        <v>0</v>
      </c>
      <c r="BN178" s="136">
        <f>IF(OR($I174=0,BM183=0),0,IF($I181&gt;0,(MIN($I183/$I174, $I183-SUM($I178:BM178))),(MAX($I183/$I174, $I183-SUM($I178:BM178)))))</f>
        <v>0</v>
      </c>
      <c r="BO178" s="136">
        <f>IF(OR($I174=0,BN183=0),0,IF($I181&gt;0,(MIN($I183/$I174, $I183-SUM($I178:BN178))),(MAX($I183/$I174, $I183-SUM($I178:BN178)))))</f>
        <v>0</v>
      </c>
      <c r="BP178" s="136">
        <f>IF(OR($I174=0,BO183=0),0,IF($I181&gt;0,(MIN($I183/$I174, $I183-SUM($I178:BO178))),(MAX($I183/$I174, $I183-SUM($I178:BO178)))))</f>
        <v>0</v>
      </c>
      <c r="BQ178" s="136">
        <f>IF(OR($I174=0,BP183=0),0,IF($I181&gt;0,(MIN($I183/$I174, $I183-SUM($I178:BP178))),(MAX($I183/$I174, $I183-SUM($I178:BP178)))))</f>
        <v>0</v>
      </c>
      <c r="BR178" s="136">
        <f>IF(OR($I174=0,BQ183=0),0,IF($I181&gt;0,(MIN($I183/$I174, $I183-SUM($I178:BQ178))),(MAX($I183/$I174, $I183-SUM($I178:BQ178)))))</f>
        <v>0</v>
      </c>
      <c r="BS178" s="136">
        <f>IF(OR($I174=0,BR183=0),0,IF($I181&gt;0,(MIN($I183/$I174, $I183-SUM($I178:BR178))),(MAX($I183/$I174, $I183-SUM($I178:BR178)))))</f>
        <v>0</v>
      </c>
      <c r="BT178" s="136">
        <f>IF(OR($I174=0,BS183=0),0,IF($I181&gt;0,(MIN($I183/$I174, $I183-SUM($I178:BS178))),(MAX($I183/$I174, $I183-SUM($I178:BS178)))))</f>
        <v>0</v>
      </c>
      <c r="BU178" s="136">
        <f>IF(OR($I174=0,BT183=0),0,IF($I181&gt;0,(MIN($I183/$I174, $I183-SUM($I178:BT178))),(MAX($I183/$I174, $I183-SUM($I178:BT178)))))</f>
        <v>0</v>
      </c>
      <c r="BV178" s="136">
        <f>IF(OR($I174=0,BU183=0),0,IF($I181&gt;0,(MIN($I183/$I174, $I183-SUM($I178:BU178))),(MAX($I183/$I174, $I183-SUM($I178:BU178)))))</f>
        <v>0</v>
      </c>
      <c r="BW178" s="136">
        <f>IF(OR($I174=0,BV183=0),0,IF($I181&gt;0,(MIN($I183/$I174, $I183-SUM($I178:BV178))),(MAX($I183/$I174, $I183-SUM($I178:BV178)))))</f>
        <v>0</v>
      </c>
    </row>
    <row r="179" spans="3:75" ht="12.75" customHeight="1" outlineLevel="1">
      <c r="D179" s="126" t="s">
        <v>34</v>
      </c>
      <c r="E179" s="120" t="s">
        <v>55</v>
      </c>
      <c r="I179" s="134"/>
      <c r="J179" s="137"/>
      <c r="K179" s="138"/>
      <c r="L179" s="138"/>
      <c r="M179" s="138"/>
      <c r="N179" s="139"/>
      <c r="O179" s="136">
        <f>IF(OR($I174=0,N183=0),0,IF($N182&gt;0,(MIN($N182/IF($I174&lt;=5,1,($I174-5)),$N182-SUM($N179:N179))), (MAX($N182/IF($I174&lt;=5,1,($I174-5)),$N182-SUM($N179:N179)))))</f>
        <v>0</v>
      </c>
      <c r="P179" s="136">
        <f>IF(OR($I174=0,O183=0),0,IF($N182&gt;0,(MIN($N182/IF($I174&lt;=5,1,($I174-5)),$N182-SUM($N179:O179))), (MAX($N182/IF($I174&lt;=5,1,($I174-5)),$N182-SUM($N179:O179)))))</f>
        <v>0</v>
      </c>
      <c r="Q179" s="136">
        <f>IF(OR($I174=0,P183=0),0,IF($N182&gt;0,(MIN($N182/IF($I174&lt;=5,1,($I174-5)),$N182-SUM($N179:P179))), (MAX($N182/IF($I174&lt;=5,1,($I174-5)),$N182-SUM($N179:P179)))))</f>
        <v>0</v>
      </c>
      <c r="R179" s="136">
        <f>IF(OR($I174=0,Q183=0),0,IF($N182&gt;0,(MIN($N182/IF($I174&lt;=5,1,($I174-5)),$N182-SUM($N179:Q179))), (MAX($N182/IF($I174&lt;=5,1,($I174-5)),$N182-SUM($N179:Q179)))))</f>
        <v>0</v>
      </c>
      <c r="S179" s="136">
        <f>IF(OR($I174=0,R183=0),0,IF($N182&gt;0,(MIN($N182/IF($I174&lt;=5,1,($I174-5)),$N182-SUM($N179:R179))), (MAX($N182/IF($I174&lt;=5,1,($I174-5)),$N182-SUM($N179:R179)))))</f>
        <v>0</v>
      </c>
      <c r="T179" s="136">
        <f>IF(OR($I174=0,S183=0),0,IF($N182&gt;0,(MIN($N182/IF($I174&lt;=5,1,($I174-5)),$N182-SUM($N179:S179))), (MAX($N182/IF($I174&lt;=5,1,($I174-5)),$N182-SUM($N179:S179)))))</f>
        <v>0</v>
      </c>
      <c r="U179" s="136">
        <f>IF(OR($I174=0,T183=0),0,IF($N182&gt;0,(MIN($N182/IF($I174&lt;=5,1,($I174-5)),$N182-SUM($N179:T179))), (MAX($N182/IF($I174&lt;=5,1,($I174-5)),$N182-SUM($N179:T179)))))</f>
        <v>0</v>
      </c>
      <c r="V179" s="136">
        <f>IF(OR($I174=0,U183=0),0,IF($N182&gt;0,(MIN($N182/IF($I174&lt;=5,1,($I174-5)),$N182-SUM($N179:U179))), (MAX($N182/IF($I174&lt;=5,1,($I174-5)),$N182-SUM($N179:U179)))))</f>
        <v>0</v>
      </c>
      <c r="W179" s="136">
        <f>IF(OR($I174=0,V183=0),0,IF($N182&gt;0,(MIN($N182/IF($I174&lt;=5,1,($I174-5)),$N182-SUM($N179:V179))), (MAX($N182/IF($I174&lt;=5,1,($I174-5)),$N182-SUM($N179:V179)))))</f>
        <v>0</v>
      </c>
      <c r="X179" s="136">
        <f>IF(OR($I174=0,W183=0),0,IF($N182&gt;0,(MIN($N182/IF($I174&lt;=5,1,($I174-5)),$N182-SUM($N179:W179))), (MAX($N182/IF($I174&lt;=5,1,($I174-5)),$N182-SUM($N179:W179)))))</f>
        <v>0</v>
      </c>
      <c r="Y179" s="136">
        <f>IF(OR($I174=0,X183=0),0,IF($N182&gt;0,(MIN($N182/IF($I174&lt;=5,1,($I174-5)),$N182-SUM($N179:X179))), (MAX($N182/IF($I174&lt;=5,1,($I174-5)),$N182-SUM($N179:X179)))))</f>
        <v>0</v>
      </c>
      <c r="Z179" s="136">
        <f>IF(OR($I174=0,Y183=0),0,IF($N182&gt;0,(MIN($N182/IF($I174&lt;=5,1,($I174-5)),$N182-SUM($N179:Y179))), (MAX($N182/IF($I174&lt;=5,1,($I174-5)),$N182-SUM($N179:Y179)))))</f>
        <v>0</v>
      </c>
      <c r="AA179" s="136">
        <f>IF(OR($I174=0,Z183=0),0,IF($N182&gt;0,(MIN($N182/IF($I174&lt;=5,1,($I174-5)),$N182-SUM($N179:Z179))), (MAX($N182/IF($I174&lt;=5,1,($I174-5)),$N182-SUM($N179:Z179)))))</f>
        <v>0</v>
      </c>
      <c r="AB179" s="136">
        <f>IF(OR($I174=0,AA183=0),0,IF($N182&gt;0,(MIN($N182/IF($I174&lt;=5,1,($I174-5)),$N182-SUM($N179:AA179))), (MAX($N182/IF($I174&lt;=5,1,($I174-5)),$N182-SUM($N179:AA179)))))</f>
        <v>0</v>
      </c>
      <c r="AC179" s="136">
        <f>IF(OR($I174=0,AB183=0),0,IF($N182&gt;0,(MIN($N182/IF($I174&lt;=5,1,($I174-5)),$N182-SUM($N179:AB179))), (MAX($N182/IF($I174&lt;=5,1,($I174-5)),$N182-SUM($N179:AB179)))))</f>
        <v>0</v>
      </c>
      <c r="AD179" s="136">
        <f>IF(OR($I174=0,AC183=0),0,IF($N182&gt;0,(MIN($N182/IF($I174&lt;=5,1,($I174-5)),$N182-SUM($N179:AC179))), (MAX($N182/IF($I174&lt;=5,1,($I174-5)),$N182-SUM($N179:AC179)))))</f>
        <v>0</v>
      </c>
      <c r="AE179" s="136">
        <f>IF(OR($I174=0,AD183=0),0,IF($N182&gt;0,(MIN($N182/IF($I174&lt;=5,1,($I174-5)),$N182-SUM($N179:AD179))), (MAX($N182/IF($I174&lt;=5,1,($I174-5)),$N182-SUM($N179:AD179)))))</f>
        <v>0</v>
      </c>
      <c r="AF179" s="136">
        <f>IF(OR($I174=0,AE183=0),0,IF($N182&gt;0,(MIN($N182/IF($I174&lt;=5,1,($I174-5)),$N182-SUM($N179:AE179))), (MAX($N182/IF($I174&lt;=5,1,($I174-5)),$N182-SUM($N179:AE179)))))</f>
        <v>0</v>
      </c>
      <c r="AG179" s="136">
        <f>IF(OR($I174=0,AF183=0),0,IF($N182&gt;0,(MIN($N182/IF($I174&lt;=5,1,($I174-5)),$N182-SUM($N179:AF179))), (MAX($N182/IF($I174&lt;=5,1,($I174-5)),$N182-SUM($N179:AF179)))))</f>
        <v>0</v>
      </c>
      <c r="AH179" s="136">
        <f>IF(OR($I174=0,AG183=0),0,IF($N182&gt;0,(MIN($N182/IF($I174&lt;=5,1,($I174-5)),$N182-SUM($N179:AG179))), (MAX($N182/IF($I174&lt;=5,1,($I174-5)),$N182-SUM($N179:AG179)))))</f>
        <v>0</v>
      </c>
      <c r="AI179" s="136">
        <f>IF(OR($I174=0,AH183=0),0,IF($N182&gt;0,(MIN($N182/IF($I174&lt;=5,1,($I174-5)),$N182-SUM($N179:AH179))), (MAX($N182/IF($I174&lt;=5,1,($I174-5)),$N182-SUM($N179:AH179)))))</f>
        <v>0</v>
      </c>
      <c r="AJ179" s="136">
        <f>IF(OR($I174=0,AI183=0),0,IF($N182&gt;0,(MIN($N182/IF($I174&lt;=5,1,($I174-5)),$N182-SUM($N179:AI179))), (MAX($N182/IF($I174&lt;=5,1,($I174-5)),$N182-SUM($N179:AI179)))))</f>
        <v>0</v>
      </c>
      <c r="AK179" s="136">
        <f>IF(OR($I174=0,AJ183=0),0,IF($N182&gt;0,(MIN($N182/IF($I174&lt;=5,1,($I174-5)),$N182-SUM($N179:AJ179))), (MAX($N182/IF($I174&lt;=5,1,($I174-5)),$N182-SUM($N179:AJ179)))))</f>
        <v>0</v>
      </c>
      <c r="AL179" s="136">
        <f>IF(OR($I174=0,AK183=0),0,IF($N182&gt;0,(MIN($N182/IF($I174&lt;=5,1,($I174-5)),$N182-SUM($N179:AK179))), (MAX($N182/IF($I174&lt;=5,1,($I174-5)),$N182-SUM($N179:AK179)))))</f>
        <v>0</v>
      </c>
      <c r="AM179" s="136">
        <f>IF(OR($I174=0,AL183=0),0,IF($N182&gt;0,(MIN($N182/IF($I174&lt;=5,1,($I174-5)),$N182-SUM($N179:AL179))), (MAX($N182/IF($I174&lt;=5,1,($I174-5)),$N182-SUM($N179:AL179)))))</f>
        <v>0</v>
      </c>
      <c r="AN179" s="136">
        <f>IF(OR($I174=0,AM183=0),0,IF($N182&gt;0,(MIN($N182/IF($I174&lt;=5,1,($I174-5)),$N182-SUM($N179:AM179))), (MAX($N182/IF($I174&lt;=5,1,($I174-5)),$N182-SUM($N179:AM179)))))</f>
        <v>0</v>
      </c>
      <c r="AO179" s="136">
        <f>IF(OR($I174=0,AN183=0),0,IF($N182&gt;0,(MIN($N182/IF($I174&lt;=5,1,($I174-5)),$N182-SUM($N179:AN179))), (MAX($N182/IF($I174&lt;=5,1,($I174-5)),$N182-SUM($N179:AN179)))))</f>
        <v>0</v>
      </c>
      <c r="AP179" s="136">
        <f>IF(OR($I174=0,AO183=0),0,IF($N182&gt;0,(MIN($N182/IF($I174&lt;=5,1,($I174-5)),$N182-SUM($N179:AO179))), (MAX($N182/IF($I174&lt;=5,1,($I174-5)),$N182-SUM($N179:AO179)))))</f>
        <v>0</v>
      </c>
      <c r="AQ179" s="136">
        <f>IF(OR($I174=0,AP183=0),0,IF($N182&gt;0,(MIN($N182/IF($I174&lt;=5,1,($I174-5)),$N182-SUM($N179:AP179))), (MAX($N182/IF($I174&lt;=5,1,($I174-5)),$N182-SUM($N179:AP179)))))</f>
        <v>0</v>
      </c>
      <c r="AR179" s="136">
        <f>IF(OR($I174=0,AQ183=0),0,IF($N182&gt;0,(MIN($N182/IF($I174&lt;=5,1,($I174-5)),$N182-SUM($N179:AQ179))), (MAX($N182/IF($I174&lt;=5,1,($I174-5)),$N182-SUM($N179:AQ179)))))</f>
        <v>0</v>
      </c>
      <c r="AS179" s="136">
        <f>IF(OR($I174=0,AR183=0),0,IF($N182&gt;0,(MIN($N182/IF($I174&lt;=5,1,($I174-5)),$N182-SUM($N179:AR179))), (MAX($N182/IF($I174&lt;=5,1,($I174-5)),$N182-SUM($N179:AR179)))))</f>
        <v>0</v>
      </c>
      <c r="AT179" s="136">
        <f>IF(OR($I174=0,AS183=0),0,IF($N182&gt;0,(MIN($N182/IF($I174&lt;=5,1,($I174-5)),$N182-SUM($N179:AS179))), (MAX($N182/IF($I174&lt;=5,1,($I174-5)),$N182-SUM($N179:AS179)))))</f>
        <v>0</v>
      </c>
      <c r="AU179" s="136">
        <f>IF(OR($I174=0,AT183=0),0,IF($N182&gt;0,(MIN($N182/IF($I174&lt;=5,1,($I174-5)),$N182-SUM($N179:AT179))), (MAX($N182/IF($I174&lt;=5,1,($I174-5)),$N182-SUM($N179:AT179)))))</f>
        <v>0</v>
      </c>
      <c r="AV179" s="136">
        <f>IF(OR($I174=0,AU183=0),0,IF($N182&gt;0,(MIN($N182/IF($I174&lt;=5,1,($I174-5)),$N182-SUM($N179:AU179))), (MAX($N182/IF($I174&lt;=5,1,($I174-5)),$N182-SUM($N179:AU179)))))</f>
        <v>0</v>
      </c>
      <c r="AW179" s="136">
        <f>IF(OR($I174=0,AV183=0),0,IF($N182&gt;0,(MIN($N182/IF($I174&lt;=5,1,($I174-5)),$N182-SUM($N179:AV179))), (MAX($N182/IF($I174&lt;=5,1,($I174-5)),$N182-SUM($N179:AV179)))))</f>
        <v>0</v>
      </c>
      <c r="AX179" s="136">
        <f>IF(OR($I174=0,AW183=0),0,IF($N182&gt;0,(MIN($N182/IF($I174&lt;=5,1,($I174-5)),$N182-SUM($N179:AW179))), (MAX($N182/IF($I174&lt;=5,1,($I174-5)),$N182-SUM($N179:AW179)))))</f>
        <v>0</v>
      </c>
      <c r="AY179" s="136">
        <f>IF(OR($I174=0,AX183=0),0,IF($N182&gt;0,(MIN($N182/IF($I174&lt;=5,1,($I174-5)),$N182-SUM($N179:AX179))), (MAX($N182/IF($I174&lt;=5,1,($I174-5)),$N182-SUM($N179:AX179)))))</f>
        <v>0</v>
      </c>
      <c r="AZ179" s="136">
        <f>IF(OR($I174=0,AY183=0),0,IF($N182&gt;0,(MIN($N182/IF($I174&lt;=5,1,($I174-5)),$N182-SUM($N179:AY179))), (MAX($N182/IF($I174&lt;=5,1,($I174-5)),$N182-SUM($N179:AY179)))))</f>
        <v>0</v>
      </c>
      <c r="BA179" s="136">
        <f>IF(OR($I174=0,AZ183=0),0,IF($N182&gt;0,(MIN($N182/IF($I174&lt;=5,1,($I174-5)),$N182-SUM($N179:AZ179))), (MAX($N182/IF($I174&lt;=5,1,($I174-5)),$N182-SUM($N179:AZ179)))))</f>
        <v>0</v>
      </c>
      <c r="BB179" s="136">
        <f>IF(OR($I174=0,BA183=0),0,IF($N182&gt;0,(MIN($N182/IF($I174&lt;=5,1,($I174-5)),$N182-SUM($N179:BA179))), (MAX($N182/IF($I174&lt;=5,1,($I174-5)),$N182-SUM($N179:BA179)))))</f>
        <v>0</v>
      </c>
      <c r="BC179" s="136">
        <f>IF(OR($I174=0,BB183=0),0,IF($N182&gt;0,(MIN($N182/IF($I174&lt;=5,1,($I174-5)),$N182-SUM($N179:BB179))), (MAX($N182/IF($I174&lt;=5,1,($I174-5)),$N182-SUM($N179:BB179)))))</f>
        <v>0</v>
      </c>
      <c r="BD179" s="136">
        <f>IF(OR($I174=0,BC183=0),0,IF($N182&gt;0,(MIN($N182/IF($I174&lt;=5,1,($I174-5)),$N182-SUM($N179:BC179))), (MAX($N182/IF($I174&lt;=5,1,($I174-5)),$N182-SUM($N179:BC179)))))</f>
        <v>0</v>
      </c>
      <c r="BE179" s="136">
        <f>IF(OR($I174=0,BD183=0),0,IF($N182&gt;0,(MIN($N182/IF($I174&lt;=5,1,($I174-5)),$N182-SUM($N179:BD179))), (MAX($N182/IF($I174&lt;=5,1,($I174-5)),$N182-SUM($N179:BD179)))))</f>
        <v>0</v>
      </c>
      <c r="BF179" s="136">
        <f>IF(OR($I174=0,BE183=0),0,IF($N182&gt;0,(MIN($N182/IF($I174&lt;=5,1,($I174-5)),$N182-SUM($N179:BE179))), (MAX($N182/IF($I174&lt;=5,1,($I174-5)),$N182-SUM($N179:BE179)))))</f>
        <v>0</v>
      </c>
      <c r="BG179" s="136">
        <f>IF(OR($I174=0,BF183=0),0,IF($N182&gt;0,(MIN($N182/IF($I174&lt;=5,1,($I174-5)),$N182-SUM($N179:BF179))), (MAX($N182/IF($I174&lt;=5,1,($I174-5)),$N182-SUM($N179:BF179)))))</f>
        <v>0</v>
      </c>
      <c r="BH179" s="136">
        <f>IF(OR($I174=0,BG183=0),0,IF($N182&gt;0,(MIN($N182/IF($I174&lt;=5,1,($I174-5)),$N182-SUM($N179:BG179))), (MAX($N182/IF($I174&lt;=5,1,($I174-5)),$N182-SUM($N179:BG179)))))</f>
        <v>0</v>
      </c>
      <c r="BI179" s="136">
        <f>IF(OR($I174=0,BH183=0),0,IF($N182&gt;0,(MIN($N182/IF($I174&lt;=5,1,($I174-5)),$N182-SUM($N179:BH179))), (MAX($N182/IF($I174&lt;=5,1,($I174-5)),$N182-SUM($N179:BH179)))))</f>
        <v>0</v>
      </c>
      <c r="BJ179" s="136">
        <f>IF(OR($I174=0,BI183=0),0,IF($N182&gt;0,(MIN($N182/IF($I174&lt;=5,1,($I174-5)),$N182-SUM($N179:BI179))), (MAX($N182/IF($I174&lt;=5,1,($I174-5)),$N182-SUM($N179:BI179)))))</f>
        <v>0</v>
      </c>
      <c r="BK179" s="136">
        <f>IF(OR($I174=0,BJ183=0),0,IF($N182&gt;0,(MIN($N182/IF($I174&lt;=5,1,($I174-5)),$N182-SUM($N179:BJ179))), (MAX($N182/IF($I174&lt;=5,1,($I174-5)),$N182-SUM($N179:BJ179)))))</f>
        <v>0</v>
      </c>
      <c r="BL179" s="136">
        <f>IF(OR($I174=0,BK183=0),0,IF($N182&gt;0,(MIN($N182/IF($I174&lt;=5,1,($I174-5)),$N182-SUM($N179:BK179))), (MAX($N182/IF($I174&lt;=5,1,($I174-5)),$N182-SUM($N179:BK179)))))</f>
        <v>0</v>
      </c>
      <c r="BM179" s="136">
        <f>IF(OR($I174=0,BL183=0),0,IF($N182&gt;0,(MIN($N182/IF($I174&lt;=5,1,($I174-5)),$N182-SUM($N179:BL179))), (MAX($N182/IF($I174&lt;=5,1,($I174-5)),$N182-SUM($N179:BL179)))))</f>
        <v>0</v>
      </c>
      <c r="BN179" s="136">
        <f>IF(OR($I174=0,BM183=0),0,IF($N182&gt;0,(MIN($N182/IF($I174&lt;=5,1,($I174-5)),$N182-SUM($N179:BM179))), (MAX($N182/IF($I174&lt;=5,1,($I174-5)),$N182-SUM($N179:BM179)))))</f>
        <v>0</v>
      </c>
      <c r="BO179" s="136">
        <f>IF(OR($I174=0,BN183=0),0,IF($N182&gt;0,(MIN($N182/IF($I174&lt;=5,1,($I174-5)),$N182-SUM($N179:BN179))), (MAX($N182/IF($I174&lt;=5,1,($I174-5)),$N182-SUM($N179:BN179)))))</f>
        <v>0</v>
      </c>
      <c r="BP179" s="136">
        <f>IF(OR($I174=0,BO183=0),0,IF($N182&gt;0,(MIN($N182/IF($I174&lt;=5,1,($I174-5)),$N182-SUM($N179:BO179))), (MAX($N182/IF($I174&lt;=5,1,($I174-5)),$N182-SUM($N179:BO179)))))</f>
        <v>0</v>
      </c>
      <c r="BQ179" s="136">
        <f>IF(OR($I174=0,BP183=0),0,IF($N182&gt;0,(MIN($N182/IF($I174&lt;=5,1,($I174-5)),$N182-SUM($N179:BP179))), (MAX($N182/IF($I174&lt;=5,1,($I174-5)),$N182-SUM($N179:BP179)))))</f>
        <v>0</v>
      </c>
      <c r="BR179" s="136">
        <f>IF(OR($I174=0,BQ183=0),0,IF($N182&gt;0,(MIN($N182/IF($I174&lt;=5,1,($I174-5)),$N182-SUM($N179:BQ179))), (MAX($N182/IF($I174&lt;=5,1,($I174-5)),$N182-SUM($N179:BQ179)))))</f>
        <v>0</v>
      </c>
      <c r="BS179" s="136">
        <f>IF(OR($I174=0,BR183=0),0,IF($N182&gt;0,(MIN($N182/IF($I174&lt;=5,1,($I174-5)),$N182-SUM($N179:BR179))), (MAX($N182/IF($I174&lt;=5,1,($I174-5)),$N182-SUM($N179:BR179)))))</f>
        <v>0</v>
      </c>
      <c r="BT179" s="136">
        <f>IF(OR($I174=0,BS183=0),0,IF($N182&gt;0,(MIN($N182/IF($I174&lt;=5,1,($I174-5)),$N182-SUM($N179:BS179))), (MAX($N182/IF($I174&lt;=5,1,($I174-5)),$N182-SUM($N179:BS179)))))</f>
        <v>0</v>
      </c>
      <c r="BU179" s="136">
        <f>IF(OR($I174=0,BT183=0),0,IF($N182&gt;0,(MIN($N182/IF($I174&lt;=5,1,($I174-5)),$N182-SUM($N179:BT179))), (MAX($N182/IF($I174&lt;=5,1,($I174-5)),$N182-SUM($N179:BT179)))))</f>
        <v>0</v>
      </c>
      <c r="BV179" s="136">
        <f>IF(OR($I174=0,BU183=0),0,IF($N182&gt;0,(MIN($N182/IF($I174&lt;=5,1,($I174-5)),$N182-SUM($N179:BU179))), (MAX($N182/IF($I174&lt;=5,1,($I174-5)),$N182-SUM($N179:BU179)))))</f>
        <v>0</v>
      </c>
      <c r="BW179" s="136">
        <f>IF(OR($I174=0,BV183=0),0,IF($N182&gt;0,(MIN($N182/IF($I174&lt;=5,1,($I174-5)),$N182-SUM($N179:BV179))), (MAX($N182/IF($I174&lt;=5,1,($I174-5)),$N182-SUM($N179:BV179)))))</f>
        <v>0</v>
      </c>
    </row>
    <row r="180" spans="3:75" ht="12.75" customHeight="1" outlineLevel="1">
      <c r="D180" s="140" t="s">
        <v>35</v>
      </c>
      <c r="E180" s="141" t="s">
        <v>55</v>
      </c>
      <c r="F180" s="141"/>
      <c r="G180" s="141"/>
      <c r="H180" s="141"/>
      <c r="I180" s="142"/>
      <c r="J180" s="143">
        <f>SUM(J178:J179)</f>
        <v>1.2391316964242844</v>
      </c>
      <c r="K180" s="143">
        <f t="shared" ref="K180:BV180" si="47">SUM(K178:K179)</f>
        <v>1.2391316964242844</v>
      </c>
      <c r="L180" s="143">
        <f t="shared" si="47"/>
        <v>1.2391316964242844</v>
      </c>
      <c r="M180" s="143">
        <f t="shared" si="47"/>
        <v>1.2391316964242844</v>
      </c>
      <c r="N180" s="143">
        <f t="shared" si="47"/>
        <v>1.2391316964242844</v>
      </c>
      <c r="O180" s="143">
        <f>SUM(O178:O179)</f>
        <v>1.2391316964242844</v>
      </c>
      <c r="P180" s="143">
        <f t="shared" si="47"/>
        <v>1.2391316964242844</v>
      </c>
      <c r="Q180" s="143">
        <f t="shared" si="47"/>
        <v>1.2391316964242844</v>
      </c>
      <c r="R180" s="143">
        <f t="shared" si="47"/>
        <v>1.2391316964242844</v>
      </c>
      <c r="S180" s="143">
        <f t="shared" si="47"/>
        <v>1.2391316964242844</v>
      </c>
      <c r="T180" s="143">
        <f t="shared" si="47"/>
        <v>1.2391316964242844</v>
      </c>
      <c r="U180" s="143">
        <f t="shared" si="47"/>
        <v>1.2391316964242844</v>
      </c>
      <c r="V180" s="143">
        <f t="shared" si="47"/>
        <v>1.2391316964242844</v>
      </c>
      <c r="W180" s="143">
        <f t="shared" si="47"/>
        <v>1.2391316964242844</v>
      </c>
      <c r="X180" s="143">
        <f t="shared" si="47"/>
        <v>1.2391316964242844</v>
      </c>
      <c r="Y180" s="143">
        <f t="shared" si="47"/>
        <v>1.2391316964242844</v>
      </c>
      <c r="Z180" s="143">
        <f t="shared" si="47"/>
        <v>1.2391316964242844</v>
      </c>
      <c r="AA180" s="143">
        <f t="shared" si="47"/>
        <v>1.2391316964242844</v>
      </c>
      <c r="AB180" s="143">
        <f t="shared" si="47"/>
        <v>0.40242815297825274</v>
      </c>
      <c r="AC180" s="143">
        <f t="shared" si="47"/>
        <v>0</v>
      </c>
      <c r="AD180" s="143">
        <f t="shared" si="47"/>
        <v>0</v>
      </c>
      <c r="AE180" s="143">
        <f t="shared" si="47"/>
        <v>0</v>
      </c>
      <c r="AF180" s="143">
        <f t="shared" si="47"/>
        <v>0</v>
      </c>
      <c r="AG180" s="143">
        <f t="shared" si="47"/>
        <v>0</v>
      </c>
      <c r="AH180" s="143">
        <f t="shared" si="47"/>
        <v>0</v>
      </c>
      <c r="AI180" s="143">
        <f t="shared" si="47"/>
        <v>0</v>
      </c>
      <c r="AJ180" s="143">
        <f t="shared" si="47"/>
        <v>0</v>
      </c>
      <c r="AK180" s="143">
        <f t="shared" si="47"/>
        <v>0</v>
      </c>
      <c r="AL180" s="143">
        <f t="shared" si="47"/>
        <v>0</v>
      </c>
      <c r="AM180" s="143">
        <f t="shared" si="47"/>
        <v>0</v>
      </c>
      <c r="AN180" s="143">
        <f t="shared" si="47"/>
        <v>0</v>
      </c>
      <c r="AO180" s="143">
        <f t="shared" si="47"/>
        <v>0</v>
      </c>
      <c r="AP180" s="143">
        <f t="shared" si="47"/>
        <v>0</v>
      </c>
      <c r="AQ180" s="143">
        <f t="shared" si="47"/>
        <v>0</v>
      </c>
      <c r="AR180" s="143">
        <f t="shared" si="47"/>
        <v>0</v>
      </c>
      <c r="AS180" s="143">
        <f t="shared" si="47"/>
        <v>0</v>
      </c>
      <c r="AT180" s="143">
        <f t="shared" si="47"/>
        <v>0</v>
      </c>
      <c r="AU180" s="143">
        <f t="shared" si="47"/>
        <v>0</v>
      </c>
      <c r="AV180" s="143">
        <f t="shared" si="47"/>
        <v>0</v>
      </c>
      <c r="AW180" s="143">
        <f t="shared" si="47"/>
        <v>0</v>
      </c>
      <c r="AX180" s="143">
        <f t="shared" si="47"/>
        <v>0</v>
      </c>
      <c r="AY180" s="143">
        <f t="shared" si="47"/>
        <v>0</v>
      </c>
      <c r="AZ180" s="143">
        <f t="shared" si="47"/>
        <v>0</v>
      </c>
      <c r="BA180" s="143">
        <f t="shared" si="47"/>
        <v>0</v>
      </c>
      <c r="BB180" s="143">
        <f t="shared" si="47"/>
        <v>0</v>
      </c>
      <c r="BC180" s="143">
        <f t="shared" si="47"/>
        <v>0</v>
      </c>
      <c r="BD180" s="143">
        <f t="shared" si="47"/>
        <v>0</v>
      </c>
      <c r="BE180" s="143">
        <f t="shared" si="47"/>
        <v>0</v>
      </c>
      <c r="BF180" s="143">
        <f t="shared" si="47"/>
        <v>0</v>
      </c>
      <c r="BG180" s="143">
        <f t="shared" si="47"/>
        <v>0</v>
      </c>
      <c r="BH180" s="143">
        <f t="shared" si="47"/>
        <v>0</v>
      </c>
      <c r="BI180" s="143">
        <f t="shared" si="47"/>
        <v>0</v>
      </c>
      <c r="BJ180" s="143">
        <f t="shared" si="47"/>
        <v>0</v>
      </c>
      <c r="BK180" s="143">
        <f t="shared" si="47"/>
        <v>0</v>
      </c>
      <c r="BL180" s="143">
        <f t="shared" si="47"/>
        <v>0</v>
      </c>
      <c r="BM180" s="143">
        <f t="shared" si="47"/>
        <v>0</v>
      </c>
      <c r="BN180" s="143">
        <f t="shared" si="47"/>
        <v>0</v>
      </c>
      <c r="BO180" s="143">
        <f t="shared" si="47"/>
        <v>0</v>
      </c>
      <c r="BP180" s="143">
        <f t="shared" si="47"/>
        <v>0</v>
      </c>
      <c r="BQ180" s="143">
        <f t="shared" si="47"/>
        <v>0</v>
      </c>
      <c r="BR180" s="143">
        <f t="shared" si="47"/>
        <v>0</v>
      </c>
      <c r="BS180" s="143">
        <f t="shared" si="47"/>
        <v>0</v>
      </c>
      <c r="BT180" s="143">
        <f t="shared" si="47"/>
        <v>0</v>
      </c>
      <c r="BU180" s="143">
        <f t="shared" si="47"/>
        <v>0</v>
      </c>
      <c r="BV180" s="143">
        <f t="shared" si="47"/>
        <v>0</v>
      </c>
      <c r="BW180" s="143">
        <f t="shared" ref="BW180" si="48">SUM(BW178:BW179)</f>
        <v>0</v>
      </c>
    </row>
    <row r="181" spans="3:75" ht="12.75" customHeight="1" outlineLevel="1">
      <c r="D181" s="126" t="s">
        <v>13</v>
      </c>
      <c r="I181" s="134">
        <f>IF(I$5=first_reg_period, INDEX('Inputs - Summary'!$I$43:$I$52,MATCH(B173,'Inputs - Summary'!$C$43:$C$52,0)),0)</f>
        <v>22.706798688615368</v>
      </c>
      <c r="J181" s="134">
        <f>IF(J$5=first_reg_period, INDEX('Inputs - Summary'!$I$43:$I$49,MATCH(C173,'Inputs - Summary'!$C$43:$C$49,0)),0)</f>
        <v>0</v>
      </c>
      <c r="K181" s="134">
        <f>IF(K$5=first_reg_period, INDEX('Inputs - Summary'!$I$43:$I$49,MATCH(D173,'Inputs - Summary'!$C$43:$C$49,0)),0)</f>
        <v>0</v>
      </c>
      <c r="L181" s="134">
        <f>IF(L$5=first_reg_period, INDEX('Inputs - Summary'!$I$43:$I$49,MATCH(E173,'Inputs - Summary'!$C$43:$C$49,0)),0)</f>
        <v>0</v>
      </c>
      <c r="M181" s="134">
        <f>IF(M$5=first_reg_period, INDEX('Inputs - Summary'!$I$43:$I$49,MATCH(F173,'Inputs - Summary'!$C$43:$C$49,0)),0)</f>
        <v>0</v>
      </c>
      <c r="N181" s="134">
        <f>IF(N$5=first_reg_period, INDEX('Inputs - Summary'!$I$43:$I$49,MATCH(G173,'Inputs - Summary'!$C$43:$C$49,0)),0)</f>
        <v>0</v>
      </c>
      <c r="O181" s="134">
        <f>IF(O$5=first_reg_period, INDEX('Inputs - Summary'!$I$43:$I$49,MATCH(H173,'Inputs - Summary'!$C$43:$C$49,0)),0)</f>
        <v>0</v>
      </c>
      <c r="P181" s="134">
        <f>IF(P$5=first_reg_period, INDEX('Inputs - Summary'!$I$43:$I$49,MATCH(I173,'Inputs - Summary'!$C$43:$C$49,0)),0)</f>
        <v>0</v>
      </c>
      <c r="Q181" s="134">
        <f>IF(Q$5=first_reg_period, INDEX('Inputs - Summary'!$I$43:$I$49,MATCH(J173,'Inputs - Summary'!$C$43:$C$49,0)),0)</f>
        <v>0</v>
      </c>
      <c r="R181" s="134">
        <f>IF(R$5=first_reg_period, INDEX('Inputs - Summary'!$I$43:$I$49,MATCH(K173,'Inputs - Summary'!$C$43:$C$49,0)),0)</f>
        <v>0</v>
      </c>
      <c r="S181" s="134">
        <f>IF(S$5=first_reg_period, INDEX('Inputs - Summary'!$I$43:$I$49,MATCH(L173,'Inputs - Summary'!$C$43:$C$49,0)),0)</f>
        <v>0</v>
      </c>
      <c r="T181" s="134">
        <f>IF(T$5=first_reg_period, INDEX('Inputs - Summary'!$I$43:$I$49,MATCH(M173,'Inputs - Summary'!$C$43:$C$49,0)),0)</f>
        <v>0</v>
      </c>
      <c r="U181" s="134">
        <f>IF(U$5=first_reg_period, INDEX('Inputs - Summary'!$I$43:$I$49,MATCH(N173,'Inputs - Summary'!$C$43:$C$49,0)),0)</f>
        <v>0</v>
      </c>
      <c r="V181" s="134">
        <f>IF(V$5=first_reg_period, INDEX('Inputs - Summary'!$I$43:$I$49,MATCH(O173,'Inputs - Summary'!$C$43:$C$49,0)),0)</f>
        <v>0</v>
      </c>
      <c r="W181" s="134">
        <f>IF(W$5=first_reg_period, INDEX('Inputs - Summary'!$I$43:$I$49,MATCH(P173,'Inputs - Summary'!$C$43:$C$49,0)),0)</f>
        <v>0</v>
      </c>
      <c r="X181" s="134">
        <f>IF(X$5=first_reg_period, INDEX('Inputs - Summary'!$I$43:$I$49,MATCH(Q173,'Inputs - Summary'!$C$43:$C$49,0)),0)</f>
        <v>0</v>
      </c>
      <c r="Y181" s="134">
        <f>IF(Y$5=first_reg_period, INDEX('Inputs - Summary'!$I$43:$I$49,MATCH(R173,'Inputs - Summary'!$C$43:$C$49,0)),0)</f>
        <v>0</v>
      </c>
      <c r="Z181" s="134">
        <f>IF(Z$5=first_reg_period, INDEX('Inputs - Summary'!$I$43:$I$49,MATCH(S173,'Inputs - Summary'!$C$43:$C$49,0)),0)</f>
        <v>0</v>
      </c>
      <c r="AA181" s="134">
        <f>IF(AA$5=first_reg_period, INDEX('Inputs - Summary'!$I$43:$I$49,MATCH(T173,'Inputs - Summary'!$C$43:$C$49,0)),0)</f>
        <v>0</v>
      </c>
      <c r="AB181" s="134">
        <f>IF(AB$5=first_reg_period, INDEX('Inputs - Summary'!$I$43:$I$49,MATCH(U173,'Inputs - Summary'!$C$43:$C$49,0)),0)</f>
        <v>0</v>
      </c>
      <c r="AC181" s="134">
        <f>IF(AC$5=first_reg_period, INDEX('Inputs - Summary'!$I$43:$I$49,MATCH(V173,'Inputs - Summary'!$C$43:$C$49,0)),0)</f>
        <v>0</v>
      </c>
      <c r="AD181" s="134">
        <f>IF(AD$5=first_reg_period, INDEX('Inputs - Summary'!$I$43:$I$49,MATCH(W173,'Inputs - Summary'!$C$43:$C$49,0)),0)</f>
        <v>0</v>
      </c>
      <c r="AE181" s="134">
        <f>IF(AE$5=first_reg_period, INDEX('Inputs - Summary'!$I$43:$I$49,MATCH(X173,'Inputs - Summary'!$C$43:$C$49,0)),0)</f>
        <v>0</v>
      </c>
      <c r="AF181" s="134">
        <f>IF(AF$5=first_reg_period, INDEX('Inputs - Summary'!$I$43:$I$49,MATCH(Y173,'Inputs - Summary'!$C$43:$C$49,0)),0)</f>
        <v>0</v>
      </c>
      <c r="AG181" s="134">
        <f>IF(AG$5=first_reg_period, INDEX('Inputs - Summary'!$I$43:$I$49,MATCH(Z173,'Inputs - Summary'!$C$43:$C$49,0)),0)</f>
        <v>0</v>
      </c>
      <c r="AH181" s="134">
        <f>IF(AH$5=first_reg_period, INDEX('Inputs - Summary'!$I$43:$I$49,MATCH(AA173,'Inputs - Summary'!$C$43:$C$49,0)),0)</f>
        <v>0</v>
      </c>
      <c r="AI181" s="134">
        <f>IF(AI$5=first_reg_period, INDEX('Inputs - Summary'!$I$43:$I$49,MATCH(AB173,'Inputs - Summary'!$C$43:$C$49,0)),0)</f>
        <v>0</v>
      </c>
      <c r="AJ181" s="134">
        <f>IF(AJ$5=first_reg_period, INDEX('Inputs - Summary'!$I$43:$I$49,MATCH(AC173,'Inputs - Summary'!$C$43:$C$49,0)),0)</f>
        <v>0</v>
      </c>
      <c r="AK181" s="134">
        <f>IF(AK$5=first_reg_period, INDEX('Inputs - Summary'!$I$43:$I$49,MATCH(AD173,'Inputs - Summary'!$C$43:$C$49,0)),0)</f>
        <v>0</v>
      </c>
      <c r="AL181" s="134">
        <f>IF(AL$5=first_reg_period, INDEX('Inputs - Summary'!$I$43:$I$49,MATCH(AE173,'Inputs - Summary'!$C$43:$C$49,0)),0)</f>
        <v>0</v>
      </c>
      <c r="AM181" s="134">
        <f>IF(AM$5=first_reg_period, INDEX('Inputs - Summary'!$I$43:$I$49,MATCH(AF173,'Inputs - Summary'!$C$43:$C$49,0)),0)</f>
        <v>0</v>
      </c>
      <c r="AN181" s="134">
        <f>IF(AN$5=first_reg_period, INDEX('Inputs - Summary'!$I$43:$I$49,MATCH(AG173,'Inputs - Summary'!$C$43:$C$49,0)),0)</f>
        <v>0</v>
      </c>
      <c r="AO181" s="134">
        <f>IF(AO$5=first_reg_period, INDEX('Inputs - Summary'!$I$43:$I$49,MATCH(AH173,'Inputs - Summary'!$C$43:$C$49,0)),0)</f>
        <v>0</v>
      </c>
      <c r="AP181" s="134">
        <f>IF(AP$5=first_reg_period, INDEX('Inputs - Summary'!$I$43:$I$49,MATCH(AI173,'Inputs - Summary'!$C$43:$C$49,0)),0)</f>
        <v>0</v>
      </c>
      <c r="AQ181" s="134">
        <f>IF(AQ$5=first_reg_period, INDEX('Inputs - Summary'!$I$43:$I$49,MATCH(AJ173,'Inputs - Summary'!$C$43:$C$49,0)),0)</f>
        <v>0</v>
      </c>
      <c r="AR181" s="134">
        <f>IF(AR$5=first_reg_period, INDEX('Inputs - Summary'!$I$43:$I$49,MATCH(AK173,'Inputs - Summary'!$C$43:$C$49,0)),0)</f>
        <v>0</v>
      </c>
      <c r="AS181" s="134">
        <f>IF(AS$5=first_reg_period, INDEX('Inputs - Summary'!$I$43:$I$49,MATCH(AL173,'Inputs - Summary'!$C$43:$C$49,0)),0)</f>
        <v>0</v>
      </c>
      <c r="AT181" s="134">
        <f>IF(AT$5=first_reg_period, INDEX('Inputs - Summary'!$I$43:$I$49,MATCH(AM173,'Inputs - Summary'!$C$43:$C$49,0)),0)</f>
        <v>0</v>
      </c>
      <c r="AU181" s="134">
        <f>IF(AU$5=first_reg_period, INDEX('Inputs - Summary'!$I$43:$I$49,MATCH(AN173,'Inputs - Summary'!$C$43:$C$49,0)),0)</f>
        <v>0</v>
      </c>
      <c r="AV181" s="134">
        <f>IF(AV$5=first_reg_period, INDEX('Inputs - Summary'!$I$43:$I$49,MATCH(AO173,'Inputs - Summary'!$C$43:$C$49,0)),0)</f>
        <v>0</v>
      </c>
      <c r="AW181" s="134">
        <f>IF(AW$5=first_reg_period, INDEX('Inputs - Summary'!$I$43:$I$49,MATCH(AP173,'Inputs - Summary'!$C$43:$C$49,0)),0)</f>
        <v>0</v>
      </c>
      <c r="AX181" s="134">
        <f>IF(AX$5=first_reg_period, INDEX('Inputs - Summary'!$I$43:$I$49,MATCH(AQ173,'Inputs - Summary'!$C$43:$C$49,0)),0)</f>
        <v>0</v>
      </c>
      <c r="AY181" s="134">
        <f>IF(AY$5=first_reg_period, INDEX('Inputs - Summary'!$I$43:$I$49,MATCH(AR173,'Inputs - Summary'!$C$43:$C$49,0)),0)</f>
        <v>0</v>
      </c>
      <c r="AZ181" s="134">
        <f>IF(AZ$5=first_reg_period, INDEX('Inputs - Summary'!$I$43:$I$49,MATCH(AS173,'Inputs - Summary'!$C$43:$C$49,0)),0)</f>
        <v>0</v>
      </c>
      <c r="BA181" s="134">
        <f>IF(BA$5=first_reg_period, INDEX('Inputs - Summary'!$I$43:$I$49,MATCH(AT173,'Inputs - Summary'!$C$43:$C$49,0)),0)</f>
        <v>0</v>
      </c>
      <c r="BB181" s="134">
        <f>IF(BB$5=first_reg_period, INDEX('Inputs - Summary'!$I$43:$I$49,MATCH(AU173,'Inputs - Summary'!$C$43:$C$49,0)),0)</f>
        <v>0</v>
      </c>
      <c r="BC181" s="134">
        <f>IF(BC$5=first_reg_period, INDEX('Inputs - Summary'!$I$43:$I$49,MATCH(AV173,'Inputs - Summary'!$C$43:$C$49,0)),0)</f>
        <v>0</v>
      </c>
      <c r="BD181" s="134">
        <f>IF(BD$5=first_reg_period, INDEX('Inputs - Summary'!$I$43:$I$49,MATCH(AW173,'Inputs - Summary'!$C$43:$C$49,0)),0)</f>
        <v>0</v>
      </c>
      <c r="BE181" s="134">
        <f>IF(BE$5=first_reg_period, INDEX('Inputs - Summary'!$I$43:$I$49,MATCH(AX173,'Inputs - Summary'!$C$43:$C$49,0)),0)</f>
        <v>0</v>
      </c>
      <c r="BF181" s="134">
        <f>IF(BF$5=first_reg_period, INDEX('Inputs - Summary'!$I$43:$I$49,MATCH(AY173,'Inputs - Summary'!$C$43:$C$49,0)),0)</f>
        <v>0</v>
      </c>
      <c r="BG181" s="134">
        <f>IF(BG$5=first_reg_period, INDEX('Inputs - Summary'!$I$43:$I$49,MATCH(AZ173,'Inputs - Summary'!$C$43:$C$49,0)),0)</f>
        <v>0</v>
      </c>
      <c r="BH181" s="134">
        <f>IF(BH$5=first_reg_period, INDEX('Inputs - Summary'!$I$43:$I$49,MATCH(BA173,'Inputs - Summary'!$C$43:$C$49,0)),0)</f>
        <v>0</v>
      </c>
      <c r="BI181" s="134">
        <f>IF(BI$5=first_reg_period, INDEX('Inputs - Summary'!$I$43:$I$49,MATCH(BB173,'Inputs - Summary'!$C$43:$C$49,0)),0)</f>
        <v>0</v>
      </c>
      <c r="BJ181" s="134">
        <f>IF(BJ$5=first_reg_period, INDEX('Inputs - Summary'!$I$43:$I$49,MATCH(BC173,'Inputs - Summary'!$C$43:$C$49,0)),0)</f>
        <v>0</v>
      </c>
      <c r="BK181" s="134">
        <f>IF(BK$5=first_reg_period, INDEX('Inputs - Summary'!$I$43:$I$49,MATCH(BD173,'Inputs - Summary'!$C$43:$C$49,0)),0)</f>
        <v>0</v>
      </c>
      <c r="BL181" s="134">
        <f>IF(BL$5=first_reg_period, INDEX('Inputs - Summary'!$I$43:$I$49,MATCH(BE173,'Inputs - Summary'!$C$43:$C$49,0)),0)</f>
        <v>0</v>
      </c>
      <c r="BM181" s="134">
        <f>IF(BM$5=first_reg_period, INDEX('Inputs - Summary'!$I$43:$I$49,MATCH(BF173,'Inputs - Summary'!$C$43:$C$49,0)),0)</f>
        <v>0</v>
      </c>
      <c r="BN181" s="134">
        <f>IF(BN$5=first_reg_period, INDEX('Inputs - Summary'!$I$43:$I$49,MATCH(BG173,'Inputs - Summary'!$C$43:$C$49,0)),0)</f>
        <v>0</v>
      </c>
      <c r="BO181" s="134">
        <f>IF(BO$5=first_reg_period, INDEX('Inputs - Summary'!$I$43:$I$49,MATCH(BH173,'Inputs - Summary'!$C$43:$C$49,0)),0)</f>
        <v>0</v>
      </c>
      <c r="BP181" s="134">
        <f>IF(BP$5=first_reg_period, INDEX('Inputs - Summary'!$I$43:$I$49,MATCH(BI173,'Inputs - Summary'!$C$43:$C$49,0)),0)</f>
        <v>0</v>
      </c>
      <c r="BQ181" s="134">
        <f>IF(BQ$5=first_reg_period, INDEX('Inputs - Summary'!$I$43:$I$49,MATCH(BJ173,'Inputs - Summary'!$C$43:$C$49,0)),0)</f>
        <v>0</v>
      </c>
      <c r="BR181" s="134">
        <f>IF(BR$5=first_reg_period, INDEX('Inputs - Summary'!$I$43:$I$49,MATCH(BK173,'Inputs - Summary'!$C$43:$C$49,0)),0)</f>
        <v>0</v>
      </c>
      <c r="BS181" s="134">
        <f>IF(BS$5=first_reg_period, INDEX('Inputs - Summary'!$I$43:$I$49,MATCH(BL173,'Inputs - Summary'!$C$43:$C$49,0)),0)</f>
        <v>0</v>
      </c>
      <c r="BT181" s="134">
        <f>IF(BT$5=first_reg_period, INDEX('Inputs - Summary'!$I$43:$I$49,MATCH(BM173,'Inputs - Summary'!$C$43:$C$49,0)),0)</f>
        <v>0</v>
      </c>
      <c r="BU181" s="134">
        <f>IF(BU$5=first_reg_period, INDEX('Inputs - Summary'!$I$43:$I$49,MATCH(BN173,'Inputs - Summary'!$C$43:$C$49,0)),0)</f>
        <v>0</v>
      </c>
      <c r="BV181" s="134">
        <f>IF(BV$5=first_reg_period, INDEX('Inputs - Summary'!$I$43:$I$49,MATCH(BO173,'Inputs - Summary'!$C$43:$C$49,0)),0)</f>
        <v>0</v>
      </c>
      <c r="BW181" s="134">
        <f>IF(BW$5=first_reg_period, INDEX('Inputs - Summary'!$I$43:$I$49,MATCH(BP173,'Inputs - Summary'!$C$43:$C$49,0)),0)</f>
        <v>0</v>
      </c>
    </row>
    <row r="182" spans="3:75" ht="12.75" customHeight="1" outlineLevel="1">
      <c r="D182" s="126" t="s">
        <v>56</v>
      </c>
      <c r="I182" s="134"/>
      <c r="J182" s="144">
        <f>IF(J$5=second_reg_period, INDEX('Inputs - Summary'!$N$219:$N$228,MATCH($B173,'Inputs - Summary'!$C$219:$C$228,0)),0)/conv_2015_2010</f>
        <v>0</v>
      </c>
      <c r="K182" s="144">
        <f>IF(K$5=second_reg_period, INDEX('Inputs - Summary'!$N$219:$N$228,MATCH($B173,'Inputs - Summary'!$C$219:$C$228,0)),0)/conv_2015_2010</f>
        <v>0</v>
      </c>
      <c r="L182" s="144">
        <f>IF(L$5=second_reg_period, INDEX('Inputs - Summary'!$N$219:$N$228,MATCH($B173,'Inputs - Summary'!$C$219:$C$228,0)),0)/conv_2015_2010</f>
        <v>0</v>
      </c>
      <c r="M182" s="144">
        <f>IF(M$5=second_reg_period, INDEX('Inputs - Summary'!$N$219:$N$228,MATCH($B173,'Inputs - Summary'!$C$219:$C$228,0)),0)/conv_2015_2010</f>
        <v>0</v>
      </c>
      <c r="N182" s="144">
        <f>IF(N$5=second_reg_period, INDEX('Inputs - Summary'!$N$219:$N$228,MATCH($B173,'Inputs - Summary'!$C$219:$C$228,0)),0)/conv_2015_2010</f>
        <v>0</v>
      </c>
      <c r="O182" s="144">
        <f>IF(O$5=second_reg_period, INDEX('Inputs - Summary'!$N$219:$N$228,MATCH($B173,'Inputs - Summary'!$C$219:$C$228,0)),0)/conv_2015_2010</f>
        <v>0</v>
      </c>
      <c r="P182" s="144">
        <f>IF(P$5=second_reg_period, INDEX('Inputs - Summary'!$N$219:$N$228,MATCH($B173,'Inputs - Summary'!$C$219:$C$228,0)),0)/conv_2015_2010</f>
        <v>0</v>
      </c>
      <c r="Q182" s="144">
        <f>IF(Q$5=second_reg_period, INDEX('Inputs - Summary'!$N$219:$N$228,MATCH($B173,'Inputs - Summary'!$C$219:$C$228,0)),0)/conv_2015_2010</f>
        <v>0</v>
      </c>
      <c r="R182" s="144">
        <f>IF(R$5=second_reg_period, INDEX('Inputs - Summary'!$N$219:$N$228,MATCH($B173,'Inputs - Summary'!$C$219:$C$228,0)),0)/conv_2015_2010</f>
        <v>0</v>
      </c>
      <c r="S182" s="144">
        <f>IF(S$5=second_reg_period, INDEX('Inputs - Summary'!$N$219:$N$228,MATCH($B173,'Inputs - Summary'!$C$219:$C$228,0)),0)/conv_2015_2010</f>
        <v>0</v>
      </c>
      <c r="T182" s="144">
        <f>IF(T$5=second_reg_period, INDEX('Inputs - Summary'!$N$219:$N$228,MATCH($B173,'Inputs - Summary'!$C$219:$C$228,0)),0)/conv_2015_2010</f>
        <v>0</v>
      </c>
      <c r="U182" s="144">
        <f>IF(U$5=second_reg_period, INDEX('Inputs - Summary'!$N$219:$N$228,MATCH($B173,'Inputs - Summary'!$C$219:$C$228,0)),0)/conv_2015_2010</f>
        <v>0</v>
      </c>
      <c r="V182" s="144">
        <f>IF(V$5=second_reg_period, INDEX('Inputs - Summary'!$N$219:$N$228,MATCH($B173,'Inputs - Summary'!$C$219:$C$228,0)),0)/conv_2015_2010</f>
        <v>0</v>
      </c>
      <c r="W182" s="144">
        <f>IF(W$5=second_reg_period, INDEX('Inputs - Summary'!$N$219:$N$228,MATCH($B173,'Inputs - Summary'!$C$219:$C$228,0)),0)/conv_2015_2010</f>
        <v>0</v>
      </c>
      <c r="X182" s="144">
        <f>IF(X$5=second_reg_period, INDEX('Inputs - Summary'!$N$219:$N$228,MATCH($B173,'Inputs - Summary'!$C$219:$C$228,0)),0)/conv_2015_2010</f>
        <v>0</v>
      </c>
      <c r="Y182" s="144">
        <f>IF(Y$5=second_reg_period, INDEX('Inputs - Summary'!$N$219:$N$228,MATCH($B173,'Inputs - Summary'!$C$219:$C$228,0)),0)/conv_2015_2010</f>
        <v>0</v>
      </c>
      <c r="Z182" s="144">
        <f>IF(Z$5=second_reg_period, INDEX('Inputs - Summary'!$N$219:$N$228,MATCH($B173,'Inputs - Summary'!$C$219:$C$228,0)),0)/conv_2015_2010</f>
        <v>0</v>
      </c>
      <c r="AA182" s="144">
        <f>IF(AA$5=second_reg_period, INDEX('Inputs - Summary'!$N$219:$N$228,MATCH($B173,'Inputs - Summary'!$C$219:$C$228,0)),0)/conv_2015_2010</f>
        <v>0</v>
      </c>
      <c r="AB182" s="144">
        <f>IF(AB$5=second_reg_period, INDEX('Inputs - Summary'!$N$219:$N$228,MATCH($B173,'Inputs - Summary'!$C$219:$C$228,0)),0)/conv_2015_2010</f>
        <v>0</v>
      </c>
      <c r="AC182" s="144">
        <f>IF(AC$5=second_reg_period, INDEX('Inputs - Summary'!$N$219:$N$228,MATCH($B173,'Inputs - Summary'!$C$219:$C$228,0)),0)/conv_2015_2010</f>
        <v>0</v>
      </c>
      <c r="AD182" s="144">
        <f>IF(AD$5=second_reg_period, INDEX('Inputs - Summary'!$N$219:$N$228,MATCH($B173,'Inputs - Summary'!$C$219:$C$228,0)),0)/conv_2015_2010</f>
        <v>0</v>
      </c>
      <c r="AE182" s="144">
        <f>IF(AE$5=second_reg_period, INDEX('Inputs - Summary'!$N$219:$N$228,MATCH($B173,'Inputs - Summary'!$C$219:$C$228,0)),0)/conv_2015_2010</f>
        <v>0</v>
      </c>
      <c r="AF182" s="144">
        <f>IF(AF$5=second_reg_period, INDEX('Inputs - Summary'!$N$219:$N$228,MATCH($B173,'Inputs - Summary'!$C$219:$C$228,0)),0)/conv_2015_2010</f>
        <v>0</v>
      </c>
      <c r="AG182" s="144">
        <f>IF(AG$5=second_reg_period, INDEX('Inputs - Summary'!$N$219:$N$228,MATCH($B173,'Inputs - Summary'!$C$219:$C$228,0)),0)/conv_2015_2010</f>
        <v>0</v>
      </c>
      <c r="AH182" s="144">
        <f>IF(AH$5=second_reg_period, INDEX('Inputs - Summary'!$N$219:$N$228,MATCH($B173,'Inputs - Summary'!$C$219:$C$228,0)),0)/conv_2015_2010</f>
        <v>0</v>
      </c>
      <c r="AI182" s="144">
        <f>IF(AI$5=second_reg_period, INDEX('Inputs - Summary'!$N$219:$N$228,MATCH($B173,'Inputs - Summary'!$C$219:$C$228,0)),0)/conv_2015_2010</f>
        <v>0</v>
      </c>
      <c r="AJ182" s="144">
        <f>IF(AJ$5=second_reg_period, INDEX('Inputs - Summary'!$N$219:$N$228,MATCH($B173,'Inputs - Summary'!$C$219:$C$228,0)),0)/conv_2015_2010</f>
        <v>0</v>
      </c>
      <c r="AK182" s="144">
        <f>IF(AK$5=second_reg_period, INDEX('Inputs - Summary'!$N$219:$N$228,MATCH($B173,'Inputs - Summary'!$C$219:$C$228,0)),0)/conv_2015_2010</f>
        <v>0</v>
      </c>
      <c r="AL182" s="144">
        <f>IF(AL$5=second_reg_period, INDEX('Inputs - Summary'!$N$219:$N$228,MATCH($B173,'Inputs - Summary'!$C$219:$C$228,0)),0)/conv_2015_2010</f>
        <v>0</v>
      </c>
      <c r="AM182" s="144">
        <f>IF(AM$5=second_reg_period, INDEX('Inputs - Summary'!$N$219:$N$228,MATCH($B173,'Inputs - Summary'!$C$219:$C$228,0)),0)/conv_2015_2010</f>
        <v>0</v>
      </c>
      <c r="AN182" s="144">
        <f>IF(AN$5=second_reg_period, INDEX('Inputs - Summary'!$N$219:$N$228,MATCH($B173,'Inputs - Summary'!$C$219:$C$228,0)),0)/conv_2015_2010</f>
        <v>0</v>
      </c>
      <c r="AO182" s="144">
        <f>IF(AO$5=second_reg_period, INDEX('Inputs - Summary'!$N$219:$N$228,MATCH($B173,'Inputs - Summary'!$C$219:$C$228,0)),0)/conv_2015_2010</f>
        <v>0</v>
      </c>
      <c r="AP182" s="144">
        <f>IF(AP$5=second_reg_period, INDEX('Inputs - Summary'!$N$219:$N$228,MATCH($B173,'Inputs - Summary'!$C$219:$C$228,0)),0)/conv_2015_2010</f>
        <v>0</v>
      </c>
      <c r="AQ182" s="144">
        <f>IF(AQ$5=second_reg_period, INDEX('Inputs - Summary'!$N$219:$N$228,MATCH($B173,'Inputs - Summary'!$C$219:$C$228,0)),0)/conv_2015_2010</f>
        <v>0</v>
      </c>
      <c r="AR182" s="144">
        <f>IF(AR$5=second_reg_period, INDEX('Inputs - Summary'!$N$219:$N$228,MATCH($B173,'Inputs - Summary'!$C$219:$C$228,0)),0)/conv_2015_2010</f>
        <v>0</v>
      </c>
      <c r="AS182" s="144">
        <f>IF(AS$5=second_reg_period, INDEX('Inputs - Summary'!$N$219:$N$228,MATCH($B173,'Inputs - Summary'!$C$219:$C$228,0)),0)/conv_2015_2010</f>
        <v>0</v>
      </c>
      <c r="AT182" s="144">
        <f>IF(AT$5=second_reg_period, INDEX('Inputs - Summary'!$N$219:$N$228,MATCH($B173,'Inputs - Summary'!$C$219:$C$228,0)),0)/conv_2015_2010</f>
        <v>0</v>
      </c>
      <c r="AU182" s="144">
        <f>IF(AU$5=second_reg_period, INDEX('Inputs - Summary'!$N$219:$N$228,MATCH($B173,'Inputs - Summary'!$C$219:$C$228,0)),0)/conv_2015_2010</f>
        <v>0</v>
      </c>
      <c r="AV182" s="144">
        <f>IF(AV$5=second_reg_period, INDEX('Inputs - Summary'!$N$219:$N$228,MATCH($B173,'Inputs - Summary'!$C$219:$C$228,0)),0)/conv_2015_2010</f>
        <v>0</v>
      </c>
      <c r="AW182" s="144">
        <f>IF(AW$5=second_reg_period, INDEX('Inputs - Summary'!$N$219:$N$228,MATCH($B173,'Inputs - Summary'!$C$219:$C$228,0)),0)/conv_2015_2010</f>
        <v>0</v>
      </c>
      <c r="AX182" s="144">
        <f>IF(AX$5=second_reg_period, INDEX('Inputs - Summary'!$N$219:$N$228,MATCH($B173,'Inputs - Summary'!$C$219:$C$228,0)),0)/conv_2015_2010</f>
        <v>0</v>
      </c>
      <c r="AY182" s="144">
        <f>IF(AY$5=second_reg_period, INDEX('Inputs - Summary'!$N$219:$N$228,MATCH($B173,'Inputs - Summary'!$C$219:$C$228,0)),0)/conv_2015_2010</f>
        <v>0</v>
      </c>
      <c r="AZ182" s="144">
        <f>IF(AZ$5=second_reg_period, INDEX('Inputs - Summary'!$N$219:$N$228,MATCH($B173,'Inputs - Summary'!$C$219:$C$228,0)),0)/conv_2015_2010</f>
        <v>0</v>
      </c>
      <c r="BA182" s="144">
        <f>IF(BA$5=second_reg_period, INDEX('Inputs - Summary'!$N$219:$N$228,MATCH($B173,'Inputs - Summary'!$C$219:$C$228,0)),0)/conv_2015_2010</f>
        <v>0</v>
      </c>
      <c r="BB182" s="144">
        <f>IF(BB$5=second_reg_period, INDEX('Inputs - Summary'!$N$219:$N$228,MATCH($B173,'Inputs - Summary'!$C$219:$C$228,0)),0)/conv_2015_2010</f>
        <v>0</v>
      </c>
      <c r="BC182" s="144">
        <f>IF(BC$5=second_reg_period, INDEX('Inputs - Summary'!$N$219:$N$228,MATCH($B173,'Inputs - Summary'!$C$219:$C$228,0)),0)/conv_2015_2010</f>
        <v>0</v>
      </c>
      <c r="BD182" s="144">
        <f>IF(BD$5=second_reg_period, INDEX('Inputs - Summary'!$N$219:$N$228,MATCH($B173,'Inputs - Summary'!$C$219:$C$228,0)),0)/conv_2015_2010</f>
        <v>0</v>
      </c>
      <c r="BE182" s="144">
        <f>IF(BE$5=second_reg_period, INDEX('Inputs - Summary'!$N$219:$N$228,MATCH($B173,'Inputs - Summary'!$C$219:$C$228,0)),0)/conv_2015_2010</f>
        <v>0</v>
      </c>
      <c r="BF182" s="144">
        <f>IF(BF$5=second_reg_period, INDEX('Inputs - Summary'!$N$219:$N$228,MATCH($B173,'Inputs - Summary'!$C$219:$C$228,0)),0)/conv_2015_2010</f>
        <v>0</v>
      </c>
      <c r="BG182" s="144">
        <f>IF(BG$5=second_reg_period, INDEX('Inputs - Summary'!$N$219:$N$228,MATCH($B173,'Inputs - Summary'!$C$219:$C$228,0)),0)/conv_2015_2010</f>
        <v>0</v>
      </c>
      <c r="BH182" s="144">
        <f>IF(BH$5=second_reg_period, INDEX('Inputs - Summary'!$N$219:$N$228,MATCH($B173,'Inputs - Summary'!$C$219:$C$228,0)),0)/conv_2015_2010</f>
        <v>0</v>
      </c>
      <c r="BI182" s="144">
        <f>IF(BI$5=second_reg_period, INDEX('Inputs - Summary'!$N$219:$N$228,MATCH($B173,'Inputs - Summary'!$C$219:$C$228,0)),0)/conv_2015_2010</f>
        <v>0</v>
      </c>
      <c r="BJ182" s="144">
        <f>IF(BJ$5=second_reg_period, INDEX('Inputs - Summary'!$N$219:$N$228,MATCH($B173,'Inputs - Summary'!$C$219:$C$228,0)),0)/conv_2015_2010</f>
        <v>0</v>
      </c>
      <c r="BK182" s="144">
        <f>IF(BK$5=second_reg_period, INDEX('Inputs - Summary'!$N$219:$N$228,MATCH($B173,'Inputs - Summary'!$C$219:$C$228,0)),0)/conv_2015_2010</f>
        <v>0</v>
      </c>
      <c r="BL182" s="144">
        <f>IF(BL$5=second_reg_period, INDEX('Inputs - Summary'!$N$219:$N$228,MATCH($B173,'Inputs - Summary'!$C$219:$C$228,0)),0)/conv_2015_2010</f>
        <v>0</v>
      </c>
      <c r="BM182" s="144">
        <f>IF(BM$5=second_reg_period, INDEX('Inputs - Summary'!$N$219:$N$228,MATCH($B173,'Inputs - Summary'!$C$219:$C$228,0)),0)/conv_2015_2010</f>
        <v>0</v>
      </c>
      <c r="BN182" s="144">
        <f>IF(BN$5=second_reg_period, INDEX('Inputs - Summary'!$N$219:$N$228,MATCH($B173,'Inputs - Summary'!$C$219:$C$228,0)),0)/conv_2015_2010</f>
        <v>0</v>
      </c>
      <c r="BO182" s="144">
        <f>IF(BO$5=second_reg_period, INDEX('Inputs - Summary'!$N$219:$N$228,MATCH($B173,'Inputs - Summary'!$C$219:$C$228,0)),0)/conv_2015_2010</f>
        <v>0</v>
      </c>
      <c r="BP182" s="144">
        <f>IF(BP$5=second_reg_period, INDEX('Inputs - Summary'!$N$219:$N$228,MATCH($B173,'Inputs - Summary'!$C$219:$C$228,0)),0)/conv_2015_2010</f>
        <v>0</v>
      </c>
      <c r="BQ182" s="144">
        <f>IF(BQ$5=second_reg_period, INDEX('Inputs - Summary'!$N$219:$N$228,MATCH($B173,'Inputs - Summary'!$C$219:$C$228,0)),0)/conv_2015_2010</f>
        <v>0</v>
      </c>
      <c r="BR182" s="144">
        <f>IF(BR$5=second_reg_period, INDEX('Inputs - Summary'!$N$219:$N$228,MATCH($B173,'Inputs - Summary'!$C$219:$C$228,0)),0)/conv_2015_2010</f>
        <v>0</v>
      </c>
      <c r="BS182" s="144">
        <f>IF(BS$5=second_reg_period, INDEX('Inputs - Summary'!$N$219:$N$228,MATCH($B173,'Inputs - Summary'!$C$219:$C$228,0)),0)/conv_2015_2010</f>
        <v>0</v>
      </c>
      <c r="BT182" s="144">
        <f>IF(BT$5=second_reg_period, INDEX('Inputs - Summary'!$N$219:$N$228,MATCH($B173,'Inputs - Summary'!$C$219:$C$228,0)),0)/conv_2015_2010</f>
        <v>0</v>
      </c>
      <c r="BU182" s="144">
        <f>IF(BU$5=second_reg_period, INDEX('Inputs - Summary'!$N$219:$N$228,MATCH($B173,'Inputs - Summary'!$C$219:$C$228,0)),0)/conv_2015_2010</f>
        <v>0</v>
      </c>
      <c r="BV182" s="144">
        <f>IF(BV$5=second_reg_period, INDEX('Inputs - Summary'!$N$219:$N$228,MATCH($B173,'Inputs - Summary'!$C$219:$C$228,0)),0)/conv_2015_2010</f>
        <v>0</v>
      </c>
      <c r="BW182" s="144">
        <f>IF(BW$5=second_reg_period, INDEX('Inputs - Summary'!$N$219:$N$228,MATCH($B173,'Inputs - Summary'!$C$219:$C$228,0)),0)/conv_2015_2010</f>
        <v>0</v>
      </c>
    </row>
    <row r="183" spans="3:75" ht="12.75" customHeight="1" outlineLevel="1">
      <c r="D183" s="126" t="s">
        <v>29</v>
      </c>
      <c r="E183" s="120" t="s">
        <v>55</v>
      </c>
      <c r="I183" s="120">
        <f t="shared" ref="I183:BT183" si="49">H183-I180+I181+I182</f>
        <v>22.706798688615368</v>
      </c>
      <c r="J183" s="120">
        <f t="shared" si="49"/>
        <v>21.467666992191084</v>
      </c>
      <c r="K183" s="120">
        <f t="shared" si="49"/>
        <v>20.2285352957668</v>
      </c>
      <c r="L183" s="120">
        <f t="shared" si="49"/>
        <v>18.989403599342516</v>
      </c>
      <c r="M183" s="120">
        <f t="shared" si="49"/>
        <v>17.750271902918232</v>
      </c>
      <c r="N183" s="120">
        <f t="shared" si="49"/>
        <v>16.511140206493948</v>
      </c>
      <c r="O183" s="120">
        <f t="shared" si="49"/>
        <v>15.272008510069664</v>
      </c>
      <c r="P183" s="120">
        <f t="shared" si="49"/>
        <v>14.03287681364538</v>
      </c>
      <c r="Q183" s="120">
        <f t="shared" si="49"/>
        <v>12.793745117221096</v>
      </c>
      <c r="R183" s="120">
        <f t="shared" si="49"/>
        <v>11.554613420796812</v>
      </c>
      <c r="S183" s="120">
        <f t="shared" si="49"/>
        <v>10.315481724372528</v>
      </c>
      <c r="T183" s="120">
        <f t="shared" si="49"/>
        <v>9.0763500279482443</v>
      </c>
      <c r="U183" s="120">
        <f t="shared" si="49"/>
        <v>7.8372183315239603</v>
      </c>
      <c r="V183" s="120">
        <f t="shared" si="49"/>
        <v>6.5980866350996763</v>
      </c>
      <c r="W183" s="120">
        <f t="shared" si="49"/>
        <v>5.3589549386753923</v>
      </c>
      <c r="X183" s="120">
        <f t="shared" si="49"/>
        <v>4.1198232422511083</v>
      </c>
      <c r="Y183" s="120">
        <f t="shared" si="49"/>
        <v>2.8806915458268239</v>
      </c>
      <c r="Z183" s="120">
        <f t="shared" si="49"/>
        <v>1.6415598494025394</v>
      </c>
      <c r="AA183" s="120">
        <f t="shared" si="49"/>
        <v>0.40242815297825496</v>
      </c>
      <c r="AB183" s="120">
        <f t="shared" si="49"/>
        <v>2.2204460492503131E-15</v>
      </c>
      <c r="AC183" s="120">
        <f t="shared" si="49"/>
        <v>2.2204460492503131E-15</v>
      </c>
      <c r="AD183" s="120">
        <f t="shared" si="49"/>
        <v>2.2204460492503131E-15</v>
      </c>
      <c r="AE183" s="120">
        <f t="shared" si="49"/>
        <v>2.2204460492503131E-15</v>
      </c>
      <c r="AF183" s="120">
        <f t="shared" si="49"/>
        <v>2.2204460492503131E-15</v>
      </c>
      <c r="AG183" s="120">
        <f t="shared" si="49"/>
        <v>2.2204460492503131E-15</v>
      </c>
      <c r="AH183" s="120">
        <f t="shared" si="49"/>
        <v>2.2204460492503131E-15</v>
      </c>
      <c r="AI183" s="120">
        <f t="shared" si="49"/>
        <v>2.2204460492503131E-15</v>
      </c>
      <c r="AJ183" s="120">
        <f t="shared" si="49"/>
        <v>2.2204460492503131E-15</v>
      </c>
      <c r="AK183" s="120">
        <f t="shared" si="49"/>
        <v>2.2204460492503131E-15</v>
      </c>
      <c r="AL183" s="120">
        <f t="shared" si="49"/>
        <v>2.2204460492503131E-15</v>
      </c>
      <c r="AM183" s="120">
        <f t="shared" si="49"/>
        <v>2.2204460492503131E-15</v>
      </c>
      <c r="AN183" s="120">
        <f t="shared" si="49"/>
        <v>2.2204460492503131E-15</v>
      </c>
      <c r="AO183" s="120">
        <f t="shared" si="49"/>
        <v>2.2204460492503131E-15</v>
      </c>
      <c r="AP183" s="120">
        <f t="shared" si="49"/>
        <v>2.2204460492503131E-15</v>
      </c>
      <c r="AQ183" s="120">
        <f t="shared" si="49"/>
        <v>2.2204460492503131E-15</v>
      </c>
      <c r="AR183" s="120">
        <f t="shared" si="49"/>
        <v>2.2204460492503131E-15</v>
      </c>
      <c r="AS183" s="120">
        <f t="shared" si="49"/>
        <v>2.2204460492503131E-15</v>
      </c>
      <c r="AT183" s="120">
        <f t="shared" si="49"/>
        <v>2.2204460492503131E-15</v>
      </c>
      <c r="AU183" s="120">
        <f t="shared" si="49"/>
        <v>2.2204460492503131E-15</v>
      </c>
      <c r="AV183" s="120">
        <f t="shared" si="49"/>
        <v>2.2204460492503131E-15</v>
      </c>
      <c r="AW183" s="120">
        <f t="shared" si="49"/>
        <v>2.2204460492503131E-15</v>
      </c>
      <c r="AX183" s="120">
        <f t="shared" si="49"/>
        <v>2.2204460492503131E-15</v>
      </c>
      <c r="AY183" s="120">
        <f t="shared" si="49"/>
        <v>2.2204460492503131E-15</v>
      </c>
      <c r="AZ183" s="120">
        <f t="shared" si="49"/>
        <v>2.2204460492503131E-15</v>
      </c>
      <c r="BA183" s="120">
        <f t="shared" si="49"/>
        <v>2.2204460492503131E-15</v>
      </c>
      <c r="BB183" s="120">
        <f t="shared" si="49"/>
        <v>2.2204460492503131E-15</v>
      </c>
      <c r="BC183" s="120">
        <f t="shared" si="49"/>
        <v>2.2204460492503131E-15</v>
      </c>
      <c r="BD183" s="120">
        <f t="shared" si="49"/>
        <v>2.2204460492503131E-15</v>
      </c>
      <c r="BE183" s="120">
        <f t="shared" si="49"/>
        <v>2.2204460492503131E-15</v>
      </c>
      <c r="BF183" s="120">
        <f t="shared" si="49"/>
        <v>2.2204460492503131E-15</v>
      </c>
      <c r="BG183" s="120">
        <f t="shared" si="49"/>
        <v>2.2204460492503131E-15</v>
      </c>
      <c r="BH183" s="120">
        <f t="shared" si="49"/>
        <v>2.2204460492503131E-15</v>
      </c>
      <c r="BI183" s="120">
        <f t="shared" si="49"/>
        <v>2.2204460492503131E-15</v>
      </c>
      <c r="BJ183" s="120">
        <f t="shared" si="49"/>
        <v>2.2204460492503131E-15</v>
      </c>
      <c r="BK183" s="120">
        <f t="shared" si="49"/>
        <v>2.2204460492503131E-15</v>
      </c>
      <c r="BL183" s="120">
        <f t="shared" si="49"/>
        <v>2.2204460492503131E-15</v>
      </c>
      <c r="BM183" s="120">
        <f t="shared" si="49"/>
        <v>2.2204460492503131E-15</v>
      </c>
      <c r="BN183" s="120">
        <f t="shared" si="49"/>
        <v>2.2204460492503131E-15</v>
      </c>
      <c r="BO183" s="120">
        <f t="shared" si="49"/>
        <v>2.2204460492503131E-15</v>
      </c>
      <c r="BP183" s="120">
        <f t="shared" si="49"/>
        <v>2.2204460492503131E-15</v>
      </c>
      <c r="BQ183" s="120">
        <f t="shared" si="49"/>
        <v>2.2204460492503131E-15</v>
      </c>
      <c r="BR183" s="120">
        <f t="shared" si="49"/>
        <v>2.2204460492503131E-15</v>
      </c>
      <c r="BS183" s="120">
        <f t="shared" si="49"/>
        <v>2.2204460492503131E-15</v>
      </c>
      <c r="BT183" s="120">
        <f t="shared" si="49"/>
        <v>2.2204460492503131E-15</v>
      </c>
      <c r="BU183" s="120">
        <f t="shared" ref="BU183:BW183" si="50">BT183-BU180+BU181+BU182</f>
        <v>2.2204460492503131E-15</v>
      </c>
      <c r="BV183" s="120">
        <f t="shared" si="50"/>
        <v>2.2204460492503131E-15</v>
      </c>
      <c r="BW183" s="120">
        <f t="shared" si="50"/>
        <v>2.2204460492503131E-15</v>
      </c>
    </row>
    <row r="184" spans="3:75" ht="12.75" customHeight="1" outlineLevel="1">
      <c r="I184" s="134"/>
      <c r="J184" s="128"/>
      <c r="K184" s="128"/>
      <c r="L184" s="128"/>
      <c r="M184" s="128"/>
      <c r="N184" s="128"/>
      <c r="O184" s="128"/>
      <c r="P184" s="128"/>
      <c r="Q184" s="128"/>
      <c r="R184" s="128"/>
    </row>
    <row r="185" spans="3:75" ht="12.75" customHeight="1" outlineLevel="1">
      <c r="D185" s="126" t="s">
        <v>36</v>
      </c>
      <c r="I185" s="134"/>
      <c r="J185" s="145"/>
      <c r="K185" s="146"/>
      <c r="L185" s="146"/>
      <c r="M185" s="147"/>
      <c r="N185" s="136">
        <f>INDEX('Inputs - Summary'!$N$204:$N$213,MATCH($B173,'Inputs - Summary'!$C$204:$C$213,0))/conv_2015_2010</f>
        <v>0</v>
      </c>
    </row>
    <row r="186" spans="3:75" ht="12.75" customHeight="1" outlineLevel="1">
      <c r="C186" s="118" t="s">
        <v>10</v>
      </c>
      <c r="E186" s="120" t="s">
        <v>55</v>
      </c>
      <c r="I186" s="134"/>
      <c r="J186" s="148">
        <f>INDEX('Inputs - Summary'!J$43:J$52,MATCH($B173,'Inputs - Summary'!$C$43:$C$52,0))*(1+IF(J$5&lt;=second_reg_period, J$7, J$6))^0.5</f>
        <v>0.83216402218848529</v>
      </c>
      <c r="K186" s="130">
        <f>INDEX('Inputs - Summary'!K$43:K$52,MATCH($B173,'Inputs - Summary'!$C$43:$C$52,0))*(1+IF(K$5&lt;=second_reg_period, K$7, K$6))^0.5</f>
        <v>1.0188363397658051</v>
      </c>
      <c r="L186" s="130">
        <f>INDEX('Inputs - Summary'!L$43:L$52,MATCH($B173,'Inputs - Summary'!$C$43:$C$52,0))*(1+IF(L$5&lt;=second_reg_period, L$7, L$6))^0.5</f>
        <v>1.1600791768598648</v>
      </c>
      <c r="M186" s="130">
        <f>INDEX('Inputs - Summary'!M$43:M$52,MATCH($B173,'Inputs - Summary'!$C$43:$C$52,0))*(1+IF(M$5&lt;=second_reg_period, M$7, M$6))^0.5</f>
        <v>2.2634399932494862</v>
      </c>
      <c r="N186" s="120">
        <f>INDEX('Inputs - Summary'!N$43:N$52,MATCH($B173,'Inputs - Summary'!$C$43:$C$52,0))*(1+IF(N$5&lt;=second_reg_period, N$7, N$6))^0.5</f>
        <v>2.8001483176139348</v>
      </c>
      <c r="O186" s="120">
        <f>INDEX('Inputs - Summary'!O$43:O$52,MATCH($B173,'Inputs - Summary'!$C$43:$C$52,0))*(1+IF(O$5&lt;=second_reg_period, O$7, O$6))^0.5</f>
        <v>0</v>
      </c>
      <c r="P186" s="120">
        <f>INDEX('Inputs - Summary'!P$43:P$52,MATCH($B173,'Inputs - Summary'!$C$43:$C$52,0))*(1+IF(P$5&lt;=second_reg_period, P$7, P$6))^0.5</f>
        <v>0</v>
      </c>
      <c r="Q186" s="120">
        <f>INDEX('Inputs - Summary'!Q$43:Q$52,MATCH($B173,'Inputs - Summary'!$C$43:$C$52,0))*(1+IF(Q$5&lt;=second_reg_period, Q$7, Q$6))^0.5</f>
        <v>0</v>
      </c>
      <c r="R186" s="120">
        <f>INDEX('Inputs - Summary'!R$43:R$52,MATCH($B173,'Inputs - Summary'!$C$43:$C$52,0))*(1+IF(R$5&lt;=second_reg_period, R$7, R$6))^0.5</f>
        <v>0</v>
      </c>
      <c r="S186" s="120">
        <f>INDEX('Inputs - Summary'!S$43:S$52,MATCH($B173,'Inputs - Summary'!$C$43:$C$52,0))*(1+IF(S$5&lt;=second_reg_period, S$7, S$6))^0.5</f>
        <v>0</v>
      </c>
      <c r="T186" s="120">
        <f>INDEX('Inputs - Summary'!T$43:T$52,MATCH($B173,'Inputs - Summary'!$C$43:$C$52,0))*(1+IF(T$5&lt;=second_reg_period, T$7, T$6))^0.5</f>
        <v>0</v>
      </c>
      <c r="U186" s="120">
        <f>INDEX('Inputs - Summary'!U$43:U$52,MATCH($B173,'Inputs - Summary'!$C$43:$C$52,0))*(1+IF(U$5&lt;=second_reg_period, U$7, U$6))^0.5</f>
        <v>0</v>
      </c>
      <c r="V186" s="120">
        <f>INDEX('Inputs - Summary'!V$43:V$52,MATCH($B173,'Inputs - Summary'!$C$43:$C$52,0))*(1+IF(V$5&lt;=second_reg_period, V$7, V$6))^0.5</f>
        <v>0</v>
      </c>
      <c r="W186" s="120">
        <f>INDEX('Inputs - Summary'!W$43:W$52,MATCH($B173,'Inputs - Summary'!$C$43:$C$52,0))*(1+IF(W$5&lt;=second_reg_period, W$7, W$6))^0.5</f>
        <v>0</v>
      </c>
      <c r="X186" s="120">
        <f>INDEX('Inputs - Summary'!X$43:X$52,MATCH($B173,'Inputs - Summary'!$C$43:$C$52,0))*(1+IF(X$5&lt;=second_reg_period, X$7, X$6))^0.5</f>
        <v>0</v>
      </c>
      <c r="Y186" s="120">
        <f>INDEX('Inputs - Summary'!Y$43:Y$52,MATCH($B173,'Inputs - Summary'!$C$43:$C$52,0))*(1+IF(Y$5&lt;=second_reg_period, Y$7, Y$6))^0.5</f>
        <v>0</v>
      </c>
      <c r="Z186" s="120">
        <f>INDEX('Inputs - Summary'!Z$43:Z$52,MATCH($B173,'Inputs - Summary'!$C$43:$C$52,0))*(1+IF(Z$5&lt;=second_reg_period, Z$7, Z$6))^0.5</f>
        <v>0</v>
      </c>
      <c r="AA186" s="120">
        <f>INDEX('Inputs - Summary'!AA$43:AA$52,MATCH($B173,'Inputs - Summary'!$C$43:$C$52,0))*(1+IF(AA$5&lt;=second_reg_period, AA$7, AA$6))^0.5</f>
        <v>0</v>
      </c>
      <c r="AB186" s="120">
        <f>INDEX('Inputs - Summary'!AB$43:AB$52,MATCH($B173,'Inputs - Summary'!$C$43:$C$52,0))*(1+IF(AB$5&lt;=second_reg_period, AB$7, AB$6))^0.5</f>
        <v>0</v>
      </c>
      <c r="AC186" s="120">
        <f>INDEX('Inputs - Summary'!AC$43:AC$52,MATCH($B173,'Inputs - Summary'!$C$43:$C$52,0))*(1+IF(AC$5&lt;=second_reg_period, AC$7, AC$6))^0.5</f>
        <v>0</v>
      </c>
      <c r="AD186" s="120">
        <f>INDEX('Inputs - Summary'!AD$43:AD$52,MATCH($B173,'Inputs - Summary'!$C$43:$C$52,0))*(1+IF(AD$5&lt;=second_reg_period, AD$7, AD$6))^0.5</f>
        <v>0</v>
      </c>
      <c r="AE186" s="120">
        <f>INDEX('Inputs - Summary'!AE$43:AE$52,MATCH($B173,'Inputs - Summary'!$C$43:$C$52,0))*(1+IF(AE$5&lt;=second_reg_period, AE$7, AE$6))^0.5</f>
        <v>0</v>
      </c>
      <c r="AF186" s="120">
        <f>INDEX('Inputs - Summary'!AF$43:AF$52,MATCH($B173,'Inputs - Summary'!$C$43:$C$52,0))*(1+IF(AF$5&lt;=second_reg_period, AF$7, AF$6))^0.5</f>
        <v>0</v>
      </c>
      <c r="AG186" s="120">
        <f>INDEX('Inputs - Summary'!AG$43:AG$52,MATCH($B173,'Inputs - Summary'!$C$43:$C$52,0))*(1+IF(AG$5&lt;=second_reg_period, AG$7, AG$6))^0.5</f>
        <v>0</v>
      </c>
      <c r="AH186" s="120">
        <f>INDEX('Inputs - Summary'!AH$43:AH$52,MATCH($B173,'Inputs - Summary'!$C$43:$C$52,0))*(1+IF(AH$5&lt;=second_reg_period, AH$7, AH$6))^0.5</f>
        <v>0</v>
      </c>
      <c r="AI186" s="120">
        <f>INDEX('Inputs - Summary'!AI$43:AI$52,MATCH($B173,'Inputs - Summary'!$C$43:$C$52,0))*(1+IF(AI$5&lt;=second_reg_period, AI$7, AI$6))^0.5</f>
        <v>0</v>
      </c>
      <c r="AJ186" s="120">
        <f>INDEX('Inputs - Summary'!AJ$43:AJ$52,MATCH($B173,'Inputs - Summary'!$C$43:$C$52,0))*(1+IF(AJ$5&lt;=second_reg_period, AJ$7, AJ$6))^0.5</f>
        <v>0</v>
      </c>
      <c r="AK186" s="120">
        <f>INDEX('Inputs - Summary'!AK$43:AK$52,MATCH($B173,'Inputs - Summary'!$C$43:$C$52,0))*(1+IF(AK$5&lt;=second_reg_period, AK$7, AK$6))^0.5</f>
        <v>0</v>
      </c>
      <c r="AL186" s="120">
        <f>INDEX('Inputs - Summary'!AL$43:AL$52,MATCH($B173,'Inputs - Summary'!$C$43:$C$52,0))*(1+IF(AL$5&lt;=second_reg_period, AL$7, AL$6))^0.5</f>
        <v>0</v>
      </c>
      <c r="AM186" s="120">
        <f>INDEX('Inputs - Summary'!AM$43:AM$52,MATCH($B173,'Inputs - Summary'!$C$43:$C$52,0))*(1+IF(AM$5&lt;=second_reg_period, AM$7, AM$6))^0.5</f>
        <v>0</v>
      </c>
      <c r="AN186" s="120">
        <f>INDEX('Inputs - Summary'!AN$43:AN$52,MATCH($B173,'Inputs - Summary'!$C$43:$C$52,0))*(1+IF(AN$5&lt;=second_reg_period, AN$7, AN$6))^0.5</f>
        <v>0</v>
      </c>
      <c r="AO186" s="120">
        <f>INDEX('Inputs - Summary'!AO$43:AO$52,MATCH($B173,'Inputs - Summary'!$C$43:$C$52,0))*(1+IF(AO$5&lt;=second_reg_period, AO$7, AO$6))^0.5</f>
        <v>0</v>
      </c>
      <c r="AP186" s="120">
        <f>INDEX('Inputs - Summary'!AP$43:AP$52,MATCH($B173,'Inputs - Summary'!$C$43:$C$52,0))*(1+IF(AP$5&lt;=second_reg_period, AP$7, AP$6))^0.5</f>
        <v>0</v>
      </c>
      <c r="AQ186" s="120">
        <f>INDEX('Inputs - Summary'!AQ$43:AQ$52,MATCH($B173,'Inputs - Summary'!$C$43:$C$52,0))*(1+IF(AQ$5&lt;=second_reg_period, AQ$7, AQ$6))^0.5</f>
        <v>0</v>
      </c>
      <c r="AR186" s="120">
        <f>INDEX('Inputs - Summary'!AR$43:AR$52,MATCH($B173,'Inputs - Summary'!$C$43:$C$52,0))*(1+IF(AR$5&lt;=second_reg_period, AR$7, AR$6))^0.5</f>
        <v>0</v>
      </c>
      <c r="AS186" s="120">
        <f>INDEX('Inputs - Summary'!AS$43:AS$52,MATCH($B173,'Inputs - Summary'!$C$43:$C$52,0))*(1+IF(AS$5&lt;=second_reg_period, AS$7, AS$6))^0.5</f>
        <v>0</v>
      </c>
      <c r="AT186" s="120">
        <f>INDEX('Inputs - Summary'!AT$43:AT$52,MATCH($B173,'Inputs - Summary'!$C$43:$C$52,0))*(1+IF(AT$5&lt;=second_reg_period, AT$7, AT$6))^0.5</f>
        <v>0</v>
      </c>
      <c r="AU186" s="120">
        <f>INDEX('Inputs - Summary'!AU$43:AU$52,MATCH($B173,'Inputs - Summary'!$C$43:$C$52,0))*(1+IF(AU$5&lt;=second_reg_period, AU$7, AU$6))^0.5</f>
        <v>0</v>
      </c>
      <c r="AV186" s="120">
        <f>INDEX('Inputs - Summary'!AV$43:AV$52,MATCH($B173,'Inputs - Summary'!$C$43:$C$52,0))*(1+IF(AV$5&lt;=second_reg_period, AV$7, AV$6))^0.5</f>
        <v>0</v>
      </c>
      <c r="AW186" s="120">
        <f>INDEX('Inputs - Summary'!AW$43:AW$52,MATCH($B173,'Inputs - Summary'!$C$43:$C$52,0))*(1+IF(AW$5&lt;=second_reg_period, AW$7, AW$6))^0.5</f>
        <v>0</v>
      </c>
      <c r="AX186" s="120">
        <f>INDEX('Inputs - Summary'!AX$43:AX$52,MATCH($B173,'Inputs - Summary'!$C$43:$C$52,0))*(1+IF(AX$5&lt;=second_reg_period, AX$7, AX$6))^0.5</f>
        <v>0</v>
      </c>
      <c r="AY186" s="120">
        <f>INDEX('Inputs - Summary'!AY$43:AY$52,MATCH($B173,'Inputs - Summary'!$C$43:$C$52,0))*(1+IF(AY$5&lt;=second_reg_period, AY$7, AY$6))^0.5</f>
        <v>0</v>
      </c>
      <c r="AZ186" s="120">
        <f>INDEX('Inputs - Summary'!AZ$43:AZ$52,MATCH($B173,'Inputs - Summary'!$C$43:$C$52,0))*(1+IF(AZ$5&lt;=second_reg_period, AZ$7, AZ$6))^0.5</f>
        <v>0</v>
      </c>
      <c r="BA186" s="120">
        <f>INDEX('Inputs - Summary'!BA$43:BA$52,MATCH($B173,'Inputs - Summary'!$C$43:$C$52,0))*(1+IF(BA$5&lt;=second_reg_period, BA$7, BA$6))^0.5</f>
        <v>0</v>
      </c>
      <c r="BB186" s="120">
        <f>INDEX('Inputs - Summary'!BB$43:BB$52,MATCH($B173,'Inputs - Summary'!$C$43:$C$52,0))*(1+IF(BB$5&lt;=second_reg_period, BB$7, BB$6))^0.5</f>
        <v>0</v>
      </c>
      <c r="BC186" s="120">
        <f>INDEX('Inputs - Summary'!BC$43:BC$52,MATCH($B173,'Inputs - Summary'!$C$43:$C$52,0))*(1+IF(BC$5&lt;=second_reg_period, BC$7, BC$6))^0.5</f>
        <v>0</v>
      </c>
      <c r="BD186" s="120">
        <f>INDEX('Inputs - Summary'!BD$43:BD$52,MATCH($B173,'Inputs - Summary'!$C$43:$C$52,0))*(1+IF(BD$5&lt;=second_reg_period, BD$7, BD$6))^0.5</f>
        <v>0</v>
      </c>
      <c r="BE186" s="120">
        <f>INDEX('Inputs - Summary'!BE$43:BE$52,MATCH($B173,'Inputs - Summary'!$C$43:$C$52,0))*(1+IF(BE$5&lt;=second_reg_period, BE$7, BE$6))^0.5</f>
        <v>0</v>
      </c>
      <c r="BF186" s="120">
        <f>INDEX('Inputs - Summary'!BF$43:BF$52,MATCH($B173,'Inputs - Summary'!$C$43:$C$52,0))*(1+IF(BF$5&lt;=second_reg_period, BF$7, BF$6))^0.5</f>
        <v>0</v>
      </c>
      <c r="BG186" s="120">
        <f>INDEX('Inputs - Summary'!BG$43:BG$52,MATCH($B173,'Inputs - Summary'!$C$43:$C$52,0))*(1+IF(BG$5&lt;=second_reg_period, BG$7, BG$6))^0.5</f>
        <v>0</v>
      </c>
      <c r="BH186" s="120">
        <f>INDEX('Inputs - Summary'!BH$43:BH$52,MATCH($B173,'Inputs - Summary'!$C$43:$C$52,0))*(1+IF(BH$5&lt;=second_reg_period, BH$7, BH$6))^0.5</f>
        <v>0</v>
      </c>
      <c r="BI186" s="120">
        <f>INDEX('Inputs - Summary'!BI$43:BI$52,MATCH($B173,'Inputs - Summary'!$C$43:$C$52,0))*(1+IF(BI$5&lt;=second_reg_period, BI$7, BI$6))^0.5</f>
        <v>0</v>
      </c>
      <c r="BJ186" s="120">
        <f>INDEX('Inputs - Summary'!BJ$43:BJ$52,MATCH($B173,'Inputs - Summary'!$C$43:$C$52,0))*(1+IF(BJ$5&lt;=second_reg_period, BJ$7, BJ$6))^0.5</f>
        <v>0</v>
      </c>
      <c r="BK186" s="120">
        <f>INDEX('Inputs - Summary'!BK$43:BK$52,MATCH($B173,'Inputs - Summary'!$C$43:$C$52,0))*(1+IF(BK$5&lt;=second_reg_period, BK$7, BK$6))^0.5</f>
        <v>0</v>
      </c>
      <c r="BL186" s="120">
        <f>INDEX('Inputs - Summary'!BL$43:BL$52,MATCH($B173,'Inputs - Summary'!$C$43:$C$52,0))*(1+IF(BL$5&lt;=second_reg_period, BL$7, BL$6))^0.5</f>
        <v>0</v>
      </c>
      <c r="BM186" s="120">
        <f>INDEX('Inputs - Summary'!BM$43:BM$52,MATCH($B173,'Inputs - Summary'!$C$43:$C$52,0))*(1+IF(BM$5&lt;=second_reg_period, BM$7, BM$6))^0.5</f>
        <v>0</v>
      </c>
      <c r="BN186" s="120">
        <f>INDEX('Inputs - Summary'!BN$43:BN$52,MATCH($B173,'Inputs - Summary'!$C$43:$C$52,0))*(1+IF(BN$5&lt;=second_reg_period, BN$7, BN$6))^0.5</f>
        <v>0</v>
      </c>
      <c r="BO186" s="120">
        <f>INDEX('Inputs - Summary'!BO$43:BO$52,MATCH($B173,'Inputs - Summary'!$C$43:$C$52,0))*(1+IF(BO$5&lt;=second_reg_period, BO$7, BO$6))^0.5</f>
        <v>0</v>
      </c>
      <c r="BP186" s="120">
        <f>INDEX('Inputs - Summary'!BP$43:BP$52,MATCH($B173,'Inputs - Summary'!$C$43:$C$52,0))*(1+IF(BP$5&lt;=second_reg_period, BP$7, BP$6))^0.5</f>
        <v>0</v>
      </c>
      <c r="BQ186" s="120">
        <f>INDEX('Inputs - Summary'!BQ$43:BQ$52,MATCH($B173,'Inputs - Summary'!$C$43:$C$52,0))*(1+IF(BQ$5&lt;=second_reg_period, BQ$7, BQ$6))^0.5</f>
        <v>0</v>
      </c>
      <c r="BR186" s="120">
        <f>INDEX('Inputs - Summary'!BR$43:BR$52,MATCH($B173,'Inputs - Summary'!$C$43:$C$52,0))*(1+IF(BR$5&lt;=second_reg_period, BR$7, BR$6))^0.5</f>
        <v>0</v>
      </c>
      <c r="BS186" s="120">
        <f>INDEX('Inputs - Summary'!BS$43:BS$52,MATCH($B173,'Inputs - Summary'!$C$43:$C$52,0))*(1+IF(BS$5&lt;=second_reg_period, BS$7, BS$6))^0.5</f>
        <v>0</v>
      </c>
      <c r="BT186" s="120">
        <f>INDEX('Inputs - Summary'!BT$43:BT$52,MATCH($B173,'Inputs - Summary'!$C$43:$C$52,0))*(1+IF(BT$5&lt;=second_reg_period, BT$7, BT$6))^0.5</f>
        <v>0</v>
      </c>
      <c r="BU186" s="120">
        <f>INDEX('Inputs - Summary'!BU$43:BU$52,MATCH($B173,'Inputs - Summary'!$C$43:$C$52,0))*(1+IF(BU$5&lt;=second_reg_period, BU$7, BU$6))^0.5</f>
        <v>0</v>
      </c>
      <c r="BV186" s="120">
        <f>INDEX('Inputs - Summary'!BV$43:BV$52,MATCH($B173,'Inputs - Summary'!$C$43:$C$52,0))*(1+IF(BV$5&lt;=second_reg_period, BV$7, BV$6))^0.5</f>
        <v>0</v>
      </c>
      <c r="BW186" s="120">
        <f>INDEX('Inputs - Summary'!BW$43:BW$52,MATCH($B173,'Inputs - Summary'!$C$43:$C$52,0))*(1+IF(BW$5&lt;=second_reg_period, BW$7, BW$6))^0.5</f>
        <v>0</v>
      </c>
    </row>
    <row r="187" spans="3:75" ht="12.75" customHeight="1" outlineLevel="1">
      <c r="D187" s="126" t="s">
        <v>37</v>
      </c>
      <c r="I187" s="134"/>
      <c r="O187" s="149"/>
      <c r="P187" s="128"/>
      <c r="Q187" s="128"/>
      <c r="R187" s="128"/>
      <c r="S187" s="128"/>
      <c r="T187" s="128"/>
      <c r="U187" s="128"/>
      <c r="V187" s="128"/>
      <c r="W187" s="128"/>
      <c r="X187" s="128"/>
      <c r="Y187" s="128"/>
      <c r="Z187" s="128"/>
      <c r="AA187" s="128"/>
      <c r="AB187" s="128"/>
      <c r="AC187" s="128"/>
      <c r="AD187" s="128"/>
      <c r="AE187" s="128"/>
      <c r="AF187" s="128"/>
      <c r="AG187" s="128"/>
      <c r="AH187" s="128"/>
      <c r="AI187" s="128"/>
      <c r="AJ187" s="128"/>
      <c r="AK187" s="128"/>
      <c r="AL187" s="128"/>
      <c r="AM187" s="128"/>
      <c r="AN187" s="128"/>
      <c r="AO187" s="128"/>
      <c r="AP187" s="128"/>
      <c r="AQ187" s="128"/>
      <c r="AR187" s="128"/>
      <c r="AS187" s="128"/>
      <c r="AT187" s="128"/>
      <c r="AU187" s="128"/>
      <c r="AV187" s="128"/>
      <c r="AW187" s="128"/>
      <c r="AX187" s="128"/>
      <c r="AY187" s="128"/>
      <c r="AZ187" s="128"/>
      <c r="BA187" s="128"/>
      <c r="BB187" s="128"/>
      <c r="BC187" s="128"/>
      <c r="BD187" s="128"/>
      <c r="BE187" s="128"/>
      <c r="BF187" s="128"/>
      <c r="BG187" s="128"/>
      <c r="BH187" s="128"/>
      <c r="BI187" s="128"/>
      <c r="BJ187" s="128"/>
      <c r="BK187" s="128"/>
      <c r="BL187" s="128"/>
      <c r="BM187" s="128"/>
      <c r="BN187" s="128"/>
      <c r="BO187" s="128"/>
      <c r="BP187" s="128"/>
      <c r="BQ187" s="128"/>
      <c r="BR187" s="128"/>
      <c r="BS187" s="128"/>
      <c r="BT187" s="128"/>
      <c r="BU187" s="128"/>
      <c r="BV187" s="128"/>
      <c r="BW187" s="128"/>
    </row>
    <row r="188" spans="3:75" ht="12.75" customHeight="1" outlineLevel="1">
      <c r="D188" s="150" t="s">
        <v>36</v>
      </c>
      <c r="E188" s="120" t="s">
        <v>55</v>
      </c>
      <c r="I188" s="134"/>
      <c r="J188" s="151"/>
      <c r="K188" s="151"/>
      <c r="L188" s="151"/>
      <c r="M188" s="151"/>
      <c r="N188" s="151"/>
      <c r="O188" s="151">
        <f>IF($I175="n/a",0,IF(O$5-$N$5&gt;$I175-5,$N185-SUM($J188:N188),$N185/($I175-5)))</f>
        <v>0</v>
      </c>
      <c r="P188" s="151">
        <f>IF($I175="n/a",0,IF(P$5-$N$5&gt;$I175-5,$N185-SUM($J188:O188),$N185/($I175-5)))</f>
        <v>0</v>
      </c>
      <c r="Q188" s="151">
        <f>IF($I175="n/a",0,IF(Q$5-$N$5&gt;$I175-5,$N185-SUM($J188:P188),$N185/($I175-5)))</f>
        <v>0</v>
      </c>
      <c r="R188" s="151">
        <f>IF($I175="n/a",0,IF(R$5-$N$5&gt;$I175-5,$N185-SUM($J188:Q188),$N185/($I175-5)))</f>
        <v>0</v>
      </c>
      <c r="S188" s="151">
        <f>IF($I175="n/a",0,IF(S$5-$N$5&gt;$I175-5,$N185-SUM($J188:R188),$N185/($I175-5)))</f>
        <v>0</v>
      </c>
      <c r="T188" s="151">
        <f>IF($I175="n/a",0,IF(T$5-$N$5&gt;$I175-5,$N185-SUM($J188:S188),$N185/($I175-5)))</f>
        <v>0</v>
      </c>
      <c r="U188" s="151">
        <f>IF($I175="n/a",0,IF(U$5-$N$5&gt;$I175-5,$N185-SUM($J188:T188),$N185/($I175-5)))</f>
        <v>0</v>
      </c>
      <c r="V188" s="151">
        <f>IF($I175="n/a",0,IF(V$5-$N$5&gt;$I175-5,$N185-SUM($J188:U188),$N185/($I175-5)))</f>
        <v>0</v>
      </c>
      <c r="W188" s="151">
        <f>IF($I175="n/a",0,IF(W$5-$N$5&gt;$I175-5,$N185-SUM($J188:V188),$N185/($I175-5)))</f>
        <v>0</v>
      </c>
      <c r="X188" s="151">
        <f>IF($I175="n/a",0,IF(X$5-$N$5&gt;$I175-5,$N185-SUM($J188:W188),$N185/($I175-5)))</f>
        <v>0</v>
      </c>
      <c r="Y188" s="151">
        <f>IF($I175="n/a",0,IF(Y$5-$N$5&gt;$I175-5,$N185-SUM($J188:X188),$N185/($I175-5)))</f>
        <v>0</v>
      </c>
      <c r="Z188" s="151">
        <f>IF($I175="n/a",0,IF(Z$5-$N$5&gt;$I175-5,$N185-SUM($J188:Y188),$N185/($I175-5)))</f>
        <v>0</v>
      </c>
      <c r="AA188" s="151">
        <f>IF($I175="n/a",0,IF(AA$5-$N$5&gt;$I175-5,$N185-SUM($J188:Z188),$N185/($I175-5)))</f>
        <v>0</v>
      </c>
      <c r="AB188" s="151">
        <f>IF($I175="n/a",0,IF(AB$5-$N$5&gt;$I175-5,$N185-SUM($J188:AA188),$N185/($I175-5)))</f>
        <v>0</v>
      </c>
      <c r="AC188" s="151">
        <f>IF($I175="n/a",0,IF(AC$5-$N$5&gt;$I175-5,$N185-SUM($J188:AB188),$N185/($I175-5)))</f>
        <v>0</v>
      </c>
      <c r="AD188" s="151">
        <f>IF($I175="n/a",0,IF(AD$5-$N$5&gt;$I175-5,$N185-SUM($J188:AC188),$N185/($I175-5)))</f>
        <v>0</v>
      </c>
      <c r="AE188" s="151">
        <f>IF($I175="n/a",0,IF(AE$5-$N$5&gt;$I175-5,$N185-SUM($J188:AD188),$N185/($I175-5)))</f>
        <v>0</v>
      </c>
      <c r="AF188" s="151">
        <f>IF($I175="n/a",0,IF(AF$5-$N$5&gt;$I175-5,$N185-SUM($J188:AE188),$N185/($I175-5)))</f>
        <v>0</v>
      </c>
      <c r="AG188" s="151">
        <f>IF($I175="n/a",0,IF(AG$5-$N$5&gt;$I175-5,$N185-SUM($J188:AF188),$N185/($I175-5)))</f>
        <v>0</v>
      </c>
      <c r="AH188" s="151">
        <f>IF($I175="n/a",0,IF(AH$5-$N$5&gt;$I175-5,$N185-SUM($J188:AG188),$N185/($I175-5)))</f>
        <v>0</v>
      </c>
      <c r="AI188" s="151">
        <f>IF($I175="n/a",0,IF(AI$5-$N$5&gt;$I175-5,$N185-SUM($J188:AH188),$N185/($I175-5)))</f>
        <v>0</v>
      </c>
      <c r="AJ188" s="151">
        <f>IF($I175="n/a",0,IF(AJ$5-$N$5&gt;$I175-5,$N185-SUM($J188:AI188),$N185/($I175-5)))</f>
        <v>0</v>
      </c>
      <c r="AK188" s="151">
        <f>IF($I175="n/a",0,IF(AK$5-$N$5&gt;$I175-5,$N185-SUM($J188:AJ188),$N185/($I175-5)))</f>
        <v>0</v>
      </c>
      <c r="AL188" s="151">
        <f>IF($I175="n/a",0,IF(AL$5-$N$5&gt;$I175-5,$N185-SUM($J188:AK188),$N185/($I175-5)))</f>
        <v>0</v>
      </c>
      <c r="AM188" s="151">
        <f>IF($I175="n/a",0,IF(AM$5-$N$5&gt;$I175-5,$N185-SUM($J188:AL188),$N185/($I175-5)))</f>
        <v>0</v>
      </c>
      <c r="AN188" s="151">
        <f>IF($I175="n/a",0,IF(AN$5-$N$5&gt;$I175-5,$N185-SUM($J188:AM188),$N185/($I175-5)))</f>
        <v>0</v>
      </c>
      <c r="AO188" s="151">
        <f>IF($I175="n/a",0,IF(AO$5-$N$5&gt;$I175-5,$N185-SUM($J188:AN188),$N185/($I175-5)))</f>
        <v>0</v>
      </c>
      <c r="AP188" s="151">
        <f>IF($I175="n/a",0,IF(AP$5-$N$5&gt;$I175-5,$N185-SUM($J188:AO188),$N185/($I175-5)))</f>
        <v>0</v>
      </c>
      <c r="AQ188" s="151">
        <f>IF($I175="n/a",0,IF(AQ$5-$N$5&gt;$I175-5,$N185-SUM($J188:AP188),$N185/($I175-5)))</f>
        <v>0</v>
      </c>
      <c r="AR188" s="151">
        <f>IF($I175="n/a",0,IF(AR$5-$N$5&gt;$I175-5,$N185-SUM($J188:AQ188),$N185/($I175-5)))</f>
        <v>0</v>
      </c>
      <c r="AS188" s="151">
        <f>IF($I175="n/a",0,IF(AS$5-$N$5&gt;$I175-5,$N185-SUM($J188:AR188),$N185/($I175-5)))</f>
        <v>0</v>
      </c>
      <c r="AT188" s="151">
        <f>IF($I175="n/a",0,IF(AT$5-$N$5&gt;$I175-5,$N185-SUM($J188:AS188),$N185/($I175-5)))</f>
        <v>0</v>
      </c>
      <c r="AU188" s="151">
        <f>IF($I175="n/a",0,IF(AU$5-$N$5&gt;$I175-5,$N185-SUM($J188:AT188),$N185/($I175-5)))</f>
        <v>0</v>
      </c>
      <c r="AV188" s="151">
        <f>IF($I175="n/a",0,IF(AV$5-$N$5&gt;$I175-5,$N185-SUM($J188:AU188),$N185/($I175-5)))</f>
        <v>0</v>
      </c>
      <c r="AW188" s="151">
        <f>IF($I175="n/a",0,IF(AW$5-$N$5&gt;$I175-5,$N185-SUM($J188:AV188),$N185/($I175-5)))</f>
        <v>0</v>
      </c>
      <c r="AX188" s="151">
        <f>IF($I175="n/a",0,IF(AX$5-$N$5&gt;$I175-5,$N185-SUM($J188:AW188),$N185/($I175-5)))</f>
        <v>0</v>
      </c>
      <c r="AY188" s="151">
        <f>IF($I175="n/a",0,IF(AY$5-$N$5&gt;$I175-5,$N185-SUM($J188:AX188),$N185/($I175-5)))</f>
        <v>0</v>
      </c>
      <c r="AZ188" s="151">
        <f>IF($I175="n/a",0,IF(AZ$5-$N$5&gt;$I175-5,$N185-SUM($J188:AY188),$N185/($I175-5)))</f>
        <v>0</v>
      </c>
      <c r="BA188" s="151">
        <f>IF($I175="n/a",0,IF(BA$5-$N$5&gt;$I175-5,$N185-SUM($J188:AZ188),$N185/($I175-5)))</f>
        <v>0</v>
      </c>
      <c r="BB188" s="151">
        <f>IF($I175="n/a",0,IF(BB$5-$N$5&gt;$I175-5,$N185-SUM($J188:BA188),$N185/($I175-5)))</f>
        <v>0</v>
      </c>
      <c r="BC188" s="151">
        <f>IF($I175="n/a",0,IF(BC$5-$N$5&gt;$I175-5,$N185-SUM($J188:BB188),$N185/($I175-5)))</f>
        <v>0</v>
      </c>
      <c r="BD188" s="151">
        <f>IF($I175="n/a",0,IF(BD$5-$N$5&gt;$I175-5,$N185-SUM($J188:BC188),$N185/($I175-5)))</f>
        <v>0</v>
      </c>
      <c r="BE188" s="151">
        <f>IF($I175="n/a",0,IF(BE$5-$N$5&gt;$I175-5,$N185-SUM($J188:BD188),$N185/($I175-5)))</f>
        <v>0</v>
      </c>
      <c r="BF188" s="151">
        <f>IF($I175="n/a",0,IF(BF$5-$N$5&gt;$I175-5,$N185-SUM($J188:BE188),$N185/($I175-5)))</f>
        <v>0</v>
      </c>
      <c r="BG188" s="151">
        <f>IF($I175="n/a",0,IF(BG$5-$N$5&gt;$I175-5,$N185-SUM($J188:BF188),$N185/($I175-5)))</f>
        <v>0</v>
      </c>
      <c r="BH188" s="151">
        <f>IF($I175="n/a",0,IF(BH$5-$N$5&gt;$I175-5,$N185-SUM($J188:BG188),$N185/($I175-5)))</f>
        <v>0</v>
      </c>
      <c r="BI188" s="151">
        <f>IF($I175="n/a",0,IF(BI$5-$N$5&gt;$I175-5,$N185-SUM($J188:BH188),$N185/($I175-5)))</f>
        <v>0</v>
      </c>
      <c r="BJ188" s="151">
        <f>IF($I175="n/a",0,IF(BJ$5-$N$5&gt;$I175-5,$N185-SUM($J188:BI188),$N185/($I175-5)))</f>
        <v>0</v>
      </c>
      <c r="BK188" s="151">
        <f>IF($I175="n/a",0,IF(BK$5-$N$5&gt;$I175-5,$N185-SUM($J188:BJ188),$N185/($I175-5)))</f>
        <v>0</v>
      </c>
      <c r="BL188" s="151">
        <f>IF($I175="n/a",0,IF(BL$5-$N$5&gt;$I175-5,$N185-SUM($J188:BK188),$N185/($I175-5)))</f>
        <v>0</v>
      </c>
      <c r="BM188" s="151">
        <f>IF($I175="n/a",0,IF(BM$5-$N$5&gt;$I175-5,$N185-SUM($J188:BL188),$N185/($I175-5)))</f>
        <v>0</v>
      </c>
      <c r="BN188" s="151">
        <f>IF($I175="n/a",0,IF(BN$5-$N$5&gt;$I175-5,$N185-SUM($J188:BM188),$N185/($I175-5)))</f>
        <v>0</v>
      </c>
      <c r="BO188" s="151">
        <f>IF($I175="n/a",0,IF(BO$5-$N$5&gt;$I175-5,$N185-SUM($J188:BN188),$N185/($I175-5)))</f>
        <v>0</v>
      </c>
      <c r="BP188" s="151">
        <f>IF($I175="n/a",0,IF(BP$5-$N$5&gt;$I175-5,$N185-SUM($J188:BO188),$N185/($I175-5)))</f>
        <v>0</v>
      </c>
      <c r="BQ188" s="151">
        <f>IF($I175="n/a",0,IF(BQ$5-$N$5&gt;$I175-5,$N185-SUM($J188:BP188),$N185/($I175-5)))</f>
        <v>0</v>
      </c>
      <c r="BR188" s="151">
        <f>IF($I175="n/a",0,IF(BR$5-$N$5&gt;$I175-5,$N185-SUM($J188:BQ188),$N185/($I175-5)))</f>
        <v>0</v>
      </c>
      <c r="BS188" s="151">
        <f>IF($I175="n/a",0,IF(BS$5-$N$5&gt;$I175-5,$N185-SUM($J188:BR188),$N185/($I175-5)))</f>
        <v>0</v>
      </c>
      <c r="BT188" s="151">
        <f>IF($I175="n/a",0,IF(BT$5-$N$5&gt;$I175-5,$N185-SUM($J188:BS188),$N185/($I175-5)))</f>
        <v>0</v>
      </c>
      <c r="BU188" s="151">
        <f>IF($I175="n/a",0,IF(BU$5-$N$5&gt;$I175-5,$N185-SUM($J188:BT188),$N185/($I175-5)))</f>
        <v>0</v>
      </c>
      <c r="BV188" s="151">
        <f>IF($I175="n/a",0,IF(BV$5-$N$5&gt;$I175-5,$N185-SUM($J188:BU188),$N185/($I175-5)))</f>
        <v>0</v>
      </c>
      <c r="BW188" s="151">
        <f>IF($I175="n/a",0,IF(BW$5-$N$5&gt;$I175-5,$N185-SUM($J188:BV188),$N185/($I175-5)))</f>
        <v>0</v>
      </c>
    </row>
    <row r="189" spans="3:75" ht="12.75" customHeight="1" outlineLevel="1">
      <c r="D189" s="150">
        <v>2013</v>
      </c>
      <c r="E189" s="120" t="s">
        <v>55</v>
      </c>
      <c r="I189" s="134"/>
      <c r="J189" s="152">
        <f>IF(J$5&lt;=$D189,0,IF(SUM($D189,I175)&gt;J$5,$J186/I175,$J186-SUM($I189:I189)))</f>
        <v>0</v>
      </c>
      <c r="K189" s="153">
        <f>IF(K$5&lt;=$D189,0,IF(SUM($D189,I175)&gt;K$5,$J186/I175,$J186-SUM($I189:J189)))</f>
        <v>1.6643280443769705E-2</v>
      </c>
      <c r="L189" s="154">
        <f>IF(L$5&lt;=$D189,0,IF(SUM($D189,I175)&gt;L$5,$J186/I175,$J186-SUM($I189:K189)))</f>
        <v>1.6643280443769705E-2</v>
      </c>
      <c r="M189" s="154">
        <f>IF(M$5&lt;=$D189,0,IF(SUM($D189,I175)&gt;M$5,$J186/I175,$J186-SUM($I189:L189)))</f>
        <v>1.6643280443769705E-2</v>
      </c>
      <c r="N189" s="154">
        <f>IF(N$5&lt;=$D189,0,IF(SUM($D189,I175)&gt;N$5,$J186/I175,$J186-SUM($I189:M189)))</f>
        <v>1.6643280443769705E-2</v>
      </c>
      <c r="O189" s="154">
        <f>IF(O$5&lt;=$D189,0,IF(SUM($D189,I175)&gt;O$5,$J186/I175,$J186-SUM($I189:N189)))</f>
        <v>1.6643280443769705E-2</v>
      </c>
      <c r="P189" s="154">
        <f>IF(P$5&lt;=$D189,0,IF(SUM($D189,I175)&gt;P$5,$J186/I175,$J186-SUM($I189:O189)))</f>
        <v>1.6643280443769705E-2</v>
      </c>
      <c r="Q189" s="154">
        <f>IF(Q$5&lt;=$D189,0,IF(SUM($D189,I175)&gt;Q$5,$J186/I175,$J186-SUM($I189:P189)))</f>
        <v>1.6643280443769705E-2</v>
      </c>
      <c r="R189" s="154">
        <f>IF(R$5&lt;=$D189,0,IF(SUM($D189,I175)&gt;R$5,$J186/I175,$J186-SUM($I189:Q189)))</f>
        <v>1.6643280443769705E-2</v>
      </c>
      <c r="S189" s="154">
        <f>IF(S$5&lt;=$D189,0,IF(SUM($D189,I175)&gt;S$5,$J186/I175,$J186-SUM($I189:R189)))</f>
        <v>1.6643280443769705E-2</v>
      </c>
      <c r="T189" s="154">
        <f>IF(T$5&lt;=$D189,0,IF(SUM($D189,I175)&gt;T$5,$J186/I175,$J186-SUM($I189:S189)))</f>
        <v>1.6643280443769705E-2</v>
      </c>
      <c r="U189" s="154">
        <f>IF(U$5&lt;=$D189,0,IF(SUM($D189,I175)&gt;U$5,$J186/I175,$J186-SUM($I189:T189)))</f>
        <v>1.6643280443769705E-2</v>
      </c>
      <c r="V189" s="154">
        <f>IF(V$5&lt;=$D189,0,IF(SUM($D189,I175)&gt;V$5,$J186/I175,$J186-SUM($I189:U189)))</f>
        <v>1.6643280443769705E-2</v>
      </c>
      <c r="W189" s="154">
        <f>IF(W$5&lt;=$D189,0,IF(SUM($D189,I175)&gt;W$5,$J186/I175,$J186-SUM($I189:V189)))</f>
        <v>1.6643280443769705E-2</v>
      </c>
      <c r="X189" s="154">
        <f>IF(X$5&lt;=$D189,0,IF(SUM($D189,I175)&gt;X$5,$J186/I175,$J186-SUM($I189:W189)))</f>
        <v>1.6643280443769705E-2</v>
      </c>
      <c r="Y189" s="154">
        <f>IF(Y$5&lt;=$D189,0,IF(SUM($D189,I175)&gt;Y$5,$J186/I175,$J186-SUM($I189:X189)))</f>
        <v>1.6643280443769705E-2</v>
      </c>
      <c r="Z189" s="154">
        <f>IF(Z$5&lt;=$D189,0,IF(SUM($D189,I175)&gt;Z$5,$J186/I175,$J186-SUM($I189:Y189)))</f>
        <v>1.6643280443769705E-2</v>
      </c>
      <c r="AA189" s="154">
        <f>IF(AA$5&lt;=$D189,0,IF(SUM($D189,I175)&gt;AA$5,$J186/I175,$J186-SUM($I189:Z189)))</f>
        <v>1.6643280443769705E-2</v>
      </c>
      <c r="AB189" s="154">
        <f>IF(AB$5&lt;=$D189,0,IF(SUM($D189,I175)&gt;AB$5,$J186/I175,$J186-SUM($I189:AA189)))</f>
        <v>1.6643280443769705E-2</v>
      </c>
      <c r="AC189" s="154">
        <f>IF(AC$5&lt;=$D189,0,IF(SUM($D189,I175)&gt;AC$5,$J186/I175,$J186-SUM($I189:AB189)))</f>
        <v>1.6643280443769705E-2</v>
      </c>
      <c r="AD189" s="154">
        <f>IF(AD$5&lt;=$D189,0,IF(SUM($D189,I175)&gt;AD$5,$J186/I175,$J186-SUM($I189:AC189)))</f>
        <v>1.6643280443769705E-2</v>
      </c>
      <c r="AE189" s="154">
        <f>IF(AE$5&lt;=$D189,0,IF(SUM($D189,I175)&gt;AE$5,$J186/I175,$J186-SUM($I189:AD189)))</f>
        <v>1.6643280443769705E-2</v>
      </c>
      <c r="AF189" s="154">
        <f>IF(AF$5&lt;=$D189,0,IF(SUM($D189,I175)&gt;AF$5,$J186/I175,$J186-SUM($I189:AE189)))</f>
        <v>1.6643280443769705E-2</v>
      </c>
      <c r="AG189" s="154">
        <f>IF(AG$5&lt;=$D189,0,IF(SUM($D189,I175)&gt;AG$5,$J186/I175,$J186-SUM($I189:AF189)))</f>
        <v>1.6643280443769705E-2</v>
      </c>
      <c r="AH189" s="154">
        <f>IF(AH$5&lt;=$D189,0,IF(SUM($D189,I175)&gt;AH$5,$J186/I175,$J186-SUM($I189:AG189)))</f>
        <v>1.6643280443769705E-2</v>
      </c>
      <c r="AI189" s="154">
        <f>IF(AI$5&lt;=$D189,0,IF(SUM($D189,I175)&gt;AI$5,$J186/I175,$J186-SUM($I189:AH189)))</f>
        <v>1.6643280443769705E-2</v>
      </c>
      <c r="AJ189" s="154">
        <f>IF(AJ$5&lt;=$D189,0,IF(SUM($D189,I175)&gt;AJ$5,$J186/I175,$J186-SUM($I189:AI189)))</f>
        <v>1.6643280443769705E-2</v>
      </c>
      <c r="AK189" s="154">
        <f>IF(AK$5&lt;=$D189,0,IF(SUM($D189,I175)&gt;AK$5,$J186/I175,$J186-SUM($I189:AJ189)))</f>
        <v>1.6643280443769705E-2</v>
      </c>
      <c r="AL189" s="154">
        <f>IF(AL$5&lt;=$D189,0,IF(SUM($D189,I175)&gt;AL$5,$J186/I175,$J186-SUM($I189:AK189)))</f>
        <v>1.6643280443769705E-2</v>
      </c>
      <c r="AM189" s="154">
        <f>IF(AM$5&lt;=$D189,0,IF(SUM($D189,I175)&gt;AM$5,$J186/I175,$J186-SUM($I189:AL189)))</f>
        <v>1.6643280443769705E-2</v>
      </c>
      <c r="AN189" s="154">
        <f>IF(AN$5&lt;=$D189,0,IF(SUM($D189,I175)&gt;AN$5,$J186/I175,$J186-SUM($I189:AM189)))</f>
        <v>1.6643280443769705E-2</v>
      </c>
      <c r="AO189" s="154">
        <f>IF(AO$5&lt;=$D189,0,IF(SUM($D189,I175)&gt;AO$5,$J186/I175,$J186-SUM($I189:AN189)))</f>
        <v>1.6643280443769705E-2</v>
      </c>
      <c r="AP189" s="154">
        <f>IF(AP$5&lt;=$D189,0,IF(SUM($D189,I175)&gt;AP$5,$J186/I175,$J186-SUM($I189:AO189)))</f>
        <v>1.6643280443769705E-2</v>
      </c>
      <c r="AQ189" s="154">
        <f>IF(AQ$5&lt;=$D189,0,IF(SUM($D189,I175)&gt;AQ$5,$J186/I175,$J186-SUM($I189:AP189)))</f>
        <v>1.6643280443769705E-2</v>
      </c>
      <c r="AR189" s="154">
        <f>IF(AR$5&lt;=$D189,0,IF(SUM($D189,I175)&gt;AR$5,$J186/I175,$J186-SUM($I189:AQ189)))</f>
        <v>1.6643280443769705E-2</v>
      </c>
      <c r="AS189" s="154">
        <f>IF(AS$5&lt;=$D189,0,IF(SUM($D189,I175)&gt;AS$5,$J186/I175,$J186-SUM($I189:AR189)))</f>
        <v>1.6643280443769705E-2</v>
      </c>
      <c r="AT189" s="154">
        <f>IF(AT$5&lt;=$D189,0,IF(SUM($D189,I175)&gt;AT$5,$J186/I175,$J186-SUM($I189:AS189)))</f>
        <v>1.6643280443769705E-2</v>
      </c>
      <c r="AU189" s="154">
        <f>IF(AU$5&lt;=$D189,0,IF(SUM($D189,I175)&gt;AU$5,$J186/I175,$J186-SUM($I189:AT189)))</f>
        <v>1.6643280443769705E-2</v>
      </c>
      <c r="AV189" s="154">
        <f>IF(AV$5&lt;=$D189,0,IF(SUM($D189,I175)&gt;AV$5,$J186/I175,$J186-SUM($I189:AU189)))</f>
        <v>1.6643280443769705E-2</v>
      </c>
      <c r="AW189" s="154">
        <f>IF(AW$5&lt;=$D189,0,IF(SUM($D189,I175)&gt;AW$5,$J186/I175,$J186-SUM($I189:AV189)))</f>
        <v>1.6643280443769705E-2</v>
      </c>
      <c r="AX189" s="154">
        <f>IF(AX$5&lt;=$D189,0,IF(SUM($D189,I175)&gt;AX$5,$J186/I175,$J186-SUM($I189:AW189)))</f>
        <v>1.6643280443769705E-2</v>
      </c>
      <c r="AY189" s="154">
        <f>IF(AY$5&lt;=$D189,0,IF(SUM($D189,I175)&gt;AY$5,$J186/I175,$J186-SUM($I189:AX189)))</f>
        <v>1.6643280443769705E-2</v>
      </c>
      <c r="AZ189" s="154">
        <f>IF(AZ$5&lt;=$D189,0,IF(SUM($D189,I175)&gt;AZ$5,$J186/I175,$J186-SUM($I189:AY189)))</f>
        <v>1.6643280443769705E-2</v>
      </c>
      <c r="BA189" s="154">
        <f>IF(BA$5&lt;=$D189,0,IF(SUM($D189,I175)&gt;BA$5,$J186/I175,$J186-SUM($I189:AZ189)))</f>
        <v>1.6643280443769705E-2</v>
      </c>
      <c r="BB189" s="154">
        <f>IF(BB$5&lt;=$D189,0,IF(SUM($D189,I175)&gt;BB$5,$J186/I175,$J186-SUM($I189:BA189)))</f>
        <v>1.6643280443769705E-2</v>
      </c>
      <c r="BC189" s="154">
        <f>IF(BC$5&lt;=$D189,0,IF(SUM($D189,I175)&gt;BC$5,$J186/I175,$J186-SUM($I189:BB189)))</f>
        <v>1.6643280443769705E-2</v>
      </c>
      <c r="BD189" s="154">
        <f>IF(BD$5&lt;=$D189,0,IF(SUM($D189,I175)&gt;BD$5,$J186/I175,$J186-SUM($I189:BC189)))</f>
        <v>1.6643280443769705E-2</v>
      </c>
      <c r="BE189" s="154">
        <f>IF(BE$5&lt;=$D189,0,IF(SUM($D189,I175)&gt;BE$5,$J186/I175,$J186-SUM($I189:BD189)))</f>
        <v>1.6643280443769705E-2</v>
      </c>
      <c r="BF189" s="154">
        <f>IF(BF$5&lt;=$D189,0,IF(SUM($D189,I175)&gt;BF$5,$J186/I175,$J186-SUM($I189:BE189)))</f>
        <v>1.6643280443769705E-2</v>
      </c>
      <c r="BG189" s="154">
        <f>IF(BG$5&lt;=$D189,0,IF(SUM($D189,I175)&gt;BG$5,$J186/I175,$J186-SUM($I189:BF189)))</f>
        <v>1.6643280443769705E-2</v>
      </c>
      <c r="BH189" s="154">
        <f>IF(BH$5&lt;=$D189,0,IF(SUM($D189,I175)&gt;BH$5,$J186/I175,$J186-SUM($I189:BG189)))</f>
        <v>1.6643280443769171E-2</v>
      </c>
      <c r="BI189" s="154">
        <f>IF(BI$5&lt;=$D189,0,IF(SUM($D189,I175)&gt;BI$5,$J186/I175,$J186-SUM($I189:BH189)))</f>
        <v>0</v>
      </c>
      <c r="BJ189" s="154">
        <f>IF(BJ$5&lt;=$D189,0,IF(SUM($D189,I175)&gt;BJ$5,$J186/I175,$J186-SUM($I189:BI189)))</f>
        <v>0</v>
      </c>
      <c r="BK189" s="154">
        <f>IF(BK$5&lt;=$D189,0,IF(SUM($D189,I175)&gt;BK$5,$J186/I175,$J186-SUM($I189:BJ189)))</f>
        <v>0</v>
      </c>
      <c r="BL189" s="154">
        <f>IF(BL$5&lt;=$D189,0,IF(SUM($D189,I175)&gt;BL$5,$J186/I175,$J186-SUM($I189:BK189)))</f>
        <v>0</v>
      </c>
      <c r="BM189" s="154">
        <f>IF(BM$5&lt;=$D189,0,IF(SUM($D189,I175)&gt;BM$5,$J186/I175,$J186-SUM($I189:BL189)))</f>
        <v>0</v>
      </c>
      <c r="BN189" s="154">
        <f>IF(BN$5&lt;=$D189,0,IF(SUM($D189,I175)&gt;BN$5,$J186/I175,$J186-SUM($I189:BM189)))</f>
        <v>0</v>
      </c>
      <c r="BO189" s="154">
        <f>IF(BO$5&lt;=$D189,0,IF(SUM($D189,I175)&gt;BO$5,$J186/I175,$J186-SUM($I189:BN189)))</f>
        <v>0</v>
      </c>
      <c r="BP189" s="154">
        <f>IF(BP$5&lt;=$D189,0,IF(SUM($D189,I175)&gt;BP$5,$J186/I175,$J186-SUM($I189:BO189)))</f>
        <v>0</v>
      </c>
      <c r="BQ189" s="154">
        <f>IF(BQ$5&lt;=$D189,0,IF(SUM($D189,I175)&gt;BQ$5,$J186/I175,$J186-SUM($I189:BP189)))</f>
        <v>0</v>
      </c>
      <c r="BR189" s="154">
        <f>IF(BR$5&lt;=$D189,0,IF(SUM($D189,I175)&gt;BR$5,$J186/I175,$J186-SUM($I189:BQ189)))</f>
        <v>0</v>
      </c>
      <c r="BS189" s="154">
        <f>IF(BS$5&lt;=$D189,0,IF(SUM($D189,I175)&gt;BS$5,$J186/I175,$J186-SUM($I189:BR189)))</f>
        <v>0</v>
      </c>
      <c r="BT189" s="154">
        <f>IF(BT$5&lt;=$D189,0,IF(SUM($D189,I175)&gt;BT$5,$J186/I175,$J186-SUM($I189:BS189)))</f>
        <v>0</v>
      </c>
      <c r="BU189" s="154">
        <f>IF(BU$5&lt;=$D189,0,IF(SUM($D189,I175)&gt;BU$5,$J186/I175,$J186-SUM($I189:BT189)))</f>
        <v>0</v>
      </c>
      <c r="BV189" s="154">
        <f>IF(BV$5&lt;=$D189,0,IF(SUM($D189,I175)&gt;BV$5,$J186/I175,$J186-SUM($I189:BU189)))</f>
        <v>0</v>
      </c>
      <c r="BW189" s="154">
        <f>IF(BW$5&lt;=$D189,0,IF(SUM($D189,I175)&gt;BW$5,$J186/I175,$J186-SUM($I189:BV189)))</f>
        <v>0</v>
      </c>
    </row>
    <row r="190" spans="3:75" ht="12.75" customHeight="1" outlineLevel="1">
      <c r="D190" s="155">
        <f>D189+1</f>
        <v>2014</v>
      </c>
      <c r="E190" s="120" t="s">
        <v>55</v>
      </c>
      <c r="I190" s="134"/>
      <c r="J190" s="152">
        <f>IF(J$5&lt;=$D190,0,IF(SUM($D190,I175)&gt;J$5,$K186/I175,$K186-SUM($I190:I190)))</f>
        <v>0</v>
      </c>
      <c r="K190" s="152">
        <f>IF(K$5&lt;=$D190,0,IF(SUM($D190,I175)&gt;K$5,$K186/I175,$K186-SUM($I190:J190)))</f>
        <v>0</v>
      </c>
      <c r="L190" s="153">
        <f>IF(L$5&lt;=$D190,0,IF(SUM($D190,I175)&gt;L$5,$K186/I175,$K186-SUM($I190:K190)))</f>
        <v>2.0376726795316102E-2</v>
      </c>
      <c r="M190" s="154">
        <f>IF(M$5&lt;=$D190,0,IF(SUM($D190,I175)&gt;M$5,$K186/I175,$K186-SUM($I190:L190)))</f>
        <v>2.0376726795316102E-2</v>
      </c>
      <c r="N190" s="154">
        <f>IF(N$5&lt;=$D190,0,IF(SUM($D190,I175)&gt;N$5,$K186/I175,$K186-SUM($I190:M190)))</f>
        <v>2.0376726795316102E-2</v>
      </c>
      <c r="O190" s="154">
        <f>IF(O$5&lt;=$D190,0,IF(SUM($D190,I175)&gt;O$5,$K186/I175,$K186-SUM($I190:N190)))</f>
        <v>2.0376726795316102E-2</v>
      </c>
      <c r="P190" s="154">
        <f>IF(P$5&lt;=$D190,0,IF(SUM($D190,I175)&gt;P$5,$K186/I175,$K186-SUM($I190:O190)))</f>
        <v>2.0376726795316102E-2</v>
      </c>
      <c r="Q190" s="154">
        <f>IF(Q$5&lt;=$D190,0,IF(SUM($D190,I175)&gt;Q$5,$K186/I175,$K186-SUM($I190:P190)))</f>
        <v>2.0376726795316102E-2</v>
      </c>
      <c r="R190" s="154">
        <f>IF(R$5&lt;=$D190,0,IF(SUM($D190,I175)&gt;R$5,$K186/I175,$K186-SUM($I190:Q190)))</f>
        <v>2.0376726795316102E-2</v>
      </c>
      <c r="S190" s="154">
        <f>IF(S$5&lt;=$D190,0,IF(SUM($D190,I175)&gt;S$5,$K186/I175,$K186-SUM($I190:R190)))</f>
        <v>2.0376726795316102E-2</v>
      </c>
      <c r="T190" s="154">
        <f>IF(T$5&lt;=$D190,0,IF(SUM($D190,I175)&gt;T$5,$K186/I175,$K186-SUM($I190:S190)))</f>
        <v>2.0376726795316102E-2</v>
      </c>
      <c r="U190" s="154">
        <f>IF(U$5&lt;=$D190,0,IF(SUM($D190,I175)&gt;U$5,$K186/I175,$K186-SUM($I190:T190)))</f>
        <v>2.0376726795316102E-2</v>
      </c>
      <c r="V190" s="154">
        <f>IF(V$5&lt;=$D190,0,IF(SUM($D190,I175)&gt;V$5,$K186/I175,$K186-SUM($I190:U190)))</f>
        <v>2.0376726795316102E-2</v>
      </c>
      <c r="W190" s="154">
        <f>IF(W$5&lt;=$D190,0,IF(SUM($D190,I175)&gt;W$5,$K186/I175,$K186-SUM($I190:V190)))</f>
        <v>2.0376726795316102E-2</v>
      </c>
      <c r="X190" s="154">
        <f>IF(X$5&lt;=$D190,0,IF(SUM($D190,I175)&gt;X$5,$K186/I175,$K186-SUM($I190:W190)))</f>
        <v>2.0376726795316102E-2</v>
      </c>
      <c r="Y190" s="154">
        <f>IF(Y$5&lt;=$D190,0,IF(SUM($D190,I175)&gt;Y$5,$K186/I175,$K186-SUM($I190:X190)))</f>
        <v>2.0376726795316102E-2</v>
      </c>
      <c r="Z190" s="154">
        <f>IF(Z$5&lt;=$D190,0,IF(SUM($D190,I175)&gt;Z$5,$K186/I175,$K186-SUM($I190:Y190)))</f>
        <v>2.0376726795316102E-2</v>
      </c>
      <c r="AA190" s="154">
        <f>IF(AA$5&lt;=$D190,0,IF(SUM($D190,I175)&gt;AA$5,$K186/I175,$K186-SUM($I190:Z190)))</f>
        <v>2.0376726795316102E-2</v>
      </c>
      <c r="AB190" s="154">
        <f>IF(AB$5&lt;=$D190,0,IF(SUM($D190,I175)&gt;AB$5,$K186/I175,$K186-SUM($I190:AA190)))</f>
        <v>2.0376726795316102E-2</v>
      </c>
      <c r="AC190" s="154">
        <f>IF(AC$5&lt;=$D190,0,IF(SUM($D190,I175)&gt;AC$5,$K186/I175,$K186-SUM($I190:AB190)))</f>
        <v>2.0376726795316102E-2</v>
      </c>
      <c r="AD190" s="154">
        <f>IF(AD$5&lt;=$D190,0,IF(SUM($D190,I175)&gt;AD$5,$K186/I175,$K186-SUM($I190:AC190)))</f>
        <v>2.0376726795316102E-2</v>
      </c>
      <c r="AE190" s="154">
        <f>IF(AE$5&lt;=$D190,0,IF(SUM($D190,I175)&gt;AE$5,$K186/I175,$K186-SUM($I190:AD190)))</f>
        <v>2.0376726795316102E-2</v>
      </c>
      <c r="AF190" s="154">
        <f>IF(AF$5&lt;=$D190,0,IF(SUM($D190,I175)&gt;AF$5,$K186/I175,$K186-SUM($I190:AE190)))</f>
        <v>2.0376726795316102E-2</v>
      </c>
      <c r="AG190" s="154">
        <f>IF(AG$5&lt;=$D190,0,IF(SUM($D190,I175)&gt;AG$5,$K186/I175,$K186-SUM($I190:AF190)))</f>
        <v>2.0376726795316102E-2</v>
      </c>
      <c r="AH190" s="154">
        <f>IF(AH$5&lt;=$D190,0,IF(SUM($D190,I175)&gt;AH$5,$K186/I175,$K186-SUM($I190:AG190)))</f>
        <v>2.0376726795316102E-2</v>
      </c>
      <c r="AI190" s="154">
        <f>IF(AI$5&lt;=$D190,0,IF(SUM($D190,I175)&gt;AI$5,$K186/I175,$K186-SUM($I190:AH190)))</f>
        <v>2.0376726795316102E-2</v>
      </c>
      <c r="AJ190" s="154">
        <f>IF(AJ$5&lt;=$D190,0,IF(SUM($D190,I175)&gt;AJ$5,$K186/I175,$K186-SUM($I190:AI190)))</f>
        <v>2.0376726795316102E-2</v>
      </c>
      <c r="AK190" s="154">
        <f>IF(AK$5&lt;=$D190,0,IF(SUM($D190,I175)&gt;AK$5,$K186/I175,$K186-SUM($I190:AJ190)))</f>
        <v>2.0376726795316102E-2</v>
      </c>
      <c r="AL190" s="154">
        <f>IF(AL$5&lt;=$D190,0,IF(SUM($D190,I175)&gt;AL$5,$K186/I175,$K186-SUM($I190:AK190)))</f>
        <v>2.0376726795316102E-2</v>
      </c>
      <c r="AM190" s="154">
        <f>IF(AM$5&lt;=$D190,0,IF(SUM($D190,I175)&gt;AM$5,$K186/I175,$K186-SUM($I190:AL190)))</f>
        <v>2.0376726795316102E-2</v>
      </c>
      <c r="AN190" s="154">
        <f>IF(AN$5&lt;=$D190,0,IF(SUM($D190,I175)&gt;AN$5,$K186/I175,$K186-SUM($I190:AM190)))</f>
        <v>2.0376726795316102E-2</v>
      </c>
      <c r="AO190" s="154">
        <f>IF(AO$5&lt;=$D190,0,IF(SUM($D190,I175)&gt;AO$5,$K186/I175,$K186-SUM($I190:AN190)))</f>
        <v>2.0376726795316102E-2</v>
      </c>
      <c r="AP190" s="154">
        <f>IF(AP$5&lt;=$D190,0,IF(SUM($D190,I175)&gt;AP$5,$K186/I175,$K186-SUM($I190:AO190)))</f>
        <v>2.0376726795316102E-2</v>
      </c>
      <c r="AQ190" s="154">
        <f>IF(AQ$5&lt;=$D190,0,IF(SUM($D190,I175)&gt;AQ$5,$K186/I175,$K186-SUM($I190:AP190)))</f>
        <v>2.0376726795316102E-2</v>
      </c>
      <c r="AR190" s="154">
        <f>IF(AR$5&lt;=$D190,0,IF(SUM($D190,I175)&gt;AR$5,$K186/I175,$K186-SUM($I190:AQ190)))</f>
        <v>2.0376726795316102E-2</v>
      </c>
      <c r="AS190" s="154">
        <f>IF(AS$5&lt;=$D190,0,IF(SUM($D190,I175)&gt;AS$5,$K186/I175,$K186-SUM($I190:AR190)))</f>
        <v>2.0376726795316102E-2</v>
      </c>
      <c r="AT190" s="154">
        <f>IF(AT$5&lt;=$D190,0,IF(SUM($D190,I175)&gt;AT$5,$K186/I175,$K186-SUM($I190:AS190)))</f>
        <v>2.0376726795316102E-2</v>
      </c>
      <c r="AU190" s="154">
        <f>IF(AU$5&lt;=$D190,0,IF(SUM($D190,I175)&gt;AU$5,$K186/I175,$K186-SUM($I190:AT190)))</f>
        <v>2.0376726795316102E-2</v>
      </c>
      <c r="AV190" s="154">
        <f>IF(AV$5&lt;=$D190,0,IF(SUM($D190,I175)&gt;AV$5,$K186/I175,$K186-SUM($I190:AU190)))</f>
        <v>2.0376726795316102E-2</v>
      </c>
      <c r="AW190" s="154">
        <f>IF(AW$5&lt;=$D190,0,IF(SUM($D190,I175)&gt;AW$5,$K186/I175,$K186-SUM($I190:AV190)))</f>
        <v>2.0376726795316102E-2</v>
      </c>
      <c r="AX190" s="154">
        <f>IF(AX$5&lt;=$D190,0,IF(SUM($D190,I175)&gt;AX$5,$K186/I175,$K186-SUM($I190:AW190)))</f>
        <v>2.0376726795316102E-2</v>
      </c>
      <c r="AY190" s="154">
        <f>IF(AY$5&lt;=$D190,0,IF(SUM($D190,I175)&gt;AY$5,$K186/I175,$K186-SUM($I190:AX190)))</f>
        <v>2.0376726795316102E-2</v>
      </c>
      <c r="AZ190" s="154">
        <f>IF(AZ$5&lt;=$D190,0,IF(SUM($D190,I175)&gt;AZ$5,$K186/I175,$K186-SUM($I190:AY190)))</f>
        <v>2.0376726795316102E-2</v>
      </c>
      <c r="BA190" s="154">
        <f>IF(BA$5&lt;=$D190,0,IF(SUM($D190,I175)&gt;BA$5,$K186/I175,$K186-SUM($I190:AZ190)))</f>
        <v>2.0376726795316102E-2</v>
      </c>
      <c r="BB190" s="154">
        <f>IF(BB$5&lt;=$D190,0,IF(SUM($D190,I175)&gt;BB$5,$K186/I175,$K186-SUM($I190:BA190)))</f>
        <v>2.0376726795316102E-2</v>
      </c>
      <c r="BC190" s="154">
        <f>IF(BC$5&lt;=$D190,0,IF(SUM($D190,I175)&gt;BC$5,$K186/I175,$K186-SUM($I190:BB190)))</f>
        <v>2.0376726795316102E-2</v>
      </c>
      <c r="BD190" s="154">
        <f>IF(BD$5&lt;=$D190,0,IF(SUM($D190,I175)&gt;BD$5,$K186/I175,$K186-SUM($I190:BC190)))</f>
        <v>2.0376726795316102E-2</v>
      </c>
      <c r="BE190" s="154">
        <f>IF(BE$5&lt;=$D190,0,IF(SUM($D190,I175)&gt;BE$5,$K186/I175,$K186-SUM($I190:BD190)))</f>
        <v>2.0376726795316102E-2</v>
      </c>
      <c r="BF190" s="154">
        <f>IF(BF$5&lt;=$D190,0,IF(SUM($D190,I175)&gt;BF$5,$K186/I175,$K186-SUM($I190:BE190)))</f>
        <v>2.0376726795316102E-2</v>
      </c>
      <c r="BG190" s="154">
        <f>IF(BG$5&lt;=$D190,0,IF(SUM($D190,I175)&gt;BG$5,$K186/I175,$K186-SUM($I190:BF190)))</f>
        <v>2.0376726795316102E-2</v>
      </c>
      <c r="BH190" s="154">
        <f>IF(BH$5&lt;=$D190,0,IF(SUM($D190,I175)&gt;BH$5,$K186/I175,$K186-SUM($I190:BG190)))</f>
        <v>2.0376726795316102E-2</v>
      </c>
      <c r="BI190" s="154">
        <f>IF(BI$5&lt;=$D190,0,IF(SUM($D190,I175)&gt;BI$5,$K186/I175,$K186-SUM($I190:BH190)))</f>
        <v>2.0376726795316102E-2</v>
      </c>
      <c r="BJ190" s="154">
        <f>IF(BJ$5&lt;=$D190,0,IF(SUM($D190,I175)&gt;BJ$5,$K186/I175,$K186-SUM($I190:BI190)))</f>
        <v>0</v>
      </c>
      <c r="BK190" s="154">
        <f>IF(BK$5&lt;=$D190,0,IF(SUM($D190,I175)&gt;BK$5,$K186/I175,$K186-SUM($I190:BJ190)))</f>
        <v>0</v>
      </c>
      <c r="BL190" s="154">
        <f>IF(BL$5&lt;=$D190,0,IF(SUM($D190,I175)&gt;BL$5,$K186/I175,$K186-SUM($I190:BK190)))</f>
        <v>0</v>
      </c>
      <c r="BM190" s="154">
        <f>IF(BM$5&lt;=$D190,0,IF(SUM($D190,I175)&gt;BM$5,$K186/I175,$K186-SUM($I190:BL190)))</f>
        <v>0</v>
      </c>
      <c r="BN190" s="154">
        <f>IF(BN$5&lt;=$D190,0,IF(SUM($D190,I175)&gt;BN$5,$K186/I175,$K186-SUM($I190:BM190)))</f>
        <v>0</v>
      </c>
      <c r="BO190" s="154">
        <f>IF(BO$5&lt;=$D190,0,IF(SUM($D190,I175)&gt;BO$5,$K186/I175,$K186-SUM($I190:BN190)))</f>
        <v>0</v>
      </c>
      <c r="BP190" s="154">
        <f>IF(BP$5&lt;=$D190,0,IF(SUM($D190,I175)&gt;BP$5,$K186/I175,$K186-SUM($I190:BO190)))</f>
        <v>0</v>
      </c>
      <c r="BQ190" s="154">
        <f>IF(BQ$5&lt;=$D190,0,IF(SUM($D190,I175)&gt;BQ$5,$K186/I175,$K186-SUM($I190:BP190)))</f>
        <v>0</v>
      </c>
      <c r="BR190" s="154">
        <f>IF(BR$5&lt;=$D190,0,IF(SUM($D190,I175)&gt;BR$5,$K186/I175,$K186-SUM($I190:BQ190)))</f>
        <v>0</v>
      </c>
      <c r="BS190" s="154">
        <f>IF(BS$5&lt;=$D190,0,IF(SUM($D190,I175)&gt;BS$5,$K186/I175,$K186-SUM($I190:BR190)))</f>
        <v>0</v>
      </c>
      <c r="BT190" s="154">
        <f>IF(BT$5&lt;=$D190,0,IF(SUM($D190,I175)&gt;BT$5,$K186/I175,$K186-SUM($I190:BS190)))</f>
        <v>0</v>
      </c>
      <c r="BU190" s="154">
        <f>IF(BU$5&lt;=$D190,0,IF(SUM($D190,I175)&gt;BU$5,$K186/I175,$K186-SUM($I190:BT190)))</f>
        <v>0</v>
      </c>
      <c r="BV190" s="154">
        <f>IF(BV$5&lt;=$D190,0,IF(SUM($D190,I175)&gt;BV$5,$K186/I175,$K186-SUM($I190:BU190)))</f>
        <v>0</v>
      </c>
      <c r="BW190" s="154">
        <f>IF(BW$5&lt;=$D190,0,IF(SUM($D190,I175)&gt;BW$5,$K186/I175,$K186-SUM($I190:BV190)))</f>
        <v>0</v>
      </c>
    </row>
    <row r="191" spans="3:75" ht="12.75" customHeight="1" outlineLevel="1">
      <c r="D191" s="155">
        <f t="shared" ref="D191:D218" si="51">D190+1</f>
        <v>2015</v>
      </c>
      <c r="E191" s="120" t="s">
        <v>55</v>
      </c>
      <c r="I191" s="134"/>
      <c r="J191" s="152">
        <f>IF(J$5&lt;=$D191,0,IF(SUM($D191,I175)&gt;J$5,$L186/I175,$L186-SUM($I191:I191)))</f>
        <v>0</v>
      </c>
      <c r="K191" s="152">
        <f>IF(K$5&lt;=$D191,0,IF(SUM($D191,I175)&gt;K$5,$L186/I175,$L186-SUM($I191:J191)))</f>
        <v>0</v>
      </c>
      <c r="L191" s="152">
        <f>IF(L$5&lt;=$D191,0,IF(SUM($D191,I175)&gt;L$5,$L186/I175,$L186-SUM($I191:K191)))</f>
        <v>0</v>
      </c>
      <c r="M191" s="153">
        <f>IF(M$5&lt;=$D191,0,IF(SUM($D191,I175)&gt;M$5,$L186/I175,$L186-SUM($I191:L191)))</f>
        <v>2.3201583537197298E-2</v>
      </c>
      <c r="N191" s="154">
        <f>IF(N$5&lt;=$D191,0,IF(SUM($D191,I175)&gt;N$5,$L186/I175,$L186-SUM($I191:M191)))</f>
        <v>2.3201583537197298E-2</v>
      </c>
      <c r="O191" s="154">
        <f>IF(O$5&lt;=$D191,0,IF(SUM($D191,I175)&gt;O$5,$L186/I175,$L186-SUM($I191:N191)))</f>
        <v>2.3201583537197298E-2</v>
      </c>
      <c r="P191" s="154">
        <f>IF(P$5&lt;=$D191,0,IF(SUM($D191,I175)&gt;P$5,$L186/I175,$L186-SUM($I191:O191)))</f>
        <v>2.3201583537197298E-2</v>
      </c>
      <c r="Q191" s="154">
        <f>IF(Q$5&lt;=$D191,0,IF(SUM($D191,I175)&gt;Q$5,$L186/I175,$L186-SUM($I191:P191)))</f>
        <v>2.3201583537197298E-2</v>
      </c>
      <c r="R191" s="154">
        <f>IF(R$5&lt;=$D191,0,IF(SUM($D191,I175)&gt;R$5,$L186/I175,$L186-SUM($I191:Q191)))</f>
        <v>2.3201583537197298E-2</v>
      </c>
      <c r="S191" s="154">
        <f>IF(S$5&lt;=$D191,0,IF(SUM($D191,I175)&gt;S$5,$L186/I175,$L186-SUM($I191:R191)))</f>
        <v>2.3201583537197298E-2</v>
      </c>
      <c r="T191" s="154">
        <f>IF(T$5&lt;=$D191,0,IF(SUM($D191,I175)&gt;T$5,$L186/I175,$L186-SUM($I191:S191)))</f>
        <v>2.3201583537197298E-2</v>
      </c>
      <c r="U191" s="154">
        <f>IF(U$5&lt;=$D191,0,IF(SUM($D191,I175)&gt;U$5,$L186/I175,$L186-SUM($I191:T191)))</f>
        <v>2.3201583537197298E-2</v>
      </c>
      <c r="V191" s="154">
        <f>IF(V$5&lt;=$D191,0,IF(SUM($D191,I175)&gt;V$5,$L186/I175,$L186-SUM($I191:U191)))</f>
        <v>2.3201583537197298E-2</v>
      </c>
      <c r="W191" s="154">
        <f>IF(W$5&lt;=$D191,0,IF(SUM($D191,I175)&gt;W$5,$L186/I175,$L186-SUM($I191:V191)))</f>
        <v>2.3201583537197298E-2</v>
      </c>
      <c r="X191" s="154">
        <f>IF(X$5&lt;=$D191,0,IF(SUM($D191,I175)&gt;X$5,$L186/I175,$L186-SUM($I191:W191)))</f>
        <v>2.3201583537197298E-2</v>
      </c>
      <c r="Y191" s="154">
        <f>IF(Y$5&lt;=$D191,0,IF(SUM($D191,I175)&gt;Y$5,$L186/I175,$L186-SUM($I191:X191)))</f>
        <v>2.3201583537197298E-2</v>
      </c>
      <c r="Z191" s="154">
        <f>IF(Z$5&lt;=$D191,0,IF(SUM($D191,I175)&gt;Z$5,$L186/I175,$L186-SUM($I191:Y191)))</f>
        <v>2.3201583537197298E-2</v>
      </c>
      <c r="AA191" s="154">
        <f>IF(AA$5&lt;=$D191,0,IF(SUM($D191,I175)&gt;AA$5,$L186/I175,$L186-SUM($I191:Z191)))</f>
        <v>2.3201583537197298E-2</v>
      </c>
      <c r="AB191" s="154">
        <f>IF(AB$5&lt;=$D191,0,IF(SUM($D191,I175)&gt;AB$5,$L186/I175,$L186-SUM($I191:AA191)))</f>
        <v>2.3201583537197298E-2</v>
      </c>
      <c r="AC191" s="154">
        <f>IF(AC$5&lt;=$D191,0,IF(SUM($D191,I175)&gt;AC$5,$L186/I175,$L186-SUM($I191:AB191)))</f>
        <v>2.3201583537197298E-2</v>
      </c>
      <c r="AD191" s="154">
        <f>IF(AD$5&lt;=$D191,0,IF(SUM($D191,I175)&gt;AD$5,$L186/I175,$L186-SUM($I191:AC191)))</f>
        <v>2.3201583537197298E-2</v>
      </c>
      <c r="AE191" s="154">
        <f>IF(AE$5&lt;=$D191,0,IF(SUM($D191,I175)&gt;AE$5,$L186/I175,$L186-SUM($I191:AD191)))</f>
        <v>2.3201583537197298E-2</v>
      </c>
      <c r="AF191" s="154">
        <f>IF(AF$5&lt;=$D191,0,IF(SUM($D191,I175)&gt;AF$5,$L186/I175,$L186-SUM($I191:AE191)))</f>
        <v>2.3201583537197298E-2</v>
      </c>
      <c r="AG191" s="154">
        <f>IF(AG$5&lt;=$D191,0,IF(SUM($D191,I175)&gt;AG$5,$L186/I175,$L186-SUM($I191:AF191)))</f>
        <v>2.3201583537197298E-2</v>
      </c>
      <c r="AH191" s="154">
        <f>IF(AH$5&lt;=$D191,0,IF(SUM($D191,I175)&gt;AH$5,$L186/I175,$L186-SUM($I191:AG191)))</f>
        <v>2.3201583537197298E-2</v>
      </c>
      <c r="AI191" s="154">
        <f>IF(AI$5&lt;=$D191,0,IF(SUM($D191,I175)&gt;AI$5,$L186/I175,$L186-SUM($I191:AH191)))</f>
        <v>2.3201583537197298E-2</v>
      </c>
      <c r="AJ191" s="154">
        <f>IF(AJ$5&lt;=$D191,0,IF(SUM($D191,I175)&gt;AJ$5,$L186/I175,$L186-SUM($I191:AI191)))</f>
        <v>2.3201583537197298E-2</v>
      </c>
      <c r="AK191" s="154">
        <f>IF(AK$5&lt;=$D191,0,IF(SUM($D191,I175)&gt;AK$5,$L186/I175,$L186-SUM($I191:AJ191)))</f>
        <v>2.3201583537197298E-2</v>
      </c>
      <c r="AL191" s="154">
        <f>IF(AL$5&lt;=$D191,0,IF(SUM($D191,I175)&gt;AL$5,$L186/I175,$L186-SUM($I191:AK191)))</f>
        <v>2.3201583537197298E-2</v>
      </c>
      <c r="AM191" s="154">
        <f>IF(AM$5&lt;=$D191,0,IF(SUM($D191,I175)&gt;AM$5,$L186/I175,$L186-SUM($I191:AL191)))</f>
        <v>2.3201583537197298E-2</v>
      </c>
      <c r="AN191" s="154">
        <f>IF(AN$5&lt;=$D191,0,IF(SUM($D191,I175)&gt;AN$5,$L186/I175,$L186-SUM($I191:AM191)))</f>
        <v>2.3201583537197298E-2</v>
      </c>
      <c r="AO191" s="154">
        <f>IF(AO$5&lt;=$D191,0,IF(SUM($D191,I175)&gt;AO$5,$L186/I175,$L186-SUM($I191:AN191)))</f>
        <v>2.3201583537197298E-2</v>
      </c>
      <c r="AP191" s="154">
        <f>IF(AP$5&lt;=$D191,0,IF(SUM($D191,I175)&gt;AP$5,$L186/I175,$L186-SUM($I191:AO191)))</f>
        <v>2.3201583537197298E-2</v>
      </c>
      <c r="AQ191" s="154">
        <f>IF(AQ$5&lt;=$D191,0,IF(SUM($D191,I175)&gt;AQ$5,$L186/I175,$L186-SUM($I191:AP191)))</f>
        <v>2.3201583537197298E-2</v>
      </c>
      <c r="AR191" s="154">
        <f>IF(AR$5&lt;=$D191,0,IF(SUM($D191,I175)&gt;AR$5,$L186/I175,$L186-SUM($I191:AQ191)))</f>
        <v>2.3201583537197298E-2</v>
      </c>
      <c r="AS191" s="154">
        <f>IF(AS$5&lt;=$D191,0,IF(SUM($D191,I175)&gt;AS$5,$L186/I175,$L186-SUM($I191:AR191)))</f>
        <v>2.3201583537197298E-2</v>
      </c>
      <c r="AT191" s="154">
        <f>IF(AT$5&lt;=$D191,0,IF(SUM($D191,I175)&gt;AT$5,$L186/I175,$L186-SUM($I191:AS191)))</f>
        <v>2.3201583537197298E-2</v>
      </c>
      <c r="AU191" s="154">
        <f>IF(AU$5&lt;=$D191,0,IF(SUM($D191,I175)&gt;AU$5,$L186/I175,$L186-SUM($I191:AT191)))</f>
        <v>2.3201583537197298E-2</v>
      </c>
      <c r="AV191" s="154">
        <f>IF(AV$5&lt;=$D191,0,IF(SUM($D191,I175)&gt;AV$5,$L186/I175,$L186-SUM($I191:AU191)))</f>
        <v>2.3201583537197298E-2</v>
      </c>
      <c r="AW191" s="154">
        <f>IF(AW$5&lt;=$D191,0,IF(SUM($D191,I175)&gt;AW$5,$L186/I175,$L186-SUM($I191:AV191)))</f>
        <v>2.3201583537197298E-2</v>
      </c>
      <c r="AX191" s="154">
        <f>IF(AX$5&lt;=$D191,0,IF(SUM($D191,I175)&gt;AX$5,$L186/I175,$L186-SUM($I191:AW191)))</f>
        <v>2.3201583537197298E-2</v>
      </c>
      <c r="AY191" s="154">
        <f>IF(AY$5&lt;=$D191,0,IF(SUM($D191,I175)&gt;AY$5,$L186/I175,$L186-SUM($I191:AX191)))</f>
        <v>2.3201583537197298E-2</v>
      </c>
      <c r="AZ191" s="154">
        <f>IF(AZ$5&lt;=$D191,0,IF(SUM($D191,I175)&gt;AZ$5,$L186/I175,$L186-SUM($I191:AY191)))</f>
        <v>2.3201583537197298E-2</v>
      </c>
      <c r="BA191" s="154">
        <f>IF(BA$5&lt;=$D191,0,IF(SUM($D191,I175)&gt;BA$5,$L186/I175,$L186-SUM($I191:AZ191)))</f>
        <v>2.3201583537197298E-2</v>
      </c>
      <c r="BB191" s="154">
        <f>IF(BB$5&lt;=$D191,0,IF(SUM($D191,I175)&gt;BB$5,$L186/I175,$L186-SUM($I191:BA191)))</f>
        <v>2.3201583537197298E-2</v>
      </c>
      <c r="BC191" s="154">
        <f>IF(BC$5&lt;=$D191,0,IF(SUM($D191,I175)&gt;BC$5,$L186/I175,$L186-SUM($I191:BB191)))</f>
        <v>2.3201583537197298E-2</v>
      </c>
      <c r="BD191" s="154">
        <f>IF(BD$5&lt;=$D191,0,IF(SUM($D191,I175)&gt;BD$5,$L186/I175,$L186-SUM($I191:BC191)))</f>
        <v>2.3201583537197298E-2</v>
      </c>
      <c r="BE191" s="154">
        <f>IF(BE$5&lt;=$D191,0,IF(SUM($D191,I175)&gt;BE$5,$L186/I175,$L186-SUM($I191:BD191)))</f>
        <v>2.3201583537197298E-2</v>
      </c>
      <c r="BF191" s="154">
        <f>IF(BF$5&lt;=$D191,0,IF(SUM($D191,I175)&gt;BF$5,$L186/I175,$L186-SUM($I191:BE191)))</f>
        <v>2.3201583537197298E-2</v>
      </c>
      <c r="BG191" s="154">
        <f>IF(BG$5&lt;=$D191,0,IF(SUM($D191,I175)&gt;BG$5,$L186/I175,$L186-SUM($I191:BF191)))</f>
        <v>2.3201583537197298E-2</v>
      </c>
      <c r="BH191" s="154">
        <f>IF(BH$5&lt;=$D191,0,IF(SUM($D191,I175)&gt;BH$5,$L186/I175,$L186-SUM($I191:BG191)))</f>
        <v>2.3201583537197298E-2</v>
      </c>
      <c r="BI191" s="154">
        <f>IF(BI$5&lt;=$D191,0,IF(SUM($D191,I175)&gt;BI$5,$L186/I175,$L186-SUM($I191:BH191)))</f>
        <v>2.3201583537197298E-2</v>
      </c>
      <c r="BJ191" s="154">
        <f>IF(BJ$5&lt;=$D191,0,IF(SUM($D191,I175)&gt;BJ$5,$L186/I175,$L186-SUM($I191:BI191)))</f>
        <v>2.3201583537198145E-2</v>
      </c>
      <c r="BK191" s="154">
        <f>IF(BK$5&lt;=$D191,0,IF(SUM($D191,I175)&gt;BK$5,$L186/I175,$L186-SUM($I191:BJ191)))</f>
        <v>0</v>
      </c>
      <c r="BL191" s="154">
        <f>IF(BL$5&lt;=$D191,0,IF(SUM($D191,I175)&gt;BL$5,$L186/I175,$L186-SUM($I191:BK191)))</f>
        <v>0</v>
      </c>
      <c r="BM191" s="154">
        <f>IF(BM$5&lt;=$D191,0,IF(SUM($D191,I175)&gt;BM$5,$L186/I175,$L186-SUM($I191:BL191)))</f>
        <v>0</v>
      </c>
      <c r="BN191" s="154">
        <f>IF(BN$5&lt;=$D191,0,IF(SUM($D191,I175)&gt;BN$5,$L186/I175,$L186-SUM($I191:BM191)))</f>
        <v>0</v>
      </c>
      <c r="BO191" s="154">
        <f>IF(BO$5&lt;=$D191,0,IF(SUM($D191,I175)&gt;BO$5,$L186/I175,$L186-SUM($I191:BN191)))</f>
        <v>0</v>
      </c>
      <c r="BP191" s="154">
        <f>IF(BP$5&lt;=$D191,0,IF(SUM($D191,I175)&gt;BP$5,$L186/I175,$L186-SUM($I191:BO191)))</f>
        <v>0</v>
      </c>
      <c r="BQ191" s="154">
        <f>IF(BQ$5&lt;=$D191,0,IF(SUM($D191,I175)&gt;BQ$5,$L186/I175,$L186-SUM($I191:BP191)))</f>
        <v>0</v>
      </c>
      <c r="BR191" s="154">
        <f>IF(BR$5&lt;=$D191,0,IF(SUM($D191,I175)&gt;BR$5,$L186/I175,$L186-SUM($I191:BQ191)))</f>
        <v>0</v>
      </c>
      <c r="BS191" s="154">
        <f>IF(BS$5&lt;=$D191,0,IF(SUM($D191,I175)&gt;BS$5,$L186/I175,$L186-SUM($I191:BR191)))</f>
        <v>0</v>
      </c>
      <c r="BT191" s="154">
        <f>IF(BT$5&lt;=$D191,0,IF(SUM($D191,I175)&gt;BT$5,$L186/I175,$L186-SUM($I191:BS191)))</f>
        <v>0</v>
      </c>
      <c r="BU191" s="154">
        <f>IF(BU$5&lt;=$D191,0,IF(SUM($D191,I175)&gt;BU$5,$L186/I175,$L186-SUM($I191:BT191)))</f>
        <v>0</v>
      </c>
      <c r="BV191" s="154">
        <f>IF(BV$5&lt;=$D191,0,IF(SUM($D191,I175)&gt;BV$5,$L186/I175,$L186-SUM($I191:BU191)))</f>
        <v>0</v>
      </c>
      <c r="BW191" s="154">
        <f>IF(BW$5&lt;=$D191,0,IF(SUM($D191,I175)&gt;BW$5,$L186/I175,$L186-SUM($I191:BV191)))</f>
        <v>0</v>
      </c>
    </row>
    <row r="192" spans="3:75" ht="12.75" customHeight="1" outlineLevel="1">
      <c r="D192" s="155">
        <f t="shared" si="51"/>
        <v>2016</v>
      </c>
      <c r="E192" s="120" t="s">
        <v>55</v>
      </c>
      <c r="I192" s="134"/>
      <c r="J192" s="152">
        <f>IF(J$5&lt;=$D192,0,IF(SUM($D192,I175)&gt;J$5,$M186/I175,$M186-SUM($I192:I192)))</f>
        <v>0</v>
      </c>
      <c r="K192" s="152">
        <f>IF(K$5&lt;=$D192,0,IF(SUM($D192,I175)&gt;K$5,$M186/I175,$M186-SUM($I192:J192)))</f>
        <v>0</v>
      </c>
      <c r="L192" s="152">
        <f>IF(L$5&lt;=$D192,0,IF(SUM($D192,I175)&gt;L$5,$M186/I175,$M186-SUM($I192:K192)))</f>
        <v>0</v>
      </c>
      <c r="M192" s="152">
        <f>IF(M$5&lt;=$D192,0,IF(SUM($D192,I175)&gt;M$5,$M186/I175,$M186-SUM($I192:L192)))</f>
        <v>0</v>
      </c>
      <c r="N192" s="153">
        <f>IF(N$5&lt;=$D192,0,IF(SUM($D192,I175)&gt;N$5,$M186/I175,$M186-SUM($I192:M192)))</f>
        <v>4.5268799864989724E-2</v>
      </c>
      <c r="O192" s="154">
        <f>IF(O$5&lt;=$D192,0,IF(SUM($D192,I175)&gt;O$5,$M186/I175,$M186-SUM($I192:N192)))</f>
        <v>4.5268799864989724E-2</v>
      </c>
      <c r="P192" s="154">
        <f>IF(P$5&lt;=$D192,0,IF(SUM($D192,I175)&gt;P$5,$M186/I175,$M186-SUM($I192:O192)))</f>
        <v>4.5268799864989724E-2</v>
      </c>
      <c r="Q192" s="154">
        <f>IF(Q$5&lt;=$D192,0,IF(SUM($D192,I175)&gt;Q$5,$M186/I175,$M186-SUM($I192:P192)))</f>
        <v>4.5268799864989724E-2</v>
      </c>
      <c r="R192" s="154">
        <f>IF(R$5&lt;=$D192,0,IF(SUM($D192,I175)&gt;R$5,$M186/I175,$M186-SUM($I192:Q192)))</f>
        <v>4.5268799864989724E-2</v>
      </c>
      <c r="S192" s="154">
        <f>IF(S$5&lt;=$D192,0,IF(SUM($D192,I175)&gt;S$5,$M186/I175,$M186-SUM($I192:R192)))</f>
        <v>4.5268799864989724E-2</v>
      </c>
      <c r="T192" s="154">
        <f>IF(T$5&lt;=$D192,0,IF(SUM($D192,I175)&gt;T$5,$M186/I175,$M186-SUM($I192:S192)))</f>
        <v>4.5268799864989724E-2</v>
      </c>
      <c r="U192" s="154">
        <f>IF(U$5&lt;=$D192,0,IF(SUM($D192,I175)&gt;U$5,$M186/I175,$M186-SUM($I192:T192)))</f>
        <v>4.5268799864989724E-2</v>
      </c>
      <c r="V192" s="154">
        <f>IF(V$5&lt;=$D192,0,IF(SUM($D192,I175)&gt;V$5,$M186/I175,$M186-SUM($I192:U192)))</f>
        <v>4.5268799864989724E-2</v>
      </c>
      <c r="W192" s="154">
        <f>IF(W$5&lt;=$D192,0,IF(SUM($D192,I175)&gt;W$5,$M186/I175,$M186-SUM($I192:V192)))</f>
        <v>4.5268799864989724E-2</v>
      </c>
      <c r="X192" s="154">
        <f>IF(X$5&lt;=$D192,0,IF(SUM($D192,I175)&gt;X$5,$M186/I175,$M186-SUM($I192:W192)))</f>
        <v>4.5268799864989724E-2</v>
      </c>
      <c r="Y192" s="154">
        <f>IF(Y$5&lt;=$D192,0,IF(SUM($D192,I175)&gt;Y$5,$M186/I175,$M186-SUM($I192:X192)))</f>
        <v>4.5268799864989724E-2</v>
      </c>
      <c r="Z192" s="154">
        <f>IF(Z$5&lt;=$D192,0,IF(SUM($D192,I175)&gt;Z$5,$M186/I175,$M186-SUM($I192:Y192)))</f>
        <v>4.5268799864989724E-2</v>
      </c>
      <c r="AA192" s="154">
        <f>IF(AA$5&lt;=$D192,0,IF(SUM($D192,I175)&gt;AA$5,$M186/I175,$M186-SUM($I192:Z192)))</f>
        <v>4.5268799864989724E-2</v>
      </c>
      <c r="AB192" s="154">
        <f>IF(AB$5&lt;=$D192,0,IF(SUM($D192,I175)&gt;AB$5,$M186/I175,$M186-SUM($I192:AA192)))</f>
        <v>4.5268799864989724E-2</v>
      </c>
      <c r="AC192" s="154">
        <f>IF(AC$5&lt;=$D192,0,IF(SUM($D192,I175)&gt;AC$5,$M186/I175,$M186-SUM($I192:AB192)))</f>
        <v>4.5268799864989724E-2</v>
      </c>
      <c r="AD192" s="154">
        <f>IF(AD$5&lt;=$D192,0,IF(SUM($D192,I175)&gt;AD$5,$M186/I175,$M186-SUM($I192:AC192)))</f>
        <v>4.5268799864989724E-2</v>
      </c>
      <c r="AE192" s="154">
        <f>IF(AE$5&lt;=$D192,0,IF(SUM($D192,I175)&gt;AE$5,$M186/I175,$M186-SUM($I192:AD192)))</f>
        <v>4.5268799864989724E-2</v>
      </c>
      <c r="AF192" s="154">
        <f>IF(AF$5&lt;=$D192,0,IF(SUM($D192,I175)&gt;AF$5,$M186/I175,$M186-SUM($I192:AE192)))</f>
        <v>4.5268799864989724E-2</v>
      </c>
      <c r="AG192" s="154">
        <f>IF(AG$5&lt;=$D192,0,IF(SUM($D192,I175)&gt;AG$5,$M186/I175,$M186-SUM($I192:AF192)))</f>
        <v>4.5268799864989724E-2</v>
      </c>
      <c r="AH192" s="154">
        <f>IF(AH$5&lt;=$D192,0,IF(SUM($D192,I175)&gt;AH$5,$M186/I175,$M186-SUM($I192:AG192)))</f>
        <v>4.5268799864989724E-2</v>
      </c>
      <c r="AI192" s="154">
        <f>IF(AI$5&lt;=$D192,0,IF(SUM($D192,I175)&gt;AI$5,$M186/I175,$M186-SUM($I192:AH192)))</f>
        <v>4.5268799864989724E-2</v>
      </c>
      <c r="AJ192" s="154">
        <f>IF(AJ$5&lt;=$D192,0,IF(SUM($D192,I175)&gt;AJ$5,$M186/I175,$M186-SUM($I192:AI192)))</f>
        <v>4.5268799864989724E-2</v>
      </c>
      <c r="AK192" s="154">
        <f>IF(AK$5&lt;=$D192,0,IF(SUM($D192,I175)&gt;AK$5,$M186/I175,$M186-SUM($I192:AJ192)))</f>
        <v>4.5268799864989724E-2</v>
      </c>
      <c r="AL192" s="154">
        <f>IF(AL$5&lt;=$D192,0,IF(SUM($D192,I175)&gt;AL$5,$M186/I175,$M186-SUM($I192:AK192)))</f>
        <v>4.5268799864989724E-2</v>
      </c>
      <c r="AM192" s="154">
        <f>IF(AM$5&lt;=$D192,0,IF(SUM($D192,I175)&gt;AM$5,$M186/I175,$M186-SUM($I192:AL192)))</f>
        <v>4.5268799864989724E-2</v>
      </c>
      <c r="AN192" s="154">
        <f>IF(AN$5&lt;=$D192,0,IF(SUM($D192,I175)&gt;AN$5,$M186/I175,$M186-SUM($I192:AM192)))</f>
        <v>4.5268799864989724E-2</v>
      </c>
      <c r="AO192" s="154">
        <f>IF(AO$5&lt;=$D192,0,IF(SUM($D192,I175)&gt;AO$5,$M186/I175,$M186-SUM($I192:AN192)))</f>
        <v>4.5268799864989724E-2</v>
      </c>
      <c r="AP192" s="154">
        <f>IF(AP$5&lt;=$D192,0,IF(SUM($D192,I175)&gt;AP$5,$M186/I175,$M186-SUM($I192:AO192)))</f>
        <v>4.5268799864989724E-2</v>
      </c>
      <c r="AQ192" s="154">
        <f>IF(AQ$5&lt;=$D192,0,IF(SUM($D192,I175)&gt;AQ$5,$M186/I175,$M186-SUM($I192:AP192)))</f>
        <v>4.5268799864989724E-2</v>
      </c>
      <c r="AR192" s="154">
        <f>IF(AR$5&lt;=$D192,0,IF(SUM($D192,I175)&gt;AR$5,$M186/I175,$M186-SUM($I192:AQ192)))</f>
        <v>4.5268799864989724E-2</v>
      </c>
      <c r="AS192" s="154">
        <f>IF(AS$5&lt;=$D192,0,IF(SUM($D192,I175)&gt;AS$5,$M186/I175,$M186-SUM($I192:AR192)))</f>
        <v>4.5268799864989724E-2</v>
      </c>
      <c r="AT192" s="154">
        <f>IF(AT$5&lt;=$D192,0,IF(SUM($D192,I175)&gt;AT$5,$M186/I175,$M186-SUM($I192:AS192)))</f>
        <v>4.5268799864989724E-2</v>
      </c>
      <c r="AU192" s="154">
        <f>IF(AU$5&lt;=$D192,0,IF(SUM($D192,I175)&gt;AU$5,$M186/I175,$M186-SUM($I192:AT192)))</f>
        <v>4.5268799864989724E-2</v>
      </c>
      <c r="AV192" s="154">
        <f>IF(AV$5&lt;=$D192,0,IF(SUM($D192,I175)&gt;AV$5,$M186/I175,$M186-SUM($I192:AU192)))</f>
        <v>4.5268799864989724E-2</v>
      </c>
      <c r="AW192" s="154">
        <f>IF(AW$5&lt;=$D192,0,IF(SUM($D192,I175)&gt;AW$5,$M186/I175,$M186-SUM($I192:AV192)))</f>
        <v>4.5268799864989724E-2</v>
      </c>
      <c r="AX192" s="154">
        <f>IF(AX$5&lt;=$D192,0,IF(SUM($D192,I175)&gt;AX$5,$M186/I175,$M186-SUM($I192:AW192)))</f>
        <v>4.5268799864989724E-2</v>
      </c>
      <c r="AY192" s="154">
        <f>IF(AY$5&lt;=$D192,0,IF(SUM($D192,I175)&gt;AY$5,$M186/I175,$M186-SUM($I192:AX192)))</f>
        <v>4.5268799864989724E-2</v>
      </c>
      <c r="AZ192" s="154">
        <f>IF(AZ$5&lt;=$D192,0,IF(SUM($D192,I175)&gt;AZ$5,$M186/I175,$M186-SUM($I192:AY192)))</f>
        <v>4.5268799864989724E-2</v>
      </c>
      <c r="BA192" s="154">
        <f>IF(BA$5&lt;=$D192,0,IF(SUM($D192,I175)&gt;BA$5,$M186/I175,$M186-SUM($I192:AZ192)))</f>
        <v>4.5268799864989724E-2</v>
      </c>
      <c r="BB192" s="154">
        <f>IF(BB$5&lt;=$D192,0,IF(SUM($D192,I175)&gt;BB$5,$M186/I175,$M186-SUM($I192:BA192)))</f>
        <v>4.5268799864989724E-2</v>
      </c>
      <c r="BC192" s="154">
        <f>IF(BC$5&lt;=$D192,0,IF(SUM($D192,I175)&gt;BC$5,$M186/I175,$M186-SUM($I192:BB192)))</f>
        <v>4.5268799864989724E-2</v>
      </c>
      <c r="BD192" s="154">
        <f>IF(BD$5&lt;=$D192,0,IF(SUM($D192,I175)&gt;BD$5,$M186/I175,$M186-SUM($I192:BC192)))</f>
        <v>4.5268799864989724E-2</v>
      </c>
      <c r="BE192" s="154">
        <f>IF(BE$5&lt;=$D192,0,IF(SUM($D192,I175)&gt;BE$5,$M186/I175,$M186-SUM($I192:BD192)))</f>
        <v>4.5268799864989724E-2</v>
      </c>
      <c r="BF192" s="154">
        <f>IF(BF$5&lt;=$D192,0,IF(SUM($D192,I175)&gt;BF$5,$M186/I175,$M186-SUM($I192:BE192)))</f>
        <v>4.5268799864989724E-2</v>
      </c>
      <c r="BG192" s="154">
        <f>IF(BG$5&lt;=$D192,0,IF(SUM($D192,I175)&gt;BG$5,$M186/I175,$M186-SUM($I192:BF192)))</f>
        <v>4.5268799864989724E-2</v>
      </c>
      <c r="BH192" s="154">
        <f>IF(BH$5&lt;=$D192,0,IF(SUM($D192,I175)&gt;BH$5,$M186/I175,$M186-SUM($I192:BG192)))</f>
        <v>4.5268799864989724E-2</v>
      </c>
      <c r="BI192" s="154">
        <f>IF(BI$5&lt;=$D192,0,IF(SUM($D192,I175)&gt;BI$5,$M186/I175,$M186-SUM($I192:BH192)))</f>
        <v>4.5268799864989724E-2</v>
      </c>
      <c r="BJ192" s="154">
        <f>IF(BJ$5&lt;=$D192,0,IF(SUM($D192,I175)&gt;BJ$5,$M186/I175,$M186-SUM($I192:BI192)))</f>
        <v>4.5268799864989724E-2</v>
      </c>
      <c r="BK192" s="154">
        <f>IF(BK$5&lt;=$D192,0,IF(SUM($D192,I175)&gt;BK$5,$M186/I175,$M186-SUM($I192:BJ192)))</f>
        <v>4.5268799864989884E-2</v>
      </c>
      <c r="BL192" s="154">
        <f>IF(BL$5&lt;=$D192,0,IF(SUM($D192,I175)&gt;BL$5,$M186/I175,$M186-SUM($I192:BK192)))</f>
        <v>0</v>
      </c>
      <c r="BM192" s="154">
        <f>IF(BM$5&lt;=$D192,0,IF(SUM($D192,I175)&gt;BM$5,$M186/I175,$M186-SUM($I192:BL192)))</f>
        <v>0</v>
      </c>
      <c r="BN192" s="154">
        <f>IF(BN$5&lt;=$D192,0,IF(SUM($D192,I175)&gt;BN$5,$M186/I175,$M186-SUM($I192:BM192)))</f>
        <v>0</v>
      </c>
      <c r="BO192" s="154">
        <f>IF(BO$5&lt;=$D192,0,IF(SUM($D192,I175)&gt;BO$5,$M186/I175,$M186-SUM($I192:BN192)))</f>
        <v>0</v>
      </c>
      <c r="BP192" s="154">
        <f>IF(BP$5&lt;=$D192,0,IF(SUM($D192,I175)&gt;BP$5,$M186/I175,$M186-SUM($I192:BO192)))</f>
        <v>0</v>
      </c>
      <c r="BQ192" s="154">
        <f>IF(BQ$5&lt;=$D192,0,IF(SUM($D192,I175)&gt;BQ$5,$M186/I175,$M186-SUM($I192:BP192)))</f>
        <v>0</v>
      </c>
      <c r="BR192" s="154">
        <f>IF(BR$5&lt;=$D192,0,IF(SUM($D192,I175)&gt;BR$5,$M186/I175,$M186-SUM($I192:BQ192)))</f>
        <v>0</v>
      </c>
      <c r="BS192" s="154">
        <f>IF(BS$5&lt;=$D192,0,IF(SUM($D192,I175)&gt;BS$5,$M186/I175,$M186-SUM($I192:BR192)))</f>
        <v>0</v>
      </c>
      <c r="BT192" s="154">
        <f>IF(BT$5&lt;=$D192,0,IF(SUM($D192,I175)&gt;BT$5,$M186/I175,$M186-SUM($I192:BS192)))</f>
        <v>0</v>
      </c>
      <c r="BU192" s="154">
        <f>IF(BU$5&lt;=$D192,0,IF(SUM($D192,I175)&gt;BU$5,$M186/I175,$M186-SUM($I192:BT192)))</f>
        <v>0</v>
      </c>
      <c r="BV192" s="154">
        <f>IF(BV$5&lt;=$D192,0,IF(SUM($D192,I175)&gt;BV$5,$M186/I175,$M186-SUM($I192:BU192)))</f>
        <v>0</v>
      </c>
      <c r="BW192" s="154">
        <f>IF(BW$5&lt;=$D192,0,IF(SUM($D192,I175)&gt;BW$5,$M186/I175,$M186-SUM($I192:BV192)))</f>
        <v>0</v>
      </c>
    </row>
    <row r="193" spans="4:75" ht="12.75" customHeight="1" outlineLevel="1">
      <c r="D193" s="155">
        <f t="shared" si="51"/>
        <v>2017</v>
      </c>
      <c r="E193" s="120" t="s">
        <v>55</v>
      </c>
      <c r="I193" s="134"/>
      <c r="J193" s="152">
        <f>IF(J$5&lt;=$D193,0,IF(SUM($D193,I175)&gt;J$5,$N186/I175,$N186-SUM($I193:I193)))</f>
        <v>0</v>
      </c>
      <c r="K193" s="152">
        <f>IF(K$5&lt;=$D193,0,IF(SUM($D193,I175)&gt;K$5,$N186/I175,$N186-SUM($I193:J193)))</f>
        <v>0</v>
      </c>
      <c r="L193" s="152">
        <f>IF(L$5&lt;=$D193,0,IF(SUM($D193,I175)&gt;L$5,$N186/I175,$N186-SUM($I193:K193)))</f>
        <v>0</v>
      </c>
      <c r="M193" s="152">
        <f>IF(M$5&lt;=$D193,0,IF(SUM($D193,I175)&gt;M$5,$N186/I175,$N186-SUM($I193:L193)))</f>
        <v>0</v>
      </c>
      <c r="N193" s="152">
        <f>IF(N$5&lt;=$D193,0,IF(SUM($D193,I175)&gt;N$5,$N186/I175,$N186-SUM($I193:M193)))</f>
        <v>0</v>
      </c>
      <c r="O193" s="153">
        <f>IF(O$5&lt;=$D193,0,IF(SUM($D193,I175)&gt;O$5,$N186/I175,$N186-SUM($I193:N193)))</f>
        <v>5.6002966352278694E-2</v>
      </c>
      <c r="P193" s="154">
        <f>IF(P$5&lt;=$D193,0,IF(SUM($D193,I175)&gt;P$5,$N186/I175,$N186-SUM($I193:O193)))</f>
        <v>5.6002966352278694E-2</v>
      </c>
      <c r="Q193" s="154">
        <f>IF(Q$5&lt;=$D193,0,IF(SUM($D193,I175)&gt;Q$5,$N186/I175,$N186-SUM($I193:P193)))</f>
        <v>5.6002966352278694E-2</v>
      </c>
      <c r="R193" s="154">
        <f>IF(R$5&lt;=$D193,0,IF(SUM($D193,I175)&gt;R$5,$N186/I175,$N186-SUM($I193:Q193)))</f>
        <v>5.6002966352278694E-2</v>
      </c>
      <c r="S193" s="154">
        <f>IF(S$5&lt;=$D193,0,IF(SUM($D193,I175)&gt;S$5,$N186/I175,$N186-SUM($I193:R193)))</f>
        <v>5.6002966352278694E-2</v>
      </c>
      <c r="T193" s="154">
        <f>IF(T$5&lt;=$D193,0,IF(SUM($D193,I175)&gt;T$5,$N186/I175,$N186-SUM($I193:S193)))</f>
        <v>5.6002966352278694E-2</v>
      </c>
      <c r="U193" s="154">
        <f>IF(U$5&lt;=$D193,0,IF(SUM($D193,I175)&gt;U$5,$N186/I175,$N186-SUM($I193:T193)))</f>
        <v>5.6002966352278694E-2</v>
      </c>
      <c r="V193" s="154">
        <f>IF(V$5&lt;=$D193,0,IF(SUM($D193,I175)&gt;V$5,$N186/I175,$N186-SUM($I193:U193)))</f>
        <v>5.6002966352278694E-2</v>
      </c>
      <c r="W193" s="154">
        <f>IF(W$5&lt;=$D193,0,IF(SUM($D193,I175)&gt;W$5,$N186/I175,$N186-SUM($I193:V193)))</f>
        <v>5.6002966352278694E-2</v>
      </c>
      <c r="X193" s="154">
        <f>IF(X$5&lt;=$D193,0,IF(SUM($D193,I175)&gt;X$5,$N186/I175,$N186-SUM($I193:W193)))</f>
        <v>5.6002966352278694E-2</v>
      </c>
      <c r="Y193" s="154">
        <f>IF(Y$5&lt;=$D193,0,IF(SUM($D193,I175)&gt;Y$5,$N186/I175,$N186-SUM($I193:X193)))</f>
        <v>5.6002966352278694E-2</v>
      </c>
      <c r="Z193" s="154">
        <f>IF(Z$5&lt;=$D193,0,IF(SUM($D193,I175)&gt;Z$5,$N186/I175,$N186-SUM($I193:Y193)))</f>
        <v>5.6002966352278694E-2</v>
      </c>
      <c r="AA193" s="154">
        <f>IF(AA$5&lt;=$D193,0,IF(SUM($D193,I175)&gt;AA$5,$N186/I175,$N186-SUM($I193:Z193)))</f>
        <v>5.6002966352278694E-2</v>
      </c>
      <c r="AB193" s="154">
        <f>IF(AB$5&lt;=$D193,0,IF(SUM($D193,I175)&gt;AB$5,$N186/I175,$N186-SUM($I193:AA193)))</f>
        <v>5.6002966352278694E-2</v>
      </c>
      <c r="AC193" s="154">
        <f>IF(AC$5&lt;=$D193,0,IF(SUM($D193,I175)&gt;AC$5,$N186/I175,$N186-SUM($I193:AB193)))</f>
        <v>5.6002966352278694E-2</v>
      </c>
      <c r="AD193" s="154">
        <f>IF(AD$5&lt;=$D193,0,IF(SUM($D193,I175)&gt;AD$5,$N186/I175,$N186-SUM($I193:AC193)))</f>
        <v>5.6002966352278694E-2</v>
      </c>
      <c r="AE193" s="154">
        <f>IF(AE$5&lt;=$D193,0,IF(SUM($D193,I175)&gt;AE$5,$N186/I175,$N186-SUM($I193:AD193)))</f>
        <v>5.6002966352278694E-2</v>
      </c>
      <c r="AF193" s="154">
        <f>IF(AF$5&lt;=$D193,0,IF(SUM($D193,I175)&gt;AF$5,$N186/I175,$N186-SUM($I193:AE193)))</f>
        <v>5.6002966352278694E-2</v>
      </c>
      <c r="AG193" s="154">
        <f>IF(AG$5&lt;=$D193,0,IF(SUM($D193,I175)&gt;AG$5,$N186/I175,$N186-SUM($I193:AF193)))</f>
        <v>5.6002966352278694E-2</v>
      </c>
      <c r="AH193" s="154">
        <f>IF(AH$5&lt;=$D193,0,IF(SUM($D193,I175)&gt;AH$5,$N186/I175,$N186-SUM($I193:AG193)))</f>
        <v>5.6002966352278694E-2</v>
      </c>
      <c r="AI193" s="154">
        <f>IF(AI$5&lt;=$D193,0,IF(SUM($D193,I175)&gt;AI$5,$N186/I175,$N186-SUM($I193:AH193)))</f>
        <v>5.6002966352278694E-2</v>
      </c>
      <c r="AJ193" s="154">
        <f>IF(AJ$5&lt;=$D193,0,IF(SUM($D193,I175)&gt;AJ$5,$N186/I175,$N186-SUM($I193:AI193)))</f>
        <v>5.6002966352278694E-2</v>
      </c>
      <c r="AK193" s="154">
        <f>IF(AK$5&lt;=$D193,0,IF(SUM($D193,I175)&gt;AK$5,$N186/I175,$N186-SUM($I193:AJ193)))</f>
        <v>5.6002966352278694E-2</v>
      </c>
      <c r="AL193" s="154">
        <f>IF(AL$5&lt;=$D193,0,IF(SUM($D193,I175)&gt;AL$5,$N186/I175,$N186-SUM($I193:AK193)))</f>
        <v>5.6002966352278694E-2</v>
      </c>
      <c r="AM193" s="154">
        <f>IF(AM$5&lt;=$D193,0,IF(SUM($D193,I175)&gt;AM$5,$N186/I175,$N186-SUM($I193:AL193)))</f>
        <v>5.6002966352278694E-2</v>
      </c>
      <c r="AN193" s="154">
        <f>IF(AN$5&lt;=$D193,0,IF(SUM($D193,I175)&gt;AN$5,$N186/I175,$N186-SUM($I193:AM193)))</f>
        <v>5.6002966352278694E-2</v>
      </c>
      <c r="AO193" s="154">
        <f>IF(AO$5&lt;=$D193,0,IF(SUM($D193,I175)&gt;AO$5,$N186/I175,$N186-SUM($I193:AN193)))</f>
        <v>5.6002966352278694E-2</v>
      </c>
      <c r="AP193" s="154">
        <f>IF(AP$5&lt;=$D193,0,IF(SUM($D193,I175)&gt;AP$5,$N186/I175,$N186-SUM($I193:AO193)))</f>
        <v>5.6002966352278694E-2</v>
      </c>
      <c r="AQ193" s="154">
        <f>IF(AQ$5&lt;=$D193,0,IF(SUM($D193,I175)&gt;AQ$5,$N186/I175,$N186-SUM($I193:AP193)))</f>
        <v>5.6002966352278694E-2</v>
      </c>
      <c r="AR193" s="154">
        <f>IF(AR$5&lt;=$D193,0,IF(SUM($D193,I175)&gt;AR$5,$N186/I175,$N186-SUM($I193:AQ193)))</f>
        <v>5.6002966352278694E-2</v>
      </c>
      <c r="AS193" s="154">
        <f>IF(AS$5&lt;=$D193,0,IF(SUM($D193,I175)&gt;AS$5,$N186/I175,$N186-SUM($I193:AR193)))</f>
        <v>5.6002966352278694E-2</v>
      </c>
      <c r="AT193" s="154">
        <f>IF(AT$5&lt;=$D193,0,IF(SUM($D193,I175)&gt;AT$5,$N186/I175,$N186-SUM($I193:AS193)))</f>
        <v>5.6002966352278694E-2</v>
      </c>
      <c r="AU193" s="154">
        <f>IF(AU$5&lt;=$D193,0,IF(SUM($D193,I175)&gt;AU$5,$N186/I175,$N186-SUM($I193:AT193)))</f>
        <v>5.6002966352278694E-2</v>
      </c>
      <c r="AV193" s="154">
        <f>IF(AV$5&lt;=$D193,0,IF(SUM($D193,I175)&gt;AV$5,$N186/I175,$N186-SUM($I193:AU193)))</f>
        <v>5.6002966352278694E-2</v>
      </c>
      <c r="AW193" s="154">
        <f>IF(AW$5&lt;=$D193,0,IF(SUM($D193,I175)&gt;AW$5,$N186/I175,$N186-SUM($I193:AV193)))</f>
        <v>5.6002966352278694E-2</v>
      </c>
      <c r="AX193" s="154">
        <f>IF(AX$5&lt;=$D193,0,IF(SUM($D193,I175)&gt;AX$5,$N186/I175,$N186-SUM($I193:AW193)))</f>
        <v>5.6002966352278694E-2</v>
      </c>
      <c r="AY193" s="154">
        <f>IF(AY$5&lt;=$D193,0,IF(SUM($D193,I175)&gt;AY$5,$N186/I175,$N186-SUM($I193:AX193)))</f>
        <v>5.6002966352278694E-2</v>
      </c>
      <c r="AZ193" s="154">
        <f>IF(AZ$5&lt;=$D193,0,IF(SUM($D193,I175)&gt;AZ$5,$N186/I175,$N186-SUM($I193:AY193)))</f>
        <v>5.6002966352278694E-2</v>
      </c>
      <c r="BA193" s="154">
        <f>IF(BA$5&lt;=$D193,0,IF(SUM($D193,I175)&gt;BA$5,$N186/I175,$N186-SUM($I193:AZ193)))</f>
        <v>5.6002966352278694E-2</v>
      </c>
      <c r="BB193" s="154">
        <f>IF(BB$5&lt;=$D193,0,IF(SUM($D193,I175)&gt;BB$5,$N186/I175,$N186-SUM($I193:BA193)))</f>
        <v>5.6002966352278694E-2</v>
      </c>
      <c r="BC193" s="154">
        <f>IF(BC$5&lt;=$D193,0,IF(SUM($D193,I175)&gt;BC$5,$N186/I175,$N186-SUM($I193:BB193)))</f>
        <v>5.6002966352278694E-2</v>
      </c>
      <c r="BD193" s="154">
        <f>IF(BD$5&lt;=$D193,0,IF(SUM($D193,I175)&gt;BD$5,$N186/I175,$N186-SUM($I193:BC193)))</f>
        <v>5.6002966352278694E-2</v>
      </c>
      <c r="BE193" s="154">
        <f>IF(BE$5&lt;=$D193,0,IF(SUM($D193,I175)&gt;BE$5,$N186/I175,$N186-SUM($I193:BD193)))</f>
        <v>5.6002966352278694E-2</v>
      </c>
      <c r="BF193" s="154">
        <f>IF(BF$5&lt;=$D193,0,IF(SUM($D193,I175)&gt;BF$5,$N186/I175,$N186-SUM($I193:BE193)))</f>
        <v>5.6002966352278694E-2</v>
      </c>
      <c r="BG193" s="154">
        <f>IF(BG$5&lt;=$D193,0,IF(SUM($D193,I175)&gt;BG$5,$N186/I175,$N186-SUM($I193:BF193)))</f>
        <v>5.6002966352278694E-2</v>
      </c>
      <c r="BH193" s="154">
        <f>IF(BH$5&lt;=$D193,0,IF(SUM($D193,I175)&gt;BH$5,$N186/I175,$N186-SUM($I193:BG193)))</f>
        <v>5.6002966352278694E-2</v>
      </c>
      <c r="BI193" s="154">
        <f>IF(BI$5&lt;=$D193,0,IF(SUM($D193,I175)&gt;BI$5,$N186/I175,$N186-SUM($I193:BH193)))</f>
        <v>5.6002966352278694E-2</v>
      </c>
      <c r="BJ193" s="154">
        <f>IF(BJ$5&lt;=$D193,0,IF(SUM($D193,I175)&gt;BJ$5,$N186/I175,$N186-SUM($I193:BI193)))</f>
        <v>5.6002966352278694E-2</v>
      </c>
      <c r="BK193" s="154">
        <f>IF(BK$5&lt;=$D193,0,IF(SUM($D193,I175)&gt;BK$5,$N186/I175,$N186-SUM($I193:BJ193)))</f>
        <v>5.6002966352278694E-2</v>
      </c>
      <c r="BL193" s="154">
        <f>IF(BL$5&lt;=$D193,0,IF(SUM($D193,I175)&gt;BL$5,$N186/I175,$N186-SUM($I193:BK193)))</f>
        <v>5.6002966352279415E-2</v>
      </c>
      <c r="BM193" s="154">
        <f>IF(BM$5&lt;=$D193,0,IF(SUM($D193,I175)&gt;BM$5,$N186/I175,$N186-SUM($I193:BL193)))</f>
        <v>0</v>
      </c>
      <c r="BN193" s="154">
        <f>IF(BN$5&lt;=$D193,0,IF(SUM($D193,I175)&gt;BN$5,$N186/I175,$N186-SUM($I193:BM193)))</f>
        <v>0</v>
      </c>
      <c r="BO193" s="154">
        <f>IF(BO$5&lt;=$D193,0,IF(SUM($D193,I175)&gt;BO$5,$N186/I175,$N186-SUM($I193:BN193)))</f>
        <v>0</v>
      </c>
      <c r="BP193" s="154">
        <f>IF(BP$5&lt;=$D193,0,IF(SUM($D193,I175)&gt;BP$5,$N186/I175,$N186-SUM($I193:BO193)))</f>
        <v>0</v>
      </c>
      <c r="BQ193" s="154">
        <f>IF(BQ$5&lt;=$D193,0,IF(SUM($D193,I175)&gt;BQ$5,$N186/I175,$N186-SUM($I193:BP193)))</f>
        <v>0</v>
      </c>
      <c r="BR193" s="154">
        <f>IF(BR$5&lt;=$D193,0,IF(SUM($D193,I175)&gt;BR$5,$N186/I175,$N186-SUM($I193:BQ193)))</f>
        <v>0</v>
      </c>
      <c r="BS193" s="154">
        <f>IF(BS$5&lt;=$D193,0,IF(SUM($D193,I175)&gt;BS$5,$N186/I175,$N186-SUM($I193:BR193)))</f>
        <v>0</v>
      </c>
      <c r="BT193" s="154">
        <f>IF(BT$5&lt;=$D193,0,IF(SUM($D193,I175)&gt;BT$5,$N186/I175,$N186-SUM($I193:BS193)))</f>
        <v>0</v>
      </c>
      <c r="BU193" s="154">
        <f>IF(BU$5&lt;=$D193,0,IF(SUM($D193,I175)&gt;BU$5,$N186/I175,$N186-SUM($I193:BT193)))</f>
        <v>0</v>
      </c>
      <c r="BV193" s="154">
        <f>IF(BV$5&lt;=$D193,0,IF(SUM($D193,I175)&gt;BV$5,$N186/I175,$N186-SUM($I193:BU193)))</f>
        <v>0</v>
      </c>
      <c r="BW193" s="154">
        <f>IF(BW$5&lt;=$D193,0,IF(SUM($D193,I175)&gt;BW$5,$N186/I175,$N186-SUM($I193:BV193)))</f>
        <v>0</v>
      </c>
    </row>
    <row r="194" spans="4:75" ht="12.75" customHeight="1" outlineLevel="1">
      <c r="D194" s="155">
        <f t="shared" si="51"/>
        <v>2018</v>
      </c>
      <c r="E194" s="120" t="s">
        <v>55</v>
      </c>
      <c r="I194" s="134"/>
      <c r="J194" s="152">
        <f>IF(J$5&lt;=$D194,0,IF(SUM($D194,I175)&gt;J$5,$O186/I175,$O186-SUM($I194:I194)))</f>
        <v>0</v>
      </c>
      <c r="K194" s="152">
        <f>IF(K$5&lt;=$D194,0,IF(SUM($D194,I175)&gt;K$5,$O186/I175,$O186-SUM($I194:J194)))</f>
        <v>0</v>
      </c>
      <c r="L194" s="152">
        <f>IF(L$5&lt;=$D194,0,IF(SUM($D194,I175)&gt;L$5,$O186/I175,$O186-SUM($I194:K194)))</f>
        <v>0</v>
      </c>
      <c r="M194" s="152">
        <f>IF(M$5&lt;=$D194,0,IF(SUM($D194,I175)&gt;M$5,$O186/I175,$O186-SUM($I194:L194)))</f>
        <v>0</v>
      </c>
      <c r="N194" s="152">
        <f>IF(N$5&lt;=$D194,0,IF(SUM($D194,I175)&gt;N$5,$O186/I175,$O186-SUM($I194:M194)))</f>
        <v>0</v>
      </c>
      <c r="O194" s="152">
        <f>IF(O$5&lt;=$D194,0,IF(SUM($D194,I175)&gt;O$5,$O186/I175,$O186-SUM($I194:N194)))</f>
        <v>0</v>
      </c>
      <c r="P194" s="153">
        <f>IF(P$5&lt;=$D194,0,IF(SUM($D194,I175)&gt;P$5,$O186/I175,$O186-SUM($I194:O194)))</f>
        <v>0</v>
      </c>
      <c r="Q194" s="154">
        <f>IF(Q$5&lt;=$D194,0,IF(SUM($D194,I175)&gt;Q$5,$O186/I175,$O186-SUM($I194:P194)))</f>
        <v>0</v>
      </c>
      <c r="R194" s="154">
        <f>IF(R$5&lt;=$D194,0,IF(SUM($D194,I175)&gt;R$5,$O186/I175,$O186-SUM($I194:Q194)))</f>
        <v>0</v>
      </c>
      <c r="S194" s="154">
        <f>IF(S$5&lt;=$D194,0,IF(SUM($D194,I175)&gt;S$5,$O186/I175,$O186-SUM($I194:R194)))</f>
        <v>0</v>
      </c>
      <c r="T194" s="154">
        <f>IF(T$5&lt;=$D194,0,IF(SUM($D194,I175)&gt;T$5,$O186/I175,$O186-SUM($I194:S194)))</f>
        <v>0</v>
      </c>
      <c r="U194" s="154">
        <f>IF(U$5&lt;=$D194,0,IF(SUM($D194,I175)&gt;U$5,$O186/I175,$O186-SUM($I194:T194)))</f>
        <v>0</v>
      </c>
      <c r="V194" s="154">
        <f>IF(V$5&lt;=$D194,0,IF(SUM($D194,I175)&gt;V$5,$O186/I175,$O186-SUM($I194:U194)))</f>
        <v>0</v>
      </c>
      <c r="W194" s="154">
        <f>IF(W$5&lt;=$D194,0,IF(SUM($D194,I175)&gt;W$5,$O186/I175,$O186-SUM($I194:V194)))</f>
        <v>0</v>
      </c>
      <c r="X194" s="154">
        <f>IF(X$5&lt;=$D194,0,IF(SUM($D194,I175)&gt;X$5,$O186/I175,$O186-SUM($I194:W194)))</f>
        <v>0</v>
      </c>
      <c r="Y194" s="154">
        <f>IF(Y$5&lt;=$D194,0,IF(SUM($D194,I175)&gt;Y$5,$O186/I175,$O186-SUM($I194:X194)))</f>
        <v>0</v>
      </c>
      <c r="Z194" s="154">
        <f>IF(Z$5&lt;=$D194,0,IF(SUM($D194,I175)&gt;Z$5,$O186/I175,$O186-SUM($I194:Y194)))</f>
        <v>0</v>
      </c>
      <c r="AA194" s="154">
        <f>IF(AA$5&lt;=$D194,0,IF(SUM($D194,I175)&gt;AA$5,$O186/I175,$O186-SUM($I194:Z194)))</f>
        <v>0</v>
      </c>
      <c r="AB194" s="154">
        <f>IF(AB$5&lt;=$D194,0,IF(SUM($D194,I175)&gt;AB$5,$O186/I175,$O186-SUM($I194:AA194)))</f>
        <v>0</v>
      </c>
      <c r="AC194" s="154">
        <f>IF(AC$5&lt;=$D194,0,IF(SUM($D194,I175)&gt;AC$5,$O186/I175,$O186-SUM($I194:AB194)))</f>
        <v>0</v>
      </c>
      <c r="AD194" s="154">
        <f>IF(AD$5&lt;=$D194,0,IF(SUM($D194,I175)&gt;AD$5,$O186/I175,$O186-SUM($I194:AC194)))</f>
        <v>0</v>
      </c>
      <c r="AE194" s="154">
        <f>IF(AE$5&lt;=$D194,0,IF(SUM($D194,I175)&gt;AE$5,$O186/I175,$O186-SUM($I194:AD194)))</f>
        <v>0</v>
      </c>
      <c r="AF194" s="154">
        <f>IF(AF$5&lt;=$D194,0,IF(SUM($D194,I175)&gt;AF$5,$O186/I175,$O186-SUM($I194:AE194)))</f>
        <v>0</v>
      </c>
      <c r="AG194" s="154">
        <f>IF(AG$5&lt;=$D194,0,IF(SUM($D194,I175)&gt;AG$5,$O186/I175,$O186-SUM($I194:AF194)))</f>
        <v>0</v>
      </c>
      <c r="AH194" s="154">
        <f>IF(AH$5&lt;=$D194,0,IF(SUM($D194,I175)&gt;AH$5,$O186/I175,$O186-SUM($I194:AG194)))</f>
        <v>0</v>
      </c>
      <c r="AI194" s="154">
        <f>IF(AI$5&lt;=$D194,0,IF(SUM($D194,I175)&gt;AI$5,$O186/I175,$O186-SUM($I194:AH194)))</f>
        <v>0</v>
      </c>
      <c r="AJ194" s="154">
        <f>IF(AJ$5&lt;=$D194,0,IF(SUM($D194,I175)&gt;AJ$5,$O186/I175,$O186-SUM($I194:AI194)))</f>
        <v>0</v>
      </c>
      <c r="AK194" s="154">
        <f>IF(AK$5&lt;=$D194,0,IF(SUM($D194,I175)&gt;AK$5,$O186/I175,$O186-SUM($I194:AJ194)))</f>
        <v>0</v>
      </c>
      <c r="AL194" s="154">
        <f>IF(AL$5&lt;=$D194,0,IF(SUM($D194,I175)&gt;AL$5,$O186/I175,$O186-SUM($I194:AK194)))</f>
        <v>0</v>
      </c>
      <c r="AM194" s="154">
        <f>IF(AM$5&lt;=$D194,0,IF(SUM($D194,I175)&gt;AM$5,$O186/I175,$O186-SUM($I194:AL194)))</f>
        <v>0</v>
      </c>
      <c r="AN194" s="154">
        <f>IF(AN$5&lt;=$D194,0,IF(SUM($D194,I175)&gt;AN$5,$O186/I175,$O186-SUM($I194:AM194)))</f>
        <v>0</v>
      </c>
      <c r="AO194" s="154">
        <f>IF(AO$5&lt;=$D194,0,IF(SUM($D194,I175)&gt;AO$5,$O186/I175,$O186-SUM($I194:AN194)))</f>
        <v>0</v>
      </c>
      <c r="AP194" s="154">
        <f>IF(AP$5&lt;=$D194,0,IF(SUM($D194,I175)&gt;AP$5,$O186/I175,$O186-SUM($I194:AO194)))</f>
        <v>0</v>
      </c>
      <c r="AQ194" s="154">
        <f>IF(AQ$5&lt;=$D194,0,IF(SUM($D194,I175)&gt;AQ$5,$O186/I175,$O186-SUM($I194:AP194)))</f>
        <v>0</v>
      </c>
      <c r="AR194" s="154">
        <f>IF(AR$5&lt;=$D194,0,IF(SUM($D194,I175)&gt;AR$5,$O186/I175,$O186-SUM($I194:AQ194)))</f>
        <v>0</v>
      </c>
      <c r="AS194" s="154">
        <f>IF(AS$5&lt;=$D194,0,IF(SUM($D194,I175)&gt;AS$5,$O186/I175,$O186-SUM($I194:AR194)))</f>
        <v>0</v>
      </c>
      <c r="AT194" s="154">
        <f>IF(AT$5&lt;=$D194,0,IF(SUM($D194,I175)&gt;AT$5,$O186/I175,$O186-SUM($I194:AS194)))</f>
        <v>0</v>
      </c>
      <c r="AU194" s="154">
        <f>IF(AU$5&lt;=$D194,0,IF(SUM($D194,I175)&gt;AU$5,$O186/I175,$O186-SUM($I194:AT194)))</f>
        <v>0</v>
      </c>
      <c r="AV194" s="154">
        <f>IF(AV$5&lt;=$D194,0,IF(SUM($D194,I175)&gt;AV$5,$O186/I175,$O186-SUM($I194:AU194)))</f>
        <v>0</v>
      </c>
      <c r="AW194" s="154">
        <f>IF(AW$5&lt;=$D194,0,IF(SUM($D194,I175)&gt;AW$5,$O186/I175,$O186-SUM($I194:AV194)))</f>
        <v>0</v>
      </c>
      <c r="AX194" s="154">
        <f>IF(AX$5&lt;=$D194,0,IF(SUM($D194,I175)&gt;AX$5,$O186/I175,$O186-SUM($I194:AW194)))</f>
        <v>0</v>
      </c>
      <c r="AY194" s="154">
        <f>IF(AY$5&lt;=$D194,0,IF(SUM($D194,I175)&gt;AY$5,$O186/I175,$O186-SUM($I194:AX194)))</f>
        <v>0</v>
      </c>
      <c r="AZ194" s="154">
        <f>IF(AZ$5&lt;=$D194,0,IF(SUM($D194,I175)&gt;AZ$5,$O186/I175,$O186-SUM($I194:AY194)))</f>
        <v>0</v>
      </c>
      <c r="BA194" s="154">
        <f>IF(BA$5&lt;=$D194,0,IF(SUM($D194,I175)&gt;BA$5,$O186/I175,$O186-SUM($I194:AZ194)))</f>
        <v>0</v>
      </c>
      <c r="BB194" s="154">
        <f>IF(BB$5&lt;=$D194,0,IF(SUM($D194,I175)&gt;BB$5,$O186/I175,$O186-SUM($I194:BA194)))</f>
        <v>0</v>
      </c>
      <c r="BC194" s="154">
        <f>IF(BC$5&lt;=$D194,0,IF(SUM($D194,I175)&gt;BC$5,$O186/I175,$O186-SUM($I194:BB194)))</f>
        <v>0</v>
      </c>
      <c r="BD194" s="154">
        <f>IF(BD$5&lt;=$D194,0,IF(SUM($D194,I175)&gt;BD$5,$O186/I175,$O186-SUM($I194:BC194)))</f>
        <v>0</v>
      </c>
      <c r="BE194" s="154">
        <f>IF(BE$5&lt;=$D194,0,IF(SUM($D194,I175)&gt;BE$5,$O186/I175,$O186-SUM($I194:BD194)))</f>
        <v>0</v>
      </c>
      <c r="BF194" s="154">
        <f>IF(BF$5&lt;=$D194,0,IF(SUM($D194,I175)&gt;BF$5,$O186/I175,$O186-SUM($I194:BE194)))</f>
        <v>0</v>
      </c>
      <c r="BG194" s="154">
        <f>IF(BG$5&lt;=$D194,0,IF(SUM($D194,I175)&gt;BG$5,$O186/I175,$O186-SUM($I194:BF194)))</f>
        <v>0</v>
      </c>
      <c r="BH194" s="154">
        <f>IF(BH$5&lt;=$D194,0,IF(SUM($D194,I175)&gt;BH$5,$O186/I175,$O186-SUM($I194:BG194)))</f>
        <v>0</v>
      </c>
      <c r="BI194" s="154">
        <f>IF(BI$5&lt;=$D194,0,IF(SUM($D194,I175)&gt;BI$5,$O186/I175,$O186-SUM($I194:BH194)))</f>
        <v>0</v>
      </c>
      <c r="BJ194" s="154">
        <f>IF(BJ$5&lt;=$D194,0,IF(SUM($D194,I175)&gt;BJ$5,$O186/I175,$O186-SUM($I194:BI194)))</f>
        <v>0</v>
      </c>
      <c r="BK194" s="154">
        <f>IF(BK$5&lt;=$D194,0,IF(SUM($D194,I175)&gt;BK$5,$O186/I175,$O186-SUM($I194:BJ194)))</f>
        <v>0</v>
      </c>
      <c r="BL194" s="154">
        <f>IF(BL$5&lt;=$D194,0,IF(SUM($D194,I175)&gt;BL$5,$O186/I175,$O186-SUM($I194:BK194)))</f>
        <v>0</v>
      </c>
      <c r="BM194" s="154">
        <f>IF(BM$5&lt;=$D194,0,IF(SUM($D194,I175)&gt;BM$5,$O186/I175,$O186-SUM($I194:BL194)))</f>
        <v>0</v>
      </c>
      <c r="BN194" s="154">
        <f>IF(BN$5&lt;=$D194,0,IF(SUM($D194,I175)&gt;BN$5,$O186/I175,$O186-SUM($I194:BM194)))</f>
        <v>0</v>
      </c>
      <c r="BO194" s="154">
        <f>IF(BO$5&lt;=$D194,0,IF(SUM($D194,I175)&gt;BO$5,$O186/I175,$O186-SUM($I194:BN194)))</f>
        <v>0</v>
      </c>
      <c r="BP194" s="154">
        <f>IF(BP$5&lt;=$D194,0,IF(SUM($D194,I175)&gt;BP$5,$O186/I175,$O186-SUM($I194:BO194)))</f>
        <v>0</v>
      </c>
      <c r="BQ194" s="154">
        <f>IF(BQ$5&lt;=$D194,0,IF(SUM($D194,I175)&gt;BQ$5,$O186/I175,$O186-SUM($I194:BP194)))</f>
        <v>0</v>
      </c>
      <c r="BR194" s="154">
        <f>IF(BR$5&lt;=$D194,0,IF(SUM($D194,I175)&gt;BR$5,$O186/I175,$O186-SUM($I194:BQ194)))</f>
        <v>0</v>
      </c>
      <c r="BS194" s="154">
        <f>IF(BS$5&lt;=$D194,0,IF(SUM($D194,I175)&gt;BS$5,$O186/I175,$O186-SUM($I194:BR194)))</f>
        <v>0</v>
      </c>
      <c r="BT194" s="154">
        <f>IF(BT$5&lt;=$D194,0,IF(SUM($D194,I175)&gt;BT$5,$O186/I175,$O186-SUM($I194:BS194)))</f>
        <v>0</v>
      </c>
      <c r="BU194" s="154">
        <f>IF(BU$5&lt;=$D194,0,IF(SUM($D194,I175)&gt;BU$5,$O186/I175,$O186-SUM($I194:BT194)))</f>
        <v>0</v>
      </c>
      <c r="BV194" s="154">
        <f>IF(BV$5&lt;=$D194,0,IF(SUM($D194,I175)&gt;BV$5,$O186/I175,$O186-SUM($I194:BU194)))</f>
        <v>0</v>
      </c>
      <c r="BW194" s="154">
        <f>IF(BW$5&lt;=$D194,0,IF(SUM($D194,I175)&gt;BW$5,$O186/I175,$O186-SUM($I194:BV194)))</f>
        <v>0</v>
      </c>
    </row>
    <row r="195" spans="4:75" ht="12.75" customHeight="1" outlineLevel="1">
      <c r="D195" s="155">
        <f t="shared" si="51"/>
        <v>2019</v>
      </c>
      <c r="E195" s="120" t="s">
        <v>55</v>
      </c>
      <c r="I195" s="134"/>
      <c r="J195" s="152">
        <f>IF(J$5&lt;=$D195,0,IF(SUM($D195,I175)&gt;J$5,$P186/I175,$P186-SUM($I195:I195)))</f>
        <v>0</v>
      </c>
      <c r="K195" s="152">
        <f>IF(K$5&lt;=$D195,0,IF(SUM($D195,I175)&gt;K$5,$P186/I175,$P186-SUM($I195:J195)))</f>
        <v>0</v>
      </c>
      <c r="L195" s="152">
        <f>IF(L$5&lt;=$D195,0,IF(SUM($D195,I175)&gt;L$5,$P186/I175,$P186-SUM($I195:K195)))</f>
        <v>0</v>
      </c>
      <c r="M195" s="152">
        <f>IF(M$5&lt;=$D195,0,IF(SUM($D195,I175)&gt;M$5,$P186/I175,$P186-SUM($I195:L195)))</f>
        <v>0</v>
      </c>
      <c r="N195" s="152">
        <f>IF(N$5&lt;=$D195,0,IF(SUM($D195,I175)&gt;N$5,$P186/I175,$P186-SUM($I195:M195)))</f>
        <v>0</v>
      </c>
      <c r="O195" s="152">
        <f>IF(O$5&lt;=$D195,0,IF(SUM($D195,I175)&gt;O$5,$P186/I175,$P186-SUM($I195:N195)))</f>
        <v>0</v>
      </c>
      <c r="P195" s="152">
        <f>IF(P$5&lt;=$D195,0,IF(SUM($D195,I175)&gt;P$5,$P186/I175,$P186-SUM($I195:O195)))</f>
        <v>0</v>
      </c>
      <c r="Q195" s="153">
        <f>IF(Q$5&lt;=$D195,0,IF(SUM($D195,I175)&gt;Q$5,$P186/I175,$P186-SUM($I195:P195)))</f>
        <v>0</v>
      </c>
      <c r="R195" s="154">
        <f>IF(R$5&lt;=$D195,0,IF(SUM($D195,I175)&gt;R$5,$P186/I175,$P186-SUM($I195:Q195)))</f>
        <v>0</v>
      </c>
      <c r="S195" s="154">
        <f>IF(S$5&lt;=$D195,0,IF(SUM($D195,I175)&gt;S$5,$P186/I175,$P186-SUM($I195:R195)))</f>
        <v>0</v>
      </c>
      <c r="T195" s="154">
        <f>IF(T$5&lt;=$D195,0,IF(SUM($D195,I175)&gt;T$5,$P186/I175,$P186-SUM($I195:S195)))</f>
        <v>0</v>
      </c>
      <c r="U195" s="154">
        <f>IF(U$5&lt;=$D195,0,IF(SUM($D195,I175)&gt;U$5,$P186/I175,$P186-SUM($I195:T195)))</f>
        <v>0</v>
      </c>
      <c r="V195" s="154">
        <f>IF(V$5&lt;=$D195,0,IF(SUM($D195,I175)&gt;V$5,$P186/I175,$P186-SUM($I195:U195)))</f>
        <v>0</v>
      </c>
      <c r="W195" s="154">
        <f>IF(W$5&lt;=$D195,0,IF(SUM($D195,I175)&gt;W$5,$P186/I175,$P186-SUM($I195:V195)))</f>
        <v>0</v>
      </c>
      <c r="X195" s="154">
        <f>IF(X$5&lt;=$D195,0,IF(SUM($D195,I175)&gt;X$5,$P186/I175,$P186-SUM($I195:W195)))</f>
        <v>0</v>
      </c>
      <c r="Y195" s="154">
        <f>IF(Y$5&lt;=$D195,0,IF(SUM($D195,I175)&gt;Y$5,$P186/I175,$P186-SUM($I195:X195)))</f>
        <v>0</v>
      </c>
      <c r="Z195" s="154">
        <f>IF(Z$5&lt;=$D195,0,IF(SUM($D195,I175)&gt;Z$5,$P186/I175,$P186-SUM($I195:Y195)))</f>
        <v>0</v>
      </c>
      <c r="AA195" s="154">
        <f>IF(AA$5&lt;=$D195,0,IF(SUM($D195,I175)&gt;AA$5,$P186/I175,$P186-SUM($I195:Z195)))</f>
        <v>0</v>
      </c>
      <c r="AB195" s="154">
        <f>IF(AB$5&lt;=$D195,0,IF(SUM($D195,I175)&gt;AB$5,$P186/I175,$P186-SUM($I195:AA195)))</f>
        <v>0</v>
      </c>
      <c r="AC195" s="154">
        <f>IF(AC$5&lt;=$D195,0,IF(SUM($D195,I175)&gt;AC$5,$P186/I175,$P186-SUM($I195:AB195)))</f>
        <v>0</v>
      </c>
      <c r="AD195" s="154">
        <f>IF(AD$5&lt;=$D195,0,IF(SUM($D195,I175)&gt;AD$5,$P186/I175,$P186-SUM($I195:AC195)))</f>
        <v>0</v>
      </c>
      <c r="AE195" s="154">
        <f>IF(AE$5&lt;=$D195,0,IF(SUM($D195,I175)&gt;AE$5,$P186/I175,$P186-SUM($I195:AD195)))</f>
        <v>0</v>
      </c>
      <c r="AF195" s="154">
        <f>IF(AF$5&lt;=$D195,0,IF(SUM($D195,I175)&gt;AF$5,$P186/I175,$P186-SUM($I195:AE195)))</f>
        <v>0</v>
      </c>
      <c r="AG195" s="154">
        <f>IF(AG$5&lt;=$D195,0,IF(SUM($D195,I175)&gt;AG$5,$P186/I175,$P186-SUM($I195:AF195)))</f>
        <v>0</v>
      </c>
      <c r="AH195" s="154">
        <f>IF(AH$5&lt;=$D195,0,IF(SUM($D195,I175)&gt;AH$5,$P186/I175,$P186-SUM($I195:AG195)))</f>
        <v>0</v>
      </c>
      <c r="AI195" s="154">
        <f>IF(AI$5&lt;=$D195,0,IF(SUM($D195,I175)&gt;AI$5,$P186/I175,$P186-SUM($I195:AH195)))</f>
        <v>0</v>
      </c>
      <c r="AJ195" s="154">
        <f>IF(AJ$5&lt;=$D195,0,IF(SUM($D195,I175)&gt;AJ$5,$P186/I175,$P186-SUM($I195:AI195)))</f>
        <v>0</v>
      </c>
      <c r="AK195" s="154">
        <f>IF(AK$5&lt;=$D195,0,IF(SUM($D195,I175)&gt;AK$5,$P186/I175,$P186-SUM($I195:AJ195)))</f>
        <v>0</v>
      </c>
      <c r="AL195" s="154">
        <f>IF(AL$5&lt;=$D195,0,IF(SUM($D195,I175)&gt;AL$5,$P186/I175,$P186-SUM($I195:AK195)))</f>
        <v>0</v>
      </c>
      <c r="AM195" s="154">
        <f>IF(AM$5&lt;=$D195,0,IF(SUM($D195,I175)&gt;AM$5,$P186/I175,$P186-SUM($I195:AL195)))</f>
        <v>0</v>
      </c>
      <c r="AN195" s="154">
        <f>IF(AN$5&lt;=$D195,0,IF(SUM($D195,I175)&gt;AN$5,$P186/I175,$P186-SUM($I195:AM195)))</f>
        <v>0</v>
      </c>
      <c r="AO195" s="154">
        <f>IF(AO$5&lt;=$D195,0,IF(SUM($D195,I175)&gt;AO$5,$P186/I175,$P186-SUM($I195:AN195)))</f>
        <v>0</v>
      </c>
      <c r="AP195" s="154">
        <f>IF(AP$5&lt;=$D195,0,IF(SUM($D195,I175)&gt;AP$5,$P186/I175,$P186-SUM($I195:AO195)))</f>
        <v>0</v>
      </c>
      <c r="AQ195" s="154">
        <f>IF(AQ$5&lt;=$D195,0,IF(SUM($D195,I175)&gt;AQ$5,$P186/I175,$P186-SUM($I195:AP195)))</f>
        <v>0</v>
      </c>
      <c r="AR195" s="154">
        <f>IF(AR$5&lt;=$D195,0,IF(SUM($D195,I175)&gt;AR$5,$P186/I175,$P186-SUM($I195:AQ195)))</f>
        <v>0</v>
      </c>
      <c r="AS195" s="154">
        <f>IF(AS$5&lt;=$D195,0,IF(SUM($D195,I175)&gt;AS$5,$P186/I175,$P186-SUM($I195:AR195)))</f>
        <v>0</v>
      </c>
      <c r="AT195" s="154">
        <f>IF(AT$5&lt;=$D195,0,IF(SUM($D195,I175)&gt;AT$5,$P186/I175,$P186-SUM($I195:AS195)))</f>
        <v>0</v>
      </c>
      <c r="AU195" s="154">
        <f>IF(AU$5&lt;=$D195,0,IF(SUM($D195,I175)&gt;AU$5,$P186/I175,$P186-SUM($I195:AT195)))</f>
        <v>0</v>
      </c>
      <c r="AV195" s="154">
        <f>IF(AV$5&lt;=$D195,0,IF(SUM($D195,I175)&gt;AV$5,$P186/I175,$P186-SUM($I195:AU195)))</f>
        <v>0</v>
      </c>
      <c r="AW195" s="154">
        <f>IF(AW$5&lt;=$D195,0,IF(SUM($D195,I175)&gt;AW$5,$P186/I175,$P186-SUM($I195:AV195)))</f>
        <v>0</v>
      </c>
      <c r="AX195" s="154">
        <f>IF(AX$5&lt;=$D195,0,IF(SUM($D195,I175)&gt;AX$5,$P186/I175,$P186-SUM($I195:AW195)))</f>
        <v>0</v>
      </c>
      <c r="AY195" s="154">
        <f>IF(AY$5&lt;=$D195,0,IF(SUM($D195,I175)&gt;AY$5,$P186/I175,$P186-SUM($I195:AX195)))</f>
        <v>0</v>
      </c>
      <c r="AZ195" s="154">
        <f>IF(AZ$5&lt;=$D195,0,IF(SUM($D195,I175)&gt;AZ$5,$P186/I175,$P186-SUM($I195:AY195)))</f>
        <v>0</v>
      </c>
      <c r="BA195" s="154">
        <f>IF(BA$5&lt;=$D195,0,IF(SUM($D195,I175)&gt;BA$5,$P186/I175,$P186-SUM($I195:AZ195)))</f>
        <v>0</v>
      </c>
      <c r="BB195" s="154">
        <f>IF(BB$5&lt;=$D195,0,IF(SUM($D195,I175)&gt;BB$5,$P186/I175,$P186-SUM($I195:BA195)))</f>
        <v>0</v>
      </c>
      <c r="BC195" s="154">
        <f>IF(BC$5&lt;=$D195,0,IF(SUM($D195,I175)&gt;BC$5,$P186/I175,$P186-SUM($I195:BB195)))</f>
        <v>0</v>
      </c>
      <c r="BD195" s="154">
        <f>IF(BD$5&lt;=$D195,0,IF(SUM($D195,I175)&gt;BD$5,$P186/I175,$P186-SUM($I195:BC195)))</f>
        <v>0</v>
      </c>
      <c r="BE195" s="154">
        <f>IF(BE$5&lt;=$D195,0,IF(SUM($D195,I175)&gt;BE$5,$P186/I175,$P186-SUM($I195:BD195)))</f>
        <v>0</v>
      </c>
      <c r="BF195" s="154">
        <f>IF(BF$5&lt;=$D195,0,IF(SUM($D195,I175)&gt;BF$5,$P186/I175,$P186-SUM($I195:BE195)))</f>
        <v>0</v>
      </c>
      <c r="BG195" s="154">
        <f>IF(BG$5&lt;=$D195,0,IF(SUM($D195,I175)&gt;BG$5,$P186/I175,$P186-SUM($I195:BF195)))</f>
        <v>0</v>
      </c>
      <c r="BH195" s="154">
        <f>IF(BH$5&lt;=$D195,0,IF(SUM($D195,I175)&gt;BH$5,$P186/I175,$P186-SUM($I195:BG195)))</f>
        <v>0</v>
      </c>
      <c r="BI195" s="154">
        <f>IF(BI$5&lt;=$D195,0,IF(SUM($D195,I175)&gt;BI$5,$P186/I175,$P186-SUM($I195:BH195)))</f>
        <v>0</v>
      </c>
      <c r="BJ195" s="154">
        <f>IF(BJ$5&lt;=$D195,0,IF(SUM($D195,I175)&gt;BJ$5,$P186/I175,$P186-SUM($I195:BI195)))</f>
        <v>0</v>
      </c>
      <c r="BK195" s="154">
        <f>IF(BK$5&lt;=$D195,0,IF(SUM($D195,I175)&gt;BK$5,$P186/I175,$P186-SUM($I195:BJ195)))</f>
        <v>0</v>
      </c>
      <c r="BL195" s="154">
        <f>IF(BL$5&lt;=$D195,0,IF(SUM($D195,I175)&gt;BL$5,$P186/I175,$P186-SUM($I195:BK195)))</f>
        <v>0</v>
      </c>
      <c r="BM195" s="154">
        <f>IF(BM$5&lt;=$D195,0,IF(SUM($D195,I175)&gt;BM$5,$P186/I175,$P186-SUM($I195:BL195)))</f>
        <v>0</v>
      </c>
      <c r="BN195" s="154">
        <f>IF(BN$5&lt;=$D195,0,IF(SUM($D195,I175)&gt;BN$5,$P186/I175,$P186-SUM($I195:BM195)))</f>
        <v>0</v>
      </c>
      <c r="BO195" s="154">
        <f>IF(BO$5&lt;=$D195,0,IF(SUM($D195,I175)&gt;BO$5,$P186/I175,$P186-SUM($I195:BN195)))</f>
        <v>0</v>
      </c>
      <c r="BP195" s="154">
        <f>IF(BP$5&lt;=$D195,0,IF(SUM($D195,I175)&gt;BP$5,$P186/I175,$P186-SUM($I195:BO195)))</f>
        <v>0</v>
      </c>
      <c r="BQ195" s="154">
        <f>IF(BQ$5&lt;=$D195,0,IF(SUM($D195,I175)&gt;BQ$5,$P186/I175,$P186-SUM($I195:BP195)))</f>
        <v>0</v>
      </c>
      <c r="BR195" s="154">
        <f>IF(BR$5&lt;=$D195,0,IF(SUM($D195,I175)&gt;BR$5,$P186/I175,$P186-SUM($I195:BQ195)))</f>
        <v>0</v>
      </c>
      <c r="BS195" s="154">
        <f>IF(BS$5&lt;=$D195,0,IF(SUM($D195,I175)&gt;BS$5,$P186/I175,$P186-SUM($I195:BR195)))</f>
        <v>0</v>
      </c>
      <c r="BT195" s="154">
        <f>IF(BT$5&lt;=$D195,0,IF(SUM($D195,I175)&gt;BT$5,$P186/I175,$P186-SUM($I195:BS195)))</f>
        <v>0</v>
      </c>
      <c r="BU195" s="154">
        <f>IF(BU$5&lt;=$D195,0,IF(SUM($D195,I175)&gt;BU$5,$P186/I175,$P186-SUM($I195:BT195)))</f>
        <v>0</v>
      </c>
      <c r="BV195" s="154">
        <f>IF(BV$5&lt;=$D195,0,IF(SUM($D195,I175)&gt;BV$5,$P186/I175,$P186-SUM($I195:BU195)))</f>
        <v>0</v>
      </c>
      <c r="BW195" s="154">
        <f>IF(BW$5&lt;=$D195,0,IF(SUM($D195,I175)&gt;BW$5,$P186/I175,$P186-SUM($I195:BV195)))</f>
        <v>0</v>
      </c>
    </row>
    <row r="196" spans="4:75" ht="12.75" customHeight="1" outlineLevel="1">
      <c r="D196" s="155">
        <f t="shared" si="51"/>
        <v>2020</v>
      </c>
      <c r="E196" s="120" t="s">
        <v>55</v>
      </c>
      <c r="I196" s="134"/>
      <c r="J196" s="152">
        <f>IF(J$5&lt;=$D196,0,IF(SUM($D196,I175)&gt;J$5,$Q186/I175,$Q186-SUM($I196:I196)))</f>
        <v>0</v>
      </c>
      <c r="K196" s="152">
        <f>IF(K$5&lt;=$D196,0,IF(SUM($D196,I175)&gt;K$5,$Q186/I175,$Q186-SUM($I196:J196)))</f>
        <v>0</v>
      </c>
      <c r="L196" s="152">
        <f>IF(L$5&lt;=$D196,0,IF(SUM($D196,I175)&gt;L$5,$Q186/I175,$Q186-SUM($I196:K196)))</f>
        <v>0</v>
      </c>
      <c r="M196" s="152">
        <f>IF(M$5&lt;=$D196,0,IF(SUM($D196,I175)&gt;M$5,$Q186/I175,$Q186-SUM($I196:L196)))</f>
        <v>0</v>
      </c>
      <c r="N196" s="152">
        <f>IF(N$5&lt;=$D196,0,IF(SUM($D196,I175)&gt;N$5,$Q186/I175,$Q186-SUM($I196:M196)))</f>
        <v>0</v>
      </c>
      <c r="O196" s="152">
        <f>IF(O$5&lt;=$D196,0,IF(SUM($D196,I175)&gt;O$5,$Q186/I175,$Q186-SUM($I196:N196)))</f>
        <v>0</v>
      </c>
      <c r="P196" s="152">
        <f>IF(P$5&lt;=$D196,0,IF(SUM($D196,I175)&gt;P$5,$Q186/I175,$Q186-SUM($I196:O196)))</f>
        <v>0</v>
      </c>
      <c r="Q196" s="152">
        <f>IF(Q$5&lt;=$D196,0,IF(SUM($D196,I175)&gt;Q$5,$Q186/I175,$Q186-SUM($I196:P196)))</f>
        <v>0</v>
      </c>
      <c r="R196" s="153">
        <f>IF(R$5&lt;=$D196,0,IF(SUM($D196,I175)&gt;R$5,$Q186/I175,$Q186-SUM($I196:Q196)))</f>
        <v>0</v>
      </c>
      <c r="S196" s="154">
        <f>IF(S$5&lt;=$D196,0,IF(SUM($D196,I175)&gt;S$5,$Q186/I175,$Q186-SUM($I196:R196)))</f>
        <v>0</v>
      </c>
      <c r="T196" s="154">
        <f>IF(T$5&lt;=$D196,0,IF(SUM($D196,I175)&gt;T$5,$Q186/I175,$Q186-SUM($I196:S196)))</f>
        <v>0</v>
      </c>
      <c r="U196" s="154">
        <f>IF(U$5&lt;=$D196,0,IF(SUM($D196,I175)&gt;U$5,$Q186/I175,$Q186-SUM($I196:T196)))</f>
        <v>0</v>
      </c>
      <c r="V196" s="154">
        <f>IF(V$5&lt;=$D196,0,IF(SUM($D196,I175)&gt;V$5,$Q186/I175,$Q186-SUM($I196:U196)))</f>
        <v>0</v>
      </c>
      <c r="W196" s="154">
        <f>IF(W$5&lt;=$D196,0,IF(SUM($D196,I175)&gt;W$5,$Q186/I175,$Q186-SUM($I196:V196)))</f>
        <v>0</v>
      </c>
      <c r="X196" s="154">
        <f>IF(X$5&lt;=$D196,0,IF(SUM($D196,I175)&gt;X$5,$Q186/I175,$Q186-SUM($I196:W196)))</f>
        <v>0</v>
      </c>
      <c r="Y196" s="154">
        <f>IF(Y$5&lt;=$D196,0,IF(SUM($D196,I175)&gt;Y$5,$Q186/I175,$Q186-SUM($I196:X196)))</f>
        <v>0</v>
      </c>
      <c r="Z196" s="154">
        <f>IF(Z$5&lt;=$D196,0,IF(SUM($D196,I175)&gt;Z$5,$Q186/I175,$Q186-SUM($I196:Y196)))</f>
        <v>0</v>
      </c>
      <c r="AA196" s="154">
        <f>IF(AA$5&lt;=$D196,0,IF(SUM($D196,I175)&gt;AA$5,$Q186/I175,$Q186-SUM($I196:Z196)))</f>
        <v>0</v>
      </c>
      <c r="AB196" s="154">
        <f>IF(AB$5&lt;=$D196,0,IF(SUM($D196,I175)&gt;AB$5,$Q186/I175,$Q186-SUM($I196:AA196)))</f>
        <v>0</v>
      </c>
      <c r="AC196" s="154">
        <f>IF(AC$5&lt;=$D196,0,IF(SUM($D196,I175)&gt;AC$5,$Q186/I175,$Q186-SUM($I196:AB196)))</f>
        <v>0</v>
      </c>
      <c r="AD196" s="154">
        <f>IF(AD$5&lt;=$D196,0,IF(SUM($D196,I175)&gt;AD$5,$Q186/I175,$Q186-SUM($I196:AC196)))</f>
        <v>0</v>
      </c>
      <c r="AE196" s="154">
        <f>IF(AE$5&lt;=$D196,0,IF(SUM($D196,I175)&gt;AE$5,$Q186/I175,$Q186-SUM($I196:AD196)))</f>
        <v>0</v>
      </c>
      <c r="AF196" s="154">
        <f>IF(AF$5&lt;=$D196,0,IF(SUM($D196,I175)&gt;AF$5,$Q186/I175,$Q186-SUM($I196:AE196)))</f>
        <v>0</v>
      </c>
      <c r="AG196" s="154">
        <f>IF(AG$5&lt;=$D196,0,IF(SUM($D196,I175)&gt;AG$5,$Q186/I175,$Q186-SUM($I196:AF196)))</f>
        <v>0</v>
      </c>
      <c r="AH196" s="154">
        <f>IF(AH$5&lt;=$D196,0,IF(SUM($D196,I175)&gt;AH$5,$Q186/I175,$Q186-SUM($I196:AG196)))</f>
        <v>0</v>
      </c>
      <c r="AI196" s="154">
        <f>IF(AI$5&lt;=$D196,0,IF(SUM($D196,I175)&gt;AI$5,$Q186/I175,$Q186-SUM($I196:AH196)))</f>
        <v>0</v>
      </c>
      <c r="AJ196" s="154">
        <f>IF(AJ$5&lt;=$D196,0,IF(SUM($D196,I175)&gt;AJ$5,$Q186/I175,$Q186-SUM($I196:AI196)))</f>
        <v>0</v>
      </c>
      <c r="AK196" s="154">
        <f>IF(AK$5&lt;=$D196,0,IF(SUM($D196,I175)&gt;AK$5,$Q186/I175,$Q186-SUM($I196:AJ196)))</f>
        <v>0</v>
      </c>
      <c r="AL196" s="154">
        <f>IF(AL$5&lt;=$D196,0,IF(SUM($D196,I175)&gt;AL$5,$Q186/I175,$Q186-SUM($I196:AK196)))</f>
        <v>0</v>
      </c>
      <c r="AM196" s="154">
        <f>IF(AM$5&lt;=$D196,0,IF(SUM($D196,I175)&gt;AM$5,$Q186/I175,$Q186-SUM($I196:AL196)))</f>
        <v>0</v>
      </c>
      <c r="AN196" s="154">
        <f>IF(AN$5&lt;=$D196,0,IF(SUM($D196,I175)&gt;AN$5,$Q186/I175,$Q186-SUM($I196:AM196)))</f>
        <v>0</v>
      </c>
      <c r="AO196" s="154">
        <f>IF(AO$5&lt;=$D196,0,IF(SUM($D196,I175)&gt;AO$5,$Q186/I175,$Q186-SUM($I196:AN196)))</f>
        <v>0</v>
      </c>
      <c r="AP196" s="154">
        <f>IF(AP$5&lt;=$D196,0,IF(SUM($D196,I175)&gt;AP$5,$Q186/I175,$Q186-SUM($I196:AO196)))</f>
        <v>0</v>
      </c>
      <c r="AQ196" s="154">
        <f>IF(AQ$5&lt;=$D196,0,IF(SUM($D196,I175)&gt;AQ$5,$Q186/I175,$Q186-SUM($I196:AP196)))</f>
        <v>0</v>
      </c>
      <c r="AR196" s="154">
        <f>IF(AR$5&lt;=$D196,0,IF(SUM($D196,I175)&gt;AR$5,$Q186/I175,$Q186-SUM($I196:AQ196)))</f>
        <v>0</v>
      </c>
      <c r="AS196" s="154">
        <f>IF(AS$5&lt;=$D196,0,IF(SUM($D196,I175)&gt;AS$5,$Q186/I175,$Q186-SUM($I196:AR196)))</f>
        <v>0</v>
      </c>
      <c r="AT196" s="154">
        <f>IF(AT$5&lt;=$D196,0,IF(SUM($D196,I175)&gt;AT$5,$Q186/I175,$Q186-SUM($I196:AS196)))</f>
        <v>0</v>
      </c>
      <c r="AU196" s="154">
        <f>IF(AU$5&lt;=$D196,0,IF(SUM($D196,I175)&gt;AU$5,$Q186/I175,$Q186-SUM($I196:AT196)))</f>
        <v>0</v>
      </c>
      <c r="AV196" s="154">
        <f>IF(AV$5&lt;=$D196,0,IF(SUM($D196,I175)&gt;AV$5,$Q186/I175,$Q186-SUM($I196:AU196)))</f>
        <v>0</v>
      </c>
      <c r="AW196" s="154">
        <f>IF(AW$5&lt;=$D196,0,IF(SUM($D196,I175)&gt;AW$5,$Q186/I175,$Q186-SUM($I196:AV196)))</f>
        <v>0</v>
      </c>
      <c r="AX196" s="154">
        <f>IF(AX$5&lt;=$D196,0,IF(SUM($D196,I175)&gt;AX$5,$Q186/I175,$Q186-SUM($I196:AW196)))</f>
        <v>0</v>
      </c>
      <c r="AY196" s="154">
        <f>IF(AY$5&lt;=$D196,0,IF(SUM($D196,I175)&gt;AY$5,$Q186/I175,$Q186-SUM($I196:AX196)))</f>
        <v>0</v>
      </c>
      <c r="AZ196" s="154">
        <f>IF(AZ$5&lt;=$D196,0,IF(SUM($D196,I175)&gt;AZ$5,$Q186/I175,$Q186-SUM($I196:AY196)))</f>
        <v>0</v>
      </c>
      <c r="BA196" s="154">
        <f>IF(BA$5&lt;=$D196,0,IF(SUM($D196,I175)&gt;BA$5,$Q186/I175,$Q186-SUM($I196:AZ196)))</f>
        <v>0</v>
      </c>
      <c r="BB196" s="154">
        <f>IF(BB$5&lt;=$D196,0,IF(SUM($D196,I175)&gt;BB$5,$Q186/I175,$Q186-SUM($I196:BA196)))</f>
        <v>0</v>
      </c>
      <c r="BC196" s="154">
        <f>IF(BC$5&lt;=$D196,0,IF(SUM($D196,I175)&gt;BC$5,$Q186/I175,$Q186-SUM($I196:BB196)))</f>
        <v>0</v>
      </c>
      <c r="BD196" s="154">
        <f>IF(BD$5&lt;=$D196,0,IF(SUM($D196,I175)&gt;BD$5,$Q186/I175,$Q186-SUM($I196:BC196)))</f>
        <v>0</v>
      </c>
      <c r="BE196" s="154">
        <f>IF(BE$5&lt;=$D196,0,IF(SUM($D196,I175)&gt;BE$5,$Q186/I175,$Q186-SUM($I196:BD196)))</f>
        <v>0</v>
      </c>
      <c r="BF196" s="154">
        <f>IF(BF$5&lt;=$D196,0,IF(SUM($D196,I175)&gt;BF$5,$Q186/I175,$Q186-SUM($I196:BE196)))</f>
        <v>0</v>
      </c>
      <c r="BG196" s="154">
        <f>IF(BG$5&lt;=$D196,0,IF(SUM($D196,I175)&gt;BG$5,$Q186/I175,$Q186-SUM($I196:BF196)))</f>
        <v>0</v>
      </c>
      <c r="BH196" s="154">
        <f>IF(BH$5&lt;=$D196,0,IF(SUM($D196,I175)&gt;BH$5,$Q186/I175,$Q186-SUM($I196:BG196)))</f>
        <v>0</v>
      </c>
      <c r="BI196" s="154">
        <f>IF(BI$5&lt;=$D196,0,IF(SUM($D196,I175)&gt;BI$5,$Q186/I175,$Q186-SUM($I196:BH196)))</f>
        <v>0</v>
      </c>
      <c r="BJ196" s="154">
        <f>IF(BJ$5&lt;=$D196,0,IF(SUM($D196,I175)&gt;BJ$5,$Q186/I175,$Q186-SUM($I196:BI196)))</f>
        <v>0</v>
      </c>
      <c r="BK196" s="154">
        <f>IF(BK$5&lt;=$D196,0,IF(SUM($D196,I175)&gt;BK$5,$Q186/I175,$Q186-SUM($I196:BJ196)))</f>
        <v>0</v>
      </c>
      <c r="BL196" s="154">
        <f>IF(BL$5&lt;=$D196,0,IF(SUM($D196,I175)&gt;BL$5,$Q186/I175,$Q186-SUM($I196:BK196)))</f>
        <v>0</v>
      </c>
      <c r="BM196" s="154">
        <f>IF(BM$5&lt;=$D196,0,IF(SUM($D196,I175)&gt;BM$5,$Q186/I175,$Q186-SUM($I196:BL196)))</f>
        <v>0</v>
      </c>
      <c r="BN196" s="154">
        <f>IF(BN$5&lt;=$D196,0,IF(SUM($D196,I175)&gt;BN$5,$Q186/I175,$Q186-SUM($I196:BM196)))</f>
        <v>0</v>
      </c>
      <c r="BO196" s="154">
        <f>IF(BO$5&lt;=$D196,0,IF(SUM($D196,I175)&gt;BO$5,$Q186/I175,$Q186-SUM($I196:BN196)))</f>
        <v>0</v>
      </c>
      <c r="BP196" s="154">
        <f>IF(BP$5&lt;=$D196,0,IF(SUM($D196,I175)&gt;BP$5,$Q186/I175,$Q186-SUM($I196:BO196)))</f>
        <v>0</v>
      </c>
      <c r="BQ196" s="154">
        <f>IF(BQ$5&lt;=$D196,0,IF(SUM($D196,I175)&gt;BQ$5,$Q186/I175,$Q186-SUM($I196:BP196)))</f>
        <v>0</v>
      </c>
      <c r="BR196" s="154">
        <f>IF(BR$5&lt;=$D196,0,IF(SUM($D196,I175)&gt;BR$5,$Q186/I175,$Q186-SUM($I196:BQ196)))</f>
        <v>0</v>
      </c>
      <c r="BS196" s="154">
        <f>IF(BS$5&lt;=$D196,0,IF(SUM($D196,I175)&gt;BS$5,$Q186/I175,$Q186-SUM($I196:BR196)))</f>
        <v>0</v>
      </c>
      <c r="BT196" s="154">
        <f>IF(BT$5&lt;=$D196,0,IF(SUM($D196,I175)&gt;BT$5,$Q186/I175,$Q186-SUM($I196:BS196)))</f>
        <v>0</v>
      </c>
      <c r="BU196" s="154">
        <f>IF(BU$5&lt;=$D196,0,IF(SUM($D196,I175)&gt;BU$5,$Q186/I175,$Q186-SUM($I196:BT196)))</f>
        <v>0</v>
      </c>
      <c r="BV196" s="154">
        <f>IF(BV$5&lt;=$D196,0,IF(SUM($D196,I175)&gt;BV$5,$Q186/I175,$Q186-SUM($I196:BU196)))</f>
        <v>0</v>
      </c>
      <c r="BW196" s="154">
        <f>IF(BW$5&lt;=$D196,0,IF(SUM($D196,I175)&gt;BW$5,$Q186/I175,$Q186-SUM($I196:BV196)))</f>
        <v>0</v>
      </c>
    </row>
    <row r="197" spans="4:75" ht="12.75" customHeight="1" outlineLevel="1">
      <c r="D197" s="155">
        <f t="shared" si="51"/>
        <v>2021</v>
      </c>
      <c r="E197" s="120" t="s">
        <v>55</v>
      </c>
      <c r="I197" s="134"/>
      <c r="J197" s="152">
        <f>IF(J$5&lt;=$D197,0,IF(SUM($D197,I175)&gt;J$5,$R186/I175,$R186-SUM($I197:I197)))</f>
        <v>0</v>
      </c>
      <c r="K197" s="152">
        <f>IF(K$5&lt;=$D197,0,IF(SUM($D197,I175)&gt;K$5,$R186/I175,$R186-SUM($I197:J197)))</f>
        <v>0</v>
      </c>
      <c r="L197" s="152">
        <f>IF(L$5&lt;=$D197,0,IF(SUM($D197,I175)&gt;L$5,$R186/I175,$R186-SUM($I197:K197)))</f>
        <v>0</v>
      </c>
      <c r="M197" s="152">
        <f>IF(M$5&lt;=$D197,0,IF(SUM($D197,I175)&gt;M$5,$R186/I175,$R186-SUM($I197:L197)))</f>
        <v>0</v>
      </c>
      <c r="N197" s="152">
        <f>IF(N$5&lt;=$D197,0,IF(SUM($D197,I175)&gt;N$5,$R186/I175,$R186-SUM($I197:M197)))</f>
        <v>0</v>
      </c>
      <c r="O197" s="152">
        <f>IF(O$5&lt;=$D197,0,IF(SUM($D197,I175)&gt;O$5,$R186/I175,$R186-SUM($I197:N197)))</f>
        <v>0</v>
      </c>
      <c r="P197" s="152">
        <f>IF(P$5&lt;=$D197,0,IF(SUM($D197,I175)&gt;P$5,$R186/I175,$R186-SUM($I197:O197)))</f>
        <v>0</v>
      </c>
      <c r="Q197" s="152">
        <f>IF(Q$5&lt;=$D197,0,IF(SUM($D197,I175)&gt;Q$5,$R186/I175,$R186-SUM($I197:P197)))</f>
        <v>0</v>
      </c>
      <c r="R197" s="152">
        <f>IF(R$5&lt;=$D197,0,IF(SUM($D197,I175)&gt;R$5,$R186/I175,$R186-SUM($I197:Q197)))</f>
        <v>0</v>
      </c>
      <c r="S197" s="153">
        <f>IF(S$5&lt;=$D197,0,IF(SUM($D197,I175)&gt;S$5,$R186/I175,$R186-SUM($I197:R197)))</f>
        <v>0</v>
      </c>
      <c r="T197" s="154">
        <f>IF(T$5&lt;=$D197,0,IF(SUM($D197,I175)&gt;T$5,$R186/I175,$R186-SUM($I197:S197)))</f>
        <v>0</v>
      </c>
      <c r="U197" s="154">
        <f>IF(U$5&lt;=$D197,0,IF(SUM($D197,I175)&gt;U$5,$R186/I175,$R186-SUM($I197:T197)))</f>
        <v>0</v>
      </c>
      <c r="V197" s="154">
        <f>IF(V$5&lt;=$D197,0,IF(SUM($D197,I175)&gt;V$5,$R186/I175,$R186-SUM($I197:U197)))</f>
        <v>0</v>
      </c>
      <c r="W197" s="154">
        <f>IF(W$5&lt;=$D197,0,IF(SUM($D197,I175)&gt;W$5,$R186/I175,$R186-SUM($I197:V197)))</f>
        <v>0</v>
      </c>
      <c r="X197" s="154">
        <f>IF(X$5&lt;=$D197,0,IF(SUM($D197,I175)&gt;X$5,$R186/I175,$R186-SUM($I197:W197)))</f>
        <v>0</v>
      </c>
      <c r="Y197" s="154">
        <f>IF(Y$5&lt;=$D197,0,IF(SUM($D197,I175)&gt;Y$5,$R186/I175,$R186-SUM($I197:X197)))</f>
        <v>0</v>
      </c>
      <c r="Z197" s="154">
        <f>IF(Z$5&lt;=$D197,0,IF(SUM($D197,I175)&gt;Z$5,$R186/I175,$R186-SUM($I197:Y197)))</f>
        <v>0</v>
      </c>
      <c r="AA197" s="154">
        <f>IF(AA$5&lt;=$D197,0,IF(SUM($D197,I175)&gt;AA$5,$R186/I175,$R186-SUM($I197:Z197)))</f>
        <v>0</v>
      </c>
      <c r="AB197" s="154">
        <f>IF(AB$5&lt;=$D197,0,IF(SUM($D197,I175)&gt;AB$5,$R186/I175,$R186-SUM($I197:AA197)))</f>
        <v>0</v>
      </c>
      <c r="AC197" s="154">
        <f>IF(AC$5&lt;=$D197,0,IF(SUM($D197,I175)&gt;AC$5,$R186/I175,$R186-SUM($I197:AB197)))</f>
        <v>0</v>
      </c>
      <c r="AD197" s="154">
        <f>IF(AD$5&lt;=$D197,0,IF(SUM($D197,I175)&gt;AD$5,$R186/I175,$R186-SUM($I197:AC197)))</f>
        <v>0</v>
      </c>
      <c r="AE197" s="154">
        <f>IF(AE$5&lt;=$D197,0,IF(SUM($D197,I175)&gt;AE$5,$R186/I175,$R186-SUM($I197:AD197)))</f>
        <v>0</v>
      </c>
      <c r="AF197" s="154">
        <f>IF(AF$5&lt;=$D197,0,IF(SUM($D197,I175)&gt;AF$5,$R186/I175,$R186-SUM($I197:AE197)))</f>
        <v>0</v>
      </c>
      <c r="AG197" s="154">
        <f>IF(AG$5&lt;=$D197,0,IF(SUM($D197,I175)&gt;AG$5,$R186/I175,$R186-SUM($I197:AF197)))</f>
        <v>0</v>
      </c>
      <c r="AH197" s="154">
        <f>IF(AH$5&lt;=$D197,0,IF(SUM($D197,I175)&gt;AH$5,$R186/I175,$R186-SUM($I197:AG197)))</f>
        <v>0</v>
      </c>
      <c r="AI197" s="154">
        <f>IF(AI$5&lt;=$D197,0,IF(SUM($D197,I175)&gt;AI$5,$R186/I175,$R186-SUM($I197:AH197)))</f>
        <v>0</v>
      </c>
      <c r="AJ197" s="154">
        <f>IF(AJ$5&lt;=$D197,0,IF(SUM($D197,I175)&gt;AJ$5,$R186/I175,$R186-SUM($I197:AI197)))</f>
        <v>0</v>
      </c>
      <c r="AK197" s="154">
        <f>IF(AK$5&lt;=$D197,0,IF(SUM($D197,I175)&gt;AK$5,$R186/I175,$R186-SUM($I197:AJ197)))</f>
        <v>0</v>
      </c>
      <c r="AL197" s="154">
        <f>IF(AL$5&lt;=$D197,0,IF(SUM($D197,I175)&gt;AL$5,$R186/I175,$R186-SUM($I197:AK197)))</f>
        <v>0</v>
      </c>
      <c r="AM197" s="154">
        <f>IF(AM$5&lt;=$D197,0,IF(SUM($D197,I175)&gt;AM$5,$R186/I175,$R186-SUM($I197:AL197)))</f>
        <v>0</v>
      </c>
      <c r="AN197" s="154">
        <f>IF(AN$5&lt;=$D197,0,IF(SUM($D197,I175)&gt;AN$5,$R186/I175,$R186-SUM($I197:AM197)))</f>
        <v>0</v>
      </c>
      <c r="AO197" s="154">
        <f>IF(AO$5&lt;=$D197,0,IF(SUM($D197,I175)&gt;AO$5,$R186/I175,$R186-SUM($I197:AN197)))</f>
        <v>0</v>
      </c>
      <c r="AP197" s="154">
        <f>IF(AP$5&lt;=$D197,0,IF(SUM($D197,I175)&gt;AP$5,$R186/I175,$R186-SUM($I197:AO197)))</f>
        <v>0</v>
      </c>
      <c r="AQ197" s="154">
        <f>IF(AQ$5&lt;=$D197,0,IF(SUM($D197,I175)&gt;AQ$5,$R186/I175,$R186-SUM($I197:AP197)))</f>
        <v>0</v>
      </c>
      <c r="AR197" s="154">
        <f>IF(AR$5&lt;=$D197,0,IF(SUM($D197,I175)&gt;AR$5,$R186/I175,$R186-SUM($I197:AQ197)))</f>
        <v>0</v>
      </c>
      <c r="AS197" s="154">
        <f>IF(AS$5&lt;=$D197,0,IF(SUM($D197,I175)&gt;AS$5,$R186/I175,$R186-SUM($I197:AR197)))</f>
        <v>0</v>
      </c>
      <c r="AT197" s="154">
        <f>IF(AT$5&lt;=$D197,0,IF(SUM($D197,I175)&gt;AT$5,$R186/I175,$R186-SUM($I197:AS197)))</f>
        <v>0</v>
      </c>
      <c r="AU197" s="154">
        <f>IF(AU$5&lt;=$D197,0,IF(SUM($D197,I175)&gt;AU$5,$R186/I175,$R186-SUM($I197:AT197)))</f>
        <v>0</v>
      </c>
      <c r="AV197" s="154">
        <f>IF(AV$5&lt;=$D197,0,IF(SUM($D197,I175)&gt;AV$5,$R186/I175,$R186-SUM($I197:AU197)))</f>
        <v>0</v>
      </c>
      <c r="AW197" s="154">
        <f>IF(AW$5&lt;=$D197,0,IF(SUM($D197,I175)&gt;AW$5,$R186/I175,$R186-SUM($I197:AV197)))</f>
        <v>0</v>
      </c>
      <c r="AX197" s="154">
        <f>IF(AX$5&lt;=$D197,0,IF(SUM($D197,I175)&gt;AX$5,$R186/I175,$R186-SUM($I197:AW197)))</f>
        <v>0</v>
      </c>
      <c r="AY197" s="154">
        <f>IF(AY$5&lt;=$D197,0,IF(SUM($D197,I175)&gt;AY$5,$R186/I175,$R186-SUM($I197:AX197)))</f>
        <v>0</v>
      </c>
      <c r="AZ197" s="154">
        <f>IF(AZ$5&lt;=$D197,0,IF(SUM($D197,I175)&gt;AZ$5,$R186/I175,$R186-SUM($I197:AY197)))</f>
        <v>0</v>
      </c>
      <c r="BA197" s="154">
        <f>IF(BA$5&lt;=$D197,0,IF(SUM($D197,I175)&gt;BA$5,$R186/I175,$R186-SUM($I197:AZ197)))</f>
        <v>0</v>
      </c>
      <c r="BB197" s="154">
        <f>IF(BB$5&lt;=$D197,0,IF(SUM($D197,I175)&gt;BB$5,$R186/I175,$R186-SUM($I197:BA197)))</f>
        <v>0</v>
      </c>
      <c r="BC197" s="154">
        <f>IF(BC$5&lt;=$D197,0,IF(SUM($D197,I175)&gt;BC$5,$R186/I175,$R186-SUM($I197:BB197)))</f>
        <v>0</v>
      </c>
      <c r="BD197" s="154">
        <f>IF(BD$5&lt;=$D197,0,IF(SUM($D197,I175)&gt;BD$5,$R186/I175,$R186-SUM($I197:BC197)))</f>
        <v>0</v>
      </c>
      <c r="BE197" s="154">
        <f>IF(BE$5&lt;=$D197,0,IF(SUM($D197,I175)&gt;BE$5,$R186/I175,$R186-SUM($I197:BD197)))</f>
        <v>0</v>
      </c>
      <c r="BF197" s="154">
        <f>IF(BF$5&lt;=$D197,0,IF(SUM($D197,I175)&gt;BF$5,$R186/I175,$R186-SUM($I197:BE197)))</f>
        <v>0</v>
      </c>
      <c r="BG197" s="154">
        <f>IF(BG$5&lt;=$D197,0,IF(SUM($D197,I175)&gt;BG$5,$R186/I175,$R186-SUM($I197:BF197)))</f>
        <v>0</v>
      </c>
      <c r="BH197" s="154">
        <f>IF(BH$5&lt;=$D197,0,IF(SUM($D197,I175)&gt;BH$5,$R186/I175,$R186-SUM($I197:BG197)))</f>
        <v>0</v>
      </c>
      <c r="BI197" s="154">
        <f>IF(BI$5&lt;=$D197,0,IF(SUM($D197,I175)&gt;BI$5,$R186/I175,$R186-SUM($I197:BH197)))</f>
        <v>0</v>
      </c>
      <c r="BJ197" s="154">
        <f>IF(BJ$5&lt;=$D197,0,IF(SUM($D197,I175)&gt;BJ$5,$R186/I175,$R186-SUM($I197:BI197)))</f>
        <v>0</v>
      </c>
      <c r="BK197" s="154">
        <f>IF(BK$5&lt;=$D197,0,IF(SUM($D197,I175)&gt;BK$5,$R186/I175,$R186-SUM($I197:BJ197)))</f>
        <v>0</v>
      </c>
      <c r="BL197" s="154">
        <f>IF(BL$5&lt;=$D197,0,IF(SUM($D197,I175)&gt;BL$5,$R186/I175,$R186-SUM($I197:BK197)))</f>
        <v>0</v>
      </c>
      <c r="BM197" s="154">
        <f>IF(BM$5&lt;=$D197,0,IF(SUM($D197,I175)&gt;BM$5,$R186/I175,$R186-SUM($I197:BL197)))</f>
        <v>0</v>
      </c>
      <c r="BN197" s="154">
        <f>IF(BN$5&lt;=$D197,0,IF(SUM($D197,I175)&gt;BN$5,$R186/I175,$R186-SUM($I197:BM197)))</f>
        <v>0</v>
      </c>
      <c r="BO197" s="154">
        <f>IF(BO$5&lt;=$D197,0,IF(SUM($D197,I175)&gt;BO$5,$R186/I175,$R186-SUM($I197:BN197)))</f>
        <v>0</v>
      </c>
      <c r="BP197" s="154">
        <f>IF(BP$5&lt;=$D197,0,IF(SUM($D197,I175)&gt;BP$5,$R186/I175,$R186-SUM($I197:BO197)))</f>
        <v>0</v>
      </c>
      <c r="BQ197" s="154">
        <f>IF(BQ$5&lt;=$D197,0,IF(SUM($D197,I175)&gt;BQ$5,$R186/I175,$R186-SUM($I197:BP197)))</f>
        <v>0</v>
      </c>
      <c r="BR197" s="154">
        <f>IF(BR$5&lt;=$D197,0,IF(SUM($D197,I175)&gt;BR$5,$R186/I175,$R186-SUM($I197:BQ197)))</f>
        <v>0</v>
      </c>
      <c r="BS197" s="154">
        <f>IF(BS$5&lt;=$D197,0,IF(SUM($D197,I175)&gt;BS$5,$R186/I175,$R186-SUM($I197:BR197)))</f>
        <v>0</v>
      </c>
      <c r="BT197" s="154">
        <f>IF(BT$5&lt;=$D197,0,IF(SUM($D197,I175)&gt;BT$5,$R186/I175,$R186-SUM($I197:BS197)))</f>
        <v>0</v>
      </c>
      <c r="BU197" s="154">
        <f>IF(BU$5&lt;=$D197,0,IF(SUM($D197,I175)&gt;BU$5,$R186/I175,$R186-SUM($I197:BT197)))</f>
        <v>0</v>
      </c>
      <c r="BV197" s="154">
        <f>IF(BV$5&lt;=$D197,0,IF(SUM($D197,I175)&gt;BV$5,$R186/I175,$R186-SUM($I197:BU197)))</f>
        <v>0</v>
      </c>
      <c r="BW197" s="154">
        <f>IF(BW$5&lt;=$D197,0,IF(SUM($D197,I175)&gt;BW$5,$R186/I175,$R186-SUM($I197:BV197)))</f>
        <v>0</v>
      </c>
    </row>
    <row r="198" spans="4:75" ht="12.75" customHeight="1" outlineLevel="1">
      <c r="D198" s="155">
        <f t="shared" si="51"/>
        <v>2022</v>
      </c>
      <c r="E198" s="120" t="s">
        <v>55</v>
      </c>
      <c r="I198" s="134"/>
      <c r="J198" s="152">
        <f>IF(J$5&lt;=$D198,0,IF(SUM($D198,I175)&gt;J$5,$S186/I175,$S186-SUM($I198:I198)))</f>
        <v>0</v>
      </c>
      <c r="K198" s="152">
        <f>IF(K$5&lt;=$D198,0,IF(SUM($D198,I175)&gt;K$5,$S186/I175,$S186-SUM($I198:J198)))</f>
        <v>0</v>
      </c>
      <c r="L198" s="152">
        <f>IF(L$5&lt;=$D198,0,IF(SUM($D198,I175)&gt;L$5,$S186/I175,$S186-SUM($I198:K198)))</f>
        <v>0</v>
      </c>
      <c r="M198" s="152">
        <f>IF(M$5&lt;=$D198,0,IF(SUM($D198,I175)&gt;M$5,$S186/I175,$S186-SUM($I198:L198)))</f>
        <v>0</v>
      </c>
      <c r="N198" s="152">
        <f>IF(N$5&lt;=$D198,0,IF(SUM($D198,I175)&gt;N$5,$S186/I175,$S186-SUM($I198:M198)))</f>
        <v>0</v>
      </c>
      <c r="O198" s="152">
        <f>IF(O$5&lt;=$D198,0,IF(SUM($D198,I175)&gt;O$5,$S186/I175,$S186-SUM($I198:N198)))</f>
        <v>0</v>
      </c>
      <c r="P198" s="152">
        <f>IF(P$5&lt;=$D198,0,IF(SUM($D198,I175)&gt;P$5,$S186/I175,$S186-SUM($I198:O198)))</f>
        <v>0</v>
      </c>
      <c r="Q198" s="152">
        <f>IF(Q$5&lt;=$D198,0,IF(SUM($D198,I175)&gt;Q$5,$S186/I175,$S186-SUM($I198:P198)))</f>
        <v>0</v>
      </c>
      <c r="R198" s="152">
        <f>IF(R$5&lt;=$D198,0,IF(SUM($D198,I175)&gt;R$5,$S186/I175,$S186-SUM($I198:Q198)))</f>
        <v>0</v>
      </c>
      <c r="S198" s="152">
        <f>IF(S$5&lt;=$D198,0,IF(SUM($D198,I175)&gt;S$5,$S186/I175,$S186-SUM($I198:R198)))</f>
        <v>0</v>
      </c>
      <c r="T198" s="153">
        <f>IF(T$5&lt;=$D198,0,IF(SUM($D198,I175)&gt;T$5,$S186/I175,$S186-SUM($I198:S198)))</f>
        <v>0</v>
      </c>
      <c r="U198" s="154">
        <f>IF(U$5&lt;=$D198,0,IF(SUM($D198,I175)&gt;U$5,$S186/I175,$S186-SUM($I198:T198)))</f>
        <v>0</v>
      </c>
      <c r="V198" s="154">
        <f>IF(V$5&lt;=$D198,0,IF(SUM($D198,I175)&gt;V$5,$S186/I175,$S186-SUM($I198:U198)))</f>
        <v>0</v>
      </c>
      <c r="W198" s="154">
        <f>IF(W$5&lt;=$D198,0,IF(SUM($D198,I175)&gt;W$5,$S186/I175,$S186-SUM($I198:V198)))</f>
        <v>0</v>
      </c>
      <c r="X198" s="154">
        <f>IF(X$5&lt;=$D198,0,IF(SUM($D198,I175)&gt;X$5,$S186/I175,$S186-SUM($I198:W198)))</f>
        <v>0</v>
      </c>
      <c r="Y198" s="154">
        <f>IF(Y$5&lt;=$D198,0,IF(SUM($D198,I175)&gt;Y$5,$S186/I175,$S186-SUM($I198:X198)))</f>
        <v>0</v>
      </c>
      <c r="Z198" s="154">
        <f>IF(Z$5&lt;=$D198,0,IF(SUM($D198,I175)&gt;Z$5,$S186/I175,$S186-SUM($I198:Y198)))</f>
        <v>0</v>
      </c>
      <c r="AA198" s="154">
        <f>IF(AA$5&lt;=$D198,0,IF(SUM($D198,I175)&gt;AA$5,$S186/I175,$S186-SUM($I198:Z198)))</f>
        <v>0</v>
      </c>
      <c r="AB198" s="154">
        <f>IF(AB$5&lt;=$D198,0,IF(SUM($D198,I175)&gt;AB$5,$S186/I175,$S186-SUM($I198:AA198)))</f>
        <v>0</v>
      </c>
      <c r="AC198" s="154">
        <f>IF(AC$5&lt;=$D198,0,IF(SUM($D198,I175)&gt;AC$5,$S186/I175,$S186-SUM($I198:AB198)))</f>
        <v>0</v>
      </c>
      <c r="AD198" s="154">
        <f>IF(AD$5&lt;=$D198,0,IF(SUM($D198,I175)&gt;AD$5,$S186/I175,$S186-SUM($I198:AC198)))</f>
        <v>0</v>
      </c>
      <c r="AE198" s="154">
        <f>IF(AE$5&lt;=$D198,0,IF(SUM($D198,I175)&gt;AE$5,$S186/I175,$S186-SUM($I198:AD198)))</f>
        <v>0</v>
      </c>
      <c r="AF198" s="154">
        <f>IF(AF$5&lt;=$D198,0,IF(SUM($D198,I175)&gt;AF$5,$S186/I175,$S186-SUM($I198:AE198)))</f>
        <v>0</v>
      </c>
      <c r="AG198" s="154">
        <f>IF(AG$5&lt;=$D198,0,IF(SUM($D198,I175)&gt;AG$5,$S186/I175,$S186-SUM($I198:AF198)))</f>
        <v>0</v>
      </c>
      <c r="AH198" s="154">
        <f>IF(AH$5&lt;=$D198,0,IF(SUM($D198,I175)&gt;AH$5,$S186/I175,$S186-SUM($I198:AG198)))</f>
        <v>0</v>
      </c>
      <c r="AI198" s="154">
        <f>IF(AI$5&lt;=$D198,0,IF(SUM($D198,I175)&gt;AI$5,$S186/I175,$S186-SUM($I198:AH198)))</f>
        <v>0</v>
      </c>
      <c r="AJ198" s="154">
        <f>IF(AJ$5&lt;=$D198,0,IF(SUM($D198,I175)&gt;AJ$5,$S186/I175,$S186-SUM($I198:AI198)))</f>
        <v>0</v>
      </c>
      <c r="AK198" s="154">
        <f>IF(AK$5&lt;=$D198,0,IF(SUM($D198,I175)&gt;AK$5,$S186/I175,$S186-SUM($I198:AJ198)))</f>
        <v>0</v>
      </c>
      <c r="AL198" s="154">
        <f>IF(AL$5&lt;=$D198,0,IF(SUM($D198,I175)&gt;AL$5,$S186/I175,$S186-SUM($I198:AK198)))</f>
        <v>0</v>
      </c>
      <c r="AM198" s="154">
        <f>IF(AM$5&lt;=$D198,0,IF(SUM($D198,I175)&gt;AM$5,$S186/I175,$S186-SUM($I198:AL198)))</f>
        <v>0</v>
      </c>
      <c r="AN198" s="154">
        <f>IF(AN$5&lt;=$D198,0,IF(SUM($D198,I175)&gt;AN$5,$S186/I175,$S186-SUM($I198:AM198)))</f>
        <v>0</v>
      </c>
      <c r="AO198" s="154">
        <f>IF(AO$5&lt;=$D198,0,IF(SUM($D198,I175)&gt;AO$5,$S186/I175,$S186-SUM($I198:AN198)))</f>
        <v>0</v>
      </c>
      <c r="AP198" s="154">
        <f>IF(AP$5&lt;=$D198,0,IF(SUM($D198,I175)&gt;AP$5,$S186/I175,$S186-SUM($I198:AO198)))</f>
        <v>0</v>
      </c>
      <c r="AQ198" s="154">
        <f>IF(AQ$5&lt;=$D198,0,IF(SUM($D198,I175)&gt;AQ$5,$S186/I175,$S186-SUM($I198:AP198)))</f>
        <v>0</v>
      </c>
      <c r="AR198" s="154">
        <f>IF(AR$5&lt;=$D198,0,IF(SUM($D198,I175)&gt;AR$5,$S186/I175,$S186-SUM($I198:AQ198)))</f>
        <v>0</v>
      </c>
      <c r="AS198" s="154">
        <f>IF(AS$5&lt;=$D198,0,IF(SUM($D198,I175)&gt;AS$5,$S186/I175,$S186-SUM($I198:AR198)))</f>
        <v>0</v>
      </c>
      <c r="AT198" s="154">
        <f>IF(AT$5&lt;=$D198,0,IF(SUM($D198,I175)&gt;AT$5,$S186/I175,$S186-SUM($I198:AS198)))</f>
        <v>0</v>
      </c>
      <c r="AU198" s="154">
        <f>IF(AU$5&lt;=$D198,0,IF(SUM($D198,I175)&gt;AU$5,$S186/I175,$S186-SUM($I198:AT198)))</f>
        <v>0</v>
      </c>
      <c r="AV198" s="154">
        <f>IF(AV$5&lt;=$D198,0,IF(SUM($D198,I175)&gt;AV$5,$S186/I175,$S186-SUM($I198:AU198)))</f>
        <v>0</v>
      </c>
      <c r="AW198" s="154">
        <f>IF(AW$5&lt;=$D198,0,IF(SUM($D198,I175)&gt;AW$5,$S186/I175,$S186-SUM($I198:AV198)))</f>
        <v>0</v>
      </c>
      <c r="AX198" s="154">
        <f>IF(AX$5&lt;=$D198,0,IF(SUM($D198,I175)&gt;AX$5,$S186/I175,$S186-SUM($I198:AW198)))</f>
        <v>0</v>
      </c>
      <c r="AY198" s="154">
        <f>IF(AY$5&lt;=$D198,0,IF(SUM($D198,I175)&gt;AY$5,$S186/I175,$S186-SUM($I198:AX198)))</f>
        <v>0</v>
      </c>
      <c r="AZ198" s="154">
        <f>IF(AZ$5&lt;=$D198,0,IF(SUM($D198,I175)&gt;AZ$5,$S186/I175,$S186-SUM($I198:AY198)))</f>
        <v>0</v>
      </c>
      <c r="BA198" s="154">
        <f>IF(BA$5&lt;=$D198,0,IF(SUM($D198,I175)&gt;BA$5,$S186/I175,$S186-SUM($I198:AZ198)))</f>
        <v>0</v>
      </c>
      <c r="BB198" s="154">
        <f>IF(BB$5&lt;=$D198,0,IF(SUM($D198,I175)&gt;BB$5,$S186/I175,$S186-SUM($I198:BA198)))</f>
        <v>0</v>
      </c>
      <c r="BC198" s="154">
        <f>IF(BC$5&lt;=$D198,0,IF(SUM($D198,I175)&gt;BC$5,$S186/I175,$S186-SUM($I198:BB198)))</f>
        <v>0</v>
      </c>
      <c r="BD198" s="154">
        <f>IF(BD$5&lt;=$D198,0,IF(SUM($D198,I175)&gt;BD$5,$S186/I175,$S186-SUM($I198:BC198)))</f>
        <v>0</v>
      </c>
      <c r="BE198" s="154">
        <f>IF(BE$5&lt;=$D198,0,IF(SUM($D198,I175)&gt;BE$5,$S186/I175,$S186-SUM($I198:BD198)))</f>
        <v>0</v>
      </c>
      <c r="BF198" s="154">
        <f>IF(BF$5&lt;=$D198,0,IF(SUM($D198,I175)&gt;BF$5,$S186/I175,$S186-SUM($I198:BE198)))</f>
        <v>0</v>
      </c>
      <c r="BG198" s="154">
        <f>IF(BG$5&lt;=$D198,0,IF(SUM($D198,I175)&gt;BG$5,$S186/I175,$S186-SUM($I198:BF198)))</f>
        <v>0</v>
      </c>
      <c r="BH198" s="154">
        <f>IF(BH$5&lt;=$D198,0,IF(SUM($D198,I175)&gt;BH$5,$S186/I175,$S186-SUM($I198:BG198)))</f>
        <v>0</v>
      </c>
      <c r="BI198" s="154">
        <f>IF(BI$5&lt;=$D198,0,IF(SUM($D198,I175)&gt;BI$5,$S186/I175,$S186-SUM($I198:BH198)))</f>
        <v>0</v>
      </c>
      <c r="BJ198" s="154">
        <f>IF(BJ$5&lt;=$D198,0,IF(SUM($D198,I175)&gt;BJ$5,$S186/I175,$S186-SUM($I198:BI198)))</f>
        <v>0</v>
      </c>
      <c r="BK198" s="154">
        <f>IF(BK$5&lt;=$D198,0,IF(SUM($D198,I175)&gt;BK$5,$S186/I175,$S186-SUM($I198:BJ198)))</f>
        <v>0</v>
      </c>
      <c r="BL198" s="154">
        <f>IF(BL$5&lt;=$D198,0,IF(SUM($D198,I175)&gt;BL$5,$S186/I175,$S186-SUM($I198:BK198)))</f>
        <v>0</v>
      </c>
      <c r="BM198" s="154">
        <f>IF(BM$5&lt;=$D198,0,IF(SUM($D198,I175)&gt;BM$5,$S186/I175,$S186-SUM($I198:BL198)))</f>
        <v>0</v>
      </c>
      <c r="BN198" s="154">
        <f>IF(BN$5&lt;=$D198,0,IF(SUM($D198,I175)&gt;BN$5,$S186/I175,$S186-SUM($I198:BM198)))</f>
        <v>0</v>
      </c>
      <c r="BO198" s="154">
        <f>IF(BO$5&lt;=$D198,0,IF(SUM($D198,I175)&gt;BO$5,$S186/I175,$S186-SUM($I198:BN198)))</f>
        <v>0</v>
      </c>
      <c r="BP198" s="154">
        <f>IF(BP$5&lt;=$D198,0,IF(SUM($D198,I175)&gt;BP$5,$S186/I175,$S186-SUM($I198:BO198)))</f>
        <v>0</v>
      </c>
      <c r="BQ198" s="154">
        <f>IF(BQ$5&lt;=$D198,0,IF(SUM($D198,I175)&gt;BQ$5,$S186/I175,$S186-SUM($I198:BP198)))</f>
        <v>0</v>
      </c>
      <c r="BR198" s="154">
        <f>IF(BR$5&lt;=$D198,0,IF(SUM($D198,I175)&gt;BR$5,$S186/I175,$S186-SUM($I198:BQ198)))</f>
        <v>0</v>
      </c>
      <c r="BS198" s="154">
        <f>IF(BS$5&lt;=$D198,0,IF(SUM($D198,I175)&gt;BS$5,$S186/I175,$S186-SUM($I198:BR198)))</f>
        <v>0</v>
      </c>
      <c r="BT198" s="154">
        <f>IF(BT$5&lt;=$D198,0,IF(SUM($D198,I175)&gt;BT$5,$S186/I175,$S186-SUM($I198:BS198)))</f>
        <v>0</v>
      </c>
      <c r="BU198" s="154">
        <f>IF(BU$5&lt;=$D198,0,IF(SUM($D198,I175)&gt;BU$5,$S186/I175,$S186-SUM($I198:BT198)))</f>
        <v>0</v>
      </c>
      <c r="BV198" s="154">
        <f>IF(BV$5&lt;=$D198,0,IF(SUM($D198,I175)&gt;BV$5,$S186/I175,$S186-SUM($I198:BU198)))</f>
        <v>0</v>
      </c>
      <c r="BW198" s="154">
        <f>IF(BW$5&lt;=$D198,0,IF(SUM($D198,I175)&gt;BW$5,$S186/I175,$S186-SUM($I198:BV198)))</f>
        <v>0</v>
      </c>
    </row>
    <row r="199" spans="4:75" ht="12.75" customHeight="1" outlineLevel="1">
      <c r="D199" s="155">
        <f t="shared" si="51"/>
        <v>2023</v>
      </c>
      <c r="E199" s="120" t="s">
        <v>55</v>
      </c>
      <c r="I199" s="134"/>
      <c r="J199" s="152">
        <f>IF(J$5&lt;=$D199,0,IF(SUM($D199,I175)&gt;J$5,$T186/I175,$T186-SUM($I199:I199)))</f>
        <v>0</v>
      </c>
      <c r="K199" s="152">
        <f>IF(K$5&lt;=$D199,0,IF(SUM($D199,I175)&gt;K$5,$T186/I175,$T186-SUM($I199:J199)))</f>
        <v>0</v>
      </c>
      <c r="L199" s="152">
        <f>IF(L$5&lt;=$D199,0,IF(SUM($D199,I175)&gt;L$5,$T186/I175,$T186-SUM($I199:K199)))</f>
        <v>0</v>
      </c>
      <c r="M199" s="152">
        <f>IF(M$5&lt;=$D199,0,IF(SUM($D199,I175)&gt;M$5,$T186/I175,$T186-SUM($I199:L199)))</f>
        <v>0</v>
      </c>
      <c r="N199" s="152">
        <f>IF(N$5&lt;=$D199,0,IF(SUM($D199,I175)&gt;N$5,$T186/I175,$T186-SUM($I199:M199)))</f>
        <v>0</v>
      </c>
      <c r="O199" s="152">
        <f>IF(O$5&lt;=$D199,0,IF(SUM($D199,I175)&gt;O$5,$T186/I175,$T186-SUM($I199:N199)))</f>
        <v>0</v>
      </c>
      <c r="P199" s="152">
        <f>IF(P$5&lt;=$D199,0,IF(SUM($D199,I175)&gt;P$5,$T186/I175,$T186-SUM($I199:O199)))</f>
        <v>0</v>
      </c>
      <c r="Q199" s="152">
        <f>IF(Q$5&lt;=$D199,0,IF(SUM($D199,I175)&gt;Q$5,$T186/I175,$T186-SUM($I199:P199)))</f>
        <v>0</v>
      </c>
      <c r="R199" s="152">
        <f>IF(R$5&lt;=$D199,0,IF(SUM($D199,I175)&gt;R$5,$T186/I175,$T186-SUM($I199:Q199)))</f>
        <v>0</v>
      </c>
      <c r="S199" s="152">
        <f>IF(S$5&lt;=$D199,0,IF(SUM($D199,I175)&gt;S$5,$T186/I175,$T186-SUM($I199:R199)))</f>
        <v>0</v>
      </c>
      <c r="T199" s="152">
        <f>IF(T$5&lt;=$D199,0,IF(SUM($D199,I175)&gt;T$5,$T186/I175,$T186-SUM($I199:S199)))</f>
        <v>0</v>
      </c>
      <c r="U199" s="153">
        <f>IF(U$5&lt;=$D199,0,IF(SUM($D199,I175)&gt;U$5,$T186/I175,$T186-SUM($I199:T199)))</f>
        <v>0</v>
      </c>
      <c r="V199" s="154">
        <f>IF(V$5&lt;=$D199,0,IF(SUM($D199,I175)&gt;V$5,$T186/I175,$T186-SUM($I199:U199)))</f>
        <v>0</v>
      </c>
      <c r="W199" s="154">
        <f>IF(W$5&lt;=$D199,0,IF(SUM($D199,I175)&gt;W$5,$T186/I175,$T186-SUM($I199:V199)))</f>
        <v>0</v>
      </c>
      <c r="X199" s="154">
        <f>IF(X$5&lt;=$D199,0,IF(SUM($D199,I175)&gt;X$5,$T186/I175,$T186-SUM($I199:W199)))</f>
        <v>0</v>
      </c>
      <c r="Y199" s="154">
        <f>IF(Y$5&lt;=$D199,0,IF(SUM($D199,I175)&gt;Y$5,$T186/I175,$T186-SUM($I199:X199)))</f>
        <v>0</v>
      </c>
      <c r="Z199" s="154">
        <f>IF(Z$5&lt;=$D199,0,IF(SUM($D199,I175)&gt;Z$5,$T186/I175,$T186-SUM($I199:Y199)))</f>
        <v>0</v>
      </c>
      <c r="AA199" s="154">
        <f>IF(AA$5&lt;=$D199,0,IF(SUM($D199,I175)&gt;AA$5,$T186/I175,$T186-SUM($I199:Z199)))</f>
        <v>0</v>
      </c>
      <c r="AB199" s="154">
        <f>IF(AB$5&lt;=$D199,0,IF(SUM($D199,I175)&gt;AB$5,$T186/I175,$T186-SUM($I199:AA199)))</f>
        <v>0</v>
      </c>
      <c r="AC199" s="154">
        <f>IF(AC$5&lt;=$D199,0,IF(SUM($D199,I175)&gt;AC$5,$T186/I175,$T186-SUM($I199:AB199)))</f>
        <v>0</v>
      </c>
      <c r="AD199" s="154">
        <f>IF(AD$5&lt;=$D199,0,IF(SUM($D199,I175)&gt;AD$5,$T186/I175,$T186-SUM($I199:AC199)))</f>
        <v>0</v>
      </c>
      <c r="AE199" s="154">
        <f>IF(AE$5&lt;=$D199,0,IF(SUM($D199,I175)&gt;AE$5,$T186/I175,$T186-SUM($I199:AD199)))</f>
        <v>0</v>
      </c>
      <c r="AF199" s="154">
        <f>IF(AF$5&lt;=$D199,0,IF(SUM($D199,I175)&gt;AF$5,$T186/I175,$T186-SUM($I199:AE199)))</f>
        <v>0</v>
      </c>
      <c r="AG199" s="154">
        <f>IF(AG$5&lt;=$D199,0,IF(SUM($D199,I175)&gt;AG$5,$T186/I175,$T186-SUM($I199:AF199)))</f>
        <v>0</v>
      </c>
      <c r="AH199" s="154">
        <f>IF(AH$5&lt;=$D199,0,IF(SUM($D199,I175)&gt;AH$5,$T186/I175,$T186-SUM($I199:AG199)))</f>
        <v>0</v>
      </c>
      <c r="AI199" s="154">
        <f>IF(AI$5&lt;=$D199,0,IF(SUM($D199,I175)&gt;AI$5,$T186/I175,$T186-SUM($I199:AH199)))</f>
        <v>0</v>
      </c>
      <c r="AJ199" s="154">
        <f>IF(AJ$5&lt;=$D199,0,IF(SUM($D199,I175)&gt;AJ$5,$T186/I175,$T186-SUM($I199:AI199)))</f>
        <v>0</v>
      </c>
      <c r="AK199" s="154">
        <f>IF(AK$5&lt;=$D199,0,IF(SUM($D199,I175)&gt;AK$5,$T186/I175,$T186-SUM($I199:AJ199)))</f>
        <v>0</v>
      </c>
      <c r="AL199" s="154">
        <f>IF(AL$5&lt;=$D199,0,IF(SUM($D199,I175)&gt;AL$5,$T186/I175,$T186-SUM($I199:AK199)))</f>
        <v>0</v>
      </c>
      <c r="AM199" s="154">
        <f>IF(AM$5&lt;=$D199,0,IF(SUM($D199,I175)&gt;AM$5,$T186/I175,$T186-SUM($I199:AL199)))</f>
        <v>0</v>
      </c>
      <c r="AN199" s="154">
        <f>IF(AN$5&lt;=$D199,0,IF(SUM($D199,I175)&gt;AN$5,$T186/I175,$T186-SUM($I199:AM199)))</f>
        <v>0</v>
      </c>
      <c r="AO199" s="154">
        <f>IF(AO$5&lt;=$D199,0,IF(SUM($D199,I175)&gt;AO$5,$T186/I175,$T186-SUM($I199:AN199)))</f>
        <v>0</v>
      </c>
      <c r="AP199" s="154">
        <f>IF(AP$5&lt;=$D199,0,IF(SUM($D199,I175)&gt;AP$5,$T186/I175,$T186-SUM($I199:AO199)))</f>
        <v>0</v>
      </c>
      <c r="AQ199" s="154">
        <f>IF(AQ$5&lt;=$D199,0,IF(SUM($D199,I175)&gt;AQ$5,$T186/I175,$T186-SUM($I199:AP199)))</f>
        <v>0</v>
      </c>
      <c r="AR199" s="154">
        <f>IF(AR$5&lt;=$D199,0,IF(SUM($D199,I175)&gt;AR$5,$T186/I175,$T186-SUM($I199:AQ199)))</f>
        <v>0</v>
      </c>
      <c r="AS199" s="154">
        <f>IF(AS$5&lt;=$D199,0,IF(SUM($D199,I175)&gt;AS$5,$T186/I175,$T186-SUM($I199:AR199)))</f>
        <v>0</v>
      </c>
      <c r="AT199" s="154">
        <f>IF(AT$5&lt;=$D199,0,IF(SUM($D199,I175)&gt;AT$5,$T186/I175,$T186-SUM($I199:AS199)))</f>
        <v>0</v>
      </c>
      <c r="AU199" s="154">
        <f>IF(AU$5&lt;=$D199,0,IF(SUM($D199,I175)&gt;AU$5,$T186/I175,$T186-SUM($I199:AT199)))</f>
        <v>0</v>
      </c>
      <c r="AV199" s="154">
        <f>IF(AV$5&lt;=$D199,0,IF(SUM($D199,I175)&gt;AV$5,$T186/I175,$T186-SUM($I199:AU199)))</f>
        <v>0</v>
      </c>
      <c r="AW199" s="154">
        <f>IF(AW$5&lt;=$D199,0,IF(SUM($D199,I175)&gt;AW$5,$T186/I175,$T186-SUM($I199:AV199)))</f>
        <v>0</v>
      </c>
      <c r="AX199" s="154">
        <f>IF(AX$5&lt;=$D199,0,IF(SUM($D199,I175)&gt;AX$5,$T186/I175,$T186-SUM($I199:AW199)))</f>
        <v>0</v>
      </c>
      <c r="AY199" s="154">
        <f>IF(AY$5&lt;=$D199,0,IF(SUM($D199,I175)&gt;AY$5,$T186/I175,$T186-SUM($I199:AX199)))</f>
        <v>0</v>
      </c>
      <c r="AZ199" s="154">
        <f>IF(AZ$5&lt;=$D199,0,IF(SUM($D199,I175)&gt;AZ$5,$T186/I175,$T186-SUM($I199:AY199)))</f>
        <v>0</v>
      </c>
      <c r="BA199" s="154">
        <f>IF(BA$5&lt;=$D199,0,IF(SUM($D199,I175)&gt;BA$5,$T186/I175,$T186-SUM($I199:AZ199)))</f>
        <v>0</v>
      </c>
      <c r="BB199" s="154">
        <f>IF(BB$5&lt;=$D199,0,IF(SUM($D199,I175)&gt;BB$5,$T186/I175,$T186-SUM($I199:BA199)))</f>
        <v>0</v>
      </c>
      <c r="BC199" s="154">
        <f>IF(BC$5&lt;=$D199,0,IF(SUM($D199,I175)&gt;BC$5,$T186/I175,$T186-SUM($I199:BB199)))</f>
        <v>0</v>
      </c>
      <c r="BD199" s="154">
        <f>IF(BD$5&lt;=$D199,0,IF(SUM($D199,I175)&gt;BD$5,$T186/I175,$T186-SUM($I199:BC199)))</f>
        <v>0</v>
      </c>
      <c r="BE199" s="154">
        <f>IF(BE$5&lt;=$D199,0,IF(SUM($D199,I175)&gt;BE$5,$T186/I175,$T186-SUM($I199:BD199)))</f>
        <v>0</v>
      </c>
      <c r="BF199" s="154">
        <f>IF(BF$5&lt;=$D199,0,IF(SUM($D199,I175)&gt;BF$5,$T186/I175,$T186-SUM($I199:BE199)))</f>
        <v>0</v>
      </c>
      <c r="BG199" s="154">
        <f>IF(BG$5&lt;=$D199,0,IF(SUM($D199,I175)&gt;BG$5,$T186/I175,$T186-SUM($I199:BF199)))</f>
        <v>0</v>
      </c>
      <c r="BH199" s="154">
        <f>IF(BH$5&lt;=$D199,0,IF(SUM($D199,I175)&gt;BH$5,$T186/I175,$T186-SUM($I199:BG199)))</f>
        <v>0</v>
      </c>
      <c r="BI199" s="154">
        <f>IF(BI$5&lt;=$D199,0,IF(SUM($D199,I175)&gt;BI$5,$T186/I175,$T186-SUM($I199:BH199)))</f>
        <v>0</v>
      </c>
      <c r="BJ199" s="154">
        <f>IF(BJ$5&lt;=$D199,0,IF(SUM($D199,I175)&gt;BJ$5,$T186/I175,$T186-SUM($I199:BI199)))</f>
        <v>0</v>
      </c>
      <c r="BK199" s="154">
        <f>IF(BK$5&lt;=$D199,0,IF(SUM($D199,I175)&gt;BK$5,$T186/I175,$T186-SUM($I199:BJ199)))</f>
        <v>0</v>
      </c>
      <c r="BL199" s="154">
        <f>IF(BL$5&lt;=$D199,0,IF(SUM($D199,I175)&gt;BL$5,$T186/I175,$T186-SUM($I199:BK199)))</f>
        <v>0</v>
      </c>
      <c r="BM199" s="154">
        <f>IF(BM$5&lt;=$D199,0,IF(SUM($D199,I175)&gt;BM$5,$T186/I175,$T186-SUM($I199:BL199)))</f>
        <v>0</v>
      </c>
      <c r="BN199" s="154">
        <f>IF(BN$5&lt;=$D199,0,IF(SUM($D199,I175)&gt;BN$5,$T186/I175,$T186-SUM($I199:BM199)))</f>
        <v>0</v>
      </c>
      <c r="BO199" s="154">
        <f>IF(BO$5&lt;=$D199,0,IF(SUM($D199,I175)&gt;BO$5,$T186/I175,$T186-SUM($I199:BN199)))</f>
        <v>0</v>
      </c>
      <c r="BP199" s="154">
        <f>IF(BP$5&lt;=$D199,0,IF(SUM($D199,I175)&gt;BP$5,$T186/I175,$T186-SUM($I199:BO199)))</f>
        <v>0</v>
      </c>
      <c r="BQ199" s="154">
        <f>IF(BQ$5&lt;=$D199,0,IF(SUM($D199,I175)&gt;BQ$5,$T186/I175,$T186-SUM($I199:BP199)))</f>
        <v>0</v>
      </c>
      <c r="BR199" s="154">
        <f>IF(BR$5&lt;=$D199,0,IF(SUM($D199,I175)&gt;BR$5,$T186/I175,$T186-SUM($I199:BQ199)))</f>
        <v>0</v>
      </c>
      <c r="BS199" s="154">
        <f>IF(BS$5&lt;=$D199,0,IF(SUM($D199,I175)&gt;BS$5,$T186/I175,$T186-SUM($I199:BR199)))</f>
        <v>0</v>
      </c>
      <c r="BT199" s="154">
        <f>IF(BT$5&lt;=$D199,0,IF(SUM($D199,I175)&gt;BT$5,$T186/I175,$T186-SUM($I199:BS199)))</f>
        <v>0</v>
      </c>
      <c r="BU199" s="154">
        <f>IF(BU$5&lt;=$D199,0,IF(SUM($D199,I175)&gt;BU$5,$T186/I175,$T186-SUM($I199:BT199)))</f>
        <v>0</v>
      </c>
      <c r="BV199" s="154">
        <f>IF(BV$5&lt;=$D199,0,IF(SUM($D199,I175)&gt;BV$5,$T186/I175,$T186-SUM($I199:BU199)))</f>
        <v>0</v>
      </c>
      <c r="BW199" s="154">
        <f>IF(BW$5&lt;=$D199,0,IF(SUM($D199,I175)&gt;BW$5,$T186/I175,$T186-SUM($I199:BV199)))</f>
        <v>0</v>
      </c>
    </row>
    <row r="200" spans="4:75" ht="12.75" customHeight="1" outlineLevel="1">
      <c r="D200" s="155">
        <f t="shared" si="51"/>
        <v>2024</v>
      </c>
      <c r="E200" s="120" t="s">
        <v>55</v>
      </c>
      <c r="I200" s="134"/>
      <c r="J200" s="152">
        <f>IF(J$5&lt;=$D200,0,IF(SUM($D200,I175)&gt;J$5,$U186/I175,$U186-SUM($I200:I200)))</f>
        <v>0</v>
      </c>
      <c r="K200" s="152">
        <f>IF(K$5&lt;=$D200,0,IF(SUM($D200,I175)&gt;K$5,$U186/I175,$U186-SUM($I200:J200)))</f>
        <v>0</v>
      </c>
      <c r="L200" s="152">
        <f>IF(L$5&lt;=$D200,0,IF(SUM($D200,I175)&gt;L$5,$U186/I175,$U186-SUM($I200:K200)))</f>
        <v>0</v>
      </c>
      <c r="M200" s="152">
        <f>IF(M$5&lt;=$D200,0,IF(SUM($D200,I175)&gt;M$5,$U186/I175,$U186-SUM($I200:L200)))</f>
        <v>0</v>
      </c>
      <c r="N200" s="152">
        <f>IF(N$5&lt;=$D200,0,IF(SUM($D200,I175)&gt;N$5,$U186/I175,$U186-SUM($I200:M200)))</f>
        <v>0</v>
      </c>
      <c r="O200" s="152">
        <f>IF(O$5&lt;=$D200,0,IF(SUM($D200,I175)&gt;O$5,$U186/I175,$U186-SUM($I200:N200)))</f>
        <v>0</v>
      </c>
      <c r="P200" s="152">
        <f>IF(P$5&lt;=$D200,0,IF(SUM($D200,I175)&gt;P$5,$U186/I175,$U186-SUM($I200:O200)))</f>
        <v>0</v>
      </c>
      <c r="Q200" s="152">
        <f>IF(Q$5&lt;=$D200,0,IF(SUM($D200,I175)&gt;Q$5,$U186/I175,$U186-SUM($I200:P200)))</f>
        <v>0</v>
      </c>
      <c r="R200" s="152">
        <f>IF(R$5&lt;=$D200,0,IF(SUM($D200,I175)&gt;R$5,$U186/I175,$U186-SUM($I200:Q200)))</f>
        <v>0</v>
      </c>
      <c r="S200" s="152">
        <f>IF(S$5&lt;=$D200,0,IF(SUM($D200,I175)&gt;S$5,$U186/I175,$U186-SUM($I200:R200)))</f>
        <v>0</v>
      </c>
      <c r="T200" s="152">
        <f>IF(T$5&lt;=$D200,0,IF(SUM($D200,I175)&gt;T$5,$U186/I175,$U186-SUM($I200:S200)))</f>
        <v>0</v>
      </c>
      <c r="U200" s="152">
        <f>IF(U$5&lt;=$D200,0,IF(SUM($D200,I175)&gt;U$5,$U186/I175,$U186-SUM($I200:T200)))</f>
        <v>0</v>
      </c>
      <c r="V200" s="153">
        <f>IF(V$5&lt;=$D200,0,IF(SUM($D200,I175)&gt;V$5,$U186/I175,$U186-SUM($I200:U200)))</f>
        <v>0</v>
      </c>
      <c r="W200" s="154">
        <f>IF(W$5&lt;=$D200,0,IF(SUM($D200,I175)&gt;W$5,$U186/I175,$U186-SUM($I200:V200)))</f>
        <v>0</v>
      </c>
      <c r="X200" s="154">
        <f>IF(X$5&lt;=$D200,0,IF(SUM($D200,I175)&gt;X$5,$U186/I175,$U186-SUM($I200:W200)))</f>
        <v>0</v>
      </c>
      <c r="Y200" s="154">
        <f>IF(Y$5&lt;=$D200,0,IF(SUM($D200,I175)&gt;Y$5,$U186/I175,$U186-SUM($I200:X200)))</f>
        <v>0</v>
      </c>
      <c r="Z200" s="154">
        <f>IF(Z$5&lt;=$D200,0,IF(SUM($D200,I175)&gt;Z$5,$U186/I175,$U186-SUM($I200:Y200)))</f>
        <v>0</v>
      </c>
      <c r="AA200" s="154">
        <f>IF(AA$5&lt;=$D200,0,IF(SUM($D200,I175)&gt;AA$5,$U186/I175,$U186-SUM($I200:Z200)))</f>
        <v>0</v>
      </c>
      <c r="AB200" s="154">
        <f>IF(AB$5&lt;=$D200,0,IF(SUM($D200,I175)&gt;AB$5,$U186/I175,$U186-SUM($I200:AA200)))</f>
        <v>0</v>
      </c>
      <c r="AC200" s="154">
        <f>IF(AC$5&lt;=$D200,0,IF(SUM($D200,I175)&gt;AC$5,$U186/I175,$U186-SUM($I200:AB200)))</f>
        <v>0</v>
      </c>
      <c r="AD200" s="154">
        <f>IF(AD$5&lt;=$D200,0,IF(SUM($D200,I175)&gt;AD$5,$U186/I175,$U186-SUM($I200:AC200)))</f>
        <v>0</v>
      </c>
      <c r="AE200" s="154">
        <f>IF(AE$5&lt;=$D200,0,IF(SUM($D200,I175)&gt;AE$5,$U186/I175,$U186-SUM($I200:AD200)))</f>
        <v>0</v>
      </c>
      <c r="AF200" s="154">
        <f>IF(AF$5&lt;=$D200,0,IF(SUM($D200,I175)&gt;AF$5,$U186/I175,$U186-SUM($I200:AE200)))</f>
        <v>0</v>
      </c>
      <c r="AG200" s="154">
        <f>IF(AG$5&lt;=$D200,0,IF(SUM($D200,I175)&gt;AG$5,$U186/I175,$U186-SUM($I200:AF200)))</f>
        <v>0</v>
      </c>
      <c r="AH200" s="154">
        <f>IF(AH$5&lt;=$D200,0,IF(SUM($D200,I175)&gt;AH$5,$U186/I175,$U186-SUM($I200:AG200)))</f>
        <v>0</v>
      </c>
      <c r="AI200" s="154">
        <f>IF(AI$5&lt;=$D200,0,IF(SUM($D200,I175)&gt;AI$5,$U186/I175,$U186-SUM($I200:AH200)))</f>
        <v>0</v>
      </c>
      <c r="AJ200" s="154">
        <f>IF(AJ$5&lt;=$D200,0,IF(SUM($D200,I175)&gt;AJ$5,$U186/I175,$U186-SUM($I200:AI200)))</f>
        <v>0</v>
      </c>
      <c r="AK200" s="154">
        <f>IF(AK$5&lt;=$D200,0,IF(SUM($D200,I175)&gt;AK$5,$U186/I175,$U186-SUM($I200:AJ200)))</f>
        <v>0</v>
      </c>
      <c r="AL200" s="154">
        <f>IF(AL$5&lt;=$D200,0,IF(SUM($D200,I175)&gt;AL$5,$U186/I175,$U186-SUM($I200:AK200)))</f>
        <v>0</v>
      </c>
      <c r="AM200" s="154">
        <f>IF(AM$5&lt;=$D200,0,IF(SUM($D200,I175)&gt;AM$5,$U186/I175,$U186-SUM($I200:AL200)))</f>
        <v>0</v>
      </c>
      <c r="AN200" s="154">
        <f>IF(AN$5&lt;=$D200,0,IF(SUM($D200,I175)&gt;AN$5,$U186/I175,$U186-SUM($I200:AM200)))</f>
        <v>0</v>
      </c>
      <c r="AO200" s="154">
        <f>IF(AO$5&lt;=$D200,0,IF(SUM($D200,I175)&gt;AO$5,$U186/I175,$U186-SUM($I200:AN200)))</f>
        <v>0</v>
      </c>
      <c r="AP200" s="154">
        <f>IF(AP$5&lt;=$D200,0,IF(SUM($D200,I175)&gt;AP$5,$U186/I175,$U186-SUM($I200:AO200)))</f>
        <v>0</v>
      </c>
      <c r="AQ200" s="154">
        <f>IF(AQ$5&lt;=$D200,0,IF(SUM($D200,I175)&gt;AQ$5,$U186/I175,$U186-SUM($I200:AP200)))</f>
        <v>0</v>
      </c>
      <c r="AR200" s="154">
        <f>IF(AR$5&lt;=$D200,0,IF(SUM($D200,I175)&gt;AR$5,$U186/I175,$U186-SUM($I200:AQ200)))</f>
        <v>0</v>
      </c>
      <c r="AS200" s="154">
        <f>IF(AS$5&lt;=$D200,0,IF(SUM($D200,I175)&gt;AS$5,$U186/I175,$U186-SUM($I200:AR200)))</f>
        <v>0</v>
      </c>
      <c r="AT200" s="154">
        <f>IF(AT$5&lt;=$D200,0,IF(SUM($D200,I175)&gt;AT$5,$U186/I175,$U186-SUM($I200:AS200)))</f>
        <v>0</v>
      </c>
      <c r="AU200" s="154">
        <f>IF(AU$5&lt;=$D200,0,IF(SUM($D200,I175)&gt;AU$5,$U186/I175,$U186-SUM($I200:AT200)))</f>
        <v>0</v>
      </c>
      <c r="AV200" s="154">
        <f>IF(AV$5&lt;=$D200,0,IF(SUM($D200,I175)&gt;AV$5,$U186/I175,$U186-SUM($I200:AU200)))</f>
        <v>0</v>
      </c>
      <c r="AW200" s="154">
        <f>IF(AW$5&lt;=$D200,0,IF(SUM($D200,I175)&gt;AW$5,$U186/I175,$U186-SUM($I200:AV200)))</f>
        <v>0</v>
      </c>
      <c r="AX200" s="154">
        <f>IF(AX$5&lt;=$D200,0,IF(SUM($D200,I175)&gt;AX$5,$U186/I175,$U186-SUM($I200:AW200)))</f>
        <v>0</v>
      </c>
      <c r="AY200" s="154">
        <f>IF(AY$5&lt;=$D200,0,IF(SUM($D200,I175)&gt;AY$5,$U186/I175,$U186-SUM($I200:AX200)))</f>
        <v>0</v>
      </c>
      <c r="AZ200" s="154">
        <f>IF(AZ$5&lt;=$D200,0,IF(SUM($D200,I175)&gt;AZ$5,$U186/I175,$U186-SUM($I200:AY200)))</f>
        <v>0</v>
      </c>
      <c r="BA200" s="154">
        <f>IF(BA$5&lt;=$D200,0,IF(SUM($D200,I175)&gt;BA$5,$U186/I175,$U186-SUM($I200:AZ200)))</f>
        <v>0</v>
      </c>
      <c r="BB200" s="154">
        <f>IF(BB$5&lt;=$D200,0,IF(SUM($D200,I175)&gt;BB$5,$U186/I175,$U186-SUM($I200:BA200)))</f>
        <v>0</v>
      </c>
      <c r="BC200" s="154">
        <f>IF(BC$5&lt;=$D200,0,IF(SUM($D200,I175)&gt;BC$5,$U186/I175,$U186-SUM($I200:BB200)))</f>
        <v>0</v>
      </c>
      <c r="BD200" s="154">
        <f>IF(BD$5&lt;=$D200,0,IF(SUM($D200,I175)&gt;BD$5,$U186/I175,$U186-SUM($I200:BC200)))</f>
        <v>0</v>
      </c>
      <c r="BE200" s="154">
        <f>IF(BE$5&lt;=$D200,0,IF(SUM($D200,I175)&gt;BE$5,$U186/I175,$U186-SUM($I200:BD200)))</f>
        <v>0</v>
      </c>
      <c r="BF200" s="154">
        <f>IF(BF$5&lt;=$D200,0,IF(SUM($D200,I175)&gt;BF$5,$U186/I175,$U186-SUM($I200:BE200)))</f>
        <v>0</v>
      </c>
      <c r="BG200" s="154">
        <f>IF(BG$5&lt;=$D200,0,IF(SUM($D200,I175)&gt;BG$5,$U186/I175,$U186-SUM($I200:BF200)))</f>
        <v>0</v>
      </c>
      <c r="BH200" s="154">
        <f>IF(BH$5&lt;=$D200,0,IF(SUM($D200,I175)&gt;BH$5,$U186/I175,$U186-SUM($I200:BG200)))</f>
        <v>0</v>
      </c>
      <c r="BI200" s="154">
        <f>IF(BI$5&lt;=$D200,0,IF(SUM($D200,I175)&gt;BI$5,$U186/I175,$U186-SUM($I200:BH200)))</f>
        <v>0</v>
      </c>
      <c r="BJ200" s="154">
        <f>IF(BJ$5&lt;=$D200,0,IF(SUM($D200,I175)&gt;BJ$5,$U186/I175,$U186-SUM($I200:BI200)))</f>
        <v>0</v>
      </c>
      <c r="BK200" s="154">
        <f>IF(BK$5&lt;=$D200,0,IF(SUM($D200,I175)&gt;BK$5,$U186/I175,$U186-SUM($I200:BJ200)))</f>
        <v>0</v>
      </c>
      <c r="BL200" s="154">
        <f>IF(BL$5&lt;=$D200,0,IF(SUM($D200,I175)&gt;BL$5,$U186/I175,$U186-SUM($I200:BK200)))</f>
        <v>0</v>
      </c>
      <c r="BM200" s="154">
        <f>IF(BM$5&lt;=$D200,0,IF(SUM($D200,I175)&gt;BM$5,$U186/I175,$U186-SUM($I200:BL200)))</f>
        <v>0</v>
      </c>
      <c r="BN200" s="154">
        <f>IF(BN$5&lt;=$D200,0,IF(SUM($D200,I175)&gt;BN$5,$U186/I175,$U186-SUM($I200:BM200)))</f>
        <v>0</v>
      </c>
      <c r="BO200" s="154">
        <f>IF(BO$5&lt;=$D200,0,IF(SUM($D200,I175)&gt;BO$5,$U186/I175,$U186-SUM($I200:BN200)))</f>
        <v>0</v>
      </c>
      <c r="BP200" s="154">
        <f>IF(BP$5&lt;=$D200,0,IF(SUM($D200,I175)&gt;BP$5,$U186/I175,$U186-SUM($I200:BO200)))</f>
        <v>0</v>
      </c>
      <c r="BQ200" s="154">
        <f>IF(BQ$5&lt;=$D200,0,IF(SUM($D200,I175)&gt;BQ$5,$U186/I175,$U186-SUM($I200:BP200)))</f>
        <v>0</v>
      </c>
      <c r="BR200" s="154">
        <f>IF(BR$5&lt;=$D200,0,IF(SUM($D200,I175)&gt;BR$5,$U186/I175,$U186-SUM($I200:BQ200)))</f>
        <v>0</v>
      </c>
      <c r="BS200" s="154">
        <f>IF(BS$5&lt;=$D200,0,IF(SUM($D200,I175)&gt;BS$5,$U186/I175,$U186-SUM($I200:BR200)))</f>
        <v>0</v>
      </c>
      <c r="BT200" s="154">
        <f>IF(BT$5&lt;=$D200,0,IF(SUM($D200,I175)&gt;BT$5,$U186/I175,$U186-SUM($I200:BS200)))</f>
        <v>0</v>
      </c>
      <c r="BU200" s="154">
        <f>IF(BU$5&lt;=$D200,0,IF(SUM($D200,I175)&gt;BU$5,$U186/I175,$U186-SUM($I200:BT200)))</f>
        <v>0</v>
      </c>
      <c r="BV200" s="154">
        <f>IF(BV$5&lt;=$D200,0,IF(SUM($D200,I175)&gt;BV$5,$U186/I175,$U186-SUM($I200:BU200)))</f>
        <v>0</v>
      </c>
      <c r="BW200" s="154">
        <f>IF(BW$5&lt;=$D200,0,IF(SUM($D200,I175)&gt;BW$5,$U186/I175,$U186-SUM($I200:BV200)))</f>
        <v>0</v>
      </c>
    </row>
    <row r="201" spans="4:75" ht="12.75" customHeight="1" outlineLevel="1">
      <c r="D201" s="155">
        <f t="shared" si="51"/>
        <v>2025</v>
      </c>
      <c r="E201" s="120" t="s">
        <v>55</v>
      </c>
      <c r="I201" s="134"/>
      <c r="J201" s="152">
        <f>IF(J$5&lt;=$D201,0,IF(SUM($D201,I175)&gt;J$5,$V186/I175,$V186-SUM($I201:I201)))</f>
        <v>0</v>
      </c>
      <c r="K201" s="152">
        <f>IF(K$5&lt;=$D201,0,IF(SUM($D201,I175)&gt;K$5,$V186/I175,$V186-SUM($I201:J201)))</f>
        <v>0</v>
      </c>
      <c r="L201" s="152">
        <f>IF(L$5&lt;=$D201,0,IF(SUM($D201,I175)&gt;L$5,$V186/I175,$V186-SUM($I201:K201)))</f>
        <v>0</v>
      </c>
      <c r="M201" s="152">
        <f>IF(M$5&lt;=$D201,0,IF(SUM($D201,I175)&gt;M$5,$V186/I175,$V186-SUM($I201:L201)))</f>
        <v>0</v>
      </c>
      <c r="N201" s="152">
        <f>IF(N$5&lt;=$D201,0,IF(SUM($D201,I175)&gt;N$5,$V186/I175,$V186-SUM($I201:M201)))</f>
        <v>0</v>
      </c>
      <c r="O201" s="152">
        <f>IF(O$5&lt;=$D201,0,IF(SUM($D201,I175)&gt;O$5,$V186/I175,$V186-SUM($I201:N201)))</f>
        <v>0</v>
      </c>
      <c r="P201" s="152">
        <f>IF(P$5&lt;=$D201,0,IF(SUM($D201,I175)&gt;P$5,$V186/I175,$V186-SUM($I201:O201)))</f>
        <v>0</v>
      </c>
      <c r="Q201" s="152">
        <f>IF(Q$5&lt;=$D201,0,IF(SUM($D201,I175)&gt;Q$5,$V186/I175,$V186-SUM($I201:P201)))</f>
        <v>0</v>
      </c>
      <c r="R201" s="152">
        <f>IF(R$5&lt;=$D201,0,IF(SUM($D201,I175)&gt;R$5,$V186/I175,$V186-SUM($I201:Q201)))</f>
        <v>0</v>
      </c>
      <c r="S201" s="152">
        <f>IF(S$5&lt;=$D201,0,IF(SUM($D201,I175)&gt;S$5,$V186/I175,$V186-SUM($I201:R201)))</f>
        <v>0</v>
      </c>
      <c r="T201" s="152">
        <f>IF(T$5&lt;=$D201,0,IF(SUM($D201,I175)&gt;T$5,$V186/I175,$V186-SUM($I201:S201)))</f>
        <v>0</v>
      </c>
      <c r="U201" s="152">
        <f>IF(U$5&lt;=$D201,0,IF(SUM($D201,I175)&gt;U$5,$V186/I175,$V186-SUM($I201:T201)))</f>
        <v>0</v>
      </c>
      <c r="V201" s="152">
        <f>IF(V$5&lt;=$D201,0,IF(SUM($D201,I175)&gt;V$5,$V186/I175,$V186-SUM($I201:U201)))</f>
        <v>0</v>
      </c>
      <c r="W201" s="153">
        <f>IF(W$5&lt;=$D201,0,IF(SUM($D201,I175)&gt;W$5,$V186/I175,$V186-SUM($I201:V201)))</f>
        <v>0</v>
      </c>
      <c r="X201" s="154">
        <f>IF(X$5&lt;=$D201,0,IF(SUM($D201,I175)&gt;X$5,$V186/I175,$V186-SUM($I201:W201)))</f>
        <v>0</v>
      </c>
      <c r="Y201" s="154">
        <f>IF(Y$5&lt;=$D201,0,IF(SUM($D201,I175)&gt;Y$5,$V186/I175,$V186-SUM($I201:X201)))</f>
        <v>0</v>
      </c>
      <c r="Z201" s="154">
        <f>IF(Z$5&lt;=$D201,0,IF(SUM($D201,I175)&gt;Z$5,$V186/I175,$V186-SUM($I201:Y201)))</f>
        <v>0</v>
      </c>
      <c r="AA201" s="154">
        <f>IF(AA$5&lt;=$D201,0,IF(SUM($D201,I175)&gt;AA$5,$V186/I175,$V186-SUM($I201:Z201)))</f>
        <v>0</v>
      </c>
      <c r="AB201" s="154">
        <f>IF(AB$5&lt;=$D201,0,IF(SUM($D201,I175)&gt;AB$5,$V186/I175,$V186-SUM($I201:AA201)))</f>
        <v>0</v>
      </c>
      <c r="AC201" s="154">
        <f>IF(AC$5&lt;=$D201,0,IF(SUM($D201,I175)&gt;AC$5,$V186/I175,$V186-SUM($I201:AB201)))</f>
        <v>0</v>
      </c>
      <c r="AD201" s="154">
        <f>IF(AD$5&lt;=$D201,0,IF(SUM($D201,I175)&gt;AD$5,$V186/I175,$V186-SUM($I201:AC201)))</f>
        <v>0</v>
      </c>
      <c r="AE201" s="154">
        <f>IF(AE$5&lt;=$D201,0,IF(SUM($D201,I175)&gt;AE$5,$V186/I175,$V186-SUM($I201:AD201)))</f>
        <v>0</v>
      </c>
      <c r="AF201" s="154">
        <f>IF(AF$5&lt;=$D201,0,IF(SUM($D201,I175)&gt;AF$5,$V186/I175,$V186-SUM($I201:AE201)))</f>
        <v>0</v>
      </c>
      <c r="AG201" s="154">
        <f>IF(AG$5&lt;=$D201,0,IF(SUM($D201,I175)&gt;AG$5,$V186/I175,$V186-SUM($I201:AF201)))</f>
        <v>0</v>
      </c>
      <c r="AH201" s="154">
        <f>IF(AH$5&lt;=$D201,0,IF(SUM($D201,I175)&gt;AH$5,$V186/I175,$V186-SUM($I201:AG201)))</f>
        <v>0</v>
      </c>
      <c r="AI201" s="154">
        <f>IF(AI$5&lt;=$D201,0,IF(SUM($D201,I175)&gt;AI$5,$V186/I175,$V186-SUM($I201:AH201)))</f>
        <v>0</v>
      </c>
      <c r="AJ201" s="154">
        <f>IF(AJ$5&lt;=$D201,0,IF(SUM($D201,I175)&gt;AJ$5,$V186/I175,$V186-SUM($I201:AI201)))</f>
        <v>0</v>
      </c>
      <c r="AK201" s="154">
        <f>IF(AK$5&lt;=$D201,0,IF(SUM($D201,I175)&gt;AK$5,$V186/I175,$V186-SUM($I201:AJ201)))</f>
        <v>0</v>
      </c>
      <c r="AL201" s="154">
        <f>IF(AL$5&lt;=$D201,0,IF(SUM($D201,I175)&gt;AL$5,$V186/I175,$V186-SUM($I201:AK201)))</f>
        <v>0</v>
      </c>
      <c r="AM201" s="154">
        <f>IF(AM$5&lt;=$D201,0,IF(SUM($D201,I175)&gt;AM$5,$V186/I175,$V186-SUM($I201:AL201)))</f>
        <v>0</v>
      </c>
      <c r="AN201" s="154">
        <f>IF(AN$5&lt;=$D201,0,IF(SUM($D201,I175)&gt;AN$5,$V186/I175,$V186-SUM($I201:AM201)))</f>
        <v>0</v>
      </c>
      <c r="AO201" s="154">
        <f>IF(AO$5&lt;=$D201,0,IF(SUM($D201,I175)&gt;AO$5,$V186/I175,$V186-SUM($I201:AN201)))</f>
        <v>0</v>
      </c>
      <c r="AP201" s="154">
        <f>IF(AP$5&lt;=$D201,0,IF(SUM($D201,I175)&gt;AP$5,$V186/I175,$V186-SUM($I201:AO201)))</f>
        <v>0</v>
      </c>
      <c r="AQ201" s="154">
        <f>IF(AQ$5&lt;=$D201,0,IF(SUM($D201,I175)&gt;AQ$5,$V186/I175,$V186-SUM($I201:AP201)))</f>
        <v>0</v>
      </c>
      <c r="AR201" s="154">
        <f>IF(AR$5&lt;=$D201,0,IF(SUM($D201,I175)&gt;AR$5,$V186/I175,$V186-SUM($I201:AQ201)))</f>
        <v>0</v>
      </c>
      <c r="AS201" s="154">
        <f>IF(AS$5&lt;=$D201,0,IF(SUM($D201,I175)&gt;AS$5,$V186/I175,$V186-SUM($I201:AR201)))</f>
        <v>0</v>
      </c>
      <c r="AT201" s="154">
        <f>IF(AT$5&lt;=$D201,0,IF(SUM($D201,I175)&gt;AT$5,$V186/I175,$V186-SUM($I201:AS201)))</f>
        <v>0</v>
      </c>
      <c r="AU201" s="154">
        <f>IF(AU$5&lt;=$D201,0,IF(SUM($D201,I175)&gt;AU$5,$V186/I175,$V186-SUM($I201:AT201)))</f>
        <v>0</v>
      </c>
      <c r="AV201" s="154">
        <f>IF(AV$5&lt;=$D201,0,IF(SUM($D201,I175)&gt;AV$5,$V186/I175,$V186-SUM($I201:AU201)))</f>
        <v>0</v>
      </c>
      <c r="AW201" s="154">
        <f>IF(AW$5&lt;=$D201,0,IF(SUM($D201,I175)&gt;AW$5,$V186/I175,$V186-SUM($I201:AV201)))</f>
        <v>0</v>
      </c>
      <c r="AX201" s="154">
        <f>IF(AX$5&lt;=$D201,0,IF(SUM($D201,I175)&gt;AX$5,$V186/I175,$V186-SUM($I201:AW201)))</f>
        <v>0</v>
      </c>
      <c r="AY201" s="154">
        <f>IF(AY$5&lt;=$D201,0,IF(SUM($D201,I175)&gt;AY$5,$V186/I175,$V186-SUM($I201:AX201)))</f>
        <v>0</v>
      </c>
      <c r="AZ201" s="154">
        <f>IF(AZ$5&lt;=$D201,0,IF(SUM($D201,I175)&gt;AZ$5,$V186/I175,$V186-SUM($I201:AY201)))</f>
        <v>0</v>
      </c>
      <c r="BA201" s="154">
        <f>IF(BA$5&lt;=$D201,0,IF(SUM($D201,I175)&gt;BA$5,$V186/I175,$V186-SUM($I201:AZ201)))</f>
        <v>0</v>
      </c>
      <c r="BB201" s="154">
        <f>IF(BB$5&lt;=$D201,0,IF(SUM($D201,I175)&gt;BB$5,$V186/I175,$V186-SUM($I201:BA201)))</f>
        <v>0</v>
      </c>
      <c r="BC201" s="154">
        <f>IF(BC$5&lt;=$D201,0,IF(SUM($D201,I175)&gt;BC$5,$V186/I175,$V186-SUM($I201:BB201)))</f>
        <v>0</v>
      </c>
      <c r="BD201" s="154">
        <f>IF(BD$5&lt;=$D201,0,IF(SUM($D201,I175)&gt;BD$5,$V186/I175,$V186-SUM($I201:BC201)))</f>
        <v>0</v>
      </c>
      <c r="BE201" s="154">
        <f>IF(BE$5&lt;=$D201,0,IF(SUM($D201,I175)&gt;BE$5,$V186/I175,$V186-SUM($I201:BD201)))</f>
        <v>0</v>
      </c>
      <c r="BF201" s="154">
        <f>IF(BF$5&lt;=$D201,0,IF(SUM($D201,I175)&gt;BF$5,$V186/I175,$V186-SUM($I201:BE201)))</f>
        <v>0</v>
      </c>
      <c r="BG201" s="154">
        <f>IF(BG$5&lt;=$D201,0,IF(SUM($D201,I175)&gt;BG$5,$V186/I175,$V186-SUM($I201:BF201)))</f>
        <v>0</v>
      </c>
      <c r="BH201" s="154">
        <f>IF(BH$5&lt;=$D201,0,IF(SUM($D201,I175)&gt;BH$5,$V186/I175,$V186-SUM($I201:BG201)))</f>
        <v>0</v>
      </c>
      <c r="BI201" s="154">
        <f>IF(BI$5&lt;=$D201,0,IF(SUM($D201,I175)&gt;BI$5,$V186/I175,$V186-SUM($I201:BH201)))</f>
        <v>0</v>
      </c>
      <c r="BJ201" s="154">
        <f>IF(BJ$5&lt;=$D201,0,IF(SUM($D201,I175)&gt;BJ$5,$V186/I175,$V186-SUM($I201:BI201)))</f>
        <v>0</v>
      </c>
      <c r="BK201" s="154">
        <f>IF(BK$5&lt;=$D201,0,IF(SUM($D201,I175)&gt;BK$5,$V186/I175,$V186-SUM($I201:BJ201)))</f>
        <v>0</v>
      </c>
      <c r="BL201" s="154">
        <f>IF(BL$5&lt;=$D201,0,IF(SUM($D201,I175)&gt;BL$5,$V186/I175,$V186-SUM($I201:BK201)))</f>
        <v>0</v>
      </c>
      <c r="BM201" s="154">
        <f>IF(BM$5&lt;=$D201,0,IF(SUM($D201,I175)&gt;BM$5,$V186/I175,$V186-SUM($I201:BL201)))</f>
        <v>0</v>
      </c>
      <c r="BN201" s="154">
        <f>IF(BN$5&lt;=$D201,0,IF(SUM($D201,I175)&gt;BN$5,$V186/I175,$V186-SUM($I201:BM201)))</f>
        <v>0</v>
      </c>
      <c r="BO201" s="154">
        <f>IF(BO$5&lt;=$D201,0,IF(SUM($D201,I175)&gt;BO$5,$V186/I175,$V186-SUM($I201:BN201)))</f>
        <v>0</v>
      </c>
      <c r="BP201" s="154">
        <f>IF(BP$5&lt;=$D201,0,IF(SUM($D201,I175)&gt;BP$5,$V186/I175,$V186-SUM($I201:BO201)))</f>
        <v>0</v>
      </c>
      <c r="BQ201" s="154">
        <f>IF(BQ$5&lt;=$D201,0,IF(SUM($D201,I175)&gt;BQ$5,$V186/I175,$V186-SUM($I201:BP201)))</f>
        <v>0</v>
      </c>
      <c r="BR201" s="154">
        <f>IF(BR$5&lt;=$D201,0,IF(SUM($D201,I175)&gt;BR$5,$V186/I175,$V186-SUM($I201:BQ201)))</f>
        <v>0</v>
      </c>
      <c r="BS201" s="154">
        <f>IF(BS$5&lt;=$D201,0,IF(SUM($D201,I175)&gt;BS$5,$V186/I175,$V186-SUM($I201:BR201)))</f>
        <v>0</v>
      </c>
      <c r="BT201" s="154">
        <f>IF(BT$5&lt;=$D201,0,IF(SUM($D201,I175)&gt;BT$5,$V186/I175,$V186-SUM($I201:BS201)))</f>
        <v>0</v>
      </c>
      <c r="BU201" s="154">
        <f>IF(BU$5&lt;=$D201,0,IF(SUM($D201,I175)&gt;BU$5,$V186/I175,$V186-SUM($I201:BT201)))</f>
        <v>0</v>
      </c>
      <c r="BV201" s="154">
        <f>IF(BV$5&lt;=$D201,0,IF(SUM($D201,I175)&gt;BV$5,$V186/I175,$V186-SUM($I201:BU201)))</f>
        <v>0</v>
      </c>
      <c r="BW201" s="154">
        <f>IF(BW$5&lt;=$D201,0,IF(SUM($D201,I175)&gt;BW$5,$V186/I175,$V186-SUM($I201:BV201)))</f>
        <v>0</v>
      </c>
    </row>
    <row r="202" spans="4:75" ht="12.75" customHeight="1" outlineLevel="1">
      <c r="D202" s="155">
        <f t="shared" si="51"/>
        <v>2026</v>
      </c>
      <c r="E202" s="120" t="s">
        <v>55</v>
      </c>
      <c r="I202" s="134"/>
      <c r="J202" s="152">
        <f>IF(J$5&lt;=$D202,0,IF(SUM($D202,I175)&gt;J$5,$W186/I175,$W186-SUM($I202:I202)))</f>
        <v>0</v>
      </c>
      <c r="K202" s="152">
        <f>IF(K$5&lt;=$D202,0,IF(SUM($D202,I175)&gt;K$5,$W186/I175,$W186-SUM($I202:J202)))</f>
        <v>0</v>
      </c>
      <c r="L202" s="152">
        <f>IF(L$5&lt;=$D202,0,IF(SUM($D202,I175)&gt;L$5,$W186/I175,$W186-SUM($I202:K202)))</f>
        <v>0</v>
      </c>
      <c r="M202" s="152">
        <f>IF(M$5&lt;=$D202,0,IF(SUM($D202,I175)&gt;M$5,$W186/I175,$W186-SUM($I202:L202)))</f>
        <v>0</v>
      </c>
      <c r="N202" s="152">
        <f>IF(N$5&lt;=$D202,0,IF(SUM($D202,I175)&gt;N$5,$W186/I175,$W186-SUM($I202:M202)))</f>
        <v>0</v>
      </c>
      <c r="O202" s="152">
        <f>IF(O$5&lt;=$D202,0,IF(SUM($D202,I175)&gt;O$5,$W186/I175,$W186-SUM($I202:N202)))</f>
        <v>0</v>
      </c>
      <c r="P202" s="152">
        <f>IF(P$5&lt;=$D202,0,IF(SUM($D202,I175)&gt;P$5,$W186/I175,$W186-SUM($I202:O202)))</f>
        <v>0</v>
      </c>
      <c r="Q202" s="152">
        <f>IF(Q$5&lt;=$D202,0,IF(SUM($D202,I175)&gt;Q$5,$W186/I175,$W186-SUM($I202:P202)))</f>
        <v>0</v>
      </c>
      <c r="R202" s="152">
        <f>IF(R$5&lt;=$D202,0,IF(SUM($D202,I175)&gt;R$5,$W186/I175,$W186-SUM($I202:Q202)))</f>
        <v>0</v>
      </c>
      <c r="S202" s="152">
        <f>IF(S$5&lt;=$D202,0,IF(SUM($D202,I175)&gt;S$5,$W186/I175,$W186-SUM($I202:R202)))</f>
        <v>0</v>
      </c>
      <c r="T202" s="152">
        <f>IF(T$5&lt;=$D202,0,IF(SUM($D202,I175)&gt;T$5,$W186/I175,$W186-SUM($I202:S202)))</f>
        <v>0</v>
      </c>
      <c r="U202" s="152">
        <f>IF(U$5&lt;=$D202,0,IF(SUM($D202,I175)&gt;U$5,$W186/I175,$W186-SUM($I202:T202)))</f>
        <v>0</v>
      </c>
      <c r="V202" s="152">
        <f>IF(V$5&lt;=$D202,0,IF(SUM($D202,I175)&gt;V$5,$W186/I175,$W186-SUM($I202:U202)))</f>
        <v>0</v>
      </c>
      <c r="W202" s="152">
        <f>IF(W$5&lt;=$D202,0,IF(SUM($D202,I175)&gt;W$5,$W186/I175,$W186-SUM($I202:V202)))</f>
        <v>0</v>
      </c>
      <c r="X202" s="153">
        <f>IF(X$5&lt;=$D202,0,IF(SUM($D202,I175)&gt;X$5,$W186/I175,$W186-SUM($I202:W202)))</f>
        <v>0</v>
      </c>
      <c r="Y202" s="154">
        <f>IF(Y$5&lt;=$D202,0,IF(SUM($D202,I175)&gt;Y$5,$W186/I175,$W186-SUM($I202:X202)))</f>
        <v>0</v>
      </c>
      <c r="Z202" s="154">
        <f>IF(Z$5&lt;=$D202,0,IF(SUM($D202,I175)&gt;Z$5,$W186/I175,$W186-SUM($I202:Y202)))</f>
        <v>0</v>
      </c>
      <c r="AA202" s="154">
        <f>IF(AA$5&lt;=$D202,0,IF(SUM($D202,I175)&gt;AA$5,$W186/I175,$W186-SUM($I202:Z202)))</f>
        <v>0</v>
      </c>
      <c r="AB202" s="154">
        <f>IF(AB$5&lt;=$D202,0,IF(SUM($D202,I175)&gt;AB$5,$W186/I175,$W186-SUM($I202:AA202)))</f>
        <v>0</v>
      </c>
      <c r="AC202" s="154">
        <f>IF(AC$5&lt;=$D202,0,IF(SUM($D202,I175)&gt;AC$5,$W186/I175,$W186-SUM($I202:AB202)))</f>
        <v>0</v>
      </c>
      <c r="AD202" s="154">
        <f>IF(AD$5&lt;=$D202,0,IF(SUM($D202,I175)&gt;AD$5,$W186/I175,$W186-SUM($I202:AC202)))</f>
        <v>0</v>
      </c>
      <c r="AE202" s="154">
        <f>IF(AE$5&lt;=$D202,0,IF(SUM($D202,I175)&gt;AE$5,$W186/I175,$W186-SUM($I202:AD202)))</f>
        <v>0</v>
      </c>
      <c r="AF202" s="154">
        <f>IF(AF$5&lt;=$D202,0,IF(SUM($D202,I175)&gt;AF$5,$W186/I175,$W186-SUM($I202:AE202)))</f>
        <v>0</v>
      </c>
      <c r="AG202" s="154">
        <f>IF(AG$5&lt;=$D202,0,IF(SUM($D202,I175)&gt;AG$5,$W186/I175,$W186-SUM($I202:AF202)))</f>
        <v>0</v>
      </c>
      <c r="AH202" s="154">
        <f>IF(AH$5&lt;=$D202,0,IF(SUM($D202,I175)&gt;AH$5,$W186/I175,$W186-SUM($I202:AG202)))</f>
        <v>0</v>
      </c>
      <c r="AI202" s="154">
        <f>IF(AI$5&lt;=$D202,0,IF(SUM($D202,I175)&gt;AI$5,$W186/I175,$W186-SUM($I202:AH202)))</f>
        <v>0</v>
      </c>
      <c r="AJ202" s="154">
        <f>IF(AJ$5&lt;=$D202,0,IF(SUM($D202,I175)&gt;AJ$5,$W186/I175,$W186-SUM($I202:AI202)))</f>
        <v>0</v>
      </c>
      <c r="AK202" s="154">
        <f>IF(AK$5&lt;=$D202,0,IF(SUM($D202,I175)&gt;AK$5,$W186/I175,$W186-SUM($I202:AJ202)))</f>
        <v>0</v>
      </c>
      <c r="AL202" s="154">
        <f>IF(AL$5&lt;=$D202,0,IF(SUM($D202,I175)&gt;AL$5,$W186/I175,$W186-SUM($I202:AK202)))</f>
        <v>0</v>
      </c>
      <c r="AM202" s="154">
        <f>IF(AM$5&lt;=$D202,0,IF(SUM($D202,I175)&gt;AM$5,$W186/I175,$W186-SUM($I202:AL202)))</f>
        <v>0</v>
      </c>
      <c r="AN202" s="154">
        <f>IF(AN$5&lt;=$D202,0,IF(SUM($D202,I175)&gt;AN$5,$W186/I175,$W186-SUM($I202:AM202)))</f>
        <v>0</v>
      </c>
      <c r="AO202" s="154">
        <f>IF(AO$5&lt;=$D202,0,IF(SUM($D202,I175)&gt;AO$5,$W186/I175,$W186-SUM($I202:AN202)))</f>
        <v>0</v>
      </c>
      <c r="AP202" s="154">
        <f>IF(AP$5&lt;=$D202,0,IF(SUM($D202,I175)&gt;AP$5,$W186/I175,$W186-SUM($I202:AO202)))</f>
        <v>0</v>
      </c>
      <c r="AQ202" s="154">
        <f>IF(AQ$5&lt;=$D202,0,IF(SUM($D202,I175)&gt;AQ$5,$W186/I175,$W186-SUM($I202:AP202)))</f>
        <v>0</v>
      </c>
      <c r="AR202" s="154">
        <f>IF(AR$5&lt;=$D202,0,IF(SUM($D202,I175)&gt;AR$5,$W186/I175,$W186-SUM($I202:AQ202)))</f>
        <v>0</v>
      </c>
      <c r="AS202" s="154">
        <f>IF(AS$5&lt;=$D202,0,IF(SUM($D202,I175)&gt;AS$5,$W186/I175,$W186-SUM($I202:AR202)))</f>
        <v>0</v>
      </c>
      <c r="AT202" s="154">
        <f>IF(AT$5&lt;=$D202,0,IF(SUM($D202,I175)&gt;AT$5,$W186/I175,$W186-SUM($I202:AS202)))</f>
        <v>0</v>
      </c>
      <c r="AU202" s="154">
        <f>IF(AU$5&lt;=$D202,0,IF(SUM($D202,I175)&gt;AU$5,$W186/I175,$W186-SUM($I202:AT202)))</f>
        <v>0</v>
      </c>
      <c r="AV202" s="154">
        <f>IF(AV$5&lt;=$D202,0,IF(SUM($D202,I175)&gt;AV$5,$W186/I175,$W186-SUM($I202:AU202)))</f>
        <v>0</v>
      </c>
      <c r="AW202" s="154">
        <f>IF(AW$5&lt;=$D202,0,IF(SUM($D202,I175)&gt;AW$5,$W186/I175,$W186-SUM($I202:AV202)))</f>
        <v>0</v>
      </c>
      <c r="AX202" s="154">
        <f>IF(AX$5&lt;=$D202,0,IF(SUM($D202,I175)&gt;AX$5,$W186/I175,$W186-SUM($I202:AW202)))</f>
        <v>0</v>
      </c>
      <c r="AY202" s="154">
        <f>IF(AY$5&lt;=$D202,0,IF(SUM($D202,I175)&gt;AY$5,$W186/I175,$W186-SUM($I202:AX202)))</f>
        <v>0</v>
      </c>
      <c r="AZ202" s="154">
        <f>IF(AZ$5&lt;=$D202,0,IF(SUM($D202,I175)&gt;AZ$5,$W186/I175,$W186-SUM($I202:AY202)))</f>
        <v>0</v>
      </c>
      <c r="BA202" s="154">
        <f>IF(BA$5&lt;=$D202,0,IF(SUM($D202,I175)&gt;BA$5,$W186/I175,$W186-SUM($I202:AZ202)))</f>
        <v>0</v>
      </c>
      <c r="BB202" s="154">
        <f>IF(BB$5&lt;=$D202,0,IF(SUM($D202,I175)&gt;BB$5,$W186/I175,$W186-SUM($I202:BA202)))</f>
        <v>0</v>
      </c>
      <c r="BC202" s="154">
        <f>IF(BC$5&lt;=$D202,0,IF(SUM($D202,I175)&gt;BC$5,$W186/I175,$W186-SUM($I202:BB202)))</f>
        <v>0</v>
      </c>
      <c r="BD202" s="154">
        <f>IF(BD$5&lt;=$D202,0,IF(SUM($D202,I175)&gt;BD$5,$W186/I175,$W186-SUM($I202:BC202)))</f>
        <v>0</v>
      </c>
      <c r="BE202" s="154">
        <f>IF(BE$5&lt;=$D202,0,IF(SUM($D202,I175)&gt;BE$5,$W186/I175,$W186-SUM($I202:BD202)))</f>
        <v>0</v>
      </c>
      <c r="BF202" s="154">
        <f>IF(BF$5&lt;=$D202,0,IF(SUM($D202,I175)&gt;BF$5,$W186/I175,$W186-SUM($I202:BE202)))</f>
        <v>0</v>
      </c>
      <c r="BG202" s="154">
        <f>IF(BG$5&lt;=$D202,0,IF(SUM($D202,I175)&gt;BG$5,$W186/I175,$W186-SUM($I202:BF202)))</f>
        <v>0</v>
      </c>
      <c r="BH202" s="154">
        <f>IF(BH$5&lt;=$D202,0,IF(SUM($D202,I175)&gt;BH$5,$W186/I175,$W186-SUM($I202:BG202)))</f>
        <v>0</v>
      </c>
      <c r="BI202" s="154">
        <f>IF(BI$5&lt;=$D202,0,IF(SUM($D202,I175)&gt;BI$5,$W186/I175,$W186-SUM($I202:BH202)))</f>
        <v>0</v>
      </c>
      <c r="BJ202" s="154">
        <f>IF(BJ$5&lt;=$D202,0,IF(SUM($D202,I175)&gt;BJ$5,$W186/I175,$W186-SUM($I202:BI202)))</f>
        <v>0</v>
      </c>
      <c r="BK202" s="154">
        <f>IF(BK$5&lt;=$D202,0,IF(SUM($D202,I175)&gt;BK$5,$W186/I175,$W186-SUM($I202:BJ202)))</f>
        <v>0</v>
      </c>
      <c r="BL202" s="154">
        <f>IF(BL$5&lt;=$D202,0,IF(SUM($D202,I175)&gt;BL$5,$W186/I175,$W186-SUM($I202:BK202)))</f>
        <v>0</v>
      </c>
      <c r="BM202" s="154">
        <f>IF(BM$5&lt;=$D202,0,IF(SUM($D202,I175)&gt;BM$5,$W186/I175,$W186-SUM($I202:BL202)))</f>
        <v>0</v>
      </c>
      <c r="BN202" s="154">
        <f>IF(BN$5&lt;=$D202,0,IF(SUM($D202,I175)&gt;BN$5,$W186/I175,$W186-SUM($I202:BM202)))</f>
        <v>0</v>
      </c>
      <c r="BO202" s="154">
        <f>IF(BO$5&lt;=$D202,0,IF(SUM($D202,I175)&gt;BO$5,$W186/I175,$W186-SUM($I202:BN202)))</f>
        <v>0</v>
      </c>
      <c r="BP202" s="154">
        <f>IF(BP$5&lt;=$D202,0,IF(SUM($D202,I175)&gt;BP$5,$W186/I175,$W186-SUM($I202:BO202)))</f>
        <v>0</v>
      </c>
      <c r="BQ202" s="154">
        <f>IF(BQ$5&lt;=$D202,0,IF(SUM($D202,I175)&gt;BQ$5,$W186/I175,$W186-SUM($I202:BP202)))</f>
        <v>0</v>
      </c>
      <c r="BR202" s="154">
        <f>IF(BR$5&lt;=$D202,0,IF(SUM($D202,I175)&gt;BR$5,$W186/I175,$W186-SUM($I202:BQ202)))</f>
        <v>0</v>
      </c>
      <c r="BS202" s="154">
        <f>IF(BS$5&lt;=$D202,0,IF(SUM($D202,I175)&gt;BS$5,$W186/I175,$W186-SUM($I202:BR202)))</f>
        <v>0</v>
      </c>
      <c r="BT202" s="154">
        <f>IF(BT$5&lt;=$D202,0,IF(SUM($D202,I175)&gt;BT$5,$W186/I175,$W186-SUM($I202:BS202)))</f>
        <v>0</v>
      </c>
      <c r="BU202" s="154">
        <f>IF(BU$5&lt;=$D202,0,IF(SUM($D202,I175)&gt;BU$5,$W186/I175,$W186-SUM($I202:BT202)))</f>
        <v>0</v>
      </c>
      <c r="BV202" s="154">
        <f>IF(BV$5&lt;=$D202,0,IF(SUM($D202,I175)&gt;BV$5,$W186/I175,$W186-SUM($I202:BU202)))</f>
        <v>0</v>
      </c>
      <c r="BW202" s="154">
        <f>IF(BW$5&lt;=$D202,0,IF(SUM($D202,I175)&gt;BW$5,$W186/I175,$W186-SUM($I202:BV202)))</f>
        <v>0</v>
      </c>
    </row>
    <row r="203" spans="4:75" ht="12.75" customHeight="1" outlineLevel="1">
      <c r="D203" s="155">
        <f t="shared" si="51"/>
        <v>2027</v>
      </c>
      <c r="E203" s="120" t="s">
        <v>55</v>
      </c>
      <c r="I203" s="134"/>
      <c r="J203" s="152">
        <f>IF(J$5&lt;=$D203,0,IF(SUM($D203,I175)&gt;J$5,$X186/I175,$X186-SUM($I203:I203)))</f>
        <v>0</v>
      </c>
      <c r="K203" s="152">
        <f>IF(K$5&lt;=$D203,0,IF(SUM($D203,I175)&gt;K$5,$X186/I175,$X186-SUM($I203:J203)))</f>
        <v>0</v>
      </c>
      <c r="L203" s="152">
        <f>IF(L$5&lt;=$D203,0,IF(SUM($D203,I175)&gt;L$5,$X186/I175,$X186-SUM($I203:K203)))</f>
        <v>0</v>
      </c>
      <c r="M203" s="152">
        <f>IF(M$5&lt;=$D203,0,IF(SUM($D203,I175)&gt;M$5,$X186/I175,$X186-SUM($I203:L203)))</f>
        <v>0</v>
      </c>
      <c r="N203" s="152">
        <f>IF(N$5&lt;=$D203,0,IF(SUM($D203,I175)&gt;N$5,$X186/I175,$X186-SUM($I203:M203)))</f>
        <v>0</v>
      </c>
      <c r="O203" s="152">
        <f>IF(O$5&lt;=$D203,0,IF(SUM($D203,I175)&gt;O$5,$X186/I175,$X186-SUM($I203:N203)))</f>
        <v>0</v>
      </c>
      <c r="P203" s="152">
        <f>IF(P$5&lt;=$D203,0,IF(SUM($D203,I175)&gt;P$5,$X186/I175,$X186-SUM($I203:O203)))</f>
        <v>0</v>
      </c>
      <c r="Q203" s="152">
        <f>IF(Q$5&lt;=$D203,0,IF(SUM($D203,I175)&gt;Q$5,$X186/I175,$X186-SUM($I203:P203)))</f>
        <v>0</v>
      </c>
      <c r="R203" s="152">
        <f>IF(R$5&lt;=$D203,0,IF(SUM($D203,I175)&gt;R$5,$X186/I175,$X186-SUM($I203:Q203)))</f>
        <v>0</v>
      </c>
      <c r="S203" s="152">
        <f>IF(S$5&lt;=$D203,0,IF(SUM($D203,I175)&gt;S$5,$X186/I175,$X186-SUM($I203:R203)))</f>
        <v>0</v>
      </c>
      <c r="T203" s="152">
        <f>IF(T$5&lt;=$D203,0,IF(SUM($D203,I175)&gt;T$5,$X186/I175,$X186-SUM($I203:S203)))</f>
        <v>0</v>
      </c>
      <c r="U203" s="152">
        <f>IF(U$5&lt;=$D203,0,IF(SUM($D203,I175)&gt;U$5,$X186/I175,$X186-SUM($I203:T203)))</f>
        <v>0</v>
      </c>
      <c r="V203" s="152">
        <f>IF(V$5&lt;=$D203,0,IF(SUM($D203,I175)&gt;V$5,$X186/I175,$X186-SUM($I203:U203)))</f>
        <v>0</v>
      </c>
      <c r="W203" s="152">
        <f>IF(W$5&lt;=$D203,0,IF(SUM($D203,I175)&gt;W$5,$X186/I175,$X186-SUM($I203:V203)))</f>
        <v>0</v>
      </c>
      <c r="X203" s="152">
        <f>IF(X$5&lt;=$D203,0,IF(SUM($D203,I175)&gt;X$5,$X186/I175,$X186-SUM($I203:W203)))</f>
        <v>0</v>
      </c>
      <c r="Y203" s="153">
        <f>IF(Y$5&lt;=$D203,0,IF(SUM($D203,I175)&gt;Y$5,$X186/I175,$X186-SUM($I203:X203)))</f>
        <v>0</v>
      </c>
      <c r="Z203" s="154">
        <f>IF(Z$5&lt;=$D203,0,IF(SUM($D203,I175)&gt;Z$5,$X186/I175,$X186-SUM($I203:Y203)))</f>
        <v>0</v>
      </c>
      <c r="AA203" s="154">
        <f>IF(AA$5&lt;=$D203,0,IF(SUM($D203,I175)&gt;AA$5,$X186/I175,$X186-SUM($I203:Z203)))</f>
        <v>0</v>
      </c>
      <c r="AB203" s="154">
        <f>IF(AB$5&lt;=$D203,0,IF(SUM($D203,I175)&gt;AB$5,$X186/I175,$X186-SUM($I203:AA203)))</f>
        <v>0</v>
      </c>
      <c r="AC203" s="154">
        <f>IF(AC$5&lt;=$D203,0,IF(SUM($D203,I175)&gt;AC$5,$X186/I175,$X186-SUM($I203:AB203)))</f>
        <v>0</v>
      </c>
      <c r="AD203" s="154">
        <f>IF(AD$5&lt;=$D203,0,IF(SUM($D203,I175)&gt;AD$5,$X186/I175,$X186-SUM($I203:AC203)))</f>
        <v>0</v>
      </c>
      <c r="AE203" s="154">
        <f>IF(AE$5&lt;=$D203,0,IF(SUM($D203,I175)&gt;AE$5,$X186/I175,$X186-SUM($I203:AD203)))</f>
        <v>0</v>
      </c>
      <c r="AF203" s="154">
        <f>IF(AF$5&lt;=$D203,0,IF(SUM($D203,I175)&gt;AF$5,$X186/I175,$X186-SUM($I203:AE203)))</f>
        <v>0</v>
      </c>
      <c r="AG203" s="154">
        <f>IF(AG$5&lt;=$D203,0,IF(SUM($D203,I175)&gt;AG$5,$X186/I175,$X186-SUM($I203:AF203)))</f>
        <v>0</v>
      </c>
      <c r="AH203" s="154">
        <f>IF(AH$5&lt;=$D203,0,IF(SUM($D203,I175)&gt;AH$5,$X186/I175,$X186-SUM($I203:AG203)))</f>
        <v>0</v>
      </c>
      <c r="AI203" s="154">
        <f>IF(AI$5&lt;=$D203,0,IF(SUM($D203,I175)&gt;AI$5,$X186/I175,$X186-SUM($I203:AH203)))</f>
        <v>0</v>
      </c>
      <c r="AJ203" s="154">
        <f>IF(AJ$5&lt;=$D203,0,IF(SUM($D203,I175)&gt;AJ$5,$X186/I175,$X186-SUM($I203:AI203)))</f>
        <v>0</v>
      </c>
      <c r="AK203" s="154">
        <f>IF(AK$5&lt;=$D203,0,IF(SUM($D203,I175)&gt;AK$5,$X186/I175,$X186-SUM($I203:AJ203)))</f>
        <v>0</v>
      </c>
      <c r="AL203" s="154">
        <f>IF(AL$5&lt;=$D203,0,IF(SUM($D203,I175)&gt;AL$5,$X186/I175,$X186-SUM($I203:AK203)))</f>
        <v>0</v>
      </c>
      <c r="AM203" s="154">
        <f>IF(AM$5&lt;=$D203,0,IF(SUM($D203,I175)&gt;AM$5,$X186/I175,$X186-SUM($I203:AL203)))</f>
        <v>0</v>
      </c>
      <c r="AN203" s="154">
        <f>IF(AN$5&lt;=$D203,0,IF(SUM($D203,I175)&gt;AN$5,$X186/I175,$X186-SUM($I203:AM203)))</f>
        <v>0</v>
      </c>
      <c r="AO203" s="154">
        <f>IF(AO$5&lt;=$D203,0,IF(SUM($D203,I175)&gt;AO$5,$X186/I175,$X186-SUM($I203:AN203)))</f>
        <v>0</v>
      </c>
      <c r="AP203" s="154">
        <f>IF(AP$5&lt;=$D203,0,IF(SUM($D203,I175)&gt;AP$5,$X186/I175,$X186-SUM($I203:AO203)))</f>
        <v>0</v>
      </c>
      <c r="AQ203" s="154">
        <f>IF(AQ$5&lt;=$D203,0,IF(SUM($D203,I175)&gt;AQ$5,$X186/I175,$X186-SUM($I203:AP203)))</f>
        <v>0</v>
      </c>
      <c r="AR203" s="154">
        <f>IF(AR$5&lt;=$D203,0,IF(SUM($D203,I175)&gt;AR$5,$X186/I175,$X186-SUM($I203:AQ203)))</f>
        <v>0</v>
      </c>
      <c r="AS203" s="154">
        <f>IF(AS$5&lt;=$D203,0,IF(SUM($D203,I175)&gt;AS$5,$X186/I175,$X186-SUM($I203:AR203)))</f>
        <v>0</v>
      </c>
      <c r="AT203" s="154">
        <f>IF(AT$5&lt;=$D203,0,IF(SUM($D203,I175)&gt;AT$5,$X186/I175,$X186-SUM($I203:AS203)))</f>
        <v>0</v>
      </c>
      <c r="AU203" s="154">
        <f>IF(AU$5&lt;=$D203,0,IF(SUM($D203,I175)&gt;AU$5,$X186/I175,$X186-SUM($I203:AT203)))</f>
        <v>0</v>
      </c>
      <c r="AV203" s="154">
        <f>IF(AV$5&lt;=$D203,0,IF(SUM($D203,I175)&gt;AV$5,$X186/I175,$X186-SUM($I203:AU203)))</f>
        <v>0</v>
      </c>
      <c r="AW203" s="154">
        <f>IF(AW$5&lt;=$D203,0,IF(SUM($D203,I175)&gt;AW$5,$X186/I175,$X186-SUM($I203:AV203)))</f>
        <v>0</v>
      </c>
      <c r="AX203" s="154">
        <f>IF(AX$5&lt;=$D203,0,IF(SUM($D203,I175)&gt;AX$5,$X186/I175,$X186-SUM($I203:AW203)))</f>
        <v>0</v>
      </c>
      <c r="AY203" s="154">
        <f>IF(AY$5&lt;=$D203,0,IF(SUM($D203,I175)&gt;AY$5,$X186/I175,$X186-SUM($I203:AX203)))</f>
        <v>0</v>
      </c>
      <c r="AZ203" s="154">
        <f>IF(AZ$5&lt;=$D203,0,IF(SUM($D203,I175)&gt;AZ$5,$X186/I175,$X186-SUM($I203:AY203)))</f>
        <v>0</v>
      </c>
      <c r="BA203" s="154">
        <f>IF(BA$5&lt;=$D203,0,IF(SUM($D203,I175)&gt;BA$5,$X186/I175,$X186-SUM($I203:AZ203)))</f>
        <v>0</v>
      </c>
      <c r="BB203" s="154">
        <f>IF(BB$5&lt;=$D203,0,IF(SUM($D203,I175)&gt;BB$5,$X186/I175,$X186-SUM($I203:BA203)))</f>
        <v>0</v>
      </c>
      <c r="BC203" s="154">
        <f>IF(BC$5&lt;=$D203,0,IF(SUM($D203,I175)&gt;BC$5,$X186/I175,$X186-SUM($I203:BB203)))</f>
        <v>0</v>
      </c>
      <c r="BD203" s="154">
        <f>IF(BD$5&lt;=$D203,0,IF(SUM($D203,I175)&gt;BD$5,$X186/I175,$X186-SUM($I203:BC203)))</f>
        <v>0</v>
      </c>
      <c r="BE203" s="154">
        <f>IF(BE$5&lt;=$D203,0,IF(SUM($D203,I175)&gt;BE$5,$X186/I175,$X186-SUM($I203:BD203)))</f>
        <v>0</v>
      </c>
      <c r="BF203" s="154">
        <f>IF(BF$5&lt;=$D203,0,IF(SUM($D203,I175)&gt;BF$5,$X186/I175,$X186-SUM($I203:BE203)))</f>
        <v>0</v>
      </c>
      <c r="BG203" s="154">
        <f>IF(BG$5&lt;=$D203,0,IF(SUM($D203,I175)&gt;BG$5,$X186/I175,$X186-SUM($I203:BF203)))</f>
        <v>0</v>
      </c>
      <c r="BH203" s="154">
        <f>IF(BH$5&lt;=$D203,0,IF(SUM($D203,I175)&gt;BH$5,$X186/I175,$X186-SUM($I203:BG203)))</f>
        <v>0</v>
      </c>
      <c r="BI203" s="154">
        <f>IF(BI$5&lt;=$D203,0,IF(SUM($D203,I175)&gt;BI$5,$X186/I175,$X186-SUM($I203:BH203)))</f>
        <v>0</v>
      </c>
      <c r="BJ203" s="154">
        <f>IF(BJ$5&lt;=$D203,0,IF(SUM($D203,I175)&gt;BJ$5,$X186/I175,$X186-SUM($I203:BI203)))</f>
        <v>0</v>
      </c>
      <c r="BK203" s="154">
        <f>IF(BK$5&lt;=$D203,0,IF(SUM($D203,I175)&gt;BK$5,$X186/I175,$X186-SUM($I203:BJ203)))</f>
        <v>0</v>
      </c>
      <c r="BL203" s="154">
        <f>IF(BL$5&lt;=$D203,0,IF(SUM($D203,I175)&gt;BL$5,$X186/I175,$X186-SUM($I203:BK203)))</f>
        <v>0</v>
      </c>
      <c r="BM203" s="154">
        <f>IF(BM$5&lt;=$D203,0,IF(SUM($D203,I175)&gt;BM$5,$X186/I175,$X186-SUM($I203:BL203)))</f>
        <v>0</v>
      </c>
      <c r="BN203" s="154">
        <f>IF(BN$5&lt;=$D203,0,IF(SUM($D203,I175)&gt;BN$5,$X186/I175,$X186-SUM($I203:BM203)))</f>
        <v>0</v>
      </c>
      <c r="BO203" s="154">
        <f>IF(BO$5&lt;=$D203,0,IF(SUM($D203,I175)&gt;BO$5,$X186/I175,$X186-SUM($I203:BN203)))</f>
        <v>0</v>
      </c>
      <c r="BP203" s="154">
        <f>IF(BP$5&lt;=$D203,0,IF(SUM($D203,I175)&gt;BP$5,$X186/I175,$X186-SUM($I203:BO203)))</f>
        <v>0</v>
      </c>
      <c r="BQ203" s="154">
        <f>IF(BQ$5&lt;=$D203,0,IF(SUM($D203,I175)&gt;BQ$5,$X186/I175,$X186-SUM($I203:BP203)))</f>
        <v>0</v>
      </c>
      <c r="BR203" s="154">
        <f>IF(BR$5&lt;=$D203,0,IF(SUM($D203,I175)&gt;BR$5,$X186/I175,$X186-SUM($I203:BQ203)))</f>
        <v>0</v>
      </c>
      <c r="BS203" s="154">
        <f>IF(BS$5&lt;=$D203,0,IF(SUM($D203,I175)&gt;BS$5,$X186/I175,$X186-SUM($I203:BR203)))</f>
        <v>0</v>
      </c>
      <c r="BT203" s="154">
        <f>IF(BT$5&lt;=$D203,0,IF(SUM($D203,I175)&gt;BT$5,$X186/I175,$X186-SUM($I203:BS203)))</f>
        <v>0</v>
      </c>
      <c r="BU203" s="154">
        <f>IF(BU$5&lt;=$D203,0,IF(SUM($D203,I175)&gt;BU$5,$X186/I175,$X186-SUM($I203:BT203)))</f>
        <v>0</v>
      </c>
      <c r="BV203" s="154">
        <f>IF(BV$5&lt;=$D203,0,IF(SUM($D203,I175)&gt;BV$5,$X186/I175,$X186-SUM($I203:BU203)))</f>
        <v>0</v>
      </c>
      <c r="BW203" s="154">
        <f>IF(BW$5&lt;=$D203,0,IF(SUM($D203,I175)&gt;BW$5,$X186/I175,$X186-SUM($I203:BV203)))</f>
        <v>0</v>
      </c>
    </row>
    <row r="204" spans="4:75" ht="12.75" customHeight="1" outlineLevel="1">
      <c r="D204" s="155">
        <f t="shared" si="51"/>
        <v>2028</v>
      </c>
      <c r="E204" s="120" t="s">
        <v>55</v>
      </c>
      <c r="I204" s="134"/>
      <c r="J204" s="152">
        <f>IF(J$5&lt;=$D204,0,IF(SUM($D204,I175)&gt;J$5,$Y186/I175,$Y186-SUM($I204:I204)))</f>
        <v>0</v>
      </c>
      <c r="K204" s="152">
        <f>IF(K$5&lt;=$D204,0,IF(SUM($D204,I175)&gt;K$5,$Y186/I175,$Y186-SUM($I204:J204)))</f>
        <v>0</v>
      </c>
      <c r="L204" s="152">
        <f>IF(L$5&lt;=$D204,0,IF(SUM($D204,I175)&gt;L$5,$Y186/I175,$Y186-SUM($I204:K204)))</f>
        <v>0</v>
      </c>
      <c r="M204" s="152">
        <f>IF(M$5&lt;=$D204,0,IF(SUM($D204,I175)&gt;M$5,$Y186/I175,$Y186-SUM($I204:L204)))</f>
        <v>0</v>
      </c>
      <c r="N204" s="152">
        <f>IF(N$5&lt;=$D204,0,IF(SUM($D204,I175)&gt;N$5,$Y186/I175,$Y186-SUM($I204:M204)))</f>
        <v>0</v>
      </c>
      <c r="O204" s="152">
        <f>IF(O$5&lt;=$D204,0,IF(SUM($D204,I175)&gt;O$5,$Y186/I175,$Y186-SUM($I204:N204)))</f>
        <v>0</v>
      </c>
      <c r="P204" s="152">
        <f>IF(P$5&lt;=$D204,0,IF(SUM($D204,I175)&gt;P$5,$Y186/I175,$Y186-SUM($I204:O204)))</f>
        <v>0</v>
      </c>
      <c r="Q204" s="152">
        <f>IF(Q$5&lt;=$D204,0,IF(SUM($D204,I175)&gt;Q$5,$Y186/I175,$Y186-SUM($I204:P204)))</f>
        <v>0</v>
      </c>
      <c r="R204" s="152">
        <f>IF(R$5&lt;=$D204,0,IF(SUM($D204,I175)&gt;R$5,$Y186/I175,$Y186-SUM($I204:Q204)))</f>
        <v>0</v>
      </c>
      <c r="S204" s="152">
        <f>IF(S$5&lt;=$D204,0,IF(SUM($D204,I175)&gt;S$5,$Y186/I175,$Y186-SUM($I204:R204)))</f>
        <v>0</v>
      </c>
      <c r="T204" s="152">
        <f>IF(T$5&lt;=$D204,0,IF(SUM($D204,I175)&gt;T$5,$Y186/I175,$Y186-SUM($I204:S204)))</f>
        <v>0</v>
      </c>
      <c r="U204" s="152">
        <f>IF(U$5&lt;=$D204,0,IF(SUM($D204,I175)&gt;U$5,$Y186/I175,$Y186-SUM($I204:T204)))</f>
        <v>0</v>
      </c>
      <c r="V204" s="152">
        <f>IF(V$5&lt;=$D204,0,IF(SUM($D204,I175)&gt;V$5,$Y186/I175,$Y186-SUM($I204:U204)))</f>
        <v>0</v>
      </c>
      <c r="W204" s="152">
        <f>IF(W$5&lt;=$D204,0,IF(SUM($D204,I175)&gt;W$5,$Y186/I175,$Y186-SUM($I204:V204)))</f>
        <v>0</v>
      </c>
      <c r="X204" s="152">
        <f>IF(X$5&lt;=$D204,0,IF(SUM($D204,I175)&gt;X$5,$Y186/I175,$Y186-SUM($I204:W204)))</f>
        <v>0</v>
      </c>
      <c r="Y204" s="152">
        <f>IF(Y$5&lt;=$D204,0,IF(SUM($D204,I175)&gt;Y$5,$Y186/I175,$Y186-SUM($I204:X204)))</f>
        <v>0</v>
      </c>
      <c r="Z204" s="153">
        <f>IF(Z$5&lt;=$D204,0,IF(SUM($D204,I175)&gt;Z$5,$Y186/I175,$Y186-SUM($I204:Y204)))</f>
        <v>0</v>
      </c>
      <c r="AA204" s="154">
        <f>IF(AA$5&lt;=$D204,0,IF(SUM($D204,I175)&gt;AA$5,$Y186/I175,$Y186-SUM($I204:Z204)))</f>
        <v>0</v>
      </c>
      <c r="AB204" s="154">
        <f>IF(AB$5&lt;=$D204,0,IF(SUM($D204,I175)&gt;AB$5,$Y186/I175,$Y186-SUM($I204:AA204)))</f>
        <v>0</v>
      </c>
      <c r="AC204" s="154">
        <f>IF(AC$5&lt;=$D204,0,IF(SUM($D204,I175)&gt;AC$5,$Y186/I175,$Y186-SUM($I204:AB204)))</f>
        <v>0</v>
      </c>
      <c r="AD204" s="154">
        <f>IF(AD$5&lt;=$D204,0,IF(SUM($D204,I175)&gt;AD$5,$Y186/I175,$Y186-SUM($I204:AC204)))</f>
        <v>0</v>
      </c>
      <c r="AE204" s="154">
        <f>IF(AE$5&lt;=$D204,0,IF(SUM($D204,I175)&gt;AE$5,$Y186/I175,$Y186-SUM($I204:AD204)))</f>
        <v>0</v>
      </c>
      <c r="AF204" s="154">
        <f>IF(AF$5&lt;=$D204,0,IF(SUM($D204,I175)&gt;AF$5,$Y186/I175,$Y186-SUM($I204:AE204)))</f>
        <v>0</v>
      </c>
      <c r="AG204" s="154">
        <f>IF(AG$5&lt;=$D204,0,IF(SUM($D204,I175)&gt;AG$5,$Y186/I175,$Y186-SUM($I204:AF204)))</f>
        <v>0</v>
      </c>
      <c r="AH204" s="154">
        <f>IF(AH$5&lt;=$D204,0,IF(SUM($D204,I175)&gt;AH$5,$Y186/I175,$Y186-SUM($I204:AG204)))</f>
        <v>0</v>
      </c>
      <c r="AI204" s="154">
        <f>IF(AI$5&lt;=$D204,0,IF(SUM($D204,I175)&gt;AI$5,$Y186/I175,$Y186-SUM($I204:AH204)))</f>
        <v>0</v>
      </c>
      <c r="AJ204" s="154">
        <f>IF(AJ$5&lt;=$D204,0,IF(SUM($D204,I175)&gt;AJ$5,$Y186/I175,$Y186-SUM($I204:AI204)))</f>
        <v>0</v>
      </c>
      <c r="AK204" s="154">
        <f>IF(AK$5&lt;=$D204,0,IF(SUM($D204,I175)&gt;AK$5,$Y186/I175,$Y186-SUM($I204:AJ204)))</f>
        <v>0</v>
      </c>
      <c r="AL204" s="154">
        <f>IF(AL$5&lt;=$D204,0,IF(SUM($D204,I175)&gt;AL$5,$Y186/I175,$Y186-SUM($I204:AK204)))</f>
        <v>0</v>
      </c>
      <c r="AM204" s="154">
        <f>IF(AM$5&lt;=$D204,0,IF(SUM($D204,I175)&gt;AM$5,$Y186/I175,$Y186-SUM($I204:AL204)))</f>
        <v>0</v>
      </c>
      <c r="AN204" s="154">
        <f>IF(AN$5&lt;=$D204,0,IF(SUM($D204,I175)&gt;AN$5,$Y186/I175,$Y186-SUM($I204:AM204)))</f>
        <v>0</v>
      </c>
      <c r="AO204" s="154">
        <f>IF(AO$5&lt;=$D204,0,IF(SUM($D204,I175)&gt;AO$5,$Y186/I175,$Y186-SUM($I204:AN204)))</f>
        <v>0</v>
      </c>
      <c r="AP204" s="154">
        <f>IF(AP$5&lt;=$D204,0,IF(SUM($D204,I175)&gt;AP$5,$Y186/I175,$Y186-SUM($I204:AO204)))</f>
        <v>0</v>
      </c>
      <c r="AQ204" s="154">
        <f>IF(AQ$5&lt;=$D204,0,IF(SUM($D204,I175)&gt;AQ$5,$Y186/I175,$Y186-SUM($I204:AP204)))</f>
        <v>0</v>
      </c>
      <c r="AR204" s="154">
        <f>IF(AR$5&lt;=$D204,0,IF(SUM($D204,I175)&gt;AR$5,$Y186/I175,$Y186-SUM($I204:AQ204)))</f>
        <v>0</v>
      </c>
      <c r="AS204" s="154">
        <f>IF(AS$5&lt;=$D204,0,IF(SUM($D204,I175)&gt;AS$5,$Y186/I175,$Y186-SUM($I204:AR204)))</f>
        <v>0</v>
      </c>
      <c r="AT204" s="154">
        <f>IF(AT$5&lt;=$D204,0,IF(SUM($D204,I175)&gt;AT$5,$Y186/I175,$Y186-SUM($I204:AS204)))</f>
        <v>0</v>
      </c>
      <c r="AU204" s="154">
        <f>IF(AU$5&lt;=$D204,0,IF(SUM($D204,I175)&gt;AU$5,$Y186/I175,$Y186-SUM($I204:AT204)))</f>
        <v>0</v>
      </c>
      <c r="AV204" s="154">
        <f>IF(AV$5&lt;=$D204,0,IF(SUM($D204,I175)&gt;AV$5,$Y186/I175,$Y186-SUM($I204:AU204)))</f>
        <v>0</v>
      </c>
      <c r="AW204" s="154">
        <f>IF(AW$5&lt;=$D204,0,IF(SUM($D204,I175)&gt;AW$5,$Y186/I175,$Y186-SUM($I204:AV204)))</f>
        <v>0</v>
      </c>
      <c r="AX204" s="154">
        <f>IF(AX$5&lt;=$D204,0,IF(SUM($D204,I175)&gt;AX$5,$Y186/I175,$Y186-SUM($I204:AW204)))</f>
        <v>0</v>
      </c>
      <c r="AY204" s="154">
        <f>IF(AY$5&lt;=$D204,0,IF(SUM($D204,I175)&gt;AY$5,$Y186/I175,$Y186-SUM($I204:AX204)))</f>
        <v>0</v>
      </c>
      <c r="AZ204" s="154">
        <f>IF(AZ$5&lt;=$D204,0,IF(SUM($D204,I175)&gt;AZ$5,$Y186/I175,$Y186-SUM($I204:AY204)))</f>
        <v>0</v>
      </c>
      <c r="BA204" s="154">
        <f>IF(BA$5&lt;=$D204,0,IF(SUM($D204,I175)&gt;BA$5,$Y186/I175,$Y186-SUM($I204:AZ204)))</f>
        <v>0</v>
      </c>
      <c r="BB204" s="154">
        <f>IF(BB$5&lt;=$D204,0,IF(SUM($D204,I175)&gt;BB$5,$Y186/I175,$Y186-SUM($I204:BA204)))</f>
        <v>0</v>
      </c>
      <c r="BC204" s="154">
        <f>IF(BC$5&lt;=$D204,0,IF(SUM($D204,I175)&gt;BC$5,$Y186/I175,$Y186-SUM($I204:BB204)))</f>
        <v>0</v>
      </c>
      <c r="BD204" s="154">
        <f>IF(BD$5&lt;=$D204,0,IF(SUM($D204,I175)&gt;BD$5,$Y186/I175,$Y186-SUM($I204:BC204)))</f>
        <v>0</v>
      </c>
      <c r="BE204" s="154">
        <f>IF(BE$5&lt;=$D204,0,IF(SUM($D204,I175)&gt;BE$5,$Y186/I175,$Y186-SUM($I204:BD204)))</f>
        <v>0</v>
      </c>
      <c r="BF204" s="154">
        <f>IF(BF$5&lt;=$D204,0,IF(SUM($D204,I175)&gt;BF$5,$Y186/I175,$Y186-SUM($I204:BE204)))</f>
        <v>0</v>
      </c>
      <c r="BG204" s="154">
        <f>IF(BG$5&lt;=$D204,0,IF(SUM($D204,I175)&gt;BG$5,$Y186/I175,$Y186-SUM($I204:BF204)))</f>
        <v>0</v>
      </c>
      <c r="BH204" s="154">
        <f>IF(BH$5&lt;=$D204,0,IF(SUM($D204,I175)&gt;BH$5,$Y186/I175,$Y186-SUM($I204:BG204)))</f>
        <v>0</v>
      </c>
      <c r="BI204" s="154">
        <f>IF(BI$5&lt;=$D204,0,IF(SUM($D204,I175)&gt;BI$5,$Y186/I175,$Y186-SUM($I204:BH204)))</f>
        <v>0</v>
      </c>
      <c r="BJ204" s="154">
        <f>IF(BJ$5&lt;=$D204,0,IF(SUM($D204,I175)&gt;BJ$5,$Y186/I175,$Y186-SUM($I204:BI204)))</f>
        <v>0</v>
      </c>
      <c r="BK204" s="154">
        <f>IF(BK$5&lt;=$D204,0,IF(SUM($D204,I175)&gt;BK$5,$Y186/I175,$Y186-SUM($I204:BJ204)))</f>
        <v>0</v>
      </c>
      <c r="BL204" s="154">
        <f>IF(BL$5&lt;=$D204,0,IF(SUM($D204,I175)&gt;BL$5,$Y186/I175,$Y186-SUM($I204:BK204)))</f>
        <v>0</v>
      </c>
      <c r="BM204" s="154">
        <f>IF(BM$5&lt;=$D204,0,IF(SUM($D204,I175)&gt;BM$5,$Y186/I175,$Y186-SUM($I204:BL204)))</f>
        <v>0</v>
      </c>
      <c r="BN204" s="154">
        <f>IF(BN$5&lt;=$D204,0,IF(SUM($D204,I175)&gt;BN$5,$Y186/I175,$Y186-SUM($I204:BM204)))</f>
        <v>0</v>
      </c>
      <c r="BO204" s="154">
        <f>IF(BO$5&lt;=$D204,0,IF(SUM($D204,I175)&gt;BO$5,$Y186/I175,$Y186-SUM($I204:BN204)))</f>
        <v>0</v>
      </c>
      <c r="BP204" s="154">
        <f>IF(BP$5&lt;=$D204,0,IF(SUM($D204,I175)&gt;BP$5,$Y186/I175,$Y186-SUM($I204:BO204)))</f>
        <v>0</v>
      </c>
      <c r="BQ204" s="154">
        <f>IF(BQ$5&lt;=$D204,0,IF(SUM($D204,I175)&gt;BQ$5,$Y186/I175,$Y186-SUM($I204:BP204)))</f>
        <v>0</v>
      </c>
      <c r="BR204" s="154">
        <f>IF(BR$5&lt;=$D204,0,IF(SUM($D204,I175)&gt;BR$5,$Y186/I175,$Y186-SUM($I204:BQ204)))</f>
        <v>0</v>
      </c>
      <c r="BS204" s="154">
        <f>IF(BS$5&lt;=$D204,0,IF(SUM($D204,I175)&gt;BS$5,$Y186/I175,$Y186-SUM($I204:BR204)))</f>
        <v>0</v>
      </c>
      <c r="BT204" s="154">
        <f>IF(BT$5&lt;=$D204,0,IF(SUM($D204,I175)&gt;BT$5,$Y186/I175,$Y186-SUM($I204:BS204)))</f>
        <v>0</v>
      </c>
      <c r="BU204" s="154">
        <f>IF(BU$5&lt;=$D204,0,IF(SUM($D204,I175)&gt;BU$5,$Y186/I175,$Y186-SUM($I204:BT204)))</f>
        <v>0</v>
      </c>
      <c r="BV204" s="154">
        <f>IF(BV$5&lt;=$D204,0,IF(SUM($D204,I175)&gt;BV$5,$Y186/I175,$Y186-SUM($I204:BU204)))</f>
        <v>0</v>
      </c>
      <c r="BW204" s="154">
        <f>IF(BW$5&lt;=$D204,0,IF(SUM($D204,I175)&gt;BW$5,$Y186/I175,$Y186-SUM($I204:BV204)))</f>
        <v>0</v>
      </c>
    </row>
    <row r="205" spans="4:75" ht="12.75" customHeight="1" outlineLevel="1">
      <c r="D205" s="155">
        <f t="shared" si="51"/>
        <v>2029</v>
      </c>
      <c r="E205" s="120" t="s">
        <v>55</v>
      </c>
      <c r="I205" s="134"/>
      <c r="J205" s="152">
        <f>IF(J$5&lt;=$D205,0,IF(SUM($D205,I175)&gt;J$5,$Z186/I175,$Z186-SUM($I205:I205)))</f>
        <v>0</v>
      </c>
      <c r="K205" s="152">
        <f>IF(K$5&lt;=$D205,0,IF(SUM($D205,I175)&gt;K$5,$Z186/I175,$Z186-SUM($I205:J205)))</f>
        <v>0</v>
      </c>
      <c r="L205" s="152">
        <f>IF(L$5&lt;=$D205,0,IF(SUM($D205,I175)&gt;L$5,$Z186/I175,$Z186-SUM($I205:K205)))</f>
        <v>0</v>
      </c>
      <c r="M205" s="152">
        <f>IF(M$5&lt;=$D205,0,IF(SUM($D205,I175)&gt;M$5,$Z186/I175,$Z186-SUM($I205:L205)))</f>
        <v>0</v>
      </c>
      <c r="N205" s="152">
        <f>IF(N$5&lt;=$D205,0,IF(SUM($D205,I175)&gt;N$5,$Z186/I175,$Z186-SUM($I205:M205)))</f>
        <v>0</v>
      </c>
      <c r="O205" s="152">
        <f>IF(O$5&lt;=$D205,0,IF(SUM($D205,I175)&gt;O$5,$Z186/I175,$Z186-SUM($I205:N205)))</f>
        <v>0</v>
      </c>
      <c r="P205" s="152">
        <f>IF(P$5&lt;=$D205,0,IF(SUM($D205,I175)&gt;P$5,$Z186/I175,$Z186-SUM($I205:O205)))</f>
        <v>0</v>
      </c>
      <c r="Q205" s="152">
        <f>IF(Q$5&lt;=$D205,0,IF(SUM($D205,I175)&gt;Q$5,$Z186/I175,$Z186-SUM($I205:P205)))</f>
        <v>0</v>
      </c>
      <c r="R205" s="152">
        <f>IF(R$5&lt;=$D205,0,IF(SUM($D205,I175)&gt;R$5,$Z186/I175,$Z186-SUM($I205:Q205)))</f>
        <v>0</v>
      </c>
      <c r="S205" s="152">
        <f>IF(S$5&lt;=$D205,0,IF(SUM($D205,I175)&gt;S$5,$Z186/I175,$Z186-SUM($I205:R205)))</f>
        <v>0</v>
      </c>
      <c r="T205" s="152">
        <f>IF(T$5&lt;=$D205,0,IF(SUM($D205,I175)&gt;T$5,$Z186/I175,$Z186-SUM($I205:S205)))</f>
        <v>0</v>
      </c>
      <c r="U205" s="152">
        <f>IF(U$5&lt;=$D205,0,IF(SUM($D205,I175)&gt;U$5,$Z186/I175,$Z186-SUM($I205:T205)))</f>
        <v>0</v>
      </c>
      <c r="V205" s="152">
        <f>IF(V$5&lt;=$D205,0,IF(SUM($D205,I175)&gt;V$5,$Z186/I175,$Z186-SUM($I205:U205)))</f>
        <v>0</v>
      </c>
      <c r="W205" s="152">
        <f>IF(W$5&lt;=$D205,0,IF(SUM($D205,I175)&gt;W$5,$Z186/I175,$Z186-SUM($I205:V205)))</f>
        <v>0</v>
      </c>
      <c r="X205" s="152">
        <f>IF(X$5&lt;=$D205,0,IF(SUM($D205,I175)&gt;X$5,$Z186/I175,$Z186-SUM($I205:W205)))</f>
        <v>0</v>
      </c>
      <c r="Y205" s="152">
        <f>IF(Y$5&lt;=$D205,0,IF(SUM($D205,I175)&gt;Y$5,$Z186/I175,$Z186-SUM($I205:X205)))</f>
        <v>0</v>
      </c>
      <c r="Z205" s="152">
        <f>IF(Z$5&lt;=$D205,0,IF(SUM($D205,I175)&gt;Z$5,$Z186/I175,$Z186-SUM($I205:Y205)))</f>
        <v>0</v>
      </c>
      <c r="AA205" s="153">
        <f>IF(AA$5&lt;=$D205,0,IF(SUM($D205,I175)&gt;AA$5,$Z186/I175,$Z186-SUM($I205:Z205)))</f>
        <v>0</v>
      </c>
      <c r="AB205" s="154">
        <f>IF(AB$5&lt;=$D205,0,IF(SUM($D205,I175)&gt;AB$5,$Z186/I175,$Z186-SUM($I205:AA205)))</f>
        <v>0</v>
      </c>
      <c r="AC205" s="154">
        <f>IF(AC$5&lt;=$D205,0,IF(SUM($D205,I175)&gt;AC$5,$Z186/I175,$Z186-SUM($I205:AB205)))</f>
        <v>0</v>
      </c>
      <c r="AD205" s="154">
        <f>IF(AD$5&lt;=$D205,0,IF(SUM($D205,I175)&gt;AD$5,$Z186/I175,$Z186-SUM($I205:AC205)))</f>
        <v>0</v>
      </c>
      <c r="AE205" s="154">
        <f>IF(AE$5&lt;=$D205,0,IF(SUM($D205,I175)&gt;AE$5,$Z186/I175,$Z186-SUM($I205:AD205)))</f>
        <v>0</v>
      </c>
      <c r="AF205" s="154">
        <f>IF(AF$5&lt;=$D205,0,IF(SUM($D205,I175)&gt;AF$5,$Z186/I175,$Z186-SUM($I205:AE205)))</f>
        <v>0</v>
      </c>
      <c r="AG205" s="154">
        <f>IF(AG$5&lt;=$D205,0,IF(SUM($D205,I175)&gt;AG$5,$Z186/I175,$Z186-SUM($I205:AF205)))</f>
        <v>0</v>
      </c>
      <c r="AH205" s="154">
        <f>IF(AH$5&lt;=$D205,0,IF(SUM($D205,I175)&gt;AH$5,$Z186/I175,$Z186-SUM($I205:AG205)))</f>
        <v>0</v>
      </c>
      <c r="AI205" s="154">
        <f>IF(AI$5&lt;=$D205,0,IF(SUM($D205,I175)&gt;AI$5,$Z186/I175,$Z186-SUM($I205:AH205)))</f>
        <v>0</v>
      </c>
      <c r="AJ205" s="154">
        <f>IF(AJ$5&lt;=$D205,0,IF(SUM($D205,I175)&gt;AJ$5,$Z186/I175,$Z186-SUM($I205:AI205)))</f>
        <v>0</v>
      </c>
      <c r="AK205" s="154">
        <f>IF(AK$5&lt;=$D205,0,IF(SUM($D205,I175)&gt;AK$5,$Z186/I175,$Z186-SUM($I205:AJ205)))</f>
        <v>0</v>
      </c>
      <c r="AL205" s="154">
        <f>IF(AL$5&lt;=$D205,0,IF(SUM($D205,I175)&gt;AL$5,$Z186/I175,$Z186-SUM($I205:AK205)))</f>
        <v>0</v>
      </c>
      <c r="AM205" s="154">
        <f>IF(AM$5&lt;=$D205,0,IF(SUM($D205,I175)&gt;AM$5,$Z186/I175,$Z186-SUM($I205:AL205)))</f>
        <v>0</v>
      </c>
      <c r="AN205" s="154">
        <f>IF(AN$5&lt;=$D205,0,IF(SUM($D205,I175)&gt;AN$5,$Z186/I175,$Z186-SUM($I205:AM205)))</f>
        <v>0</v>
      </c>
      <c r="AO205" s="154">
        <f>IF(AO$5&lt;=$D205,0,IF(SUM($D205,I175)&gt;AO$5,$Z186/I175,$Z186-SUM($I205:AN205)))</f>
        <v>0</v>
      </c>
      <c r="AP205" s="154">
        <f>IF(AP$5&lt;=$D205,0,IF(SUM($D205,I175)&gt;AP$5,$Z186/I175,$Z186-SUM($I205:AO205)))</f>
        <v>0</v>
      </c>
      <c r="AQ205" s="154">
        <f>IF(AQ$5&lt;=$D205,0,IF(SUM($D205,I175)&gt;AQ$5,$Z186/I175,$Z186-SUM($I205:AP205)))</f>
        <v>0</v>
      </c>
      <c r="AR205" s="154">
        <f>IF(AR$5&lt;=$D205,0,IF(SUM($D205,I175)&gt;AR$5,$Z186/I175,$Z186-SUM($I205:AQ205)))</f>
        <v>0</v>
      </c>
      <c r="AS205" s="154">
        <f>IF(AS$5&lt;=$D205,0,IF(SUM($D205,I175)&gt;AS$5,$Z186/I175,$Z186-SUM($I205:AR205)))</f>
        <v>0</v>
      </c>
      <c r="AT205" s="154">
        <f>IF(AT$5&lt;=$D205,0,IF(SUM($D205,I175)&gt;AT$5,$Z186/I175,$Z186-SUM($I205:AS205)))</f>
        <v>0</v>
      </c>
      <c r="AU205" s="154">
        <f>IF(AU$5&lt;=$D205,0,IF(SUM($D205,I175)&gt;AU$5,$Z186/I175,$Z186-SUM($I205:AT205)))</f>
        <v>0</v>
      </c>
      <c r="AV205" s="154">
        <f>IF(AV$5&lt;=$D205,0,IF(SUM($D205,I175)&gt;AV$5,$Z186/I175,$Z186-SUM($I205:AU205)))</f>
        <v>0</v>
      </c>
      <c r="AW205" s="154">
        <f>IF(AW$5&lt;=$D205,0,IF(SUM($D205,I175)&gt;AW$5,$Z186/I175,$Z186-SUM($I205:AV205)))</f>
        <v>0</v>
      </c>
      <c r="AX205" s="154">
        <f>IF(AX$5&lt;=$D205,0,IF(SUM($D205,I175)&gt;AX$5,$Z186/I175,$Z186-SUM($I205:AW205)))</f>
        <v>0</v>
      </c>
      <c r="AY205" s="154">
        <f>IF(AY$5&lt;=$D205,0,IF(SUM($D205,I175)&gt;AY$5,$Z186/I175,$Z186-SUM($I205:AX205)))</f>
        <v>0</v>
      </c>
      <c r="AZ205" s="154">
        <f>IF(AZ$5&lt;=$D205,0,IF(SUM($D205,I175)&gt;AZ$5,$Z186/I175,$Z186-SUM($I205:AY205)))</f>
        <v>0</v>
      </c>
      <c r="BA205" s="154">
        <f>IF(BA$5&lt;=$D205,0,IF(SUM($D205,I175)&gt;BA$5,$Z186/I175,$Z186-SUM($I205:AZ205)))</f>
        <v>0</v>
      </c>
      <c r="BB205" s="154">
        <f>IF(BB$5&lt;=$D205,0,IF(SUM($D205,I175)&gt;BB$5,$Z186/I175,$Z186-SUM($I205:BA205)))</f>
        <v>0</v>
      </c>
      <c r="BC205" s="154">
        <f>IF(BC$5&lt;=$D205,0,IF(SUM($D205,I175)&gt;BC$5,$Z186/I175,$Z186-SUM($I205:BB205)))</f>
        <v>0</v>
      </c>
      <c r="BD205" s="154">
        <f>IF(BD$5&lt;=$D205,0,IF(SUM($D205,I175)&gt;BD$5,$Z186/I175,$Z186-SUM($I205:BC205)))</f>
        <v>0</v>
      </c>
      <c r="BE205" s="154">
        <f>IF(BE$5&lt;=$D205,0,IF(SUM($D205,I175)&gt;BE$5,$Z186/I175,$Z186-SUM($I205:BD205)))</f>
        <v>0</v>
      </c>
      <c r="BF205" s="154">
        <f>IF(BF$5&lt;=$D205,0,IF(SUM($D205,I175)&gt;BF$5,$Z186/I175,$Z186-SUM($I205:BE205)))</f>
        <v>0</v>
      </c>
      <c r="BG205" s="154">
        <f>IF(BG$5&lt;=$D205,0,IF(SUM($D205,I175)&gt;BG$5,$Z186/I175,$Z186-SUM($I205:BF205)))</f>
        <v>0</v>
      </c>
      <c r="BH205" s="154">
        <f>IF(BH$5&lt;=$D205,0,IF(SUM($D205,I175)&gt;BH$5,$Z186/I175,$Z186-SUM($I205:BG205)))</f>
        <v>0</v>
      </c>
      <c r="BI205" s="154">
        <f>IF(BI$5&lt;=$D205,0,IF(SUM($D205,I175)&gt;BI$5,$Z186/I175,$Z186-SUM($I205:BH205)))</f>
        <v>0</v>
      </c>
      <c r="BJ205" s="154">
        <f>IF(BJ$5&lt;=$D205,0,IF(SUM($D205,I175)&gt;BJ$5,$Z186/I175,$Z186-SUM($I205:BI205)))</f>
        <v>0</v>
      </c>
      <c r="BK205" s="154">
        <f>IF(BK$5&lt;=$D205,0,IF(SUM($D205,I175)&gt;BK$5,$Z186/I175,$Z186-SUM($I205:BJ205)))</f>
        <v>0</v>
      </c>
      <c r="BL205" s="154">
        <f>IF(BL$5&lt;=$D205,0,IF(SUM($D205,I175)&gt;BL$5,$Z186/I175,$Z186-SUM($I205:BK205)))</f>
        <v>0</v>
      </c>
      <c r="BM205" s="154">
        <f>IF(BM$5&lt;=$D205,0,IF(SUM($D205,I175)&gt;BM$5,$Z186/I175,$Z186-SUM($I205:BL205)))</f>
        <v>0</v>
      </c>
      <c r="BN205" s="154">
        <f>IF(BN$5&lt;=$D205,0,IF(SUM($D205,I175)&gt;BN$5,$Z186/I175,$Z186-SUM($I205:BM205)))</f>
        <v>0</v>
      </c>
      <c r="BO205" s="154">
        <f>IF(BO$5&lt;=$D205,0,IF(SUM($D205,I175)&gt;BO$5,$Z186/I175,$Z186-SUM($I205:BN205)))</f>
        <v>0</v>
      </c>
      <c r="BP205" s="154">
        <f>IF(BP$5&lt;=$D205,0,IF(SUM($D205,I175)&gt;BP$5,$Z186/I175,$Z186-SUM($I205:BO205)))</f>
        <v>0</v>
      </c>
      <c r="BQ205" s="154">
        <f>IF(BQ$5&lt;=$D205,0,IF(SUM($D205,I175)&gt;BQ$5,$Z186/I175,$Z186-SUM($I205:BP205)))</f>
        <v>0</v>
      </c>
      <c r="BR205" s="154">
        <f>IF(BR$5&lt;=$D205,0,IF(SUM($D205,I175)&gt;BR$5,$Z186/I175,$Z186-SUM($I205:BQ205)))</f>
        <v>0</v>
      </c>
      <c r="BS205" s="154">
        <f>IF(BS$5&lt;=$D205,0,IF(SUM($D205,I175)&gt;BS$5,$Z186/I175,$Z186-SUM($I205:BR205)))</f>
        <v>0</v>
      </c>
      <c r="BT205" s="154">
        <f>IF(BT$5&lt;=$D205,0,IF(SUM($D205,I175)&gt;BT$5,$Z186/I175,$Z186-SUM($I205:BS205)))</f>
        <v>0</v>
      </c>
      <c r="BU205" s="154">
        <f>IF(BU$5&lt;=$D205,0,IF(SUM($D205,I175)&gt;BU$5,$Z186/I175,$Z186-SUM($I205:BT205)))</f>
        <v>0</v>
      </c>
      <c r="BV205" s="154">
        <f>IF(BV$5&lt;=$D205,0,IF(SUM($D205,I175)&gt;BV$5,$Z186/I175,$Z186-SUM($I205:BU205)))</f>
        <v>0</v>
      </c>
      <c r="BW205" s="154">
        <f>IF(BW$5&lt;=$D205,0,IF(SUM($D205,I175)&gt;BW$5,$Z186/I175,$Z186-SUM($I205:BV205)))</f>
        <v>0</v>
      </c>
    </row>
    <row r="206" spans="4:75" ht="12.75" customHeight="1" outlineLevel="1">
      <c r="D206" s="155">
        <f t="shared" si="51"/>
        <v>2030</v>
      </c>
      <c r="E206" s="120" t="s">
        <v>55</v>
      </c>
      <c r="I206" s="134"/>
      <c r="J206" s="152">
        <f>IF(J$5&lt;=$D206,0,IF(SUM($D206,I175)&gt;J$5,$AA186/I175,$AA186-SUM($I206:I206)))</f>
        <v>0</v>
      </c>
      <c r="K206" s="152">
        <f>IF(K$5&lt;=$D206,0,IF(SUM($D206,I175)&gt;K$5,$AA186/I175,$AA186-SUM($I206:J206)))</f>
        <v>0</v>
      </c>
      <c r="L206" s="152">
        <f>IF(L$5&lt;=$D206,0,IF(SUM($D206,I175)&gt;L$5,$AA186/I175,$AA186-SUM($I206:K206)))</f>
        <v>0</v>
      </c>
      <c r="M206" s="152">
        <f>IF(M$5&lt;=$D206,0,IF(SUM($D206,I175)&gt;M$5,$AA186/I175,$AA186-SUM($I206:L206)))</f>
        <v>0</v>
      </c>
      <c r="N206" s="152">
        <f>IF(N$5&lt;=$D206,0,IF(SUM($D206,I175)&gt;N$5,$AA186/I175,$AA186-SUM($I206:M206)))</f>
        <v>0</v>
      </c>
      <c r="O206" s="152">
        <f>IF(O$5&lt;=$D206,0,IF(SUM($D206,I175)&gt;O$5,$AA186/I175,$AA186-SUM($I206:N206)))</f>
        <v>0</v>
      </c>
      <c r="P206" s="152">
        <f>IF(P$5&lt;=$D206,0,IF(SUM($D206,I175)&gt;P$5,$AA186/I175,$AA186-SUM($I206:O206)))</f>
        <v>0</v>
      </c>
      <c r="Q206" s="152">
        <f>IF(Q$5&lt;=$D206,0,IF(SUM($D206,I175)&gt;Q$5,$AA186/I175,$AA186-SUM($I206:P206)))</f>
        <v>0</v>
      </c>
      <c r="R206" s="152">
        <f>IF(R$5&lt;=$D206,0,IF(SUM($D206,I175)&gt;R$5,$AA186/I175,$AA186-SUM($I206:Q206)))</f>
        <v>0</v>
      </c>
      <c r="S206" s="152">
        <f>IF(S$5&lt;=$D206,0,IF(SUM($D206,I175)&gt;S$5,$AA186/I175,$AA186-SUM($I206:R206)))</f>
        <v>0</v>
      </c>
      <c r="T206" s="152">
        <f>IF(T$5&lt;=$D206,0,IF(SUM($D206,I175)&gt;T$5,$AA186/I175,$AA186-SUM($I206:S206)))</f>
        <v>0</v>
      </c>
      <c r="U206" s="152">
        <f>IF(U$5&lt;=$D206,0,IF(SUM($D206,I175)&gt;U$5,$AA186/I175,$AA186-SUM($I206:T206)))</f>
        <v>0</v>
      </c>
      <c r="V206" s="152">
        <f>IF(V$5&lt;=$D206,0,IF(SUM($D206,I175)&gt;V$5,$AA186/I175,$AA186-SUM($I206:U206)))</f>
        <v>0</v>
      </c>
      <c r="W206" s="152">
        <f>IF(W$5&lt;=$D206,0,IF(SUM($D206,I175)&gt;W$5,$AA186/I175,$AA186-SUM($I206:V206)))</f>
        <v>0</v>
      </c>
      <c r="X206" s="152">
        <f>IF(X$5&lt;=$D206,0,IF(SUM($D206,I175)&gt;X$5,$AA186/I175,$AA186-SUM($I206:W206)))</f>
        <v>0</v>
      </c>
      <c r="Y206" s="152">
        <f>IF(Y$5&lt;=$D206,0,IF(SUM($D206,I175)&gt;Y$5,$AA186/I175,$AA186-SUM($I206:X206)))</f>
        <v>0</v>
      </c>
      <c r="Z206" s="152">
        <f>IF(Z$5&lt;=$D206,0,IF(SUM($D206,I175)&gt;Z$5,$AA186/I175,$AA186-SUM($I206:Y206)))</f>
        <v>0</v>
      </c>
      <c r="AA206" s="152">
        <f>IF(AA$5&lt;=$D206,0,IF(SUM($D206,I175)&gt;AA$5,$AA186/I175,$AA186-SUM($I206:Z206)))</f>
        <v>0</v>
      </c>
      <c r="AB206" s="153">
        <f>IF(AB$5&lt;=$D206,0,IF(SUM($D206,I175)&gt;AB$5,$AA186/I175,$AA186-SUM($I206:AA206)))</f>
        <v>0</v>
      </c>
      <c r="AC206" s="154">
        <f>IF(AC$5&lt;=$D206,0,IF(SUM($D206,I175)&gt;AC$5,$AA186/I175,$AA186-SUM($I206:AB206)))</f>
        <v>0</v>
      </c>
      <c r="AD206" s="154">
        <f>IF(AD$5&lt;=$D206,0,IF(SUM($D206,I175)&gt;AD$5,$AA186/I175,$AA186-SUM($I206:AC206)))</f>
        <v>0</v>
      </c>
      <c r="AE206" s="154">
        <f>IF(AE$5&lt;=$D206,0,IF(SUM($D206,I175)&gt;AE$5,$AA186/I175,$AA186-SUM($I206:AD206)))</f>
        <v>0</v>
      </c>
      <c r="AF206" s="154">
        <f>IF(AF$5&lt;=$D206,0,IF(SUM($D206,I175)&gt;AF$5,$AA186/I175,$AA186-SUM($I206:AE206)))</f>
        <v>0</v>
      </c>
      <c r="AG206" s="154">
        <f>IF(AG$5&lt;=$D206,0,IF(SUM($D206,I175)&gt;AG$5,$AA186/I175,$AA186-SUM($I206:AF206)))</f>
        <v>0</v>
      </c>
      <c r="AH206" s="154">
        <f>IF(AH$5&lt;=$D206,0,IF(SUM($D206,I175)&gt;AH$5,$AA186/I175,$AA186-SUM($I206:AG206)))</f>
        <v>0</v>
      </c>
      <c r="AI206" s="154">
        <f>IF(AI$5&lt;=$D206,0,IF(SUM($D206,I175)&gt;AI$5,$AA186/I175,$AA186-SUM($I206:AH206)))</f>
        <v>0</v>
      </c>
      <c r="AJ206" s="154">
        <f>IF(AJ$5&lt;=$D206,0,IF(SUM($D206,I175)&gt;AJ$5,$AA186/I175,$AA186-SUM($I206:AI206)))</f>
        <v>0</v>
      </c>
      <c r="AK206" s="154">
        <f>IF(AK$5&lt;=$D206,0,IF(SUM($D206,I175)&gt;AK$5,$AA186/I175,$AA186-SUM($I206:AJ206)))</f>
        <v>0</v>
      </c>
      <c r="AL206" s="154">
        <f>IF(AL$5&lt;=$D206,0,IF(SUM($D206,I175)&gt;AL$5,$AA186/I175,$AA186-SUM($I206:AK206)))</f>
        <v>0</v>
      </c>
      <c r="AM206" s="154">
        <f>IF(AM$5&lt;=$D206,0,IF(SUM($D206,I175)&gt;AM$5,$AA186/I175,$AA186-SUM($I206:AL206)))</f>
        <v>0</v>
      </c>
      <c r="AN206" s="154">
        <f>IF(AN$5&lt;=$D206,0,IF(SUM($D206,I175)&gt;AN$5,$AA186/I175,$AA186-SUM($I206:AM206)))</f>
        <v>0</v>
      </c>
      <c r="AO206" s="154">
        <f>IF(AO$5&lt;=$D206,0,IF(SUM($D206,I175)&gt;AO$5,$AA186/I175,$AA186-SUM($I206:AN206)))</f>
        <v>0</v>
      </c>
      <c r="AP206" s="154">
        <f>IF(AP$5&lt;=$D206,0,IF(SUM($D206,I175)&gt;AP$5,$AA186/I175,$AA186-SUM($I206:AO206)))</f>
        <v>0</v>
      </c>
      <c r="AQ206" s="154">
        <f>IF(AQ$5&lt;=$D206,0,IF(SUM($D206,I175)&gt;AQ$5,$AA186/I175,$AA186-SUM($I206:AP206)))</f>
        <v>0</v>
      </c>
      <c r="AR206" s="154">
        <f>IF(AR$5&lt;=$D206,0,IF(SUM($D206,I175)&gt;AR$5,$AA186/I175,$AA186-SUM($I206:AQ206)))</f>
        <v>0</v>
      </c>
      <c r="AS206" s="154">
        <f>IF(AS$5&lt;=$D206,0,IF(SUM($D206,I175)&gt;AS$5,$AA186/I175,$AA186-SUM($I206:AR206)))</f>
        <v>0</v>
      </c>
      <c r="AT206" s="154">
        <f>IF(AT$5&lt;=$D206,0,IF(SUM($D206,I175)&gt;AT$5,$AA186/I175,$AA186-SUM($I206:AS206)))</f>
        <v>0</v>
      </c>
      <c r="AU206" s="154">
        <f>IF(AU$5&lt;=$D206,0,IF(SUM($D206,I175)&gt;AU$5,$AA186/I175,$AA186-SUM($I206:AT206)))</f>
        <v>0</v>
      </c>
      <c r="AV206" s="154">
        <f>IF(AV$5&lt;=$D206,0,IF(SUM($D206,I175)&gt;AV$5,$AA186/I175,$AA186-SUM($I206:AU206)))</f>
        <v>0</v>
      </c>
      <c r="AW206" s="154">
        <f>IF(AW$5&lt;=$D206,0,IF(SUM($D206,I175)&gt;AW$5,$AA186/I175,$AA186-SUM($I206:AV206)))</f>
        <v>0</v>
      </c>
      <c r="AX206" s="154">
        <f>IF(AX$5&lt;=$D206,0,IF(SUM($D206,I175)&gt;AX$5,$AA186/I175,$AA186-SUM($I206:AW206)))</f>
        <v>0</v>
      </c>
      <c r="AY206" s="154">
        <f>IF(AY$5&lt;=$D206,0,IF(SUM($D206,I175)&gt;AY$5,$AA186/I175,$AA186-SUM($I206:AX206)))</f>
        <v>0</v>
      </c>
      <c r="AZ206" s="154">
        <f>IF(AZ$5&lt;=$D206,0,IF(SUM($D206,I175)&gt;AZ$5,$AA186/I175,$AA186-SUM($I206:AY206)))</f>
        <v>0</v>
      </c>
      <c r="BA206" s="154">
        <f>IF(BA$5&lt;=$D206,0,IF(SUM($D206,I175)&gt;BA$5,$AA186/I175,$AA186-SUM($I206:AZ206)))</f>
        <v>0</v>
      </c>
      <c r="BB206" s="154">
        <f>IF(BB$5&lt;=$D206,0,IF(SUM($D206,I175)&gt;BB$5,$AA186/I175,$AA186-SUM($I206:BA206)))</f>
        <v>0</v>
      </c>
      <c r="BC206" s="154">
        <f>IF(BC$5&lt;=$D206,0,IF(SUM($D206,I175)&gt;BC$5,$AA186/I175,$AA186-SUM($I206:BB206)))</f>
        <v>0</v>
      </c>
      <c r="BD206" s="154">
        <f>IF(BD$5&lt;=$D206,0,IF(SUM($D206,I175)&gt;BD$5,$AA186/I175,$AA186-SUM($I206:BC206)))</f>
        <v>0</v>
      </c>
      <c r="BE206" s="154">
        <f>IF(BE$5&lt;=$D206,0,IF(SUM($D206,I175)&gt;BE$5,$AA186/I175,$AA186-SUM($I206:BD206)))</f>
        <v>0</v>
      </c>
      <c r="BF206" s="154">
        <f>IF(BF$5&lt;=$D206,0,IF(SUM($D206,I175)&gt;BF$5,$AA186/I175,$AA186-SUM($I206:BE206)))</f>
        <v>0</v>
      </c>
      <c r="BG206" s="154">
        <f>IF(BG$5&lt;=$D206,0,IF(SUM($D206,I175)&gt;BG$5,$AA186/I175,$AA186-SUM($I206:BF206)))</f>
        <v>0</v>
      </c>
      <c r="BH206" s="154">
        <f>IF(BH$5&lt;=$D206,0,IF(SUM($D206,I175)&gt;BH$5,$AA186/I175,$AA186-SUM($I206:BG206)))</f>
        <v>0</v>
      </c>
      <c r="BI206" s="154">
        <f>IF(BI$5&lt;=$D206,0,IF(SUM($D206,I175)&gt;BI$5,$AA186/I175,$AA186-SUM($I206:BH206)))</f>
        <v>0</v>
      </c>
      <c r="BJ206" s="154">
        <f>IF(BJ$5&lt;=$D206,0,IF(SUM($D206,I175)&gt;BJ$5,$AA186/I175,$AA186-SUM($I206:BI206)))</f>
        <v>0</v>
      </c>
      <c r="BK206" s="154">
        <f>IF(BK$5&lt;=$D206,0,IF(SUM($D206,I175)&gt;BK$5,$AA186/I175,$AA186-SUM($I206:BJ206)))</f>
        <v>0</v>
      </c>
      <c r="BL206" s="154">
        <f>IF(BL$5&lt;=$D206,0,IF(SUM($D206,I175)&gt;BL$5,$AA186/I175,$AA186-SUM($I206:BK206)))</f>
        <v>0</v>
      </c>
      <c r="BM206" s="154">
        <f>IF(BM$5&lt;=$D206,0,IF(SUM($D206,I175)&gt;BM$5,$AA186/I175,$AA186-SUM($I206:BL206)))</f>
        <v>0</v>
      </c>
      <c r="BN206" s="154">
        <f>IF(BN$5&lt;=$D206,0,IF(SUM($D206,I175)&gt;BN$5,$AA186/I175,$AA186-SUM($I206:BM206)))</f>
        <v>0</v>
      </c>
      <c r="BO206" s="154">
        <f>IF(BO$5&lt;=$D206,0,IF(SUM($D206,I175)&gt;BO$5,$AA186/I175,$AA186-SUM($I206:BN206)))</f>
        <v>0</v>
      </c>
      <c r="BP206" s="154">
        <f>IF(BP$5&lt;=$D206,0,IF(SUM($D206,I175)&gt;BP$5,$AA186/I175,$AA186-SUM($I206:BO206)))</f>
        <v>0</v>
      </c>
      <c r="BQ206" s="154">
        <f>IF(BQ$5&lt;=$D206,0,IF(SUM($D206,I175)&gt;BQ$5,$AA186/I175,$AA186-SUM($I206:BP206)))</f>
        <v>0</v>
      </c>
      <c r="BR206" s="154">
        <f>IF(BR$5&lt;=$D206,0,IF(SUM($D206,I175)&gt;BR$5,$AA186/I175,$AA186-SUM($I206:BQ206)))</f>
        <v>0</v>
      </c>
      <c r="BS206" s="154">
        <f>IF(BS$5&lt;=$D206,0,IF(SUM($D206,I175)&gt;BS$5,$AA186/I175,$AA186-SUM($I206:BR206)))</f>
        <v>0</v>
      </c>
      <c r="BT206" s="154">
        <f>IF(BT$5&lt;=$D206,0,IF(SUM($D206,I175)&gt;BT$5,$AA186/I175,$AA186-SUM($I206:BS206)))</f>
        <v>0</v>
      </c>
      <c r="BU206" s="154">
        <f>IF(BU$5&lt;=$D206,0,IF(SUM($D206,I175)&gt;BU$5,$AA186/I175,$AA186-SUM($I206:BT206)))</f>
        <v>0</v>
      </c>
      <c r="BV206" s="154">
        <f>IF(BV$5&lt;=$D206,0,IF(SUM($D206,I175)&gt;BV$5,$AA186/I175,$AA186-SUM($I206:BU206)))</f>
        <v>0</v>
      </c>
      <c r="BW206" s="154">
        <f>IF(BW$5&lt;=$D206,0,IF(SUM($D206,I175)&gt;BW$5,$AA186/I175,$AA186-SUM($I206:BV206)))</f>
        <v>0</v>
      </c>
    </row>
    <row r="207" spans="4:75" ht="12.75" customHeight="1" outlineLevel="1">
      <c r="D207" s="155">
        <f t="shared" si="51"/>
        <v>2031</v>
      </c>
      <c r="E207" s="120" t="s">
        <v>55</v>
      </c>
      <c r="I207" s="134"/>
      <c r="J207" s="152">
        <f>IF(J$5&lt;=$D207,0,IF(SUM($D207,I175)&gt;J$5,$AB186/I175,$AB186-SUM($I207:I207)))</f>
        <v>0</v>
      </c>
      <c r="K207" s="152">
        <f>IF(K$5&lt;=$D207,0,IF(SUM($D207,I175)&gt;K$5,$AB186/I175,$AB186-SUM($I207:J207)))</f>
        <v>0</v>
      </c>
      <c r="L207" s="152">
        <f>IF(L$5&lt;=$D207,0,IF(SUM($D207,I175)&gt;L$5,$AB186/I175,$AB186-SUM($I207:K207)))</f>
        <v>0</v>
      </c>
      <c r="M207" s="152">
        <f>IF(M$5&lt;=$D207,0,IF(SUM($D207,I175)&gt;M$5,$AB186/I175,$AB186-SUM($I207:L207)))</f>
        <v>0</v>
      </c>
      <c r="N207" s="152">
        <f>IF(N$5&lt;=$D207,0,IF(SUM($D207,I175)&gt;N$5,$AB186/I175,$AB186-SUM($I207:M207)))</f>
        <v>0</v>
      </c>
      <c r="O207" s="152">
        <f>IF(O$5&lt;=$D207,0,IF(SUM($D207,I175)&gt;O$5,$AB186/I175,$AB186-SUM($I207:N207)))</f>
        <v>0</v>
      </c>
      <c r="P207" s="152">
        <f>IF(P$5&lt;=$D207,0,IF(SUM($D207,I175)&gt;P$5,$AB186/I175,$AB186-SUM($I207:O207)))</f>
        <v>0</v>
      </c>
      <c r="Q207" s="152">
        <f>IF(Q$5&lt;=$D207,0,IF(SUM($D207,I175)&gt;Q$5,$AB186/I175,$AB186-SUM($I207:P207)))</f>
        <v>0</v>
      </c>
      <c r="R207" s="152">
        <f>IF(R$5&lt;=$D207,0,IF(SUM($D207,I175)&gt;R$5,$AB186/I175,$AB186-SUM($I207:Q207)))</f>
        <v>0</v>
      </c>
      <c r="S207" s="152">
        <f>IF(S$5&lt;=$D207,0,IF(SUM($D207,I175)&gt;S$5,$AB186/I175,$AB186-SUM($I207:R207)))</f>
        <v>0</v>
      </c>
      <c r="T207" s="152">
        <f>IF(T$5&lt;=$D207,0,IF(SUM($D207,I175)&gt;T$5,$AB186/I175,$AB186-SUM($I207:S207)))</f>
        <v>0</v>
      </c>
      <c r="U207" s="152">
        <f>IF(U$5&lt;=$D207,0,IF(SUM($D207,I175)&gt;U$5,$AB186/I175,$AB186-SUM($I207:T207)))</f>
        <v>0</v>
      </c>
      <c r="V207" s="152">
        <f>IF(V$5&lt;=$D207,0,IF(SUM($D207,I175)&gt;V$5,$AB186/I175,$AB186-SUM($I207:U207)))</f>
        <v>0</v>
      </c>
      <c r="W207" s="152">
        <f>IF(W$5&lt;=$D207,0,IF(SUM($D207,I175)&gt;W$5,$AB186/I175,$AB186-SUM($I207:V207)))</f>
        <v>0</v>
      </c>
      <c r="X207" s="152">
        <f>IF(X$5&lt;=$D207,0,IF(SUM($D207,I175)&gt;X$5,$AB186/I175,$AB186-SUM($I207:W207)))</f>
        <v>0</v>
      </c>
      <c r="Y207" s="152">
        <f>IF(Y$5&lt;=$D207,0,IF(SUM($D207,I175)&gt;Y$5,$AB186/I175,$AB186-SUM($I207:X207)))</f>
        <v>0</v>
      </c>
      <c r="Z207" s="152">
        <f>IF(Z$5&lt;=$D207,0,IF(SUM($D207,I175)&gt;Z$5,$AB186/I175,$AB186-SUM($I207:Y207)))</f>
        <v>0</v>
      </c>
      <c r="AA207" s="152">
        <f>IF(AA$5&lt;=$D207,0,IF(SUM($D207,I175)&gt;AA$5,$AB186/I175,$AB186-SUM($I207:Z207)))</f>
        <v>0</v>
      </c>
      <c r="AB207" s="152">
        <f>IF(AB$5&lt;=$D207,0,IF(SUM($D207,I175)&gt;AB$5,$AB186/I175,$AB186-SUM($I207:AA207)))</f>
        <v>0</v>
      </c>
      <c r="AC207" s="153">
        <f>IF(AC$5&lt;=$D207,0,IF(SUM($D207,I175)&gt;AC$5,$AB186/I175,$AB186-SUM($I207:AB207)))</f>
        <v>0</v>
      </c>
      <c r="AD207" s="154">
        <f>IF(AD$5&lt;=$D207,0,IF(SUM($D207,I175)&gt;AD$5,$AB186/I175,$AB186-SUM($I207:AC207)))</f>
        <v>0</v>
      </c>
      <c r="AE207" s="154">
        <f>IF(AE$5&lt;=$D207,0,IF(SUM($D207,I175)&gt;AE$5,$AB186/I175,$AB186-SUM($I207:AD207)))</f>
        <v>0</v>
      </c>
      <c r="AF207" s="154">
        <f>IF(AF$5&lt;=$D207,0,IF(SUM($D207,I175)&gt;AF$5,$AB186/I175,$AB186-SUM($I207:AE207)))</f>
        <v>0</v>
      </c>
      <c r="AG207" s="154">
        <f>IF(AG$5&lt;=$D207,0,IF(SUM($D207,I175)&gt;AG$5,$AB186/I175,$AB186-SUM($I207:AF207)))</f>
        <v>0</v>
      </c>
      <c r="AH207" s="154">
        <f>IF(AH$5&lt;=$D207,0,IF(SUM($D207,I175)&gt;AH$5,$AB186/I175,$AB186-SUM($I207:AG207)))</f>
        <v>0</v>
      </c>
      <c r="AI207" s="154">
        <f>IF(AI$5&lt;=$D207,0,IF(SUM($D207,I175)&gt;AI$5,$AB186/I175,$AB186-SUM($I207:AH207)))</f>
        <v>0</v>
      </c>
      <c r="AJ207" s="154">
        <f>IF(AJ$5&lt;=$D207,0,IF(SUM($D207,I175)&gt;AJ$5,$AB186/I175,$AB186-SUM($I207:AI207)))</f>
        <v>0</v>
      </c>
      <c r="AK207" s="154">
        <f>IF(AK$5&lt;=$D207,0,IF(SUM($D207,I175)&gt;AK$5,$AB186/I175,$AB186-SUM($I207:AJ207)))</f>
        <v>0</v>
      </c>
      <c r="AL207" s="154">
        <f>IF(AL$5&lt;=$D207,0,IF(SUM($D207,I175)&gt;AL$5,$AB186/I175,$AB186-SUM($I207:AK207)))</f>
        <v>0</v>
      </c>
      <c r="AM207" s="154">
        <f>IF(AM$5&lt;=$D207,0,IF(SUM($D207,I175)&gt;AM$5,$AB186/I175,$AB186-SUM($I207:AL207)))</f>
        <v>0</v>
      </c>
      <c r="AN207" s="154">
        <f>IF(AN$5&lt;=$D207,0,IF(SUM($D207,I175)&gt;AN$5,$AB186/I175,$AB186-SUM($I207:AM207)))</f>
        <v>0</v>
      </c>
      <c r="AO207" s="154">
        <f>IF(AO$5&lt;=$D207,0,IF(SUM($D207,I175)&gt;AO$5,$AB186/I175,$AB186-SUM($I207:AN207)))</f>
        <v>0</v>
      </c>
      <c r="AP207" s="154">
        <f>IF(AP$5&lt;=$D207,0,IF(SUM($D207,I175)&gt;AP$5,$AB186/I175,$AB186-SUM($I207:AO207)))</f>
        <v>0</v>
      </c>
      <c r="AQ207" s="154">
        <f>IF(AQ$5&lt;=$D207,0,IF(SUM($D207,I175)&gt;AQ$5,$AB186/I175,$AB186-SUM($I207:AP207)))</f>
        <v>0</v>
      </c>
      <c r="AR207" s="154">
        <f>IF(AR$5&lt;=$D207,0,IF(SUM($D207,I175)&gt;AR$5,$AB186/I175,$AB186-SUM($I207:AQ207)))</f>
        <v>0</v>
      </c>
      <c r="AS207" s="154">
        <f>IF(AS$5&lt;=$D207,0,IF(SUM($D207,I175)&gt;AS$5,$AB186/I175,$AB186-SUM($I207:AR207)))</f>
        <v>0</v>
      </c>
      <c r="AT207" s="154">
        <f>IF(AT$5&lt;=$D207,0,IF(SUM($D207,I175)&gt;AT$5,$AB186/I175,$AB186-SUM($I207:AS207)))</f>
        <v>0</v>
      </c>
      <c r="AU207" s="154">
        <f>IF(AU$5&lt;=$D207,0,IF(SUM($D207,I175)&gt;AU$5,$AB186/I175,$AB186-SUM($I207:AT207)))</f>
        <v>0</v>
      </c>
      <c r="AV207" s="154">
        <f>IF(AV$5&lt;=$D207,0,IF(SUM($D207,I175)&gt;AV$5,$AB186/I175,$AB186-SUM($I207:AU207)))</f>
        <v>0</v>
      </c>
      <c r="AW207" s="154">
        <f>IF(AW$5&lt;=$D207,0,IF(SUM($D207,I175)&gt;AW$5,$AB186/I175,$AB186-SUM($I207:AV207)))</f>
        <v>0</v>
      </c>
      <c r="AX207" s="154">
        <f>IF(AX$5&lt;=$D207,0,IF(SUM($D207,I175)&gt;AX$5,$AB186/I175,$AB186-SUM($I207:AW207)))</f>
        <v>0</v>
      </c>
      <c r="AY207" s="154">
        <f>IF(AY$5&lt;=$D207,0,IF(SUM($D207,I175)&gt;AY$5,$AB186/I175,$AB186-SUM($I207:AX207)))</f>
        <v>0</v>
      </c>
      <c r="AZ207" s="154">
        <f>IF(AZ$5&lt;=$D207,0,IF(SUM($D207,I175)&gt;AZ$5,$AB186/I175,$AB186-SUM($I207:AY207)))</f>
        <v>0</v>
      </c>
      <c r="BA207" s="154">
        <f>IF(BA$5&lt;=$D207,0,IF(SUM($D207,I175)&gt;BA$5,$AB186/I175,$AB186-SUM($I207:AZ207)))</f>
        <v>0</v>
      </c>
      <c r="BB207" s="154">
        <f>IF(BB$5&lt;=$D207,0,IF(SUM($D207,I175)&gt;BB$5,$AB186/I175,$AB186-SUM($I207:BA207)))</f>
        <v>0</v>
      </c>
      <c r="BC207" s="154">
        <f>IF(BC$5&lt;=$D207,0,IF(SUM($D207,I175)&gt;BC$5,$AB186/I175,$AB186-SUM($I207:BB207)))</f>
        <v>0</v>
      </c>
      <c r="BD207" s="154">
        <f>IF(BD$5&lt;=$D207,0,IF(SUM($D207,I175)&gt;BD$5,$AB186/I175,$AB186-SUM($I207:BC207)))</f>
        <v>0</v>
      </c>
      <c r="BE207" s="154">
        <f>IF(BE$5&lt;=$D207,0,IF(SUM($D207,I175)&gt;BE$5,$AB186/I175,$AB186-SUM($I207:BD207)))</f>
        <v>0</v>
      </c>
      <c r="BF207" s="154">
        <f>IF(BF$5&lt;=$D207,0,IF(SUM($D207,I175)&gt;BF$5,$AB186/I175,$AB186-SUM($I207:BE207)))</f>
        <v>0</v>
      </c>
      <c r="BG207" s="154">
        <f>IF(BG$5&lt;=$D207,0,IF(SUM($D207,I175)&gt;BG$5,$AB186/I175,$AB186-SUM($I207:BF207)))</f>
        <v>0</v>
      </c>
      <c r="BH207" s="154">
        <f>IF(BH$5&lt;=$D207,0,IF(SUM($D207,I175)&gt;BH$5,$AB186/I175,$AB186-SUM($I207:BG207)))</f>
        <v>0</v>
      </c>
      <c r="BI207" s="154">
        <f>IF(BI$5&lt;=$D207,0,IF(SUM($D207,I175)&gt;BI$5,$AB186/I175,$AB186-SUM($I207:BH207)))</f>
        <v>0</v>
      </c>
      <c r="BJ207" s="154">
        <f>IF(BJ$5&lt;=$D207,0,IF(SUM($D207,I175)&gt;BJ$5,$AB186/I175,$AB186-SUM($I207:BI207)))</f>
        <v>0</v>
      </c>
      <c r="BK207" s="154">
        <f>IF(BK$5&lt;=$D207,0,IF(SUM($D207,I175)&gt;BK$5,$AB186/I175,$AB186-SUM($I207:BJ207)))</f>
        <v>0</v>
      </c>
      <c r="BL207" s="154">
        <f>IF(BL$5&lt;=$D207,0,IF(SUM($D207,I175)&gt;BL$5,$AB186/I175,$AB186-SUM($I207:BK207)))</f>
        <v>0</v>
      </c>
      <c r="BM207" s="154">
        <f>IF(BM$5&lt;=$D207,0,IF(SUM($D207,I175)&gt;BM$5,$AB186/I175,$AB186-SUM($I207:BL207)))</f>
        <v>0</v>
      </c>
      <c r="BN207" s="154">
        <f>IF(BN$5&lt;=$D207,0,IF(SUM($D207,I175)&gt;BN$5,$AB186/I175,$AB186-SUM($I207:BM207)))</f>
        <v>0</v>
      </c>
      <c r="BO207" s="154">
        <f>IF(BO$5&lt;=$D207,0,IF(SUM($D207,I175)&gt;BO$5,$AB186/I175,$AB186-SUM($I207:BN207)))</f>
        <v>0</v>
      </c>
      <c r="BP207" s="154">
        <f>IF(BP$5&lt;=$D207,0,IF(SUM($D207,I175)&gt;BP$5,$AB186/I175,$AB186-SUM($I207:BO207)))</f>
        <v>0</v>
      </c>
      <c r="BQ207" s="154">
        <f>IF(BQ$5&lt;=$D207,0,IF(SUM($D207,I175)&gt;BQ$5,$AB186/I175,$AB186-SUM($I207:BP207)))</f>
        <v>0</v>
      </c>
      <c r="BR207" s="154">
        <f>IF(BR$5&lt;=$D207,0,IF(SUM($D207,I175)&gt;BR$5,$AB186/I175,$AB186-SUM($I207:BQ207)))</f>
        <v>0</v>
      </c>
      <c r="BS207" s="154">
        <f>IF(BS$5&lt;=$D207,0,IF(SUM($D207,I175)&gt;BS$5,$AB186/I175,$AB186-SUM($I207:BR207)))</f>
        <v>0</v>
      </c>
      <c r="BT207" s="154">
        <f>IF(BT$5&lt;=$D207,0,IF(SUM($D207,I175)&gt;BT$5,$AB186/I175,$AB186-SUM($I207:BS207)))</f>
        <v>0</v>
      </c>
      <c r="BU207" s="154">
        <f>IF(BU$5&lt;=$D207,0,IF(SUM($D207,I175)&gt;BU$5,$AB186/I175,$AB186-SUM($I207:BT207)))</f>
        <v>0</v>
      </c>
      <c r="BV207" s="154">
        <f>IF(BV$5&lt;=$D207,0,IF(SUM($D207,I175)&gt;BV$5,$AB186/I175,$AB186-SUM($I207:BU207)))</f>
        <v>0</v>
      </c>
      <c r="BW207" s="154">
        <f>IF(BW$5&lt;=$D207,0,IF(SUM($D207,I175)&gt;BW$5,$AB186/I175,$AB186-SUM($I207:BV207)))</f>
        <v>0</v>
      </c>
    </row>
    <row r="208" spans="4:75" ht="12.75" customHeight="1" outlineLevel="1">
      <c r="D208" s="155">
        <f t="shared" si="51"/>
        <v>2032</v>
      </c>
      <c r="E208" s="120" t="s">
        <v>55</v>
      </c>
      <c r="I208" s="134"/>
      <c r="J208" s="152">
        <f>IF(J$5&lt;=$D208,0,IF(SUM($D208,I175)&gt;J$5,$AC186/I175,$AC186-SUM($I208:I208)))</f>
        <v>0</v>
      </c>
      <c r="K208" s="152">
        <f>IF(K$5&lt;=$D208,0,IF(SUM($D208,I175)&gt;K$5,$AC186/I175,$AC186-SUM($I208:J208)))</f>
        <v>0</v>
      </c>
      <c r="L208" s="152">
        <f>IF(L$5&lt;=$D208,0,IF(SUM($D208,I175)&gt;L$5,$AC186/I175,$AC186-SUM($I208:K208)))</f>
        <v>0</v>
      </c>
      <c r="M208" s="152">
        <f>IF(M$5&lt;=$D208,0,IF(SUM($D208,I175)&gt;M$5,$AC186/I175,$AC186-SUM($I208:L208)))</f>
        <v>0</v>
      </c>
      <c r="N208" s="152">
        <f>IF(N$5&lt;=$D208,0,IF(SUM($D208,I175)&gt;N$5,$AC186/I175,$AC186-SUM($I208:M208)))</f>
        <v>0</v>
      </c>
      <c r="O208" s="152">
        <f>IF(O$5&lt;=$D208,0,IF(SUM($D208,I175)&gt;O$5,$AC186/I175,$AC186-SUM($I208:N208)))</f>
        <v>0</v>
      </c>
      <c r="P208" s="152">
        <f>IF(P$5&lt;=$D208,0,IF(SUM($D208,I175)&gt;P$5,$AC186/I175,$AC186-SUM($I208:O208)))</f>
        <v>0</v>
      </c>
      <c r="Q208" s="152">
        <f>IF(Q$5&lt;=$D208,0,IF(SUM($D208,I175)&gt;Q$5,$AC186/I175,$AC186-SUM($I208:P208)))</f>
        <v>0</v>
      </c>
      <c r="R208" s="152">
        <f>IF(R$5&lt;=$D208,0,IF(SUM($D208,I175)&gt;R$5,$AC186/I175,$AC186-SUM($I208:Q208)))</f>
        <v>0</v>
      </c>
      <c r="S208" s="152">
        <f>IF(S$5&lt;=$D208,0,IF(SUM($D208,I175)&gt;S$5,$AC186/I175,$AC186-SUM($I208:R208)))</f>
        <v>0</v>
      </c>
      <c r="T208" s="152">
        <f>IF(T$5&lt;=$D208,0,IF(SUM($D208,I175)&gt;T$5,$AC186/I175,$AC186-SUM($I208:S208)))</f>
        <v>0</v>
      </c>
      <c r="U208" s="152">
        <f>IF(U$5&lt;=$D208,0,IF(SUM($D208,I175)&gt;U$5,$AC186/I175,$AC186-SUM($I208:T208)))</f>
        <v>0</v>
      </c>
      <c r="V208" s="152">
        <f>IF(V$5&lt;=$D208,0,IF(SUM($D208,I175)&gt;V$5,$AC186/I175,$AC186-SUM($I208:U208)))</f>
        <v>0</v>
      </c>
      <c r="W208" s="152">
        <f>IF(W$5&lt;=$D208,0,IF(SUM($D208,I175)&gt;W$5,$AC186/I175,$AC186-SUM($I208:V208)))</f>
        <v>0</v>
      </c>
      <c r="X208" s="152">
        <f>IF(X$5&lt;=$D208,0,IF(SUM($D208,I175)&gt;X$5,$AC186/I175,$AC186-SUM($I208:W208)))</f>
        <v>0</v>
      </c>
      <c r="Y208" s="152">
        <f>IF(Y$5&lt;=$D208,0,IF(SUM($D208,I175)&gt;Y$5,$AC186/I175,$AC186-SUM($I208:X208)))</f>
        <v>0</v>
      </c>
      <c r="Z208" s="152">
        <f>IF(Z$5&lt;=$D208,0,IF(SUM($D208,I175)&gt;Z$5,$AC186/I175,$AC186-SUM($I208:Y208)))</f>
        <v>0</v>
      </c>
      <c r="AA208" s="152">
        <f>IF(AA$5&lt;=$D208,0,IF(SUM($D208,I175)&gt;AA$5,$AC186/I175,$AC186-SUM($I208:Z208)))</f>
        <v>0</v>
      </c>
      <c r="AB208" s="152">
        <f>IF(AB$5&lt;=$D208,0,IF(SUM($D208,I175)&gt;AB$5,$AC186/I175,$AC186-SUM($I208:AA208)))</f>
        <v>0</v>
      </c>
      <c r="AC208" s="152">
        <f>IF(AC$5&lt;=$D208,0,IF(SUM($D208,I175)&gt;AC$5,$AC186/I175,$AC186-SUM($I208:AB208)))</f>
        <v>0</v>
      </c>
      <c r="AD208" s="153">
        <f>IF(AD$5&lt;=$D208,0,IF(SUM($D208,I175)&gt;AD$5,$AC186/I175,$AC186-SUM($I208:AC208)))</f>
        <v>0</v>
      </c>
      <c r="AE208" s="154">
        <f>IF(AE$5&lt;=$D208,0,IF(SUM($D208,I175)&gt;AE$5,$AC186/I175,$AC186-SUM($I208:AD208)))</f>
        <v>0</v>
      </c>
      <c r="AF208" s="154">
        <f>IF(AF$5&lt;=$D208,0,IF(SUM($D208,I175)&gt;AF$5,$AC186/I175,$AC186-SUM($I208:AE208)))</f>
        <v>0</v>
      </c>
      <c r="AG208" s="154">
        <f>IF(AG$5&lt;=$D208,0,IF(SUM($D208,I175)&gt;AG$5,$AC186/I175,$AC186-SUM($I208:AF208)))</f>
        <v>0</v>
      </c>
      <c r="AH208" s="154">
        <f>IF(AH$5&lt;=$D208,0,IF(SUM($D208,I175)&gt;AH$5,$AC186/I175,$AC186-SUM($I208:AG208)))</f>
        <v>0</v>
      </c>
      <c r="AI208" s="154">
        <f>IF(AI$5&lt;=$D208,0,IF(SUM($D208,I175)&gt;AI$5,$AC186/I175,$AC186-SUM($I208:AH208)))</f>
        <v>0</v>
      </c>
      <c r="AJ208" s="154">
        <f>IF(AJ$5&lt;=$D208,0,IF(SUM($D208,I175)&gt;AJ$5,$AC186/I175,$AC186-SUM($I208:AI208)))</f>
        <v>0</v>
      </c>
      <c r="AK208" s="154">
        <f>IF(AK$5&lt;=$D208,0,IF(SUM($D208,I175)&gt;AK$5,$AC186/I175,$AC186-SUM($I208:AJ208)))</f>
        <v>0</v>
      </c>
      <c r="AL208" s="154">
        <f>IF(AL$5&lt;=$D208,0,IF(SUM($D208,I175)&gt;AL$5,$AC186/I175,$AC186-SUM($I208:AK208)))</f>
        <v>0</v>
      </c>
      <c r="AM208" s="154">
        <f>IF(AM$5&lt;=$D208,0,IF(SUM($D208,I175)&gt;AM$5,$AC186/I175,$AC186-SUM($I208:AL208)))</f>
        <v>0</v>
      </c>
      <c r="AN208" s="154">
        <f>IF(AN$5&lt;=$D208,0,IF(SUM($D208,I175)&gt;AN$5,$AC186/I175,$AC186-SUM($I208:AM208)))</f>
        <v>0</v>
      </c>
      <c r="AO208" s="154">
        <f>IF(AO$5&lt;=$D208,0,IF(SUM($D208,I175)&gt;AO$5,$AC186/I175,$AC186-SUM($I208:AN208)))</f>
        <v>0</v>
      </c>
      <c r="AP208" s="154">
        <f>IF(AP$5&lt;=$D208,0,IF(SUM($D208,I175)&gt;AP$5,$AC186/I175,$AC186-SUM($I208:AO208)))</f>
        <v>0</v>
      </c>
      <c r="AQ208" s="154">
        <f>IF(AQ$5&lt;=$D208,0,IF(SUM($D208,I175)&gt;AQ$5,$AC186/I175,$AC186-SUM($I208:AP208)))</f>
        <v>0</v>
      </c>
      <c r="AR208" s="154">
        <f>IF(AR$5&lt;=$D208,0,IF(SUM($D208,I175)&gt;AR$5,$AC186/I175,$AC186-SUM($I208:AQ208)))</f>
        <v>0</v>
      </c>
      <c r="AS208" s="154">
        <f>IF(AS$5&lt;=$D208,0,IF(SUM($D208,I175)&gt;AS$5,$AC186/I175,$AC186-SUM($I208:AR208)))</f>
        <v>0</v>
      </c>
      <c r="AT208" s="154">
        <f>IF(AT$5&lt;=$D208,0,IF(SUM($D208,I175)&gt;AT$5,$AC186/I175,$AC186-SUM($I208:AS208)))</f>
        <v>0</v>
      </c>
      <c r="AU208" s="154">
        <f>IF(AU$5&lt;=$D208,0,IF(SUM($D208,I175)&gt;AU$5,$AC186/I175,$AC186-SUM($I208:AT208)))</f>
        <v>0</v>
      </c>
      <c r="AV208" s="154">
        <f>IF(AV$5&lt;=$D208,0,IF(SUM($D208,I175)&gt;AV$5,$AC186/I175,$AC186-SUM($I208:AU208)))</f>
        <v>0</v>
      </c>
      <c r="AW208" s="154">
        <f>IF(AW$5&lt;=$D208,0,IF(SUM($D208,I175)&gt;AW$5,$AC186/I175,$AC186-SUM($I208:AV208)))</f>
        <v>0</v>
      </c>
      <c r="AX208" s="154">
        <f>IF(AX$5&lt;=$D208,0,IF(SUM($D208,I175)&gt;AX$5,$AC186/I175,$AC186-SUM($I208:AW208)))</f>
        <v>0</v>
      </c>
      <c r="AY208" s="154">
        <f>IF(AY$5&lt;=$D208,0,IF(SUM($D208,I175)&gt;AY$5,$AC186/I175,$AC186-SUM($I208:AX208)))</f>
        <v>0</v>
      </c>
      <c r="AZ208" s="154">
        <f>IF(AZ$5&lt;=$D208,0,IF(SUM($D208,I175)&gt;AZ$5,$AC186/I175,$AC186-SUM($I208:AY208)))</f>
        <v>0</v>
      </c>
      <c r="BA208" s="154">
        <f>IF(BA$5&lt;=$D208,0,IF(SUM($D208,I175)&gt;BA$5,$AC186/I175,$AC186-SUM($I208:AZ208)))</f>
        <v>0</v>
      </c>
      <c r="BB208" s="154">
        <f>IF(BB$5&lt;=$D208,0,IF(SUM($D208,I175)&gt;BB$5,$AC186/I175,$AC186-SUM($I208:BA208)))</f>
        <v>0</v>
      </c>
      <c r="BC208" s="154">
        <f>IF(BC$5&lt;=$D208,0,IF(SUM($D208,I175)&gt;BC$5,$AC186/I175,$AC186-SUM($I208:BB208)))</f>
        <v>0</v>
      </c>
      <c r="BD208" s="154">
        <f>IF(BD$5&lt;=$D208,0,IF(SUM($D208,I175)&gt;BD$5,$AC186/I175,$AC186-SUM($I208:BC208)))</f>
        <v>0</v>
      </c>
      <c r="BE208" s="154">
        <f>IF(BE$5&lt;=$D208,0,IF(SUM($D208,I175)&gt;BE$5,$AC186/I175,$AC186-SUM($I208:BD208)))</f>
        <v>0</v>
      </c>
      <c r="BF208" s="154">
        <f>IF(BF$5&lt;=$D208,0,IF(SUM($D208,I175)&gt;BF$5,$AC186/I175,$AC186-SUM($I208:BE208)))</f>
        <v>0</v>
      </c>
      <c r="BG208" s="154">
        <f>IF(BG$5&lt;=$D208,0,IF(SUM($D208,I175)&gt;BG$5,$AC186/I175,$AC186-SUM($I208:BF208)))</f>
        <v>0</v>
      </c>
      <c r="BH208" s="154">
        <f>IF(BH$5&lt;=$D208,0,IF(SUM($D208,I175)&gt;BH$5,$AC186/I175,$AC186-SUM($I208:BG208)))</f>
        <v>0</v>
      </c>
      <c r="BI208" s="154">
        <f>IF(BI$5&lt;=$D208,0,IF(SUM($D208,I175)&gt;BI$5,$AC186/I175,$AC186-SUM($I208:BH208)))</f>
        <v>0</v>
      </c>
      <c r="BJ208" s="154">
        <f>IF(BJ$5&lt;=$D208,0,IF(SUM($D208,I175)&gt;BJ$5,$AC186/I175,$AC186-SUM($I208:BI208)))</f>
        <v>0</v>
      </c>
      <c r="BK208" s="154">
        <f>IF(BK$5&lt;=$D208,0,IF(SUM($D208,I175)&gt;BK$5,$AC186/I175,$AC186-SUM($I208:BJ208)))</f>
        <v>0</v>
      </c>
      <c r="BL208" s="154">
        <f>IF(BL$5&lt;=$D208,0,IF(SUM($D208,I175)&gt;BL$5,$AC186/I175,$AC186-SUM($I208:BK208)))</f>
        <v>0</v>
      </c>
      <c r="BM208" s="154">
        <f>IF(BM$5&lt;=$D208,0,IF(SUM($D208,I175)&gt;BM$5,$AC186/I175,$AC186-SUM($I208:BL208)))</f>
        <v>0</v>
      </c>
      <c r="BN208" s="154">
        <f>IF(BN$5&lt;=$D208,0,IF(SUM($D208,I175)&gt;BN$5,$AC186/I175,$AC186-SUM($I208:BM208)))</f>
        <v>0</v>
      </c>
      <c r="BO208" s="154">
        <f>IF(BO$5&lt;=$D208,0,IF(SUM($D208,I175)&gt;BO$5,$AC186/I175,$AC186-SUM($I208:BN208)))</f>
        <v>0</v>
      </c>
      <c r="BP208" s="154">
        <f>IF(BP$5&lt;=$D208,0,IF(SUM($D208,I175)&gt;BP$5,$AC186/I175,$AC186-SUM($I208:BO208)))</f>
        <v>0</v>
      </c>
      <c r="BQ208" s="154">
        <f>IF(BQ$5&lt;=$D208,0,IF(SUM($D208,I175)&gt;BQ$5,$AC186/I175,$AC186-SUM($I208:BP208)))</f>
        <v>0</v>
      </c>
      <c r="BR208" s="154">
        <f>IF(BR$5&lt;=$D208,0,IF(SUM($D208,I175)&gt;BR$5,$AC186/I175,$AC186-SUM($I208:BQ208)))</f>
        <v>0</v>
      </c>
      <c r="BS208" s="154">
        <f>IF(BS$5&lt;=$D208,0,IF(SUM($D208,I175)&gt;BS$5,$AC186/I175,$AC186-SUM($I208:BR208)))</f>
        <v>0</v>
      </c>
      <c r="BT208" s="154">
        <f>IF(BT$5&lt;=$D208,0,IF(SUM($D208,I175)&gt;BT$5,$AC186/I175,$AC186-SUM($I208:BS208)))</f>
        <v>0</v>
      </c>
      <c r="BU208" s="154">
        <f>IF(BU$5&lt;=$D208,0,IF(SUM($D208,I175)&gt;BU$5,$AC186/I175,$AC186-SUM($I208:BT208)))</f>
        <v>0</v>
      </c>
      <c r="BV208" s="154">
        <f>IF(BV$5&lt;=$D208,0,IF(SUM($D208,I175)&gt;BV$5,$AC186/I175,$AC186-SUM($I208:BU208)))</f>
        <v>0</v>
      </c>
      <c r="BW208" s="154">
        <f>IF(BW$5&lt;=$D208,0,IF(SUM($D208,I175)&gt;BW$5,$AC186/I175,$AC186-SUM($I208:BV208)))</f>
        <v>0</v>
      </c>
    </row>
    <row r="209" spans="4:75" ht="12.75" customHeight="1" outlineLevel="1">
      <c r="D209" s="155">
        <f t="shared" si="51"/>
        <v>2033</v>
      </c>
      <c r="E209" s="120" t="s">
        <v>55</v>
      </c>
      <c r="I209" s="134"/>
      <c r="J209" s="152">
        <f>IF(J$5&lt;=$D209,0,IF(SUM($D209,I175)&gt;J$5,$AD186/I175,$AD186-SUM($I209:I209)))</f>
        <v>0</v>
      </c>
      <c r="K209" s="152">
        <f>IF(K$5&lt;=$D209,0,IF(SUM($D209,I175)&gt;K$5,$AD186/I175,$AD186-SUM($I209:J209)))</f>
        <v>0</v>
      </c>
      <c r="L209" s="152">
        <f>IF(L$5&lt;=$D209,0,IF(SUM($D209,I175)&gt;L$5,$AD186/I175,$AD186-SUM($I209:K209)))</f>
        <v>0</v>
      </c>
      <c r="M209" s="152">
        <f>IF(M$5&lt;=$D209,0,IF(SUM($D209,I175)&gt;M$5,$AD186/I175,$AD186-SUM($I209:L209)))</f>
        <v>0</v>
      </c>
      <c r="N209" s="152">
        <f>IF(N$5&lt;=$D209,0,IF(SUM($D209,I175)&gt;N$5,$AD186/I175,$AD186-SUM($I209:M209)))</f>
        <v>0</v>
      </c>
      <c r="O209" s="152">
        <f>IF(O$5&lt;=$D209,0,IF(SUM($D209,I175)&gt;O$5,$AD186/I175,$AD186-SUM($I209:N209)))</f>
        <v>0</v>
      </c>
      <c r="P209" s="152">
        <f>IF(P$5&lt;=$D209,0,IF(SUM($D209,I175)&gt;P$5,$AD186/I175,$AD186-SUM($I209:O209)))</f>
        <v>0</v>
      </c>
      <c r="Q209" s="152">
        <f>IF(Q$5&lt;=$D209,0,IF(SUM($D209,I175)&gt;Q$5,$AD186/I175,$AD186-SUM($I209:P209)))</f>
        <v>0</v>
      </c>
      <c r="R209" s="152">
        <f>IF(R$5&lt;=$D209,0,IF(SUM($D209,I175)&gt;R$5,$AD186/I175,$AD186-SUM($I209:Q209)))</f>
        <v>0</v>
      </c>
      <c r="S209" s="152">
        <f>IF(S$5&lt;=$D209,0,IF(SUM($D209,I175)&gt;S$5,$AD186/I175,$AD186-SUM($I209:R209)))</f>
        <v>0</v>
      </c>
      <c r="T209" s="152">
        <f>IF(T$5&lt;=$D209,0,IF(SUM($D209,I175)&gt;T$5,$AD186/I175,$AD186-SUM($I209:S209)))</f>
        <v>0</v>
      </c>
      <c r="U209" s="152">
        <f>IF(U$5&lt;=$D209,0,IF(SUM($D209,I175)&gt;U$5,$AD186/I175,$AD186-SUM($I209:T209)))</f>
        <v>0</v>
      </c>
      <c r="V209" s="152">
        <f>IF(V$5&lt;=$D209,0,IF(SUM($D209,I175)&gt;V$5,$AD186/I175,$AD186-SUM($I209:U209)))</f>
        <v>0</v>
      </c>
      <c r="W209" s="152">
        <f>IF(W$5&lt;=$D209,0,IF(SUM($D209,I175)&gt;W$5,$AD186/I175,$AD186-SUM($I209:V209)))</f>
        <v>0</v>
      </c>
      <c r="X209" s="152">
        <f>IF(X$5&lt;=$D209,0,IF(SUM($D209,I175)&gt;X$5,$AD186/I175,$AD186-SUM($I209:W209)))</f>
        <v>0</v>
      </c>
      <c r="Y209" s="152">
        <f>IF(Y$5&lt;=$D209,0,IF(SUM($D209,I175)&gt;Y$5,$AD186/I175,$AD186-SUM($I209:X209)))</f>
        <v>0</v>
      </c>
      <c r="Z209" s="152">
        <f>IF(Z$5&lt;=$D209,0,IF(SUM($D209,I175)&gt;Z$5,$AD186/I175,$AD186-SUM($I209:Y209)))</f>
        <v>0</v>
      </c>
      <c r="AA209" s="152">
        <f>IF(AA$5&lt;=$D209,0,IF(SUM($D209,I175)&gt;AA$5,$AD186/I175,$AD186-SUM($I209:Z209)))</f>
        <v>0</v>
      </c>
      <c r="AB209" s="152">
        <f>IF(AB$5&lt;=$D209,0,IF(SUM($D209,I175)&gt;AB$5,$AD186/I175,$AD186-SUM($I209:AA209)))</f>
        <v>0</v>
      </c>
      <c r="AC209" s="152">
        <f>IF(AC$5&lt;=$D209,0,IF(SUM($D209,I175)&gt;AC$5,$AD186/I175,$AD186-SUM($I209:AB209)))</f>
        <v>0</v>
      </c>
      <c r="AD209" s="152">
        <f>IF(AD$5&lt;=$D209,0,IF(SUM($D209,I175)&gt;AD$5,$AD186/I175,$AD186-SUM($I209:AC209)))</f>
        <v>0</v>
      </c>
      <c r="AE209" s="153">
        <f>IF(AE$5&lt;=$D209,0,IF(SUM($D209,I175)&gt;AE$5,$AD186/I175,$AD186-SUM($I209:AD209)))</f>
        <v>0</v>
      </c>
      <c r="AF209" s="154">
        <f>IF(AF$5&lt;=$D209,0,IF(SUM($D209,I175)&gt;AF$5,$AD186/I175,$AD186-SUM($I209:AE209)))</f>
        <v>0</v>
      </c>
      <c r="AG209" s="154">
        <f>IF(AG$5&lt;=$D209,0,IF(SUM($D209,I175)&gt;AG$5,$AD186/I175,$AD186-SUM($I209:AF209)))</f>
        <v>0</v>
      </c>
      <c r="AH209" s="154">
        <f>IF(AH$5&lt;=$D209,0,IF(SUM($D209,I175)&gt;AH$5,$AD186/I175,$AD186-SUM($I209:AG209)))</f>
        <v>0</v>
      </c>
      <c r="AI209" s="154">
        <f>IF(AI$5&lt;=$D209,0,IF(SUM($D209,I175)&gt;AI$5,$AD186/I175,$AD186-SUM($I209:AH209)))</f>
        <v>0</v>
      </c>
      <c r="AJ209" s="154">
        <f>IF(AJ$5&lt;=$D209,0,IF(SUM($D209,I175)&gt;AJ$5,$AD186/I175,$AD186-SUM($I209:AI209)))</f>
        <v>0</v>
      </c>
      <c r="AK209" s="154">
        <f>IF(AK$5&lt;=$D209,0,IF(SUM($D209,I175)&gt;AK$5,$AD186/I175,$AD186-SUM($I209:AJ209)))</f>
        <v>0</v>
      </c>
      <c r="AL209" s="154">
        <f>IF(AL$5&lt;=$D209,0,IF(SUM($D209,I175)&gt;AL$5,$AD186/I175,$AD186-SUM($I209:AK209)))</f>
        <v>0</v>
      </c>
      <c r="AM209" s="154">
        <f>IF(AM$5&lt;=$D209,0,IF(SUM($D209,I175)&gt;AM$5,$AD186/I175,$AD186-SUM($I209:AL209)))</f>
        <v>0</v>
      </c>
      <c r="AN209" s="154">
        <f>IF(AN$5&lt;=$D209,0,IF(SUM($D209,I175)&gt;AN$5,$AD186/I175,$AD186-SUM($I209:AM209)))</f>
        <v>0</v>
      </c>
      <c r="AO209" s="154">
        <f>IF(AO$5&lt;=$D209,0,IF(SUM($D209,I175)&gt;AO$5,$AD186/I175,$AD186-SUM($I209:AN209)))</f>
        <v>0</v>
      </c>
      <c r="AP209" s="154">
        <f>IF(AP$5&lt;=$D209,0,IF(SUM($D209,I175)&gt;AP$5,$AD186/I175,$AD186-SUM($I209:AO209)))</f>
        <v>0</v>
      </c>
      <c r="AQ209" s="154">
        <f>IF(AQ$5&lt;=$D209,0,IF(SUM($D209,I175)&gt;AQ$5,$AD186/I175,$AD186-SUM($I209:AP209)))</f>
        <v>0</v>
      </c>
      <c r="AR209" s="154">
        <f>IF(AR$5&lt;=$D209,0,IF(SUM($D209,I175)&gt;AR$5,$AD186/I175,$AD186-SUM($I209:AQ209)))</f>
        <v>0</v>
      </c>
      <c r="AS209" s="154">
        <f>IF(AS$5&lt;=$D209,0,IF(SUM($D209,I175)&gt;AS$5,$AD186/I175,$AD186-SUM($I209:AR209)))</f>
        <v>0</v>
      </c>
      <c r="AT209" s="154">
        <f>IF(AT$5&lt;=$D209,0,IF(SUM($D209,I175)&gt;AT$5,$AD186/I175,$AD186-SUM($I209:AS209)))</f>
        <v>0</v>
      </c>
      <c r="AU209" s="154">
        <f>IF(AU$5&lt;=$D209,0,IF(SUM($D209,I175)&gt;AU$5,$AD186/I175,$AD186-SUM($I209:AT209)))</f>
        <v>0</v>
      </c>
      <c r="AV209" s="154">
        <f>IF(AV$5&lt;=$D209,0,IF(SUM($D209,I175)&gt;AV$5,$AD186/I175,$AD186-SUM($I209:AU209)))</f>
        <v>0</v>
      </c>
      <c r="AW209" s="154">
        <f>IF(AW$5&lt;=$D209,0,IF(SUM($D209,I175)&gt;AW$5,$AD186/I175,$AD186-SUM($I209:AV209)))</f>
        <v>0</v>
      </c>
      <c r="AX209" s="154">
        <f>IF(AX$5&lt;=$D209,0,IF(SUM($D209,I175)&gt;AX$5,$AD186/I175,$AD186-SUM($I209:AW209)))</f>
        <v>0</v>
      </c>
      <c r="AY209" s="154">
        <f>IF(AY$5&lt;=$D209,0,IF(SUM($D209,I175)&gt;AY$5,$AD186/I175,$AD186-SUM($I209:AX209)))</f>
        <v>0</v>
      </c>
      <c r="AZ209" s="154">
        <f>IF(AZ$5&lt;=$D209,0,IF(SUM($D209,I175)&gt;AZ$5,$AD186/I175,$AD186-SUM($I209:AY209)))</f>
        <v>0</v>
      </c>
      <c r="BA209" s="154">
        <f>IF(BA$5&lt;=$D209,0,IF(SUM($D209,I175)&gt;BA$5,$AD186/I175,$AD186-SUM($I209:AZ209)))</f>
        <v>0</v>
      </c>
      <c r="BB209" s="154">
        <f>IF(BB$5&lt;=$D209,0,IF(SUM($D209,I175)&gt;BB$5,$AD186/I175,$AD186-SUM($I209:BA209)))</f>
        <v>0</v>
      </c>
      <c r="BC209" s="154">
        <f>IF(BC$5&lt;=$D209,0,IF(SUM($D209,I175)&gt;BC$5,$AD186/I175,$AD186-SUM($I209:BB209)))</f>
        <v>0</v>
      </c>
      <c r="BD209" s="154">
        <f>IF(BD$5&lt;=$D209,0,IF(SUM($D209,I175)&gt;BD$5,$AD186/I175,$AD186-SUM($I209:BC209)))</f>
        <v>0</v>
      </c>
      <c r="BE209" s="154">
        <f>IF(BE$5&lt;=$D209,0,IF(SUM($D209,I175)&gt;BE$5,$AD186/I175,$AD186-SUM($I209:BD209)))</f>
        <v>0</v>
      </c>
      <c r="BF209" s="154">
        <f>IF(BF$5&lt;=$D209,0,IF(SUM($D209,I175)&gt;BF$5,$AD186/I175,$AD186-SUM($I209:BE209)))</f>
        <v>0</v>
      </c>
      <c r="BG209" s="154">
        <f>IF(BG$5&lt;=$D209,0,IF(SUM($D209,I175)&gt;BG$5,$AD186/I175,$AD186-SUM($I209:BF209)))</f>
        <v>0</v>
      </c>
      <c r="BH209" s="154">
        <f>IF(BH$5&lt;=$D209,0,IF(SUM($D209,I175)&gt;BH$5,$AD186/I175,$AD186-SUM($I209:BG209)))</f>
        <v>0</v>
      </c>
      <c r="BI209" s="154">
        <f>IF(BI$5&lt;=$D209,0,IF(SUM($D209,I175)&gt;BI$5,$AD186/I175,$AD186-SUM($I209:BH209)))</f>
        <v>0</v>
      </c>
      <c r="BJ209" s="154">
        <f>IF(BJ$5&lt;=$D209,0,IF(SUM($D209,I175)&gt;BJ$5,$AD186/I175,$AD186-SUM($I209:BI209)))</f>
        <v>0</v>
      </c>
      <c r="BK209" s="154">
        <f>IF(BK$5&lt;=$D209,0,IF(SUM($D209,I175)&gt;BK$5,$AD186/I175,$AD186-SUM($I209:BJ209)))</f>
        <v>0</v>
      </c>
      <c r="BL209" s="154">
        <f>IF(BL$5&lt;=$D209,0,IF(SUM($D209,I175)&gt;BL$5,$AD186/I175,$AD186-SUM($I209:BK209)))</f>
        <v>0</v>
      </c>
      <c r="BM209" s="154">
        <f>IF(BM$5&lt;=$D209,0,IF(SUM($D209,I175)&gt;BM$5,$AD186/I175,$AD186-SUM($I209:BL209)))</f>
        <v>0</v>
      </c>
      <c r="BN209" s="154">
        <f>IF(BN$5&lt;=$D209,0,IF(SUM($D209,I175)&gt;BN$5,$AD186/I175,$AD186-SUM($I209:BM209)))</f>
        <v>0</v>
      </c>
      <c r="BO209" s="154">
        <f>IF(BO$5&lt;=$D209,0,IF(SUM($D209,I175)&gt;BO$5,$AD186/I175,$AD186-SUM($I209:BN209)))</f>
        <v>0</v>
      </c>
      <c r="BP209" s="154">
        <f>IF(BP$5&lt;=$D209,0,IF(SUM($D209,I175)&gt;BP$5,$AD186/I175,$AD186-SUM($I209:BO209)))</f>
        <v>0</v>
      </c>
      <c r="BQ209" s="154">
        <f>IF(BQ$5&lt;=$D209,0,IF(SUM($D209,I175)&gt;BQ$5,$AD186/I175,$AD186-SUM($I209:BP209)))</f>
        <v>0</v>
      </c>
      <c r="BR209" s="154">
        <f>IF(BR$5&lt;=$D209,0,IF(SUM($D209,I175)&gt;BR$5,$AD186/I175,$AD186-SUM($I209:BQ209)))</f>
        <v>0</v>
      </c>
      <c r="BS209" s="154">
        <f>IF(BS$5&lt;=$D209,0,IF(SUM($D209,I175)&gt;BS$5,$AD186/I175,$AD186-SUM($I209:BR209)))</f>
        <v>0</v>
      </c>
      <c r="BT209" s="154">
        <f>IF(BT$5&lt;=$D209,0,IF(SUM($D209,I175)&gt;BT$5,$AD186/I175,$AD186-SUM($I209:BS209)))</f>
        <v>0</v>
      </c>
      <c r="BU209" s="154">
        <f>IF(BU$5&lt;=$D209,0,IF(SUM($D209,I175)&gt;BU$5,$AD186/I175,$AD186-SUM($I209:BT209)))</f>
        <v>0</v>
      </c>
      <c r="BV209" s="154">
        <f>IF(BV$5&lt;=$D209,0,IF(SUM($D209,I175)&gt;BV$5,$AD186/I175,$AD186-SUM($I209:BU209)))</f>
        <v>0</v>
      </c>
      <c r="BW209" s="154">
        <f>IF(BW$5&lt;=$D209,0,IF(SUM($D209,I175)&gt;BW$5,$AD186/I175,$AD186-SUM($I209:BV209)))</f>
        <v>0</v>
      </c>
    </row>
    <row r="210" spans="4:75" ht="12.75" customHeight="1" outlineLevel="1">
      <c r="D210" s="155">
        <f t="shared" si="51"/>
        <v>2034</v>
      </c>
      <c r="E210" s="120" t="s">
        <v>55</v>
      </c>
      <c r="I210" s="134"/>
      <c r="J210" s="152">
        <f>IF(J$5&lt;=$D210,0,IF(SUM($D210,I175)&gt;J$5,$AE186/I175,$AE186-SUM($I210:I210)))</f>
        <v>0</v>
      </c>
      <c r="K210" s="152">
        <f>IF(K$5&lt;=$D210,0,IF(SUM($D210,I175)&gt;K$5,$AE186/I175,$AE186-SUM($I210:J210)))</f>
        <v>0</v>
      </c>
      <c r="L210" s="152">
        <f>IF(L$5&lt;=$D210,0,IF(SUM($D210,I175)&gt;L$5,$AE186/I175,$AE186-SUM($I210:K210)))</f>
        <v>0</v>
      </c>
      <c r="M210" s="152">
        <f>IF(M$5&lt;=$D210,0,IF(SUM($D210,I175)&gt;M$5,$AE186/I175,$AE186-SUM($I210:L210)))</f>
        <v>0</v>
      </c>
      <c r="N210" s="152">
        <f>IF(N$5&lt;=$D210,0,IF(SUM($D210,I175)&gt;N$5,$AE186/I175,$AE186-SUM($I210:M210)))</f>
        <v>0</v>
      </c>
      <c r="O210" s="152">
        <f>IF(O$5&lt;=$D210,0,IF(SUM($D210,I175)&gt;O$5,$AE186/I175,$AE186-SUM($I210:N210)))</f>
        <v>0</v>
      </c>
      <c r="P210" s="152">
        <f>IF(P$5&lt;=$D210,0,IF(SUM($D210,I175)&gt;P$5,$AE186/I175,$AE186-SUM($I210:O210)))</f>
        <v>0</v>
      </c>
      <c r="Q210" s="152">
        <f>IF(Q$5&lt;=$D210,0,IF(SUM($D210,I175)&gt;Q$5,$AE186/I175,$AE186-SUM($I210:P210)))</f>
        <v>0</v>
      </c>
      <c r="R210" s="152">
        <f>IF(R$5&lt;=$D210,0,IF(SUM($D210,I175)&gt;R$5,$AE186/I175,$AE186-SUM($I210:Q210)))</f>
        <v>0</v>
      </c>
      <c r="S210" s="152">
        <f>IF(S$5&lt;=$D210,0,IF(SUM($D210,I175)&gt;S$5,$AE186/I175,$AE186-SUM($I210:R210)))</f>
        <v>0</v>
      </c>
      <c r="T210" s="152">
        <f>IF(T$5&lt;=$D210,0,IF(SUM($D210,I175)&gt;T$5,$AE186/I175,$AE186-SUM($I210:S210)))</f>
        <v>0</v>
      </c>
      <c r="U210" s="152">
        <f>IF(U$5&lt;=$D210,0,IF(SUM($D210,I175)&gt;U$5,$AE186/I175,$AE186-SUM($I210:T210)))</f>
        <v>0</v>
      </c>
      <c r="V210" s="152">
        <f>IF(V$5&lt;=$D210,0,IF(SUM($D210,I175)&gt;V$5,$AE186/I175,$AE186-SUM($I210:U210)))</f>
        <v>0</v>
      </c>
      <c r="W210" s="152">
        <f>IF(W$5&lt;=$D210,0,IF(SUM($D210,I175)&gt;W$5,$AE186/I175,$AE186-SUM($I210:V210)))</f>
        <v>0</v>
      </c>
      <c r="X210" s="152">
        <f>IF(X$5&lt;=$D210,0,IF(SUM($D210,I175)&gt;X$5,$AE186/I175,$AE186-SUM($I210:W210)))</f>
        <v>0</v>
      </c>
      <c r="Y210" s="152">
        <f>IF(Y$5&lt;=$D210,0,IF(SUM($D210,I175)&gt;Y$5,$AE186/I175,$AE186-SUM($I210:X210)))</f>
        <v>0</v>
      </c>
      <c r="Z210" s="152">
        <f>IF(Z$5&lt;=$D210,0,IF(SUM($D210,I175)&gt;Z$5,$AE186/I175,$AE186-SUM($I210:Y210)))</f>
        <v>0</v>
      </c>
      <c r="AA210" s="152">
        <f>IF(AA$5&lt;=$D210,0,IF(SUM($D210,I175)&gt;AA$5,$AE186/I175,$AE186-SUM($I210:Z210)))</f>
        <v>0</v>
      </c>
      <c r="AB210" s="152">
        <f>IF(AB$5&lt;=$D210,0,IF(SUM($D210,I175)&gt;AB$5,$AE186/I175,$AE186-SUM($I210:AA210)))</f>
        <v>0</v>
      </c>
      <c r="AC210" s="152">
        <f>IF(AC$5&lt;=$D210,0,IF(SUM($D210,I175)&gt;AC$5,$AE186/I175,$AE186-SUM($I210:AB210)))</f>
        <v>0</v>
      </c>
      <c r="AD210" s="152">
        <f>IF(AD$5&lt;=$D210,0,IF(SUM($D210,I175)&gt;AD$5,$AE186/I175,$AE186-SUM($I210:AC210)))</f>
        <v>0</v>
      </c>
      <c r="AE210" s="152">
        <f>IF(AE$5&lt;=$D210,0,IF(SUM($D210,I175)&gt;AE$5,$AE186/I175,$AE186-SUM($I210:AD210)))</f>
        <v>0</v>
      </c>
      <c r="AF210" s="153">
        <f>IF(AF$5&lt;=$D210,0,IF(SUM($D210,I175)&gt;AF$5,$AE186/I175,$AE186-SUM($I210:AE210)))</f>
        <v>0</v>
      </c>
      <c r="AG210" s="154">
        <f>IF(AG$5&lt;=$D210,0,IF(SUM($D210,I175)&gt;AG$5,$AE186/I175,$AE186-SUM($I210:AF210)))</f>
        <v>0</v>
      </c>
      <c r="AH210" s="154">
        <f>IF(AH$5&lt;=$D210,0,IF(SUM($D210,I175)&gt;AH$5,$AE186/I175,$AE186-SUM($I210:AG210)))</f>
        <v>0</v>
      </c>
      <c r="AI210" s="154">
        <f>IF(AI$5&lt;=$D210,0,IF(SUM($D210,I175)&gt;AI$5,$AE186/I175,$AE186-SUM($I210:AH210)))</f>
        <v>0</v>
      </c>
      <c r="AJ210" s="154">
        <f>IF(AJ$5&lt;=$D210,0,IF(SUM($D210,I175)&gt;AJ$5,$AE186/I175,$AE186-SUM($I210:AI210)))</f>
        <v>0</v>
      </c>
      <c r="AK210" s="154">
        <f>IF(AK$5&lt;=$D210,0,IF(SUM($D210,I175)&gt;AK$5,$AE186/I175,$AE186-SUM($I210:AJ210)))</f>
        <v>0</v>
      </c>
      <c r="AL210" s="154">
        <f>IF(AL$5&lt;=$D210,0,IF(SUM($D210,I175)&gt;AL$5,$AE186/I175,$AE186-SUM($I210:AK210)))</f>
        <v>0</v>
      </c>
      <c r="AM210" s="154">
        <f>IF(AM$5&lt;=$D210,0,IF(SUM($D210,I175)&gt;AM$5,$AE186/I175,$AE186-SUM($I210:AL210)))</f>
        <v>0</v>
      </c>
      <c r="AN210" s="154">
        <f>IF(AN$5&lt;=$D210,0,IF(SUM($D210,I175)&gt;AN$5,$AE186/I175,$AE186-SUM($I210:AM210)))</f>
        <v>0</v>
      </c>
      <c r="AO210" s="154">
        <f>IF(AO$5&lt;=$D210,0,IF(SUM($D210,I175)&gt;AO$5,$AE186/I175,$AE186-SUM($I210:AN210)))</f>
        <v>0</v>
      </c>
      <c r="AP210" s="154">
        <f>IF(AP$5&lt;=$D210,0,IF(SUM($D210,I175)&gt;AP$5,$AE186/I175,$AE186-SUM($I210:AO210)))</f>
        <v>0</v>
      </c>
      <c r="AQ210" s="154">
        <f>IF(AQ$5&lt;=$D210,0,IF(SUM($D210,I175)&gt;AQ$5,$AE186/I175,$AE186-SUM($I210:AP210)))</f>
        <v>0</v>
      </c>
      <c r="AR210" s="154">
        <f>IF(AR$5&lt;=$D210,0,IF(SUM($D210,I175)&gt;AR$5,$AE186/I175,$AE186-SUM($I210:AQ210)))</f>
        <v>0</v>
      </c>
      <c r="AS210" s="154">
        <f>IF(AS$5&lt;=$D210,0,IF(SUM($D210,I175)&gt;AS$5,$AE186/I175,$AE186-SUM($I210:AR210)))</f>
        <v>0</v>
      </c>
      <c r="AT210" s="154">
        <f>IF(AT$5&lt;=$D210,0,IF(SUM($D210,I175)&gt;AT$5,$AE186/I175,$AE186-SUM($I210:AS210)))</f>
        <v>0</v>
      </c>
      <c r="AU210" s="154">
        <f>IF(AU$5&lt;=$D210,0,IF(SUM($D210,I175)&gt;AU$5,$AE186/I175,$AE186-SUM($I210:AT210)))</f>
        <v>0</v>
      </c>
      <c r="AV210" s="154">
        <f>IF(AV$5&lt;=$D210,0,IF(SUM($D210,I175)&gt;AV$5,$AE186/I175,$AE186-SUM($I210:AU210)))</f>
        <v>0</v>
      </c>
      <c r="AW210" s="154">
        <f>IF(AW$5&lt;=$D210,0,IF(SUM($D210,I175)&gt;AW$5,$AE186/I175,$AE186-SUM($I210:AV210)))</f>
        <v>0</v>
      </c>
      <c r="AX210" s="154">
        <f>IF(AX$5&lt;=$D210,0,IF(SUM($D210,I175)&gt;AX$5,$AE186/I175,$AE186-SUM($I210:AW210)))</f>
        <v>0</v>
      </c>
      <c r="AY210" s="154">
        <f>IF(AY$5&lt;=$D210,0,IF(SUM($D210,I175)&gt;AY$5,$AE186/I175,$AE186-SUM($I210:AX210)))</f>
        <v>0</v>
      </c>
      <c r="AZ210" s="154">
        <f>IF(AZ$5&lt;=$D210,0,IF(SUM($D210,I175)&gt;AZ$5,$AE186/I175,$AE186-SUM($I210:AY210)))</f>
        <v>0</v>
      </c>
      <c r="BA210" s="154">
        <f>IF(BA$5&lt;=$D210,0,IF(SUM($D210,I175)&gt;BA$5,$AE186/I175,$AE186-SUM($I210:AZ210)))</f>
        <v>0</v>
      </c>
      <c r="BB210" s="154">
        <f>IF(BB$5&lt;=$D210,0,IF(SUM($D210,I175)&gt;BB$5,$AE186/I175,$AE186-SUM($I210:BA210)))</f>
        <v>0</v>
      </c>
      <c r="BC210" s="154">
        <f>IF(BC$5&lt;=$D210,0,IF(SUM($D210,I175)&gt;BC$5,$AE186/I175,$AE186-SUM($I210:BB210)))</f>
        <v>0</v>
      </c>
      <c r="BD210" s="154">
        <f>IF(BD$5&lt;=$D210,0,IF(SUM($D210,I175)&gt;BD$5,$AE186/I175,$AE186-SUM($I210:BC210)))</f>
        <v>0</v>
      </c>
      <c r="BE210" s="154">
        <f>IF(BE$5&lt;=$D210,0,IF(SUM($D210,I175)&gt;BE$5,$AE186/I175,$AE186-SUM($I210:BD210)))</f>
        <v>0</v>
      </c>
      <c r="BF210" s="154">
        <f>IF(BF$5&lt;=$D210,0,IF(SUM($D210,I175)&gt;BF$5,$AE186/I175,$AE186-SUM($I210:BE210)))</f>
        <v>0</v>
      </c>
      <c r="BG210" s="154">
        <f>IF(BG$5&lt;=$D210,0,IF(SUM($D210,I175)&gt;BG$5,$AE186/I175,$AE186-SUM($I210:BF210)))</f>
        <v>0</v>
      </c>
      <c r="BH210" s="154">
        <f>IF(BH$5&lt;=$D210,0,IF(SUM($D210,I175)&gt;BH$5,$AE186/I175,$AE186-SUM($I210:BG210)))</f>
        <v>0</v>
      </c>
      <c r="BI210" s="154">
        <f>IF(BI$5&lt;=$D210,0,IF(SUM($D210,I175)&gt;BI$5,$AE186/I175,$AE186-SUM($I210:BH210)))</f>
        <v>0</v>
      </c>
      <c r="BJ210" s="154">
        <f>IF(BJ$5&lt;=$D210,0,IF(SUM($D210,I175)&gt;BJ$5,$AE186/I175,$AE186-SUM($I210:BI210)))</f>
        <v>0</v>
      </c>
      <c r="BK210" s="154">
        <f>IF(BK$5&lt;=$D210,0,IF(SUM($D210,I175)&gt;BK$5,$AE186/I175,$AE186-SUM($I210:BJ210)))</f>
        <v>0</v>
      </c>
      <c r="BL210" s="154">
        <f>IF(BL$5&lt;=$D210,0,IF(SUM($D210,I175)&gt;BL$5,$AE186/I175,$AE186-SUM($I210:BK210)))</f>
        <v>0</v>
      </c>
      <c r="BM210" s="154">
        <f>IF(BM$5&lt;=$D210,0,IF(SUM($D210,I175)&gt;BM$5,$AE186/I175,$AE186-SUM($I210:BL210)))</f>
        <v>0</v>
      </c>
      <c r="BN210" s="154">
        <f>IF(BN$5&lt;=$D210,0,IF(SUM($D210,I175)&gt;BN$5,$AE186/I175,$AE186-SUM($I210:BM210)))</f>
        <v>0</v>
      </c>
      <c r="BO210" s="154">
        <f>IF(BO$5&lt;=$D210,0,IF(SUM($D210,I175)&gt;BO$5,$AE186/I175,$AE186-SUM($I210:BN210)))</f>
        <v>0</v>
      </c>
      <c r="BP210" s="154">
        <f>IF(BP$5&lt;=$D210,0,IF(SUM($D210,I175)&gt;BP$5,$AE186/I175,$AE186-SUM($I210:BO210)))</f>
        <v>0</v>
      </c>
      <c r="BQ210" s="154">
        <f>IF(BQ$5&lt;=$D210,0,IF(SUM($D210,I175)&gt;BQ$5,$AE186/I175,$AE186-SUM($I210:BP210)))</f>
        <v>0</v>
      </c>
      <c r="BR210" s="154">
        <f>IF(BR$5&lt;=$D210,0,IF(SUM($D210,I175)&gt;BR$5,$AE186/I175,$AE186-SUM($I210:BQ210)))</f>
        <v>0</v>
      </c>
      <c r="BS210" s="154">
        <f>IF(BS$5&lt;=$D210,0,IF(SUM($D210,I175)&gt;BS$5,$AE186/I175,$AE186-SUM($I210:BR210)))</f>
        <v>0</v>
      </c>
      <c r="BT210" s="154">
        <f>IF(BT$5&lt;=$D210,0,IF(SUM($D210,I175)&gt;BT$5,$AE186/I175,$AE186-SUM($I210:BS210)))</f>
        <v>0</v>
      </c>
      <c r="BU210" s="154">
        <f>IF(BU$5&lt;=$D210,0,IF(SUM($D210,I175)&gt;BU$5,$AE186/I175,$AE186-SUM($I210:BT210)))</f>
        <v>0</v>
      </c>
      <c r="BV210" s="154">
        <f>IF(BV$5&lt;=$D210,0,IF(SUM($D210,I175)&gt;BV$5,$AE186/I175,$AE186-SUM($I210:BU210)))</f>
        <v>0</v>
      </c>
      <c r="BW210" s="154">
        <f>IF(BW$5&lt;=$D210,0,IF(SUM($D210,I175)&gt;BW$5,$AE186/I175,$AE186-SUM($I210:BV210)))</f>
        <v>0</v>
      </c>
    </row>
    <row r="211" spans="4:75" ht="12.75" customHeight="1" outlineLevel="1">
      <c r="D211" s="155">
        <f t="shared" si="51"/>
        <v>2035</v>
      </c>
      <c r="E211" s="120" t="s">
        <v>55</v>
      </c>
      <c r="I211" s="134"/>
      <c r="J211" s="152">
        <f>IF(J$5&lt;=$D211,0,IF(SUM($D211,I175)&gt;J$5,$AF186/I175,$AF186-SUM($I211:I211)))</f>
        <v>0</v>
      </c>
      <c r="K211" s="152">
        <f>IF(K$5&lt;=$D211,0,IF(SUM($D211,I175)&gt;K$5,$AF186/I175,$AF186-SUM($I211:J211)))</f>
        <v>0</v>
      </c>
      <c r="L211" s="152">
        <f>IF(L$5&lt;=$D211,0,IF(SUM($D211,I175)&gt;L$5,$AF186/I175,$AF186-SUM($I211:K211)))</f>
        <v>0</v>
      </c>
      <c r="M211" s="152">
        <f>IF(M$5&lt;=$D211,0,IF(SUM($D211,I175)&gt;M$5,$AF186/I175,$AF186-SUM($I211:L211)))</f>
        <v>0</v>
      </c>
      <c r="N211" s="152">
        <f>IF(N$5&lt;=$D211,0,IF(SUM($D211,I175)&gt;N$5,$AF186/I175,$AF186-SUM($I211:M211)))</f>
        <v>0</v>
      </c>
      <c r="O211" s="152">
        <f>IF(O$5&lt;=$D211,0,IF(SUM($D211,I175)&gt;O$5,$AF186/I175,$AF186-SUM($I211:N211)))</f>
        <v>0</v>
      </c>
      <c r="P211" s="152">
        <f>IF(P$5&lt;=$D211,0,IF(SUM($D211,I175)&gt;P$5,$AF186/I175,$AF186-SUM($I211:O211)))</f>
        <v>0</v>
      </c>
      <c r="Q211" s="152">
        <f>IF(Q$5&lt;=$D211,0,IF(SUM($D211,I175)&gt;Q$5,$AF186/I175,$AF186-SUM($I211:P211)))</f>
        <v>0</v>
      </c>
      <c r="R211" s="152">
        <f>IF(R$5&lt;=$D211,0,IF(SUM($D211,I175)&gt;R$5,$AF186/I175,$AF186-SUM($I211:Q211)))</f>
        <v>0</v>
      </c>
      <c r="S211" s="152">
        <f>IF(S$5&lt;=$D211,0,IF(SUM($D211,I175)&gt;S$5,$AF186/I175,$AF186-SUM($I211:R211)))</f>
        <v>0</v>
      </c>
      <c r="T211" s="152">
        <f>IF(T$5&lt;=$D211,0,IF(SUM($D211,I175)&gt;T$5,$AF186/I175,$AF186-SUM($I211:S211)))</f>
        <v>0</v>
      </c>
      <c r="U211" s="152">
        <f>IF(U$5&lt;=$D211,0,IF(SUM($D211,I175)&gt;U$5,$AF186/I175,$AF186-SUM($I211:T211)))</f>
        <v>0</v>
      </c>
      <c r="V211" s="152">
        <f>IF(V$5&lt;=$D211,0,IF(SUM($D211,I175)&gt;V$5,$AF186/I175,$AF186-SUM($I211:U211)))</f>
        <v>0</v>
      </c>
      <c r="W211" s="152">
        <f>IF(W$5&lt;=$D211,0,IF(SUM($D211,I175)&gt;W$5,$AF186/I175,$AF186-SUM($I211:V211)))</f>
        <v>0</v>
      </c>
      <c r="X211" s="152">
        <f>IF(X$5&lt;=$D211,0,IF(SUM($D211,I175)&gt;X$5,$AF186/I175,$AF186-SUM($I211:W211)))</f>
        <v>0</v>
      </c>
      <c r="Y211" s="152">
        <f>IF(Y$5&lt;=$D211,0,IF(SUM($D211,I175)&gt;Y$5,$AF186/I175,$AF186-SUM($I211:X211)))</f>
        <v>0</v>
      </c>
      <c r="Z211" s="152">
        <f>IF(Z$5&lt;=$D211,0,IF(SUM($D211,I175)&gt;Z$5,$AF186/I175,$AF186-SUM($I211:Y211)))</f>
        <v>0</v>
      </c>
      <c r="AA211" s="152">
        <f>IF(AA$5&lt;=$D211,0,IF(SUM($D211,I175)&gt;AA$5,$AF186/I175,$AF186-SUM($I211:Z211)))</f>
        <v>0</v>
      </c>
      <c r="AB211" s="152">
        <f>IF(AB$5&lt;=$D211,0,IF(SUM($D211,I175)&gt;AB$5,$AF186/I175,$AF186-SUM($I211:AA211)))</f>
        <v>0</v>
      </c>
      <c r="AC211" s="152">
        <f>IF(AC$5&lt;=$D211,0,IF(SUM($D211,I175)&gt;AC$5,$AF186/I175,$AF186-SUM($I211:AB211)))</f>
        <v>0</v>
      </c>
      <c r="AD211" s="152">
        <f>IF(AD$5&lt;=$D211,0,IF(SUM($D211,I175)&gt;AD$5,$AF186/I175,$AF186-SUM($I211:AC211)))</f>
        <v>0</v>
      </c>
      <c r="AE211" s="152">
        <f>IF(AE$5&lt;=$D211,0,IF(SUM($D211,I175)&gt;AE$5,$AF186/I175,$AF186-SUM($I211:AD211)))</f>
        <v>0</v>
      </c>
      <c r="AF211" s="152">
        <f>IF(AF$5&lt;=$D211,0,IF(SUM($D211,I175)&gt;AF$5,$AF186/I175,$AF186-SUM($I211:AE211)))</f>
        <v>0</v>
      </c>
      <c r="AG211" s="153">
        <f>IF(AG$5&lt;=$D211,0,IF(SUM($D211,I175)&gt;AG$5,$AF186/I175,$AF186-SUM($I211:AF211)))</f>
        <v>0</v>
      </c>
      <c r="AH211" s="154">
        <f>IF(AH$5&lt;=$D211,0,IF(SUM($D211,I175)&gt;AH$5,$AF186/I175,$AF186-SUM($I211:AG211)))</f>
        <v>0</v>
      </c>
      <c r="AI211" s="154">
        <f>IF(AI$5&lt;=$D211,0,IF(SUM($D211,I175)&gt;AI$5,$AF186/I175,$AF186-SUM($I211:AH211)))</f>
        <v>0</v>
      </c>
      <c r="AJ211" s="154">
        <f>IF(AJ$5&lt;=$D211,0,IF(SUM($D211,I175)&gt;AJ$5,$AF186/I175,$AF186-SUM($I211:AI211)))</f>
        <v>0</v>
      </c>
      <c r="AK211" s="154">
        <f>IF(AK$5&lt;=$D211,0,IF(SUM($D211,I175)&gt;AK$5,$AF186/I175,$AF186-SUM($I211:AJ211)))</f>
        <v>0</v>
      </c>
      <c r="AL211" s="154">
        <f>IF(AL$5&lt;=$D211,0,IF(SUM($D211,I175)&gt;AL$5,$AF186/I175,$AF186-SUM($I211:AK211)))</f>
        <v>0</v>
      </c>
      <c r="AM211" s="154">
        <f>IF(AM$5&lt;=$D211,0,IF(SUM($D211,I175)&gt;AM$5,$AF186/I175,$AF186-SUM($I211:AL211)))</f>
        <v>0</v>
      </c>
      <c r="AN211" s="154">
        <f>IF(AN$5&lt;=$D211,0,IF(SUM($D211,I175)&gt;AN$5,$AF186/I175,$AF186-SUM($I211:AM211)))</f>
        <v>0</v>
      </c>
      <c r="AO211" s="154">
        <f>IF(AO$5&lt;=$D211,0,IF(SUM($D211,I175)&gt;AO$5,$AF186/I175,$AF186-SUM($I211:AN211)))</f>
        <v>0</v>
      </c>
      <c r="AP211" s="154">
        <f>IF(AP$5&lt;=$D211,0,IF(SUM($D211,I175)&gt;AP$5,$AF186/I175,$AF186-SUM($I211:AO211)))</f>
        <v>0</v>
      </c>
      <c r="AQ211" s="154">
        <f>IF(AQ$5&lt;=$D211,0,IF(SUM($D211,I175)&gt;AQ$5,$AF186/I175,$AF186-SUM($I211:AP211)))</f>
        <v>0</v>
      </c>
      <c r="AR211" s="154">
        <f>IF(AR$5&lt;=$D211,0,IF(SUM($D211,I175)&gt;AR$5,$AF186/I175,$AF186-SUM($I211:AQ211)))</f>
        <v>0</v>
      </c>
      <c r="AS211" s="154">
        <f>IF(AS$5&lt;=$D211,0,IF(SUM($D211,I175)&gt;AS$5,$AF186/I175,$AF186-SUM($I211:AR211)))</f>
        <v>0</v>
      </c>
      <c r="AT211" s="154">
        <f>IF(AT$5&lt;=$D211,0,IF(SUM($D211,I175)&gt;AT$5,$AF186/I175,$AF186-SUM($I211:AS211)))</f>
        <v>0</v>
      </c>
      <c r="AU211" s="154">
        <f>IF(AU$5&lt;=$D211,0,IF(SUM($D211,I175)&gt;AU$5,$AF186/I175,$AF186-SUM($I211:AT211)))</f>
        <v>0</v>
      </c>
      <c r="AV211" s="154">
        <f>IF(AV$5&lt;=$D211,0,IF(SUM($D211,I175)&gt;AV$5,$AF186/I175,$AF186-SUM($I211:AU211)))</f>
        <v>0</v>
      </c>
      <c r="AW211" s="154">
        <f>IF(AW$5&lt;=$D211,0,IF(SUM($D211,I175)&gt;AW$5,$AF186/I175,$AF186-SUM($I211:AV211)))</f>
        <v>0</v>
      </c>
      <c r="AX211" s="154">
        <f>IF(AX$5&lt;=$D211,0,IF(SUM($D211,I175)&gt;AX$5,$AF186/I175,$AF186-SUM($I211:AW211)))</f>
        <v>0</v>
      </c>
      <c r="AY211" s="154">
        <f>IF(AY$5&lt;=$D211,0,IF(SUM($D211,I175)&gt;AY$5,$AF186/I175,$AF186-SUM($I211:AX211)))</f>
        <v>0</v>
      </c>
      <c r="AZ211" s="154">
        <f>IF(AZ$5&lt;=$D211,0,IF(SUM($D211,I175)&gt;AZ$5,$AF186/I175,$AF186-SUM($I211:AY211)))</f>
        <v>0</v>
      </c>
      <c r="BA211" s="154">
        <f>IF(BA$5&lt;=$D211,0,IF(SUM($D211,I175)&gt;BA$5,$AF186/I175,$AF186-SUM($I211:AZ211)))</f>
        <v>0</v>
      </c>
      <c r="BB211" s="154">
        <f>IF(BB$5&lt;=$D211,0,IF(SUM($D211,I175)&gt;BB$5,$AF186/I175,$AF186-SUM($I211:BA211)))</f>
        <v>0</v>
      </c>
      <c r="BC211" s="154">
        <f>IF(BC$5&lt;=$D211,0,IF(SUM($D211,I175)&gt;BC$5,$AF186/I175,$AF186-SUM($I211:BB211)))</f>
        <v>0</v>
      </c>
      <c r="BD211" s="154">
        <f>IF(BD$5&lt;=$D211,0,IF(SUM($D211,I175)&gt;BD$5,$AF186/I175,$AF186-SUM($I211:BC211)))</f>
        <v>0</v>
      </c>
      <c r="BE211" s="154">
        <f>IF(BE$5&lt;=$D211,0,IF(SUM($D211,I175)&gt;BE$5,$AF186/I175,$AF186-SUM($I211:BD211)))</f>
        <v>0</v>
      </c>
      <c r="BF211" s="154">
        <f>IF(BF$5&lt;=$D211,0,IF(SUM($D211,I175)&gt;BF$5,$AF186/I175,$AF186-SUM($I211:BE211)))</f>
        <v>0</v>
      </c>
      <c r="BG211" s="154">
        <f>IF(BG$5&lt;=$D211,0,IF(SUM($D211,I175)&gt;BG$5,$AF186/I175,$AF186-SUM($I211:BF211)))</f>
        <v>0</v>
      </c>
      <c r="BH211" s="154">
        <f>IF(BH$5&lt;=$D211,0,IF(SUM($D211,I175)&gt;BH$5,$AF186/I175,$AF186-SUM($I211:BG211)))</f>
        <v>0</v>
      </c>
      <c r="BI211" s="154">
        <f>IF(BI$5&lt;=$D211,0,IF(SUM($D211,I175)&gt;BI$5,$AF186/I175,$AF186-SUM($I211:BH211)))</f>
        <v>0</v>
      </c>
      <c r="BJ211" s="154">
        <f>IF(BJ$5&lt;=$D211,0,IF(SUM($D211,I175)&gt;BJ$5,$AF186/I175,$AF186-SUM($I211:BI211)))</f>
        <v>0</v>
      </c>
      <c r="BK211" s="154">
        <f>IF(BK$5&lt;=$D211,0,IF(SUM($D211,I175)&gt;BK$5,$AF186/I175,$AF186-SUM($I211:BJ211)))</f>
        <v>0</v>
      </c>
      <c r="BL211" s="154">
        <f>IF(BL$5&lt;=$D211,0,IF(SUM($D211,I175)&gt;BL$5,$AF186/I175,$AF186-SUM($I211:BK211)))</f>
        <v>0</v>
      </c>
      <c r="BM211" s="154">
        <f>IF(BM$5&lt;=$D211,0,IF(SUM($D211,I175)&gt;BM$5,$AF186/I175,$AF186-SUM($I211:BL211)))</f>
        <v>0</v>
      </c>
      <c r="BN211" s="154">
        <f>IF(BN$5&lt;=$D211,0,IF(SUM($D211,I175)&gt;BN$5,$AF186/I175,$AF186-SUM($I211:BM211)))</f>
        <v>0</v>
      </c>
      <c r="BO211" s="154">
        <f>IF(BO$5&lt;=$D211,0,IF(SUM($D211,I175)&gt;BO$5,$AF186/I175,$AF186-SUM($I211:BN211)))</f>
        <v>0</v>
      </c>
      <c r="BP211" s="154">
        <f>IF(BP$5&lt;=$D211,0,IF(SUM($D211,I175)&gt;BP$5,$AF186/I175,$AF186-SUM($I211:BO211)))</f>
        <v>0</v>
      </c>
      <c r="BQ211" s="154">
        <f>IF(BQ$5&lt;=$D211,0,IF(SUM($D211,I175)&gt;BQ$5,$AF186/I175,$AF186-SUM($I211:BP211)))</f>
        <v>0</v>
      </c>
      <c r="BR211" s="154">
        <f>IF(BR$5&lt;=$D211,0,IF(SUM($D211,I175)&gt;BR$5,$AF186/I175,$AF186-SUM($I211:BQ211)))</f>
        <v>0</v>
      </c>
      <c r="BS211" s="154">
        <f>IF(BS$5&lt;=$D211,0,IF(SUM($D211,I175)&gt;BS$5,$AF186/I175,$AF186-SUM($I211:BR211)))</f>
        <v>0</v>
      </c>
      <c r="BT211" s="154">
        <f>IF(BT$5&lt;=$D211,0,IF(SUM($D211,I175)&gt;BT$5,$AF186/I175,$AF186-SUM($I211:BS211)))</f>
        <v>0</v>
      </c>
      <c r="BU211" s="154">
        <f>IF(BU$5&lt;=$D211,0,IF(SUM($D211,I175)&gt;BU$5,$AF186/I175,$AF186-SUM($I211:BT211)))</f>
        <v>0</v>
      </c>
      <c r="BV211" s="154">
        <f>IF(BV$5&lt;=$D211,0,IF(SUM($D211,I175)&gt;BV$5,$AF186/I175,$AF186-SUM($I211:BU211)))</f>
        <v>0</v>
      </c>
      <c r="BW211" s="154">
        <f>IF(BW$5&lt;=$D211,0,IF(SUM($D211,I175)&gt;BW$5,$AF186/I175,$AF186-SUM($I211:BV211)))</f>
        <v>0</v>
      </c>
    </row>
    <row r="212" spans="4:75" ht="12.75" customHeight="1" outlineLevel="1">
      <c r="D212" s="155">
        <f t="shared" si="51"/>
        <v>2036</v>
      </c>
      <c r="E212" s="120" t="s">
        <v>55</v>
      </c>
      <c r="I212" s="134"/>
      <c r="J212" s="152">
        <f>IF(J$5&lt;=$D212,0,IF(SUM($D212,I175)&gt;J$5,$AG186/I175,$AG186-SUM($I212:I212)))</f>
        <v>0</v>
      </c>
      <c r="K212" s="152">
        <f>IF(K$5&lt;=$D212,0,IF(SUM($D212,I175)&gt;K$5,$AG186/I175,$AG186-SUM($I212:J212)))</f>
        <v>0</v>
      </c>
      <c r="L212" s="152">
        <f>IF(L$5&lt;=$D212,0,IF(SUM($D212,I175)&gt;L$5,$AG186/I175,$AG186-SUM($I212:K212)))</f>
        <v>0</v>
      </c>
      <c r="M212" s="152">
        <f>IF(M$5&lt;=$D212,0,IF(SUM($D212,I175)&gt;M$5,$AG186/I175,$AG186-SUM($I212:L212)))</f>
        <v>0</v>
      </c>
      <c r="N212" s="152">
        <f>IF(N$5&lt;=$D212,0,IF(SUM($D212,I175)&gt;N$5,$AG186/I175,$AG186-SUM($I212:M212)))</f>
        <v>0</v>
      </c>
      <c r="O212" s="152">
        <f>IF(O$5&lt;=$D212,0,IF(SUM($D212,I175)&gt;O$5,$AG186/I175,$AG186-SUM($I212:N212)))</f>
        <v>0</v>
      </c>
      <c r="P212" s="152">
        <f>IF(P$5&lt;=$D212,0,IF(SUM($D212,I175)&gt;P$5,$AG186/I175,$AG186-SUM($I212:O212)))</f>
        <v>0</v>
      </c>
      <c r="Q212" s="152">
        <f>IF(Q$5&lt;=$D212,0,IF(SUM($D212,I175)&gt;Q$5,$AG186/I175,$AG186-SUM($I212:P212)))</f>
        <v>0</v>
      </c>
      <c r="R212" s="152">
        <f>IF(R$5&lt;=$D212,0,IF(SUM($D212,I175)&gt;R$5,$AG186/I175,$AG186-SUM($I212:Q212)))</f>
        <v>0</v>
      </c>
      <c r="S212" s="152">
        <f>IF(S$5&lt;=$D212,0,IF(SUM($D212,I175)&gt;S$5,$AG186/I175,$AG186-SUM($I212:R212)))</f>
        <v>0</v>
      </c>
      <c r="T212" s="152">
        <f>IF(T$5&lt;=$D212,0,IF(SUM($D212,I175)&gt;T$5,$AG186/I175,$AG186-SUM($I212:S212)))</f>
        <v>0</v>
      </c>
      <c r="U212" s="152">
        <f>IF(U$5&lt;=$D212,0,IF(SUM($D212,I175)&gt;U$5,$AG186/I175,$AG186-SUM($I212:T212)))</f>
        <v>0</v>
      </c>
      <c r="V212" s="152">
        <f>IF(V$5&lt;=$D212,0,IF(SUM($D212,I175)&gt;V$5,$AG186/I175,$AG186-SUM($I212:U212)))</f>
        <v>0</v>
      </c>
      <c r="W212" s="152">
        <f>IF(W$5&lt;=$D212,0,IF(SUM($D212,I175)&gt;W$5,$AG186/I175,$AG186-SUM($I212:V212)))</f>
        <v>0</v>
      </c>
      <c r="X212" s="152">
        <f>IF(X$5&lt;=$D212,0,IF(SUM($D212,I175)&gt;X$5,$AG186/I175,$AG186-SUM($I212:W212)))</f>
        <v>0</v>
      </c>
      <c r="Y212" s="152">
        <f>IF(Y$5&lt;=$D212,0,IF(SUM($D212,I175)&gt;Y$5,$AG186/I175,$AG186-SUM($I212:X212)))</f>
        <v>0</v>
      </c>
      <c r="Z212" s="152">
        <f>IF(Z$5&lt;=$D212,0,IF(SUM($D212,I175)&gt;Z$5,$AG186/I175,$AG186-SUM($I212:Y212)))</f>
        <v>0</v>
      </c>
      <c r="AA212" s="152">
        <f>IF(AA$5&lt;=$D212,0,IF(SUM($D212,I175)&gt;AA$5,$AG186/I175,$AG186-SUM($I212:Z212)))</f>
        <v>0</v>
      </c>
      <c r="AB212" s="152">
        <f>IF(AB$5&lt;=$D212,0,IF(SUM($D212,I175)&gt;AB$5,$AG186/I175,$AG186-SUM($I212:AA212)))</f>
        <v>0</v>
      </c>
      <c r="AC212" s="152">
        <f>IF(AC$5&lt;=$D212,0,IF(SUM($D212,I175)&gt;AC$5,$AG186/I175,$AG186-SUM($I212:AB212)))</f>
        <v>0</v>
      </c>
      <c r="AD212" s="152">
        <f>IF(AD$5&lt;=$D212,0,IF(SUM($D212,I175)&gt;AD$5,$AG186/I175,$AG186-SUM($I212:AC212)))</f>
        <v>0</v>
      </c>
      <c r="AE212" s="152">
        <f>IF(AE$5&lt;=$D212,0,IF(SUM($D212,I175)&gt;AE$5,$AG186/I175,$AG186-SUM($I212:AD212)))</f>
        <v>0</v>
      </c>
      <c r="AF212" s="152">
        <f>IF(AF$5&lt;=$D212,0,IF(SUM($D212,I175)&gt;AF$5,$AG186/I175,$AG186-SUM($I212:AE212)))</f>
        <v>0</v>
      </c>
      <c r="AG212" s="152">
        <f>IF(AG$5&lt;=$D212,0,IF(SUM($D212,I175)&gt;AG$5,$AG186/I175,$AG186-SUM($I212:AF212)))</f>
        <v>0</v>
      </c>
      <c r="AH212" s="153">
        <f>IF(AH$5&lt;=$D212,0,IF(SUM($D212,I175)&gt;AH$5,$AG186/I175,$AG186-SUM($I212:AG212)))</f>
        <v>0</v>
      </c>
      <c r="AI212" s="154">
        <f>IF(AI$5&lt;=$D212,0,IF(SUM($D212,I175)&gt;AI$5,$AG186/I175,$AG186-SUM($I212:AH212)))</f>
        <v>0</v>
      </c>
      <c r="AJ212" s="154">
        <f>IF(AJ$5&lt;=$D212,0,IF(SUM($D212,I175)&gt;AJ$5,$AG186/I175,$AG186-SUM($I212:AI212)))</f>
        <v>0</v>
      </c>
      <c r="AK212" s="154">
        <f>IF(AK$5&lt;=$D212,0,IF(SUM($D212,I175)&gt;AK$5,$AG186/I175,$AG186-SUM($I212:AJ212)))</f>
        <v>0</v>
      </c>
      <c r="AL212" s="154">
        <f>IF(AL$5&lt;=$D212,0,IF(SUM($D212,I175)&gt;AL$5,$AG186/I175,$AG186-SUM($I212:AK212)))</f>
        <v>0</v>
      </c>
      <c r="AM212" s="154">
        <f>IF(AM$5&lt;=$D212,0,IF(SUM($D212,I175)&gt;AM$5,$AG186/I175,$AG186-SUM($I212:AL212)))</f>
        <v>0</v>
      </c>
      <c r="AN212" s="154">
        <f>IF(AN$5&lt;=$D212,0,IF(SUM($D212,I175)&gt;AN$5,$AG186/I175,$AG186-SUM($I212:AM212)))</f>
        <v>0</v>
      </c>
      <c r="AO212" s="154">
        <f>IF(AO$5&lt;=$D212,0,IF(SUM($D212,I175)&gt;AO$5,$AG186/I175,$AG186-SUM($I212:AN212)))</f>
        <v>0</v>
      </c>
      <c r="AP212" s="154">
        <f>IF(AP$5&lt;=$D212,0,IF(SUM($D212,I175)&gt;AP$5,$AG186/I175,$AG186-SUM($I212:AO212)))</f>
        <v>0</v>
      </c>
      <c r="AQ212" s="154">
        <f>IF(AQ$5&lt;=$D212,0,IF(SUM($D212,I175)&gt;AQ$5,$AG186/I175,$AG186-SUM($I212:AP212)))</f>
        <v>0</v>
      </c>
      <c r="AR212" s="154">
        <f>IF(AR$5&lt;=$D212,0,IF(SUM($D212,I175)&gt;AR$5,$AG186/I175,$AG186-SUM($I212:AQ212)))</f>
        <v>0</v>
      </c>
      <c r="AS212" s="154">
        <f>IF(AS$5&lt;=$D212,0,IF(SUM($D212,I175)&gt;AS$5,$AG186/I175,$AG186-SUM($I212:AR212)))</f>
        <v>0</v>
      </c>
      <c r="AT212" s="154">
        <f>IF(AT$5&lt;=$D212,0,IF(SUM($D212,I175)&gt;AT$5,$AG186/I175,$AG186-SUM($I212:AS212)))</f>
        <v>0</v>
      </c>
      <c r="AU212" s="154">
        <f>IF(AU$5&lt;=$D212,0,IF(SUM($D212,I175)&gt;AU$5,$AG186/I175,$AG186-SUM($I212:AT212)))</f>
        <v>0</v>
      </c>
      <c r="AV212" s="154">
        <f>IF(AV$5&lt;=$D212,0,IF(SUM($D212,I175)&gt;AV$5,$AG186/I175,$AG186-SUM($I212:AU212)))</f>
        <v>0</v>
      </c>
      <c r="AW212" s="154">
        <f>IF(AW$5&lt;=$D212,0,IF(SUM($D212,I175)&gt;AW$5,$AG186/I175,$AG186-SUM($I212:AV212)))</f>
        <v>0</v>
      </c>
      <c r="AX212" s="154">
        <f>IF(AX$5&lt;=$D212,0,IF(SUM($D212,I175)&gt;AX$5,$AG186/I175,$AG186-SUM($I212:AW212)))</f>
        <v>0</v>
      </c>
      <c r="AY212" s="154">
        <f>IF(AY$5&lt;=$D212,0,IF(SUM($D212,I175)&gt;AY$5,$AG186/I175,$AG186-SUM($I212:AX212)))</f>
        <v>0</v>
      </c>
      <c r="AZ212" s="154">
        <f>IF(AZ$5&lt;=$D212,0,IF(SUM($D212,I175)&gt;AZ$5,$AG186/I175,$AG186-SUM($I212:AY212)))</f>
        <v>0</v>
      </c>
      <c r="BA212" s="154">
        <f>IF(BA$5&lt;=$D212,0,IF(SUM($D212,I175)&gt;BA$5,$AG186/I175,$AG186-SUM($I212:AZ212)))</f>
        <v>0</v>
      </c>
      <c r="BB212" s="154">
        <f>IF(BB$5&lt;=$D212,0,IF(SUM($D212,I175)&gt;BB$5,$AG186/I175,$AG186-SUM($I212:BA212)))</f>
        <v>0</v>
      </c>
      <c r="BC212" s="154">
        <f>IF(BC$5&lt;=$D212,0,IF(SUM($D212,I175)&gt;BC$5,$AG186/I175,$AG186-SUM($I212:BB212)))</f>
        <v>0</v>
      </c>
      <c r="BD212" s="154">
        <f>IF(BD$5&lt;=$D212,0,IF(SUM($D212,I175)&gt;BD$5,$AG186/I175,$AG186-SUM($I212:BC212)))</f>
        <v>0</v>
      </c>
      <c r="BE212" s="154">
        <f>IF(BE$5&lt;=$D212,0,IF(SUM($D212,I175)&gt;BE$5,$AG186/I175,$AG186-SUM($I212:BD212)))</f>
        <v>0</v>
      </c>
      <c r="BF212" s="154">
        <f>IF(BF$5&lt;=$D212,0,IF(SUM($D212,I175)&gt;BF$5,$AG186/I175,$AG186-SUM($I212:BE212)))</f>
        <v>0</v>
      </c>
      <c r="BG212" s="154">
        <f>IF(BG$5&lt;=$D212,0,IF(SUM($D212,I175)&gt;BG$5,$AG186/I175,$AG186-SUM($I212:BF212)))</f>
        <v>0</v>
      </c>
      <c r="BH212" s="154">
        <f>IF(BH$5&lt;=$D212,0,IF(SUM($D212,I175)&gt;BH$5,$AG186/I175,$AG186-SUM($I212:BG212)))</f>
        <v>0</v>
      </c>
      <c r="BI212" s="154">
        <f>IF(BI$5&lt;=$D212,0,IF(SUM($D212,I175)&gt;BI$5,$AG186/I175,$AG186-SUM($I212:BH212)))</f>
        <v>0</v>
      </c>
      <c r="BJ212" s="154">
        <f>IF(BJ$5&lt;=$D212,0,IF(SUM($D212,I175)&gt;BJ$5,$AG186/I175,$AG186-SUM($I212:BI212)))</f>
        <v>0</v>
      </c>
      <c r="BK212" s="154">
        <f>IF(BK$5&lt;=$D212,0,IF(SUM($D212,I175)&gt;BK$5,$AG186/I175,$AG186-SUM($I212:BJ212)))</f>
        <v>0</v>
      </c>
      <c r="BL212" s="154">
        <f>IF(BL$5&lt;=$D212,0,IF(SUM($D212,I175)&gt;BL$5,$AG186/I175,$AG186-SUM($I212:BK212)))</f>
        <v>0</v>
      </c>
      <c r="BM212" s="154">
        <f>IF(BM$5&lt;=$D212,0,IF(SUM($D212,I175)&gt;BM$5,$AG186/I175,$AG186-SUM($I212:BL212)))</f>
        <v>0</v>
      </c>
      <c r="BN212" s="154">
        <f>IF(BN$5&lt;=$D212,0,IF(SUM($D212,I175)&gt;BN$5,$AG186/I175,$AG186-SUM($I212:BM212)))</f>
        <v>0</v>
      </c>
      <c r="BO212" s="154">
        <f>IF(BO$5&lt;=$D212,0,IF(SUM($D212,I175)&gt;BO$5,$AG186/I175,$AG186-SUM($I212:BN212)))</f>
        <v>0</v>
      </c>
      <c r="BP212" s="154">
        <f>IF(BP$5&lt;=$D212,0,IF(SUM($D212,I175)&gt;BP$5,$AG186/I175,$AG186-SUM($I212:BO212)))</f>
        <v>0</v>
      </c>
      <c r="BQ212" s="154">
        <f>IF(BQ$5&lt;=$D212,0,IF(SUM($D212,I175)&gt;BQ$5,$AG186/I175,$AG186-SUM($I212:BP212)))</f>
        <v>0</v>
      </c>
      <c r="BR212" s="154">
        <f>IF(BR$5&lt;=$D212,0,IF(SUM($D212,I175)&gt;BR$5,$AG186/I175,$AG186-SUM($I212:BQ212)))</f>
        <v>0</v>
      </c>
      <c r="BS212" s="154">
        <f>IF(BS$5&lt;=$D212,0,IF(SUM($D212,I175)&gt;BS$5,$AG186/I175,$AG186-SUM($I212:BR212)))</f>
        <v>0</v>
      </c>
      <c r="BT212" s="154">
        <f>IF(BT$5&lt;=$D212,0,IF(SUM($D212,I175)&gt;BT$5,$AG186/I175,$AG186-SUM($I212:BS212)))</f>
        <v>0</v>
      </c>
      <c r="BU212" s="154">
        <f>IF(BU$5&lt;=$D212,0,IF(SUM($D212,I175)&gt;BU$5,$AG186/I175,$AG186-SUM($I212:BT212)))</f>
        <v>0</v>
      </c>
      <c r="BV212" s="154">
        <f>IF(BV$5&lt;=$D212,0,IF(SUM($D212,I175)&gt;BV$5,$AG186/I175,$AG186-SUM($I212:BU212)))</f>
        <v>0</v>
      </c>
      <c r="BW212" s="154">
        <f>IF(BW$5&lt;=$D212,0,IF(SUM($D212,I175)&gt;BW$5,$AG186/I175,$AG186-SUM($I212:BV212)))</f>
        <v>0</v>
      </c>
    </row>
    <row r="213" spans="4:75" ht="12.75" customHeight="1" outlineLevel="1">
      <c r="D213" s="155">
        <f t="shared" si="51"/>
        <v>2037</v>
      </c>
      <c r="E213" s="120" t="s">
        <v>55</v>
      </c>
      <c r="I213" s="134"/>
      <c r="J213" s="152">
        <f>IF(J$5&lt;=$D213,0,IF(SUM($D213,I175)&gt;J$5,$AH186/I175,$AH186-SUM($I213:I213)))</f>
        <v>0</v>
      </c>
      <c r="K213" s="152">
        <f>IF(K$5&lt;=$D213,0,IF(SUM($D213,I175)&gt;K$5,$AH186/I175,$AH186-SUM($I213:J213)))</f>
        <v>0</v>
      </c>
      <c r="L213" s="152">
        <f>IF(L$5&lt;=$D213,0,IF(SUM($D213,I175)&gt;L$5,$AH186/I175,$AH186-SUM($I213:K213)))</f>
        <v>0</v>
      </c>
      <c r="M213" s="152">
        <f>IF(M$5&lt;=$D213,0,IF(SUM($D213,I175)&gt;M$5,$AH186/I175,$AH186-SUM($I213:L213)))</f>
        <v>0</v>
      </c>
      <c r="N213" s="152">
        <f>IF(N$5&lt;=$D213,0,IF(SUM($D213,I175)&gt;N$5,$AH186/I175,$AH186-SUM($I213:M213)))</f>
        <v>0</v>
      </c>
      <c r="O213" s="152">
        <f>IF(O$5&lt;=$D213,0,IF(SUM($D213,I175)&gt;O$5,$AH186/I175,$AH186-SUM($I213:N213)))</f>
        <v>0</v>
      </c>
      <c r="P213" s="152">
        <f>IF(P$5&lt;=$D213,0,IF(SUM($D213,I175)&gt;P$5,$AH186/I175,$AH186-SUM($I213:O213)))</f>
        <v>0</v>
      </c>
      <c r="Q213" s="152">
        <f>IF(Q$5&lt;=$D213,0,IF(SUM($D213,I175)&gt;Q$5,$AH186/I175,$AH186-SUM($I213:P213)))</f>
        <v>0</v>
      </c>
      <c r="R213" s="152">
        <f>IF(R$5&lt;=$D213,0,IF(SUM($D213,I175)&gt;R$5,$AH186/I175,$AH186-SUM($I213:Q213)))</f>
        <v>0</v>
      </c>
      <c r="S213" s="152">
        <f>IF(S$5&lt;=$D213,0,IF(SUM($D213,I175)&gt;S$5,$AH186/I175,$AH186-SUM($I213:R213)))</f>
        <v>0</v>
      </c>
      <c r="T213" s="152">
        <f>IF(T$5&lt;=$D213,0,IF(SUM($D213,I175)&gt;T$5,$AH186/I175,$AH186-SUM($I213:S213)))</f>
        <v>0</v>
      </c>
      <c r="U213" s="152">
        <f>IF(U$5&lt;=$D213,0,IF(SUM($D213,I175)&gt;U$5,$AH186/I175,$AH186-SUM($I213:T213)))</f>
        <v>0</v>
      </c>
      <c r="V213" s="152">
        <f>IF(V$5&lt;=$D213,0,IF(SUM($D213,I175)&gt;V$5,$AH186/I175,$AH186-SUM($I213:U213)))</f>
        <v>0</v>
      </c>
      <c r="W213" s="152">
        <f>IF(W$5&lt;=$D213,0,IF(SUM($D213,I175)&gt;W$5,$AH186/I175,$AH186-SUM($I213:V213)))</f>
        <v>0</v>
      </c>
      <c r="X213" s="152">
        <f>IF(X$5&lt;=$D213,0,IF(SUM($D213,I175)&gt;X$5,$AH186/I175,$AH186-SUM($I213:W213)))</f>
        <v>0</v>
      </c>
      <c r="Y213" s="152">
        <f>IF(Y$5&lt;=$D213,0,IF(SUM($D213,I175)&gt;Y$5,$AH186/I175,$AH186-SUM($I213:X213)))</f>
        <v>0</v>
      </c>
      <c r="Z213" s="152">
        <f>IF(Z$5&lt;=$D213,0,IF(SUM($D213,I175)&gt;Z$5,$AH186/I175,$AH186-SUM($I213:Y213)))</f>
        <v>0</v>
      </c>
      <c r="AA213" s="152">
        <f>IF(AA$5&lt;=$D213,0,IF(SUM($D213,I175)&gt;AA$5,$AH186/I175,$AH186-SUM($I213:Z213)))</f>
        <v>0</v>
      </c>
      <c r="AB213" s="152">
        <f>IF(AB$5&lt;=$D213,0,IF(SUM($D213,I175)&gt;AB$5,$AH186/I175,$AH186-SUM($I213:AA213)))</f>
        <v>0</v>
      </c>
      <c r="AC213" s="152">
        <f>IF(AC$5&lt;=$D213,0,IF(SUM($D213,I175)&gt;AC$5,$AH186/I175,$AH186-SUM($I213:AB213)))</f>
        <v>0</v>
      </c>
      <c r="AD213" s="152">
        <f>IF(AD$5&lt;=$D213,0,IF(SUM($D213,I175)&gt;AD$5,$AH186/I175,$AH186-SUM($I213:AC213)))</f>
        <v>0</v>
      </c>
      <c r="AE213" s="152">
        <f>IF(AE$5&lt;=$D213,0,IF(SUM($D213,I175)&gt;AE$5,$AH186/I175,$AH186-SUM($I213:AD213)))</f>
        <v>0</v>
      </c>
      <c r="AF213" s="152">
        <f>IF(AF$5&lt;=$D213,0,IF(SUM($D213,I175)&gt;AF$5,$AH186/I175,$AH186-SUM($I213:AE213)))</f>
        <v>0</v>
      </c>
      <c r="AG213" s="152">
        <f>IF(AG$5&lt;=$D213,0,IF(SUM($D213,I175)&gt;AG$5,$AH186/I175,$AH186-SUM($I213:AF213)))</f>
        <v>0</v>
      </c>
      <c r="AH213" s="152">
        <f>IF(AH$5&lt;=$D213,0,IF(SUM($D213,I175)&gt;AH$5,$AH186/I175,$AH186-SUM($I213:AG213)))</f>
        <v>0</v>
      </c>
      <c r="AI213" s="153">
        <f>IF(AI$5&lt;=$D213,0,IF(SUM($D213,I175)&gt;AI$5,$AH186/I175,$AH186-SUM($I213:AH213)))</f>
        <v>0</v>
      </c>
      <c r="AJ213" s="154">
        <f>IF(AJ$5&lt;=$D213,0,IF(SUM($D213,I175)&gt;AJ$5,$AH186/I175,$AH186-SUM($I213:AI213)))</f>
        <v>0</v>
      </c>
      <c r="AK213" s="154">
        <f>IF(AK$5&lt;=$D213,0,IF(SUM($D213,I175)&gt;AK$5,$AH186/I175,$AH186-SUM($I213:AJ213)))</f>
        <v>0</v>
      </c>
      <c r="AL213" s="154">
        <f>IF(AL$5&lt;=$D213,0,IF(SUM($D213,I175)&gt;AL$5,$AH186/I175,$AH186-SUM($I213:AK213)))</f>
        <v>0</v>
      </c>
      <c r="AM213" s="154">
        <f>IF(AM$5&lt;=$D213,0,IF(SUM($D213,I175)&gt;AM$5,$AH186/I175,$AH186-SUM($I213:AL213)))</f>
        <v>0</v>
      </c>
      <c r="AN213" s="154">
        <f>IF(AN$5&lt;=$D213,0,IF(SUM($D213,I175)&gt;AN$5,$AH186/I175,$AH186-SUM($I213:AM213)))</f>
        <v>0</v>
      </c>
      <c r="AO213" s="154">
        <f>IF(AO$5&lt;=$D213,0,IF(SUM($D213,I175)&gt;AO$5,$AH186/I175,$AH186-SUM($I213:AN213)))</f>
        <v>0</v>
      </c>
      <c r="AP213" s="154">
        <f>IF(AP$5&lt;=$D213,0,IF(SUM($D213,I175)&gt;AP$5,$AH186/I175,$AH186-SUM($I213:AO213)))</f>
        <v>0</v>
      </c>
      <c r="AQ213" s="154">
        <f>IF(AQ$5&lt;=$D213,0,IF(SUM($D213,I175)&gt;AQ$5,$AH186/I175,$AH186-SUM($I213:AP213)))</f>
        <v>0</v>
      </c>
      <c r="AR213" s="154">
        <f>IF(AR$5&lt;=$D213,0,IF(SUM($D213,I175)&gt;AR$5,$AH186/I175,$AH186-SUM($I213:AQ213)))</f>
        <v>0</v>
      </c>
      <c r="AS213" s="154">
        <f>IF(AS$5&lt;=$D213,0,IF(SUM($D213,I175)&gt;AS$5,$AH186/I175,$AH186-SUM($I213:AR213)))</f>
        <v>0</v>
      </c>
      <c r="AT213" s="154">
        <f>IF(AT$5&lt;=$D213,0,IF(SUM($D213,I175)&gt;AT$5,$AH186/I175,$AH186-SUM($I213:AS213)))</f>
        <v>0</v>
      </c>
      <c r="AU213" s="154">
        <f>IF(AU$5&lt;=$D213,0,IF(SUM($D213,I175)&gt;AU$5,$AH186/I175,$AH186-SUM($I213:AT213)))</f>
        <v>0</v>
      </c>
      <c r="AV213" s="154">
        <f>IF(AV$5&lt;=$D213,0,IF(SUM($D213,I175)&gt;AV$5,$AH186/I175,$AH186-SUM($I213:AU213)))</f>
        <v>0</v>
      </c>
      <c r="AW213" s="154">
        <f>IF(AW$5&lt;=$D213,0,IF(SUM($D213,I175)&gt;AW$5,$AH186/I175,$AH186-SUM($I213:AV213)))</f>
        <v>0</v>
      </c>
      <c r="AX213" s="154">
        <f>IF(AX$5&lt;=$D213,0,IF(SUM($D213,I175)&gt;AX$5,$AH186/I175,$AH186-SUM($I213:AW213)))</f>
        <v>0</v>
      </c>
      <c r="AY213" s="154">
        <f>IF(AY$5&lt;=$D213,0,IF(SUM($D213,I175)&gt;AY$5,$AH186/I175,$AH186-SUM($I213:AX213)))</f>
        <v>0</v>
      </c>
      <c r="AZ213" s="154">
        <f>IF(AZ$5&lt;=$D213,0,IF(SUM($D213,I175)&gt;AZ$5,$AH186/I175,$AH186-SUM($I213:AY213)))</f>
        <v>0</v>
      </c>
      <c r="BA213" s="154">
        <f>IF(BA$5&lt;=$D213,0,IF(SUM($D213,I175)&gt;BA$5,$AH186/I175,$AH186-SUM($I213:AZ213)))</f>
        <v>0</v>
      </c>
      <c r="BB213" s="154">
        <f>IF(BB$5&lt;=$D213,0,IF(SUM($D213,I175)&gt;BB$5,$AH186/I175,$AH186-SUM($I213:BA213)))</f>
        <v>0</v>
      </c>
      <c r="BC213" s="154">
        <f>IF(BC$5&lt;=$D213,0,IF(SUM($D213,I175)&gt;BC$5,$AH186/I175,$AH186-SUM($I213:BB213)))</f>
        <v>0</v>
      </c>
      <c r="BD213" s="154">
        <f>IF(BD$5&lt;=$D213,0,IF(SUM($D213,I175)&gt;BD$5,$AH186/I175,$AH186-SUM($I213:BC213)))</f>
        <v>0</v>
      </c>
      <c r="BE213" s="154">
        <f>IF(BE$5&lt;=$D213,0,IF(SUM($D213,I175)&gt;BE$5,$AH186/I175,$AH186-SUM($I213:BD213)))</f>
        <v>0</v>
      </c>
      <c r="BF213" s="154">
        <f>IF(BF$5&lt;=$D213,0,IF(SUM($D213,I175)&gt;BF$5,$AH186/I175,$AH186-SUM($I213:BE213)))</f>
        <v>0</v>
      </c>
      <c r="BG213" s="154">
        <f>IF(BG$5&lt;=$D213,0,IF(SUM($D213,I175)&gt;BG$5,$AH186/I175,$AH186-SUM($I213:BF213)))</f>
        <v>0</v>
      </c>
      <c r="BH213" s="154">
        <f>IF(BH$5&lt;=$D213,0,IF(SUM($D213,I175)&gt;BH$5,$AH186/I175,$AH186-SUM($I213:BG213)))</f>
        <v>0</v>
      </c>
      <c r="BI213" s="154">
        <f>IF(BI$5&lt;=$D213,0,IF(SUM($D213,I175)&gt;BI$5,$AH186/I175,$AH186-SUM($I213:BH213)))</f>
        <v>0</v>
      </c>
      <c r="BJ213" s="154">
        <f>IF(BJ$5&lt;=$D213,0,IF(SUM($D213,I175)&gt;BJ$5,$AH186/I175,$AH186-SUM($I213:BI213)))</f>
        <v>0</v>
      </c>
      <c r="BK213" s="154">
        <f>IF(BK$5&lt;=$D213,0,IF(SUM($D213,I175)&gt;BK$5,$AH186/I175,$AH186-SUM($I213:BJ213)))</f>
        <v>0</v>
      </c>
      <c r="BL213" s="154">
        <f>IF(BL$5&lt;=$D213,0,IF(SUM($D213,I175)&gt;BL$5,$AH186/I175,$AH186-SUM($I213:BK213)))</f>
        <v>0</v>
      </c>
      <c r="BM213" s="154">
        <f>IF(BM$5&lt;=$D213,0,IF(SUM($D213,I175)&gt;BM$5,$AH186/I175,$AH186-SUM($I213:BL213)))</f>
        <v>0</v>
      </c>
      <c r="BN213" s="154">
        <f>IF(BN$5&lt;=$D213,0,IF(SUM($D213,I175)&gt;BN$5,$AH186/I175,$AH186-SUM($I213:BM213)))</f>
        <v>0</v>
      </c>
      <c r="BO213" s="154">
        <f>IF(BO$5&lt;=$D213,0,IF(SUM($D213,I175)&gt;BO$5,$AH186/I175,$AH186-SUM($I213:BN213)))</f>
        <v>0</v>
      </c>
      <c r="BP213" s="154">
        <f>IF(BP$5&lt;=$D213,0,IF(SUM($D213,I175)&gt;BP$5,$AH186/I175,$AH186-SUM($I213:BO213)))</f>
        <v>0</v>
      </c>
      <c r="BQ213" s="154">
        <f>IF(BQ$5&lt;=$D213,0,IF(SUM($D213,I175)&gt;BQ$5,$AH186/I175,$AH186-SUM($I213:BP213)))</f>
        <v>0</v>
      </c>
      <c r="BR213" s="154">
        <f>IF(BR$5&lt;=$D213,0,IF(SUM($D213,I175)&gt;BR$5,$AH186/I175,$AH186-SUM($I213:BQ213)))</f>
        <v>0</v>
      </c>
      <c r="BS213" s="154">
        <f>IF(BS$5&lt;=$D213,0,IF(SUM($D213,I175)&gt;BS$5,$AH186/I175,$AH186-SUM($I213:BR213)))</f>
        <v>0</v>
      </c>
      <c r="BT213" s="154">
        <f>IF(BT$5&lt;=$D213,0,IF(SUM($D213,I175)&gt;BT$5,$AH186/I175,$AH186-SUM($I213:BS213)))</f>
        <v>0</v>
      </c>
      <c r="BU213" s="154">
        <f>IF(BU$5&lt;=$D213,0,IF(SUM($D213,I175)&gt;BU$5,$AH186/I175,$AH186-SUM($I213:BT213)))</f>
        <v>0</v>
      </c>
      <c r="BV213" s="154">
        <f>IF(BV$5&lt;=$D213,0,IF(SUM($D213,I175)&gt;BV$5,$AH186/I175,$AH186-SUM($I213:BU213)))</f>
        <v>0</v>
      </c>
      <c r="BW213" s="154">
        <f>IF(BW$5&lt;=$D213,0,IF(SUM($D213,I175)&gt;BW$5,$AH186/I175,$AH186-SUM($I213:BV213)))</f>
        <v>0</v>
      </c>
    </row>
    <row r="214" spans="4:75" ht="12.75" customHeight="1" outlineLevel="1">
      <c r="D214" s="155">
        <f t="shared" si="51"/>
        <v>2038</v>
      </c>
      <c r="E214" s="120" t="s">
        <v>55</v>
      </c>
      <c r="I214" s="134"/>
      <c r="J214" s="152">
        <f>IF(J$5&lt;=$D214,0,IF(SUM($D214,I175)&gt;J$5,$AI186/I175,$AI186-SUM($I214:I214)))</f>
        <v>0</v>
      </c>
      <c r="K214" s="152">
        <f>IF(K$5&lt;=$D214,0,IF(SUM($D214,I175)&gt;K$5,$AI186/I175,$AI186-SUM($I214:J214)))</f>
        <v>0</v>
      </c>
      <c r="L214" s="152">
        <f>IF(L$5&lt;=$D214,0,IF(SUM($D214,I175)&gt;L$5,$AI186/I175,$AI186-SUM($I214:K214)))</f>
        <v>0</v>
      </c>
      <c r="M214" s="152">
        <f>IF(M$5&lt;=$D214,0,IF(SUM($D214,I175)&gt;M$5,$AI186/I175,$AI186-SUM($I214:L214)))</f>
        <v>0</v>
      </c>
      <c r="N214" s="152">
        <f>IF(N$5&lt;=$D214,0,IF(SUM($D214,I175)&gt;N$5,$AI186/I175,$AI186-SUM($I214:M214)))</f>
        <v>0</v>
      </c>
      <c r="O214" s="152">
        <f>IF(O$5&lt;=$D214,0,IF(SUM($D214,I175)&gt;O$5,$AI186/I175,$AI186-SUM($I214:N214)))</f>
        <v>0</v>
      </c>
      <c r="P214" s="152">
        <f>IF(P$5&lt;=$D214,0,IF(SUM($D214,I175)&gt;P$5,$AI186/I175,$AI186-SUM($I214:O214)))</f>
        <v>0</v>
      </c>
      <c r="Q214" s="152">
        <f>IF(Q$5&lt;=$D214,0,IF(SUM($D214,I175)&gt;Q$5,$AI186/I175,$AI186-SUM($I214:P214)))</f>
        <v>0</v>
      </c>
      <c r="R214" s="152">
        <f>IF(R$5&lt;=$D214,0,IF(SUM($D214,I175)&gt;R$5,$AI186/I175,$AI186-SUM($I214:Q214)))</f>
        <v>0</v>
      </c>
      <c r="S214" s="152">
        <f>IF(S$5&lt;=$D214,0,IF(SUM($D214,I175)&gt;S$5,$AI186/I175,$AI186-SUM($I214:R214)))</f>
        <v>0</v>
      </c>
      <c r="T214" s="152">
        <f>IF(T$5&lt;=$D214,0,IF(SUM($D214,I175)&gt;T$5,$AI186/I175,$AI186-SUM($I214:S214)))</f>
        <v>0</v>
      </c>
      <c r="U214" s="152">
        <f>IF(U$5&lt;=$D214,0,IF(SUM($D214,I175)&gt;U$5,$AI186/I175,$AI186-SUM($I214:T214)))</f>
        <v>0</v>
      </c>
      <c r="V214" s="152">
        <f>IF(V$5&lt;=$D214,0,IF(SUM($D214,I175)&gt;V$5,$AI186/I175,$AI186-SUM($I214:U214)))</f>
        <v>0</v>
      </c>
      <c r="W214" s="152">
        <f>IF(W$5&lt;=$D214,0,IF(SUM($D214,I175)&gt;W$5,$AI186/I175,$AI186-SUM($I214:V214)))</f>
        <v>0</v>
      </c>
      <c r="X214" s="152">
        <f>IF(X$5&lt;=$D214,0,IF(SUM($D214,I175)&gt;X$5,$AI186/I175,$AI186-SUM($I214:W214)))</f>
        <v>0</v>
      </c>
      <c r="Y214" s="152">
        <f>IF(Y$5&lt;=$D214,0,IF(SUM($D214,I175)&gt;Y$5,$AI186/I175,$AI186-SUM($I214:X214)))</f>
        <v>0</v>
      </c>
      <c r="Z214" s="152">
        <f>IF(Z$5&lt;=$D214,0,IF(SUM($D214,I175)&gt;Z$5,$AI186/I175,$AI186-SUM($I214:Y214)))</f>
        <v>0</v>
      </c>
      <c r="AA214" s="152">
        <f>IF(AA$5&lt;=$D214,0,IF(SUM($D214,I175)&gt;AA$5,$AI186/I175,$AI186-SUM($I214:Z214)))</f>
        <v>0</v>
      </c>
      <c r="AB214" s="152">
        <f>IF(AB$5&lt;=$D214,0,IF(SUM($D214,I175)&gt;AB$5,$AI186/I175,$AI186-SUM($I214:AA214)))</f>
        <v>0</v>
      </c>
      <c r="AC214" s="152">
        <f>IF(AC$5&lt;=$D214,0,IF(SUM($D214,I175)&gt;AC$5,$AI186/I175,$AI186-SUM($I214:AB214)))</f>
        <v>0</v>
      </c>
      <c r="AD214" s="152">
        <f>IF(AD$5&lt;=$D214,0,IF(SUM($D214,I175)&gt;AD$5,$AI186/I175,$AI186-SUM($I214:AC214)))</f>
        <v>0</v>
      </c>
      <c r="AE214" s="152">
        <f>IF(AE$5&lt;=$D214,0,IF(SUM($D214,I175)&gt;AE$5,$AI186/I175,$AI186-SUM($I214:AD214)))</f>
        <v>0</v>
      </c>
      <c r="AF214" s="152">
        <f>IF(AF$5&lt;=$D214,0,IF(SUM($D214,I175)&gt;AF$5,$AI186/I175,$AI186-SUM($I214:AE214)))</f>
        <v>0</v>
      </c>
      <c r="AG214" s="152">
        <f>IF(AG$5&lt;=$D214,0,IF(SUM($D214,I175)&gt;AG$5,$AI186/I175,$AI186-SUM($I214:AF214)))</f>
        <v>0</v>
      </c>
      <c r="AH214" s="152">
        <f>IF(AH$5&lt;=$D214,0,IF(SUM($D214,I175)&gt;AH$5,$AI186/I175,$AI186-SUM($I214:AG214)))</f>
        <v>0</v>
      </c>
      <c r="AI214" s="152">
        <f>IF(AI$5&lt;=$D214,0,IF(SUM($D214,I175)&gt;AI$5,$AI186/I175,$AI186-SUM($I214:AH214)))</f>
        <v>0</v>
      </c>
      <c r="AJ214" s="153">
        <f>IF(AJ$5&lt;=$D214,0,IF(SUM($D214,I175)&gt;AJ$5,$AI186/I175,$AI186-SUM($I214:AI214)))</f>
        <v>0</v>
      </c>
      <c r="AK214" s="154">
        <f>IF(AK$5&lt;=$D214,0,IF(SUM($D214,I175)&gt;AK$5,$AI186/I175,$AI186-SUM($I214:AJ214)))</f>
        <v>0</v>
      </c>
      <c r="AL214" s="154">
        <f>IF(AL$5&lt;=$D214,0,IF(SUM($D214,I175)&gt;AL$5,$AI186/I175,$AI186-SUM($I214:AK214)))</f>
        <v>0</v>
      </c>
      <c r="AM214" s="154">
        <f>IF(AM$5&lt;=$D214,0,IF(SUM($D214,I175)&gt;AM$5,$AI186/I175,$AI186-SUM($I214:AL214)))</f>
        <v>0</v>
      </c>
      <c r="AN214" s="154">
        <f>IF(AN$5&lt;=$D214,0,IF(SUM($D214,I175)&gt;AN$5,$AI186/I175,$AI186-SUM($I214:AM214)))</f>
        <v>0</v>
      </c>
      <c r="AO214" s="154">
        <f>IF(AO$5&lt;=$D214,0,IF(SUM($D214,I175)&gt;AO$5,$AI186/I175,$AI186-SUM($I214:AN214)))</f>
        <v>0</v>
      </c>
      <c r="AP214" s="154">
        <f>IF(AP$5&lt;=$D214,0,IF(SUM($D214,I175)&gt;AP$5,$AI186/I175,$AI186-SUM($I214:AO214)))</f>
        <v>0</v>
      </c>
      <c r="AQ214" s="154">
        <f>IF(AQ$5&lt;=$D214,0,IF(SUM($D214,I175)&gt;AQ$5,$AI186/I175,$AI186-SUM($I214:AP214)))</f>
        <v>0</v>
      </c>
      <c r="AR214" s="154">
        <f>IF(AR$5&lt;=$D214,0,IF(SUM($D214,I175)&gt;AR$5,$AI186/I175,$AI186-SUM($I214:AQ214)))</f>
        <v>0</v>
      </c>
      <c r="AS214" s="154">
        <f>IF(AS$5&lt;=$D214,0,IF(SUM($D214,I175)&gt;AS$5,$AI186/I175,$AI186-SUM($I214:AR214)))</f>
        <v>0</v>
      </c>
      <c r="AT214" s="154">
        <f>IF(AT$5&lt;=$D214,0,IF(SUM($D214,I175)&gt;AT$5,$AI186/I175,$AI186-SUM($I214:AS214)))</f>
        <v>0</v>
      </c>
      <c r="AU214" s="154">
        <f>IF(AU$5&lt;=$D214,0,IF(SUM($D214,I175)&gt;AU$5,$AI186/I175,$AI186-SUM($I214:AT214)))</f>
        <v>0</v>
      </c>
      <c r="AV214" s="154">
        <f>IF(AV$5&lt;=$D214,0,IF(SUM($D214,I175)&gt;AV$5,$AI186/I175,$AI186-SUM($I214:AU214)))</f>
        <v>0</v>
      </c>
      <c r="AW214" s="154">
        <f>IF(AW$5&lt;=$D214,0,IF(SUM($D214,I175)&gt;AW$5,$AI186/I175,$AI186-SUM($I214:AV214)))</f>
        <v>0</v>
      </c>
      <c r="AX214" s="154">
        <f>IF(AX$5&lt;=$D214,0,IF(SUM($D214,I175)&gt;AX$5,$AI186/I175,$AI186-SUM($I214:AW214)))</f>
        <v>0</v>
      </c>
      <c r="AY214" s="154">
        <f>IF(AY$5&lt;=$D214,0,IF(SUM($D214,I175)&gt;AY$5,$AI186/I175,$AI186-SUM($I214:AX214)))</f>
        <v>0</v>
      </c>
      <c r="AZ214" s="154">
        <f>IF(AZ$5&lt;=$D214,0,IF(SUM($D214,I175)&gt;AZ$5,$AI186/I175,$AI186-SUM($I214:AY214)))</f>
        <v>0</v>
      </c>
      <c r="BA214" s="154">
        <f>IF(BA$5&lt;=$D214,0,IF(SUM($D214,I175)&gt;BA$5,$AI186/I175,$AI186-SUM($I214:AZ214)))</f>
        <v>0</v>
      </c>
      <c r="BB214" s="154">
        <f>IF(BB$5&lt;=$D214,0,IF(SUM($D214,I175)&gt;BB$5,$AI186/I175,$AI186-SUM($I214:BA214)))</f>
        <v>0</v>
      </c>
      <c r="BC214" s="154">
        <f>IF(BC$5&lt;=$D214,0,IF(SUM($D214,I175)&gt;BC$5,$AI186/I175,$AI186-SUM($I214:BB214)))</f>
        <v>0</v>
      </c>
      <c r="BD214" s="154">
        <f>IF(BD$5&lt;=$D214,0,IF(SUM($D214,I175)&gt;BD$5,$AI186/I175,$AI186-SUM($I214:BC214)))</f>
        <v>0</v>
      </c>
      <c r="BE214" s="154">
        <f>IF(BE$5&lt;=$D214,0,IF(SUM($D214,I175)&gt;BE$5,$AI186/I175,$AI186-SUM($I214:BD214)))</f>
        <v>0</v>
      </c>
      <c r="BF214" s="154">
        <f>IF(BF$5&lt;=$D214,0,IF(SUM($D214,I175)&gt;BF$5,$AI186/I175,$AI186-SUM($I214:BE214)))</f>
        <v>0</v>
      </c>
      <c r="BG214" s="154">
        <f>IF(BG$5&lt;=$D214,0,IF(SUM($D214,I175)&gt;BG$5,$AI186/I175,$AI186-SUM($I214:BF214)))</f>
        <v>0</v>
      </c>
      <c r="BH214" s="154">
        <f>IF(BH$5&lt;=$D214,0,IF(SUM($D214,I175)&gt;BH$5,$AI186/I175,$AI186-SUM($I214:BG214)))</f>
        <v>0</v>
      </c>
      <c r="BI214" s="154">
        <f>IF(BI$5&lt;=$D214,0,IF(SUM($D214,I175)&gt;BI$5,$AI186/I175,$AI186-SUM($I214:BH214)))</f>
        <v>0</v>
      </c>
      <c r="BJ214" s="154">
        <f>IF(BJ$5&lt;=$D214,0,IF(SUM($D214,I175)&gt;BJ$5,$AI186/I175,$AI186-SUM($I214:BI214)))</f>
        <v>0</v>
      </c>
      <c r="BK214" s="154">
        <f>IF(BK$5&lt;=$D214,0,IF(SUM($D214,I175)&gt;BK$5,$AI186/I175,$AI186-SUM($I214:BJ214)))</f>
        <v>0</v>
      </c>
      <c r="BL214" s="154">
        <f>IF(BL$5&lt;=$D214,0,IF(SUM($D214,I175)&gt;BL$5,$AI186/I175,$AI186-SUM($I214:BK214)))</f>
        <v>0</v>
      </c>
      <c r="BM214" s="154">
        <f>IF(BM$5&lt;=$D214,0,IF(SUM($D214,I175)&gt;BM$5,$AI186/I175,$AI186-SUM($I214:BL214)))</f>
        <v>0</v>
      </c>
      <c r="BN214" s="154">
        <f>IF(BN$5&lt;=$D214,0,IF(SUM($D214,I175)&gt;BN$5,$AI186/I175,$AI186-SUM($I214:BM214)))</f>
        <v>0</v>
      </c>
      <c r="BO214" s="154">
        <f>IF(BO$5&lt;=$D214,0,IF(SUM($D214,I175)&gt;BO$5,$AI186/I175,$AI186-SUM($I214:BN214)))</f>
        <v>0</v>
      </c>
      <c r="BP214" s="154">
        <f>IF(BP$5&lt;=$D214,0,IF(SUM($D214,I175)&gt;BP$5,$AI186/I175,$AI186-SUM($I214:BO214)))</f>
        <v>0</v>
      </c>
      <c r="BQ214" s="154">
        <f>IF(BQ$5&lt;=$D214,0,IF(SUM($D214,I175)&gt;BQ$5,$AI186/I175,$AI186-SUM($I214:BP214)))</f>
        <v>0</v>
      </c>
      <c r="BR214" s="154">
        <f>IF(BR$5&lt;=$D214,0,IF(SUM($D214,I175)&gt;BR$5,$AI186/I175,$AI186-SUM($I214:BQ214)))</f>
        <v>0</v>
      </c>
      <c r="BS214" s="154">
        <f>IF(BS$5&lt;=$D214,0,IF(SUM($D214,I175)&gt;BS$5,$AI186/I175,$AI186-SUM($I214:BR214)))</f>
        <v>0</v>
      </c>
      <c r="BT214" s="154">
        <f>IF(BT$5&lt;=$D214,0,IF(SUM($D214,I175)&gt;BT$5,$AI186/I175,$AI186-SUM($I214:BS214)))</f>
        <v>0</v>
      </c>
      <c r="BU214" s="154">
        <f>IF(BU$5&lt;=$D214,0,IF(SUM($D214,I175)&gt;BU$5,$AI186/I175,$AI186-SUM($I214:BT214)))</f>
        <v>0</v>
      </c>
      <c r="BV214" s="154">
        <f>IF(BV$5&lt;=$D214,0,IF(SUM($D214,I175)&gt;BV$5,$AI186/I175,$AI186-SUM($I214:BU214)))</f>
        <v>0</v>
      </c>
      <c r="BW214" s="154">
        <f>IF(BW$5&lt;=$D214,0,IF(SUM($D214,I175)&gt;BW$5,$AI186/I175,$AI186-SUM($I214:BV214)))</f>
        <v>0</v>
      </c>
    </row>
    <row r="215" spans="4:75" ht="12.75" customHeight="1" outlineLevel="1">
      <c r="D215" s="155">
        <f t="shared" si="51"/>
        <v>2039</v>
      </c>
      <c r="E215" s="120" t="s">
        <v>55</v>
      </c>
      <c r="I215" s="134"/>
      <c r="J215" s="152">
        <f>IF(J$5&lt;=$D215,0,IF(SUM($D215,I175)&gt;J$5,$AJ186/I175,$AJ186-SUM($I215:I215)))</f>
        <v>0</v>
      </c>
      <c r="K215" s="152">
        <f>IF(K$5&lt;=$D215,0,IF(SUM($D215,I175)&gt;K$5,$AJ186/I175,$AJ186-SUM($I215:J215)))</f>
        <v>0</v>
      </c>
      <c r="L215" s="152">
        <f>IF(L$5&lt;=$D215,0,IF(SUM($D215,I175)&gt;L$5,$AJ186/I175,$AJ186-SUM($I215:K215)))</f>
        <v>0</v>
      </c>
      <c r="M215" s="152">
        <f>IF(M$5&lt;=$D215,0,IF(SUM($D215,I175)&gt;M$5,$AJ186/I175,$AJ186-SUM($I215:L215)))</f>
        <v>0</v>
      </c>
      <c r="N215" s="152">
        <f>IF(N$5&lt;=$D215,0,IF(SUM($D215,I175)&gt;N$5,$AJ186/I175,$AJ186-SUM($I215:M215)))</f>
        <v>0</v>
      </c>
      <c r="O215" s="152">
        <f>IF(O$5&lt;=$D215,0,IF(SUM($D215,I175)&gt;O$5,$AJ186/I175,$AJ186-SUM($I215:N215)))</f>
        <v>0</v>
      </c>
      <c r="P215" s="152">
        <f>IF(P$5&lt;=$D215,0,IF(SUM($D215,I175)&gt;P$5,$AJ186/I175,$AJ186-SUM($I215:O215)))</f>
        <v>0</v>
      </c>
      <c r="Q215" s="152">
        <f>IF(Q$5&lt;=$D215,0,IF(SUM($D215,I175)&gt;Q$5,$AJ186/I175,$AJ186-SUM($I215:P215)))</f>
        <v>0</v>
      </c>
      <c r="R215" s="152">
        <f>IF(R$5&lt;=$D215,0,IF(SUM($D215,I175)&gt;R$5,$AJ186/I175,$AJ186-SUM($I215:Q215)))</f>
        <v>0</v>
      </c>
      <c r="S215" s="152">
        <f>IF(S$5&lt;=$D215,0,IF(SUM($D215,I175)&gt;S$5,$AJ186/I175,$AJ186-SUM($I215:R215)))</f>
        <v>0</v>
      </c>
      <c r="T215" s="152">
        <f>IF(T$5&lt;=$D215,0,IF(SUM($D215,I175)&gt;T$5,$AJ186/I175,$AJ186-SUM($I215:S215)))</f>
        <v>0</v>
      </c>
      <c r="U215" s="152">
        <f>IF(U$5&lt;=$D215,0,IF(SUM($D215,I175)&gt;U$5,$AJ186/I175,$AJ186-SUM($I215:T215)))</f>
        <v>0</v>
      </c>
      <c r="V215" s="152">
        <f>IF(V$5&lt;=$D215,0,IF(SUM($D215,I175)&gt;V$5,$AJ186/I175,$AJ186-SUM($I215:U215)))</f>
        <v>0</v>
      </c>
      <c r="W215" s="152">
        <f>IF(W$5&lt;=$D215,0,IF(SUM($D215,I175)&gt;W$5,$AJ186/I175,$AJ186-SUM($I215:V215)))</f>
        <v>0</v>
      </c>
      <c r="X215" s="152">
        <f>IF(X$5&lt;=$D215,0,IF(SUM($D215,I175)&gt;X$5,$AJ186/I175,$AJ186-SUM($I215:W215)))</f>
        <v>0</v>
      </c>
      <c r="Y215" s="152">
        <f>IF(Y$5&lt;=$D215,0,IF(SUM($D215,I175)&gt;Y$5,$AJ186/I175,$AJ186-SUM($I215:X215)))</f>
        <v>0</v>
      </c>
      <c r="Z215" s="152">
        <f>IF(Z$5&lt;=$D215,0,IF(SUM($D215,I175)&gt;Z$5,$AJ186/I175,$AJ186-SUM($I215:Y215)))</f>
        <v>0</v>
      </c>
      <c r="AA215" s="152">
        <f>IF(AA$5&lt;=$D215,0,IF(SUM($D215,I175)&gt;AA$5,$AJ186/I175,$AJ186-SUM($I215:Z215)))</f>
        <v>0</v>
      </c>
      <c r="AB215" s="152">
        <f>IF(AB$5&lt;=$D215,0,IF(SUM($D215,I175)&gt;AB$5,$AJ186/I175,$AJ186-SUM($I215:AA215)))</f>
        <v>0</v>
      </c>
      <c r="AC215" s="152">
        <f>IF(AC$5&lt;=$D215,0,IF(SUM($D215,I175)&gt;AC$5,$AJ186/I175,$AJ186-SUM($I215:AB215)))</f>
        <v>0</v>
      </c>
      <c r="AD215" s="152">
        <f>IF(AD$5&lt;=$D215,0,IF(SUM($D215,I175)&gt;AD$5,$AJ186/I175,$AJ186-SUM($I215:AC215)))</f>
        <v>0</v>
      </c>
      <c r="AE215" s="152">
        <f>IF(AE$5&lt;=$D215,0,IF(SUM($D215,I175)&gt;AE$5,$AJ186/I175,$AJ186-SUM($I215:AD215)))</f>
        <v>0</v>
      </c>
      <c r="AF215" s="152">
        <f>IF(AF$5&lt;=$D215,0,IF(SUM($D215,I175)&gt;AF$5,$AJ186/I175,$AJ186-SUM($I215:AE215)))</f>
        <v>0</v>
      </c>
      <c r="AG215" s="152">
        <f>IF(AG$5&lt;=$D215,0,IF(SUM($D215,I175)&gt;AG$5,$AJ186/I175,$AJ186-SUM($I215:AF215)))</f>
        <v>0</v>
      </c>
      <c r="AH215" s="152">
        <f>IF(AH$5&lt;=$D215,0,IF(SUM($D215,I175)&gt;AH$5,$AJ186/I175,$AJ186-SUM($I215:AG215)))</f>
        <v>0</v>
      </c>
      <c r="AI215" s="152">
        <f>IF(AI$5&lt;=$D215,0,IF(SUM($D215,I175)&gt;AI$5,$AJ186/I175,$AJ186-SUM($I215:AH215)))</f>
        <v>0</v>
      </c>
      <c r="AJ215" s="152">
        <f>IF(AJ$5&lt;=$D215,0,IF(SUM($D215,I175)&gt;AJ$5,$AJ186/I175,$AJ186-SUM($I215:AI215)))</f>
        <v>0</v>
      </c>
      <c r="AK215" s="153">
        <f>IF(AK$5&lt;=$D215,0,IF(SUM($D215,I175)&gt;AK$5,$AJ186/I175,$AJ186-SUM($I215:AJ215)))</f>
        <v>0</v>
      </c>
      <c r="AL215" s="154">
        <f>IF(AL$5&lt;=$D215,0,IF(SUM($D215,I175)&gt;AL$5,$AJ186/I175,$AJ186-SUM($I215:AK215)))</f>
        <v>0</v>
      </c>
      <c r="AM215" s="154">
        <f>IF(AM$5&lt;=$D215,0,IF(SUM($D215,I175)&gt;AM$5,$AJ186/I175,$AJ186-SUM($I215:AL215)))</f>
        <v>0</v>
      </c>
      <c r="AN215" s="154">
        <f>IF(AN$5&lt;=$D215,0,IF(SUM($D215,I175)&gt;AN$5,$AJ186/I175,$AJ186-SUM($I215:AM215)))</f>
        <v>0</v>
      </c>
      <c r="AO215" s="154">
        <f>IF(AO$5&lt;=$D215,0,IF(SUM($D215,I175)&gt;AO$5,$AJ186/I175,$AJ186-SUM($I215:AN215)))</f>
        <v>0</v>
      </c>
      <c r="AP215" s="154">
        <f>IF(AP$5&lt;=$D215,0,IF(SUM($D215,I175)&gt;AP$5,$AJ186/I175,$AJ186-SUM($I215:AO215)))</f>
        <v>0</v>
      </c>
      <c r="AQ215" s="154">
        <f>IF(AQ$5&lt;=$D215,0,IF(SUM($D215,I175)&gt;AQ$5,$AJ186/I175,$AJ186-SUM($I215:AP215)))</f>
        <v>0</v>
      </c>
      <c r="AR215" s="154">
        <f>IF(AR$5&lt;=$D215,0,IF(SUM($D215,I175)&gt;AR$5,$AJ186/I175,$AJ186-SUM($I215:AQ215)))</f>
        <v>0</v>
      </c>
      <c r="AS215" s="154">
        <f>IF(AS$5&lt;=$D215,0,IF(SUM($D215,I175)&gt;AS$5,$AJ186/I175,$AJ186-SUM($I215:AR215)))</f>
        <v>0</v>
      </c>
      <c r="AT215" s="154">
        <f>IF(AT$5&lt;=$D215,0,IF(SUM($D215,I175)&gt;AT$5,$AJ186/I175,$AJ186-SUM($I215:AS215)))</f>
        <v>0</v>
      </c>
      <c r="AU215" s="154">
        <f>IF(AU$5&lt;=$D215,0,IF(SUM($D215,I175)&gt;AU$5,$AJ186/I175,$AJ186-SUM($I215:AT215)))</f>
        <v>0</v>
      </c>
      <c r="AV215" s="154">
        <f>IF(AV$5&lt;=$D215,0,IF(SUM($D215,I175)&gt;AV$5,$AJ186/I175,$AJ186-SUM($I215:AU215)))</f>
        <v>0</v>
      </c>
      <c r="AW215" s="154">
        <f>IF(AW$5&lt;=$D215,0,IF(SUM($D215,I175)&gt;AW$5,$AJ186/I175,$AJ186-SUM($I215:AV215)))</f>
        <v>0</v>
      </c>
      <c r="AX215" s="154">
        <f>IF(AX$5&lt;=$D215,0,IF(SUM($D215,I175)&gt;AX$5,$AJ186/I175,$AJ186-SUM($I215:AW215)))</f>
        <v>0</v>
      </c>
      <c r="AY215" s="154">
        <f>IF(AY$5&lt;=$D215,0,IF(SUM($D215,I175)&gt;AY$5,$AJ186/I175,$AJ186-SUM($I215:AX215)))</f>
        <v>0</v>
      </c>
      <c r="AZ215" s="154">
        <f>IF(AZ$5&lt;=$D215,0,IF(SUM($D215,I175)&gt;AZ$5,$AJ186/I175,$AJ186-SUM($I215:AY215)))</f>
        <v>0</v>
      </c>
      <c r="BA215" s="154">
        <f>IF(BA$5&lt;=$D215,0,IF(SUM($D215,I175)&gt;BA$5,$AJ186/I175,$AJ186-SUM($I215:AZ215)))</f>
        <v>0</v>
      </c>
      <c r="BB215" s="154">
        <f>IF(BB$5&lt;=$D215,0,IF(SUM($D215,I175)&gt;BB$5,$AJ186/I175,$AJ186-SUM($I215:BA215)))</f>
        <v>0</v>
      </c>
      <c r="BC215" s="154">
        <f>IF(BC$5&lt;=$D215,0,IF(SUM($D215,I175)&gt;BC$5,$AJ186/I175,$AJ186-SUM($I215:BB215)))</f>
        <v>0</v>
      </c>
      <c r="BD215" s="154">
        <f>IF(BD$5&lt;=$D215,0,IF(SUM($D215,I175)&gt;BD$5,$AJ186/I175,$AJ186-SUM($I215:BC215)))</f>
        <v>0</v>
      </c>
      <c r="BE215" s="154">
        <f>IF(BE$5&lt;=$D215,0,IF(SUM($D215,I175)&gt;BE$5,$AJ186/I175,$AJ186-SUM($I215:BD215)))</f>
        <v>0</v>
      </c>
      <c r="BF215" s="154">
        <f>IF(BF$5&lt;=$D215,0,IF(SUM($D215,I175)&gt;BF$5,$AJ186/I175,$AJ186-SUM($I215:BE215)))</f>
        <v>0</v>
      </c>
      <c r="BG215" s="154">
        <f>IF(BG$5&lt;=$D215,0,IF(SUM($D215,I175)&gt;BG$5,$AJ186/I175,$AJ186-SUM($I215:BF215)))</f>
        <v>0</v>
      </c>
      <c r="BH215" s="154">
        <f>IF(BH$5&lt;=$D215,0,IF(SUM($D215,I175)&gt;BH$5,$AJ186/I175,$AJ186-SUM($I215:BG215)))</f>
        <v>0</v>
      </c>
      <c r="BI215" s="154">
        <f>IF(BI$5&lt;=$D215,0,IF(SUM($D215,I175)&gt;BI$5,$AJ186/I175,$AJ186-SUM($I215:BH215)))</f>
        <v>0</v>
      </c>
      <c r="BJ215" s="154">
        <f>IF(BJ$5&lt;=$D215,0,IF(SUM($D215,I175)&gt;BJ$5,$AJ186/I175,$AJ186-SUM($I215:BI215)))</f>
        <v>0</v>
      </c>
      <c r="BK215" s="154">
        <f>IF(BK$5&lt;=$D215,0,IF(SUM($D215,I175)&gt;BK$5,$AJ186/I175,$AJ186-SUM($I215:BJ215)))</f>
        <v>0</v>
      </c>
      <c r="BL215" s="154">
        <f>IF(BL$5&lt;=$D215,0,IF(SUM($D215,I175)&gt;BL$5,$AJ186/I175,$AJ186-SUM($I215:BK215)))</f>
        <v>0</v>
      </c>
      <c r="BM215" s="154">
        <f>IF(BM$5&lt;=$D215,0,IF(SUM($D215,I175)&gt;BM$5,$AJ186/I175,$AJ186-SUM($I215:BL215)))</f>
        <v>0</v>
      </c>
      <c r="BN215" s="154">
        <f>IF(BN$5&lt;=$D215,0,IF(SUM($D215,I175)&gt;BN$5,$AJ186/I175,$AJ186-SUM($I215:BM215)))</f>
        <v>0</v>
      </c>
      <c r="BO215" s="154">
        <f>IF(BO$5&lt;=$D215,0,IF(SUM($D215,I175)&gt;BO$5,$AJ186/I175,$AJ186-SUM($I215:BN215)))</f>
        <v>0</v>
      </c>
      <c r="BP215" s="154">
        <f>IF(BP$5&lt;=$D215,0,IF(SUM($D215,I175)&gt;BP$5,$AJ186/I175,$AJ186-SUM($I215:BO215)))</f>
        <v>0</v>
      </c>
      <c r="BQ215" s="154">
        <f>IF(BQ$5&lt;=$D215,0,IF(SUM($D215,I175)&gt;BQ$5,$AJ186/I175,$AJ186-SUM($I215:BP215)))</f>
        <v>0</v>
      </c>
      <c r="BR215" s="154">
        <f>IF(BR$5&lt;=$D215,0,IF(SUM($D215,I175)&gt;BR$5,$AJ186/I175,$AJ186-SUM($I215:BQ215)))</f>
        <v>0</v>
      </c>
      <c r="BS215" s="154">
        <f>IF(BS$5&lt;=$D215,0,IF(SUM($D215,I175)&gt;BS$5,$AJ186/I175,$AJ186-SUM($I215:BR215)))</f>
        <v>0</v>
      </c>
      <c r="BT215" s="154">
        <f>IF(BT$5&lt;=$D215,0,IF(SUM($D215,I175)&gt;BT$5,$AJ186/I175,$AJ186-SUM($I215:BS215)))</f>
        <v>0</v>
      </c>
      <c r="BU215" s="154">
        <f>IF(BU$5&lt;=$D215,0,IF(SUM($D215,I175)&gt;BU$5,$AJ186/I175,$AJ186-SUM($I215:BT215)))</f>
        <v>0</v>
      </c>
      <c r="BV215" s="154">
        <f>IF(BV$5&lt;=$D215,0,IF(SUM($D215,I175)&gt;BV$5,$AJ186/I175,$AJ186-SUM($I215:BU215)))</f>
        <v>0</v>
      </c>
      <c r="BW215" s="154">
        <f>IF(BW$5&lt;=$D215,0,IF(SUM($D215,I175)&gt;BW$5,$AJ186/I175,$AJ186-SUM($I215:BV215)))</f>
        <v>0</v>
      </c>
    </row>
    <row r="216" spans="4:75" ht="12.75" customHeight="1" outlineLevel="1">
      <c r="D216" s="155">
        <f t="shared" si="51"/>
        <v>2040</v>
      </c>
      <c r="E216" s="120" t="s">
        <v>55</v>
      </c>
      <c r="I216" s="134"/>
      <c r="J216" s="152">
        <f>IF(J$5&lt;=$D216,0,IF(SUM($D216,I175)&gt;J$5,$AK186/I175,$AK186-SUM($I216:I216)))</f>
        <v>0</v>
      </c>
      <c r="K216" s="152">
        <f>IF(K$5&lt;=$D216,0,IF(SUM($D216,I175)&gt;K$5,$AK186/I175,$AK186-SUM($I216:J216)))</f>
        <v>0</v>
      </c>
      <c r="L216" s="152">
        <f>IF(L$5&lt;=$D216,0,IF(SUM($D216,I175)&gt;L$5,$AK186/I175,$AK186-SUM($I216:K216)))</f>
        <v>0</v>
      </c>
      <c r="M216" s="152">
        <f>IF(M$5&lt;=$D216,0,IF(SUM($D216,I175)&gt;M$5,$AK186/I175,$AK186-SUM($I216:L216)))</f>
        <v>0</v>
      </c>
      <c r="N216" s="152">
        <f>IF(N$5&lt;=$D216,0,IF(SUM($D216,I175)&gt;N$5,$AK186/I175,$AK186-SUM($I216:M216)))</f>
        <v>0</v>
      </c>
      <c r="O216" s="152">
        <f>IF(O$5&lt;=$D216,0,IF(SUM($D216,I175)&gt;O$5,$AK186/I175,$AK186-SUM($I216:N216)))</f>
        <v>0</v>
      </c>
      <c r="P216" s="152">
        <f>IF(P$5&lt;=$D216,0,IF(SUM($D216,I175)&gt;P$5,$AK186/I175,$AK186-SUM($I216:O216)))</f>
        <v>0</v>
      </c>
      <c r="Q216" s="152">
        <f>IF(Q$5&lt;=$D216,0,IF(SUM($D216,I175)&gt;Q$5,$AK186/I175,$AK186-SUM($I216:P216)))</f>
        <v>0</v>
      </c>
      <c r="R216" s="152">
        <f>IF(R$5&lt;=$D216,0,IF(SUM($D216,I175)&gt;R$5,$AK186/I175,$AK186-SUM($I216:Q216)))</f>
        <v>0</v>
      </c>
      <c r="S216" s="152">
        <f>IF(S$5&lt;=$D216,0,IF(SUM($D216,I175)&gt;S$5,$AK186/I175,$AK186-SUM($I216:R216)))</f>
        <v>0</v>
      </c>
      <c r="T216" s="152">
        <f>IF(T$5&lt;=$D216,0,IF(SUM($D216,I175)&gt;T$5,$AK186/I175,$AK186-SUM($I216:S216)))</f>
        <v>0</v>
      </c>
      <c r="U216" s="152">
        <f>IF(U$5&lt;=$D216,0,IF(SUM($D216,I175)&gt;U$5,$AK186/I175,$AK186-SUM($I216:T216)))</f>
        <v>0</v>
      </c>
      <c r="V216" s="152">
        <f>IF(V$5&lt;=$D216,0,IF(SUM($D216,I175)&gt;V$5,$AK186/I175,$AK186-SUM($I216:U216)))</f>
        <v>0</v>
      </c>
      <c r="W216" s="152">
        <f>IF(W$5&lt;=$D216,0,IF(SUM($D216,I175)&gt;W$5,$AK186/I175,$AK186-SUM($I216:V216)))</f>
        <v>0</v>
      </c>
      <c r="X216" s="152">
        <f>IF(X$5&lt;=$D216,0,IF(SUM($D216,I175)&gt;X$5,$AK186/I175,$AK186-SUM($I216:W216)))</f>
        <v>0</v>
      </c>
      <c r="Y216" s="152">
        <f>IF(Y$5&lt;=$D216,0,IF(SUM($D216,I175)&gt;Y$5,$AK186/I175,$AK186-SUM($I216:X216)))</f>
        <v>0</v>
      </c>
      <c r="Z216" s="152">
        <f>IF(Z$5&lt;=$D216,0,IF(SUM($D216,I175)&gt;Z$5,$AK186/I175,$AK186-SUM($I216:Y216)))</f>
        <v>0</v>
      </c>
      <c r="AA216" s="152">
        <f>IF(AA$5&lt;=$D216,0,IF(SUM($D216,I175)&gt;AA$5,$AK186/I175,$AK186-SUM($I216:Z216)))</f>
        <v>0</v>
      </c>
      <c r="AB216" s="152">
        <f>IF(AB$5&lt;=$D216,0,IF(SUM($D216,I175)&gt;AB$5,$AK186/I175,$AK186-SUM($I216:AA216)))</f>
        <v>0</v>
      </c>
      <c r="AC216" s="152">
        <f>IF(AC$5&lt;=$D216,0,IF(SUM($D216,I175)&gt;AC$5,$AK186/I175,$AK186-SUM($I216:AB216)))</f>
        <v>0</v>
      </c>
      <c r="AD216" s="152">
        <f>IF(AD$5&lt;=$D216,0,IF(SUM($D216,I175)&gt;AD$5,$AK186/I175,$AK186-SUM($I216:AC216)))</f>
        <v>0</v>
      </c>
      <c r="AE216" s="152">
        <f>IF(AE$5&lt;=$D216,0,IF(SUM($D216,I175)&gt;AE$5,$AK186/I175,$AK186-SUM($I216:AD216)))</f>
        <v>0</v>
      </c>
      <c r="AF216" s="152">
        <f>IF(AF$5&lt;=$D216,0,IF(SUM($D216,I175)&gt;AF$5,$AK186/I175,$AK186-SUM($I216:AE216)))</f>
        <v>0</v>
      </c>
      <c r="AG216" s="152">
        <f>IF(AG$5&lt;=$D216,0,IF(SUM($D216,I175)&gt;AG$5,$AK186/I175,$AK186-SUM($I216:AF216)))</f>
        <v>0</v>
      </c>
      <c r="AH216" s="152">
        <f>IF(AH$5&lt;=$D216,0,IF(SUM($D216,I175)&gt;AH$5,$AK186/I175,$AK186-SUM($I216:AG216)))</f>
        <v>0</v>
      </c>
      <c r="AI216" s="152">
        <f>IF(AI$5&lt;=$D216,0,IF(SUM($D216,I175)&gt;AI$5,$AK186/I175,$AK186-SUM($I216:AH216)))</f>
        <v>0</v>
      </c>
      <c r="AJ216" s="152">
        <f>IF(AJ$5&lt;=$D216,0,IF(SUM($D216,I175)&gt;AJ$5,$AK186/I175,$AK186-SUM($I216:AI216)))</f>
        <v>0</v>
      </c>
      <c r="AK216" s="152">
        <f>IF(AK$5&lt;=$D216,0,IF(SUM($D216,I175)&gt;AK$5,$AK186/I175,$AK186-SUM($I216:AJ216)))</f>
        <v>0</v>
      </c>
      <c r="AL216" s="153">
        <f>IF(AL$5&lt;=$D216,0,IF(SUM($D216,I175)&gt;AL$5,$AK186/I175,$AK186-SUM($I216:AK216)))</f>
        <v>0</v>
      </c>
      <c r="AM216" s="154">
        <f>IF(AM$5&lt;=$D216,0,IF(SUM($D216,I175)&gt;AM$5,$AK186/I175,$AK186-SUM($I216:AL216)))</f>
        <v>0</v>
      </c>
      <c r="AN216" s="154">
        <f>IF(AN$5&lt;=$D216,0,IF(SUM($D216,I175)&gt;AN$5,$AK186/I175,$AK186-SUM($I216:AM216)))</f>
        <v>0</v>
      </c>
      <c r="AO216" s="154">
        <f>IF(AO$5&lt;=$D216,0,IF(SUM($D216,I175)&gt;AO$5,$AK186/I175,$AK186-SUM($I216:AN216)))</f>
        <v>0</v>
      </c>
      <c r="AP216" s="154">
        <f>IF(AP$5&lt;=$D216,0,IF(SUM($D216,I175)&gt;AP$5,$AK186/I175,$AK186-SUM($I216:AO216)))</f>
        <v>0</v>
      </c>
      <c r="AQ216" s="154">
        <f>IF(AQ$5&lt;=$D216,0,IF(SUM($D216,I175)&gt;AQ$5,$AK186/I175,$AK186-SUM($I216:AP216)))</f>
        <v>0</v>
      </c>
      <c r="AR216" s="154">
        <f>IF(AR$5&lt;=$D216,0,IF(SUM($D216,I175)&gt;AR$5,$AK186/I175,$AK186-SUM($I216:AQ216)))</f>
        <v>0</v>
      </c>
      <c r="AS216" s="154">
        <f>IF(AS$5&lt;=$D216,0,IF(SUM($D216,I175)&gt;AS$5,$AK186/I175,$AK186-SUM($I216:AR216)))</f>
        <v>0</v>
      </c>
      <c r="AT216" s="154">
        <f>IF(AT$5&lt;=$D216,0,IF(SUM($D216,I175)&gt;AT$5,$AK186/I175,$AK186-SUM($I216:AS216)))</f>
        <v>0</v>
      </c>
      <c r="AU216" s="154">
        <f>IF(AU$5&lt;=$D216,0,IF(SUM($D216,I175)&gt;AU$5,$AK186/I175,$AK186-SUM($I216:AT216)))</f>
        <v>0</v>
      </c>
      <c r="AV216" s="154">
        <f>IF(AV$5&lt;=$D216,0,IF(SUM($D216,I175)&gt;AV$5,$AK186/I175,$AK186-SUM($I216:AU216)))</f>
        <v>0</v>
      </c>
      <c r="AW216" s="154">
        <f>IF(AW$5&lt;=$D216,0,IF(SUM($D216,I175)&gt;AW$5,$AK186/I175,$AK186-SUM($I216:AV216)))</f>
        <v>0</v>
      </c>
      <c r="AX216" s="154">
        <f>IF(AX$5&lt;=$D216,0,IF(SUM($D216,I175)&gt;AX$5,$AK186/I175,$AK186-SUM($I216:AW216)))</f>
        <v>0</v>
      </c>
      <c r="AY216" s="154">
        <f>IF(AY$5&lt;=$D216,0,IF(SUM($D216,I175)&gt;AY$5,$AK186/I175,$AK186-SUM($I216:AX216)))</f>
        <v>0</v>
      </c>
      <c r="AZ216" s="154">
        <f>IF(AZ$5&lt;=$D216,0,IF(SUM($D216,I175)&gt;AZ$5,$AK186/I175,$AK186-SUM($I216:AY216)))</f>
        <v>0</v>
      </c>
      <c r="BA216" s="154">
        <f>IF(BA$5&lt;=$D216,0,IF(SUM($D216,I175)&gt;BA$5,$AK186/I175,$AK186-SUM($I216:AZ216)))</f>
        <v>0</v>
      </c>
      <c r="BB216" s="154">
        <f>IF(BB$5&lt;=$D216,0,IF(SUM($D216,I175)&gt;BB$5,$AK186/I175,$AK186-SUM($I216:BA216)))</f>
        <v>0</v>
      </c>
      <c r="BC216" s="154">
        <f>IF(BC$5&lt;=$D216,0,IF(SUM($D216,I175)&gt;BC$5,$AK186/I175,$AK186-SUM($I216:BB216)))</f>
        <v>0</v>
      </c>
      <c r="BD216" s="154">
        <f>IF(BD$5&lt;=$D216,0,IF(SUM($D216,I175)&gt;BD$5,$AK186/I175,$AK186-SUM($I216:BC216)))</f>
        <v>0</v>
      </c>
      <c r="BE216" s="154">
        <f>IF(BE$5&lt;=$D216,0,IF(SUM($D216,I175)&gt;BE$5,$AK186/I175,$AK186-SUM($I216:BD216)))</f>
        <v>0</v>
      </c>
      <c r="BF216" s="154">
        <f>IF(BF$5&lt;=$D216,0,IF(SUM($D216,I175)&gt;BF$5,$AK186/I175,$AK186-SUM($I216:BE216)))</f>
        <v>0</v>
      </c>
      <c r="BG216" s="154">
        <f>IF(BG$5&lt;=$D216,0,IF(SUM($D216,I175)&gt;BG$5,$AK186/I175,$AK186-SUM($I216:BF216)))</f>
        <v>0</v>
      </c>
      <c r="BH216" s="154">
        <f>IF(BH$5&lt;=$D216,0,IF(SUM($D216,I175)&gt;BH$5,$AK186/I175,$AK186-SUM($I216:BG216)))</f>
        <v>0</v>
      </c>
      <c r="BI216" s="154">
        <f>IF(BI$5&lt;=$D216,0,IF(SUM($D216,I175)&gt;BI$5,$AK186/I175,$AK186-SUM($I216:BH216)))</f>
        <v>0</v>
      </c>
      <c r="BJ216" s="154">
        <f>IF(BJ$5&lt;=$D216,0,IF(SUM($D216,I175)&gt;BJ$5,$AK186/I175,$AK186-SUM($I216:BI216)))</f>
        <v>0</v>
      </c>
      <c r="BK216" s="154">
        <f>IF(BK$5&lt;=$D216,0,IF(SUM($D216,I175)&gt;BK$5,$AK186/I175,$AK186-SUM($I216:BJ216)))</f>
        <v>0</v>
      </c>
      <c r="BL216" s="154">
        <f>IF(BL$5&lt;=$D216,0,IF(SUM($D216,I175)&gt;BL$5,$AK186/I175,$AK186-SUM($I216:BK216)))</f>
        <v>0</v>
      </c>
      <c r="BM216" s="154">
        <f>IF(BM$5&lt;=$D216,0,IF(SUM($D216,I175)&gt;BM$5,$AK186/I175,$AK186-SUM($I216:BL216)))</f>
        <v>0</v>
      </c>
      <c r="BN216" s="154">
        <f>IF(BN$5&lt;=$D216,0,IF(SUM($D216,I175)&gt;BN$5,$AK186/I175,$AK186-SUM($I216:BM216)))</f>
        <v>0</v>
      </c>
      <c r="BO216" s="154">
        <f>IF(BO$5&lt;=$D216,0,IF(SUM($D216,I175)&gt;BO$5,$AK186/I175,$AK186-SUM($I216:BN216)))</f>
        <v>0</v>
      </c>
      <c r="BP216" s="154">
        <f>IF(BP$5&lt;=$D216,0,IF(SUM($D216,I175)&gt;BP$5,$AK186/I175,$AK186-SUM($I216:BO216)))</f>
        <v>0</v>
      </c>
      <c r="BQ216" s="154">
        <f>IF(BQ$5&lt;=$D216,0,IF(SUM($D216,I175)&gt;BQ$5,$AK186/I175,$AK186-SUM($I216:BP216)))</f>
        <v>0</v>
      </c>
      <c r="BR216" s="154">
        <f>IF(BR$5&lt;=$D216,0,IF(SUM($D216,I175)&gt;BR$5,$AK186/I175,$AK186-SUM($I216:BQ216)))</f>
        <v>0</v>
      </c>
      <c r="BS216" s="154">
        <f>IF(BS$5&lt;=$D216,0,IF(SUM($D216,I175)&gt;BS$5,$AK186/I175,$AK186-SUM($I216:BR216)))</f>
        <v>0</v>
      </c>
      <c r="BT216" s="154">
        <f>IF(BT$5&lt;=$D216,0,IF(SUM($D216,I175)&gt;BT$5,$AK186/I175,$AK186-SUM($I216:BS216)))</f>
        <v>0</v>
      </c>
      <c r="BU216" s="154">
        <f>IF(BU$5&lt;=$D216,0,IF(SUM($D216,I175)&gt;BU$5,$AK186/I175,$AK186-SUM($I216:BT216)))</f>
        <v>0</v>
      </c>
      <c r="BV216" s="154">
        <f>IF(BV$5&lt;=$D216,0,IF(SUM($D216,I175)&gt;BV$5,$AK186/I175,$AK186-SUM($I216:BU216)))</f>
        <v>0</v>
      </c>
      <c r="BW216" s="154">
        <f>IF(BW$5&lt;=$D216,0,IF(SUM($D216,I175)&gt;BW$5,$AK186/I175,$AK186-SUM($I216:BV216)))</f>
        <v>0</v>
      </c>
    </row>
    <row r="217" spans="4:75" ht="12.75" customHeight="1" outlineLevel="1">
      <c r="D217" s="155">
        <f t="shared" si="51"/>
        <v>2041</v>
      </c>
      <c r="E217" s="120" t="s">
        <v>55</v>
      </c>
      <c r="I217" s="134"/>
      <c r="J217" s="152">
        <f>IF(J$5&lt;=$D217,0,IF(SUM($D217,I175)&gt;J$5,$AL186/I175,$AL186-SUM($I217:I217)))</f>
        <v>0</v>
      </c>
      <c r="K217" s="152">
        <f>IF(K$5&lt;=$D217,0,IF(SUM($D217,I175)&gt;K$5,$AL186/I175,$AL186-SUM($I217:J217)))</f>
        <v>0</v>
      </c>
      <c r="L217" s="152">
        <f>IF(L$5&lt;=$D217,0,IF(SUM($D217,I175)&gt;L$5,$AL186/I175,$AL186-SUM($I217:K217)))</f>
        <v>0</v>
      </c>
      <c r="M217" s="152">
        <f>IF(M$5&lt;=$D217,0,IF(SUM($D217,I175)&gt;M$5,$AL186/I175,$AL186-SUM($I217:L217)))</f>
        <v>0</v>
      </c>
      <c r="N217" s="152">
        <f>IF(N$5&lt;=$D217,0,IF(SUM($D217,I175)&gt;N$5,$AL186/I175,$AL186-SUM($I217:M217)))</f>
        <v>0</v>
      </c>
      <c r="O217" s="152">
        <f>IF(O$5&lt;=$D217,0,IF(SUM($D217,I175)&gt;O$5,$AL186/I175,$AL186-SUM($I217:N217)))</f>
        <v>0</v>
      </c>
      <c r="P217" s="152">
        <f>IF(P$5&lt;=$D217,0,IF(SUM($D217,I175)&gt;P$5,$AL186/I175,$AL186-SUM($I217:O217)))</f>
        <v>0</v>
      </c>
      <c r="Q217" s="152">
        <f>IF(Q$5&lt;=$D217,0,IF(SUM($D217,I175)&gt;Q$5,$AL186/I175,$AL186-SUM($I217:P217)))</f>
        <v>0</v>
      </c>
      <c r="R217" s="152">
        <f>IF(R$5&lt;=$D217,0,IF(SUM($D217,I175)&gt;R$5,$AL186/I175,$AL186-SUM($I217:Q217)))</f>
        <v>0</v>
      </c>
      <c r="S217" s="152">
        <f>IF(S$5&lt;=$D217,0,IF(SUM($D217,I175)&gt;S$5,$AL186/I175,$AL186-SUM($I217:R217)))</f>
        <v>0</v>
      </c>
      <c r="T217" s="152">
        <f>IF(T$5&lt;=$D217,0,IF(SUM($D217,I175)&gt;T$5,$AL186/I175,$AL186-SUM($I217:S217)))</f>
        <v>0</v>
      </c>
      <c r="U217" s="152">
        <f>IF(U$5&lt;=$D217,0,IF(SUM($D217,I175)&gt;U$5,$AL186/I175,$AL186-SUM($I217:T217)))</f>
        <v>0</v>
      </c>
      <c r="V217" s="152">
        <f>IF(V$5&lt;=$D217,0,IF(SUM($D217,I175)&gt;V$5,$AL186/I175,$AL186-SUM($I217:U217)))</f>
        <v>0</v>
      </c>
      <c r="W217" s="152">
        <f>IF(W$5&lt;=$D217,0,IF(SUM($D217,I175)&gt;W$5,$AL186/I175,$AL186-SUM($I217:V217)))</f>
        <v>0</v>
      </c>
      <c r="X217" s="152">
        <f>IF(X$5&lt;=$D217,0,IF(SUM($D217,I175)&gt;X$5,$AL186/I175,$AL186-SUM($I217:W217)))</f>
        <v>0</v>
      </c>
      <c r="Y217" s="152">
        <f>IF(Y$5&lt;=$D217,0,IF(SUM($D217,I175)&gt;Y$5,$AL186/I175,$AL186-SUM($I217:X217)))</f>
        <v>0</v>
      </c>
      <c r="Z217" s="152">
        <f>IF(Z$5&lt;=$D217,0,IF(SUM($D217,I175)&gt;Z$5,$AL186/I175,$AL186-SUM($I217:Y217)))</f>
        <v>0</v>
      </c>
      <c r="AA217" s="152">
        <f>IF(AA$5&lt;=$D217,0,IF(SUM($D217,I175)&gt;AA$5,$AL186/I175,$AL186-SUM($I217:Z217)))</f>
        <v>0</v>
      </c>
      <c r="AB217" s="152">
        <f>IF(AB$5&lt;=$D217,0,IF(SUM($D217,I175)&gt;AB$5,$AL186/I175,$AL186-SUM($I217:AA217)))</f>
        <v>0</v>
      </c>
      <c r="AC217" s="152">
        <f>IF(AC$5&lt;=$D217,0,IF(SUM($D217,I175)&gt;AC$5,$AL186/I175,$AL186-SUM($I217:AB217)))</f>
        <v>0</v>
      </c>
      <c r="AD217" s="152">
        <f>IF(AD$5&lt;=$D217,0,IF(SUM($D217,I175)&gt;AD$5,$AL186/I175,$AL186-SUM($I217:AC217)))</f>
        <v>0</v>
      </c>
      <c r="AE217" s="152">
        <f>IF(AE$5&lt;=$D217,0,IF(SUM($D217,I175)&gt;AE$5,$AL186/I175,$AL186-SUM($I217:AD217)))</f>
        <v>0</v>
      </c>
      <c r="AF217" s="152">
        <f>IF(AF$5&lt;=$D217,0,IF(SUM($D217,I175)&gt;AF$5,$AL186/I175,$AL186-SUM($I217:AE217)))</f>
        <v>0</v>
      </c>
      <c r="AG217" s="152">
        <f>IF(AG$5&lt;=$D217,0,IF(SUM($D217,I175)&gt;AG$5,$AL186/I175,$AL186-SUM($I217:AF217)))</f>
        <v>0</v>
      </c>
      <c r="AH217" s="152">
        <f>IF(AH$5&lt;=$D217,0,IF(SUM($D217,I175)&gt;AH$5,$AL186/I175,$AL186-SUM($I217:AG217)))</f>
        <v>0</v>
      </c>
      <c r="AI217" s="152">
        <f>IF(AI$5&lt;=$D217,0,IF(SUM($D217,I175)&gt;AI$5,$AL186/I175,$AL186-SUM($I217:AH217)))</f>
        <v>0</v>
      </c>
      <c r="AJ217" s="152">
        <f>IF(AJ$5&lt;=$D217,0,IF(SUM($D217,I175)&gt;AJ$5,$AL186/I175,$AL186-SUM($I217:AI217)))</f>
        <v>0</v>
      </c>
      <c r="AK217" s="152">
        <f>IF(AK$5&lt;=$D217,0,IF(SUM($D217,I175)&gt;AK$5,$AL186/I175,$AL186-SUM($I217:AJ217)))</f>
        <v>0</v>
      </c>
      <c r="AL217" s="152">
        <f>IF(AL$5&lt;=$D217,0,IF(SUM($D217,I175)&gt;AL$5,$AL186/I175,$AL186-SUM($I217:AK217)))</f>
        <v>0</v>
      </c>
      <c r="AM217" s="153">
        <f>IF(AM$5&lt;=$D217,0,IF(SUM($D217,I175)&gt;AM$5,$AL186/I175,$AL186-SUM($I217:AL217)))</f>
        <v>0</v>
      </c>
      <c r="AN217" s="154">
        <f>IF(AN$5&lt;=$D217,0,IF(SUM($D217,I175)&gt;AN$5,$AL186/I175,$AL186-SUM($I217:AM217)))</f>
        <v>0</v>
      </c>
      <c r="AO217" s="154">
        <f>IF(AO$5&lt;=$D217,0,IF(SUM($D217,I175)&gt;AO$5,$AL186/I175,$AL186-SUM($I217:AN217)))</f>
        <v>0</v>
      </c>
      <c r="AP217" s="154">
        <f>IF(AP$5&lt;=$D217,0,IF(SUM($D217,I175)&gt;AP$5,$AL186/I175,$AL186-SUM($I217:AO217)))</f>
        <v>0</v>
      </c>
      <c r="AQ217" s="154">
        <f>IF(AQ$5&lt;=$D217,0,IF(SUM($D217,I175)&gt;AQ$5,$AL186/I175,$AL186-SUM($I217:AP217)))</f>
        <v>0</v>
      </c>
      <c r="AR217" s="154">
        <f>IF(AR$5&lt;=$D217,0,IF(SUM($D217,I175)&gt;AR$5,$AL186/I175,$AL186-SUM($I217:AQ217)))</f>
        <v>0</v>
      </c>
      <c r="AS217" s="154">
        <f>IF(AS$5&lt;=$D217,0,IF(SUM($D217,I175)&gt;AS$5,$AL186/I175,$AL186-SUM($I217:AR217)))</f>
        <v>0</v>
      </c>
      <c r="AT217" s="154">
        <f>IF(AT$5&lt;=$D217,0,IF(SUM($D217,I175)&gt;AT$5,$AL186/I175,$AL186-SUM($I217:AS217)))</f>
        <v>0</v>
      </c>
      <c r="AU217" s="154">
        <f>IF(AU$5&lt;=$D217,0,IF(SUM($D217,I175)&gt;AU$5,$AL186/I175,$AL186-SUM($I217:AT217)))</f>
        <v>0</v>
      </c>
      <c r="AV217" s="154">
        <f>IF(AV$5&lt;=$D217,0,IF(SUM($D217,I175)&gt;AV$5,$AL186/I175,$AL186-SUM($I217:AU217)))</f>
        <v>0</v>
      </c>
      <c r="AW217" s="154">
        <f>IF(AW$5&lt;=$D217,0,IF(SUM($D217,I175)&gt;AW$5,$AL186/I175,$AL186-SUM($I217:AV217)))</f>
        <v>0</v>
      </c>
      <c r="AX217" s="154">
        <f>IF(AX$5&lt;=$D217,0,IF(SUM($D217,I175)&gt;AX$5,$AL186/I175,$AL186-SUM($I217:AW217)))</f>
        <v>0</v>
      </c>
      <c r="AY217" s="154">
        <f>IF(AY$5&lt;=$D217,0,IF(SUM($D217,I175)&gt;AY$5,$AL186/I175,$AL186-SUM($I217:AX217)))</f>
        <v>0</v>
      </c>
      <c r="AZ217" s="154">
        <f>IF(AZ$5&lt;=$D217,0,IF(SUM($D217,I175)&gt;AZ$5,$AL186/I175,$AL186-SUM($I217:AY217)))</f>
        <v>0</v>
      </c>
      <c r="BA217" s="154">
        <f>IF(BA$5&lt;=$D217,0,IF(SUM($D217,I175)&gt;BA$5,$AL186/I175,$AL186-SUM($I217:AZ217)))</f>
        <v>0</v>
      </c>
      <c r="BB217" s="154">
        <f>IF(BB$5&lt;=$D217,0,IF(SUM($D217,I175)&gt;BB$5,$AL186/I175,$AL186-SUM($I217:BA217)))</f>
        <v>0</v>
      </c>
      <c r="BC217" s="154">
        <f>IF(BC$5&lt;=$D217,0,IF(SUM($D217,I175)&gt;BC$5,$AL186/I175,$AL186-SUM($I217:BB217)))</f>
        <v>0</v>
      </c>
      <c r="BD217" s="154">
        <f>IF(BD$5&lt;=$D217,0,IF(SUM($D217,I175)&gt;BD$5,$AL186/I175,$AL186-SUM($I217:BC217)))</f>
        <v>0</v>
      </c>
      <c r="BE217" s="154">
        <f>IF(BE$5&lt;=$D217,0,IF(SUM($D217,I175)&gt;BE$5,$AL186/I175,$AL186-SUM($I217:BD217)))</f>
        <v>0</v>
      </c>
      <c r="BF217" s="154">
        <f>IF(BF$5&lt;=$D217,0,IF(SUM($D217,I175)&gt;BF$5,$AL186/I175,$AL186-SUM($I217:BE217)))</f>
        <v>0</v>
      </c>
      <c r="BG217" s="154">
        <f>IF(BG$5&lt;=$D217,0,IF(SUM($D217,I175)&gt;BG$5,$AL186/I175,$AL186-SUM($I217:BF217)))</f>
        <v>0</v>
      </c>
      <c r="BH217" s="154">
        <f>IF(BH$5&lt;=$D217,0,IF(SUM($D217,I175)&gt;BH$5,$AL186/I175,$AL186-SUM($I217:BG217)))</f>
        <v>0</v>
      </c>
      <c r="BI217" s="154">
        <f>IF(BI$5&lt;=$D217,0,IF(SUM($D217,I175)&gt;BI$5,$AL186/I175,$AL186-SUM($I217:BH217)))</f>
        <v>0</v>
      </c>
      <c r="BJ217" s="154">
        <f>IF(BJ$5&lt;=$D217,0,IF(SUM($D217,I175)&gt;BJ$5,$AL186/I175,$AL186-SUM($I217:BI217)))</f>
        <v>0</v>
      </c>
      <c r="BK217" s="154">
        <f>IF(BK$5&lt;=$D217,0,IF(SUM($D217,I175)&gt;BK$5,$AL186/I175,$AL186-SUM($I217:BJ217)))</f>
        <v>0</v>
      </c>
      <c r="BL217" s="154">
        <f>IF(BL$5&lt;=$D217,0,IF(SUM($D217,I175)&gt;BL$5,$AL186/I175,$AL186-SUM($I217:BK217)))</f>
        <v>0</v>
      </c>
      <c r="BM217" s="154">
        <f>IF(BM$5&lt;=$D217,0,IF(SUM($D217,I175)&gt;BM$5,$AL186/I175,$AL186-SUM($I217:BL217)))</f>
        <v>0</v>
      </c>
      <c r="BN217" s="154">
        <f>IF(BN$5&lt;=$D217,0,IF(SUM($D217,I175)&gt;BN$5,$AL186/I175,$AL186-SUM($I217:BM217)))</f>
        <v>0</v>
      </c>
      <c r="BO217" s="154">
        <f>IF(BO$5&lt;=$D217,0,IF(SUM($D217,I175)&gt;BO$5,$AL186/I175,$AL186-SUM($I217:BN217)))</f>
        <v>0</v>
      </c>
      <c r="BP217" s="154">
        <f>IF(BP$5&lt;=$D217,0,IF(SUM($D217,I175)&gt;BP$5,$AL186/I175,$AL186-SUM($I217:BO217)))</f>
        <v>0</v>
      </c>
      <c r="BQ217" s="154">
        <f>IF(BQ$5&lt;=$D217,0,IF(SUM($D217,I175)&gt;BQ$5,$AL186/I175,$AL186-SUM($I217:BP217)))</f>
        <v>0</v>
      </c>
      <c r="BR217" s="154">
        <f>IF(BR$5&lt;=$D217,0,IF(SUM($D217,I175)&gt;BR$5,$AL186/I175,$AL186-SUM($I217:BQ217)))</f>
        <v>0</v>
      </c>
      <c r="BS217" s="154">
        <f>IF(BS$5&lt;=$D217,0,IF(SUM($D217,I175)&gt;BS$5,$AL186/I175,$AL186-SUM($I217:BR217)))</f>
        <v>0</v>
      </c>
      <c r="BT217" s="154">
        <f>IF(BT$5&lt;=$D217,0,IF(SUM($D217,I175)&gt;BT$5,$AL186/I175,$AL186-SUM($I217:BS217)))</f>
        <v>0</v>
      </c>
      <c r="BU217" s="154">
        <f>IF(BU$5&lt;=$D217,0,IF(SUM($D217,I175)&gt;BU$5,$AL186/I175,$AL186-SUM($I217:BT217)))</f>
        <v>0</v>
      </c>
      <c r="BV217" s="154">
        <f>IF(BV$5&lt;=$D217,0,IF(SUM($D217,I175)&gt;BV$5,$AL186/I175,$AL186-SUM($I217:BU217)))</f>
        <v>0</v>
      </c>
      <c r="BW217" s="154">
        <f>IF(BW$5&lt;=$D217,0,IF(SUM($D217,I175)&gt;BW$5,$AL186/I175,$AL186-SUM($I217:BV217)))</f>
        <v>0</v>
      </c>
    </row>
    <row r="218" spans="4:75" ht="12.75" customHeight="1" outlineLevel="1">
      <c r="D218" s="155">
        <f t="shared" si="51"/>
        <v>2042</v>
      </c>
      <c r="E218" s="120" t="s">
        <v>55</v>
      </c>
      <c r="I218" s="134"/>
      <c r="J218" s="152">
        <f>IF(J$5&lt;=$D218,0,IF(SUM($D218,I175)&gt;J$5,$AM186/I175,$AM186-SUM($I218:I218)))</f>
        <v>0</v>
      </c>
      <c r="K218" s="152">
        <f>IF(K$5&lt;=$D218,0,IF(SUM($D218,I175)&gt;K$5,$AM186/I175,$AM186-SUM($I218:J218)))</f>
        <v>0</v>
      </c>
      <c r="L218" s="152">
        <f>IF(L$5&lt;=$D218,0,IF(SUM($D218,I175)&gt;L$5,$AM186/I175,$AM186-SUM($I218:K218)))</f>
        <v>0</v>
      </c>
      <c r="M218" s="152">
        <f>IF(M$5&lt;=$D218,0,IF(SUM($D218,I175)&gt;M$5,$AM186/I175,$AM186-SUM($I218:L218)))</f>
        <v>0</v>
      </c>
      <c r="N218" s="152">
        <f>IF(N$5&lt;=$D218,0,IF(SUM($D218,I175)&gt;N$5,$AM186/I175,$AM186-SUM($I218:M218)))</f>
        <v>0</v>
      </c>
      <c r="O218" s="152">
        <f>IF(O$5&lt;=$D218,0,IF(SUM($D218,I175)&gt;O$5,$AM186/I175,$AM186-SUM($I218:N218)))</f>
        <v>0</v>
      </c>
      <c r="P218" s="152">
        <f>IF(P$5&lt;=$D218,0,IF(SUM($D218,I175)&gt;P$5,$AM186/I175,$AM186-SUM($I218:O218)))</f>
        <v>0</v>
      </c>
      <c r="Q218" s="152">
        <f>IF(Q$5&lt;=$D218,0,IF(SUM($D218,I175)&gt;Q$5,$AM186/I175,$AM186-SUM($I218:P218)))</f>
        <v>0</v>
      </c>
      <c r="R218" s="152">
        <f>IF(R$5&lt;=$D218,0,IF(SUM($D218,I175)&gt;R$5,$AM186/I175,$AM186-SUM($I218:Q218)))</f>
        <v>0</v>
      </c>
      <c r="S218" s="152">
        <f>IF(S$5&lt;=$D218,0,IF(SUM($D218,I175)&gt;S$5,$AM186/I175,$AM186-SUM($I218:R218)))</f>
        <v>0</v>
      </c>
      <c r="T218" s="152">
        <f>IF(T$5&lt;=$D218,0,IF(SUM($D218,I175)&gt;T$5,$AM186/I175,$AM186-SUM($I218:S218)))</f>
        <v>0</v>
      </c>
      <c r="U218" s="152">
        <f>IF(U$5&lt;=$D218,0,IF(SUM($D218,I175)&gt;U$5,$AM186/I175,$AM186-SUM($I218:T218)))</f>
        <v>0</v>
      </c>
      <c r="V218" s="152">
        <f>IF(V$5&lt;=$D218,0,IF(SUM($D218,I175)&gt;V$5,$AM186/I175,$AM186-SUM($I218:U218)))</f>
        <v>0</v>
      </c>
      <c r="W218" s="152">
        <f>IF(W$5&lt;=$D218,0,IF(SUM($D218,I175)&gt;W$5,$AM186/I175,$AM186-SUM($I218:V218)))</f>
        <v>0</v>
      </c>
      <c r="X218" s="152">
        <f>IF(X$5&lt;=$D218,0,IF(SUM($D218,I175)&gt;X$5,$AM186/I175,$AM186-SUM($I218:W218)))</f>
        <v>0</v>
      </c>
      <c r="Y218" s="152">
        <f>IF(Y$5&lt;=$D218,0,IF(SUM($D218,I175)&gt;Y$5,$AM186/I175,$AM186-SUM($I218:X218)))</f>
        <v>0</v>
      </c>
      <c r="Z218" s="152">
        <f>IF(Z$5&lt;=$D218,0,IF(SUM($D218,I175)&gt;Z$5,$AM186/I175,$AM186-SUM($I218:Y218)))</f>
        <v>0</v>
      </c>
      <c r="AA218" s="152">
        <f>IF(AA$5&lt;=$D218,0,IF(SUM($D218,I175)&gt;AA$5,$AM186/I175,$AM186-SUM($I218:Z218)))</f>
        <v>0</v>
      </c>
      <c r="AB218" s="152">
        <f>IF(AB$5&lt;=$D218,0,IF(SUM($D218,I175)&gt;AB$5,$AM186/I175,$AM186-SUM($I218:AA218)))</f>
        <v>0</v>
      </c>
      <c r="AC218" s="152">
        <f>IF(AC$5&lt;=$D218,0,IF(SUM($D218,I175)&gt;AC$5,$AM186/I175,$AM186-SUM($I218:AB218)))</f>
        <v>0</v>
      </c>
      <c r="AD218" s="152">
        <f>IF(AD$5&lt;=$D218,0,IF(SUM($D218,I175)&gt;AD$5,$AM186/I175,$AM186-SUM($I218:AC218)))</f>
        <v>0</v>
      </c>
      <c r="AE218" s="152">
        <f>IF(AE$5&lt;=$D218,0,IF(SUM($D218,I175)&gt;AE$5,$AM186/I175,$AM186-SUM($I218:AD218)))</f>
        <v>0</v>
      </c>
      <c r="AF218" s="152">
        <f>IF(AF$5&lt;=$D218,0,IF(SUM($D218,I175)&gt;AF$5,$AM186/I175,$AM186-SUM($I218:AE218)))</f>
        <v>0</v>
      </c>
      <c r="AG218" s="152">
        <f>IF(AG$5&lt;=$D218,0,IF(SUM($D218,I175)&gt;AG$5,$AM186/I175,$AM186-SUM($I218:AF218)))</f>
        <v>0</v>
      </c>
      <c r="AH218" s="152">
        <f>IF(AH$5&lt;=$D218,0,IF(SUM($D218,I175)&gt;AH$5,$AM186/I175,$AM186-SUM($I218:AG218)))</f>
        <v>0</v>
      </c>
      <c r="AI218" s="152">
        <f>IF(AI$5&lt;=$D218,0,IF(SUM($D218,I175)&gt;AI$5,$AM186/I175,$AM186-SUM($I218:AH218)))</f>
        <v>0</v>
      </c>
      <c r="AJ218" s="152">
        <f>IF(AJ$5&lt;=$D218,0,IF(SUM($D218,I175)&gt;AJ$5,$AM186/I175,$AM186-SUM($I218:AI218)))</f>
        <v>0</v>
      </c>
      <c r="AK218" s="152">
        <f>IF(AK$5&lt;=$D218,0,IF(SUM($D218,I175)&gt;AK$5,$AM186/I175,$AM186-SUM($I218:AJ218)))</f>
        <v>0</v>
      </c>
      <c r="AL218" s="152">
        <f>IF(AL$5&lt;=$D218,0,IF(SUM($D218,I175)&gt;AL$5,$AM186/I175,$AM186-SUM($I218:AK218)))</f>
        <v>0</v>
      </c>
      <c r="AM218" s="152">
        <f>IF(AM$5&lt;=$D218,0,IF(SUM($D218,I175)&gt;AM$5,$AM186/I175,$AM186-SUM($I218:AL218)))</f>
        <v>0</v>
      </c>
      <c r="AN218" s="153">
        <f>IF(AN$5&lt;=$D218,0,IF(SUM($D218,I175)&gt;AN$5,$AM186/I175,$AM186-SUM($I218:AM218)))</f>
        <v>0</v>
      </c>
      <c r="AO218" s="154">
        <f>IF(AO$5&lt;=$D218,0,IF(SUM($D218,I175)&gt;AO$5,$AM186/I175,$AM186-SUM($I218:AN218)))</f>
        <v>0</v>
      </c>
      <c r="AP218" s="154">
        <f>IF(AP$5&lt;=$D218,0,IF(SUM($D218,I175)&gt;AP$5,$AM186/I175,$AM186-SUM($I218:AO218)))</f>
        <v>0</v>
      </c>
      <c r="AQ218" s="154">
        <f>IF(AQ$5&lt;=$D218,0,IF(SUM($D218,I175)&gt;AQ$5,$AM186/I175,$AM186-SUM($I218:AP218)))</f>
        <v>0</v>
      </c>
      <c r="AR218" s="154">
        <f>IF(AR$5&lt;=$D218,0,IF(SUM($D218,I175)&gt;AR$5,$AM186/I175,$AM186-SUM($I218:AQ218)))</f>
        <v>0</v>
      </c>
      <c r="AS218" s="154">
        <f>IF(AS$5&lt;=$D218,0,IF(SUM($D218,I175)&gt;AS$5,$AM186/I175,$AM186-SUM($I218:AR218)))</f>
        <v>0</v>
      </c>
      <c r="AT218" s="154">
        <f>IF(AT$5&lt;=$D218,0,IF(SUM($D218,I175)&gt;AT$5,$AM186/I175,$AM186-SUM($I218:AS218)))</f>
        <v>0</v>
      </c>
      <c r="AU218" s="154">
        <f>IF(AU$5&lt;=$D218,0,IF(SUM($D218,I175)&gt;AU$5,$AM186/I175,$AM186-SUM($I218:AT218)))</f>
        <v>0</v>
      </c>
      <c r="AV218" s="154">
        <f>IF(AV$5&lt;=$D218,0,IF(SUM($D218,I175)&gt;AV$5,$AM186/I175,$AM186-SUM($I218:AU218)))</f>
        <v>0</v>
      </c>
      <c r="AW218" s="154">
        <f>IF(AW$5&lt;=$D218,0,IF(SUM($D218,I175)&gt;AW$5,$AM186/I175,$AM186-SUM($I218:AV218)))</f>
        <v>0</v>
      </c>
      <c r="AX218" s="154">
        <f>IF(AX$5&lt;=$D218,0,IF(SUM($D218,I175)&gt;AX$5,$AM186/I175,$AM186-SUM($I218:AW218)))</f>
        <v>0</v>
      </c>
      <c r="AY218" s="154">
        <f>IF(AY$5&lt;=$D218,0,IF(SUM($D218,I175)&gt;AY$5,$AM186/I175,$AM186-SUM($I218:AX218)))</f>
        <v>0</v>
      </c>
      <c r="AZ218" s="154">
        <f>IF(AZ$5&lt;=$D218,0,IF(SUM($D218,I175)&gt;AZ$5,$AM186/I175,$AM186-SUM($I218:AY218)))</f>
        <v>0</v>
      </c>
      <c r="BA218" s="154">
        <f>IF(BA$5&lt;=$D218,0,IF(SUM($D218,I175)&gt;BA$5,$AM186/I175,$AM186-SUM($I218:AZ218)))</f>
        <v>0</v>
      </c>
      <c r="BB218" s="154">
        <f>IF(BB$5&lt;=$D218,0,IF(SUM($D218,I175)&gt;BB$5,$AM186/I175,$AM186-SUM($I218:BA218)))</f>
        <v>0</v>
      </c>
      <c r="BC218" s="154">
        <f>IF(BC$5&lt;=$D218,0,IF(SUM($D218,I175)&gt;BC$5,$AM186/I175,$AM186-SUM($I218:BB218)))</f>
        <v>0</v>
      </c>
      <c r="BD218" s="154">
        <f>IF(BD$5&lt;=$D218,0,IF(SUM($D218,I175)&gt;BD$5,$AM186/I175,$AM186-SUM($I218:BC218)))</f>
        <v>0</v>
      </c>
      <c r="BE218" s="154">
        <f>IF(BE$5&lt;=$D218,0,IF(SUM($D218,I175)&gt;BE$5,$AM186/I175,$AM186-SUM($I218:BD218)))</f>
        <v>0</v>
      </c>
      <c r="BF218" s="154">
        <f>IF(BF$5&lt;=$D218,0,IF(SUM($D218,I175)&gt;BF$5,$AM186/I175,$AM186-SUM($I218:BE218)))</f>
        <v>0</v>
      </c>
      <c r="BG218" s="154">
        <f>IF(BG$5&lt;=$D218,0,IF(SUM($D218,I175)&gt;BG$5,$AM186/I175,$AM186-SUM($I218:BF218)))</f>
        <v>0</v>
      </c>
      <c r="BH218" s="154">
        <f>IF(BH$5&lt;=$D218,0,IF(SUM($D218,I175)&gt;BH$5,$AM186/I175,$AM186-SUM($I218:BG218)))</f>
        <v>0</v>
      </c>
      <c r="BI218" s="154">
        <f>IF(BI$5&lt;=$D218,0,IF(SUM($D218,I175)&gt;BI$5,$AM186/I175,$AM186-SUM($I218:BH218)))</f>
        <v>0</v>
      </c>
      <c r="BJ218" s="154">
        <f>IF(BJ$5&lt;=$D218,0,IF(SUM($D218,I175)&gt;BJ$5,$AM186/I175,$AM186-SUM($I218:BI218)))</f>
        <v>0</v>
      </c>
      <c r="BK218" s="154">
        <f>IF(BK$5&lt;=$D218,0,IF(SUM($D218,I175)&gt;BK$5,$AM186/I175,$AM186-SUM($I218:BJ218)))</f>
        <v>0</v>
      </c>
      <c r="BL218" s="154">
        <f>IF(BL$5&lt;=$D218,0,IF(SUM($D218,I175)&gt;BL$5,$AM186/I175,$AM186-SUM($I218:BK218)))</f>
        <v>0</v>
      </c>
      <c r="BM218" s="154">
        <f>IF(BM$5&lt;=$D218,0,IF(SUM($D218,I175)&gt;BM$5,$AM186/I175,$AM186-SUM($I218:BL218)))</f>
        <v>0</v>
      </c>
      <c r="BN218" s="154">
        <f>IF(BN$5&lt;=$D218,0,IF(SUM($D218,I175)&gt;BN$5,$AM186/I175,$AM186-SUM($I218:BM218)))</f>
        <v>0</v>
      </c>
      <c r="BO218" s="154">
        <f>IF(BO$5&lt;=$D218,0,IF(SUM($D218,I175)&gt;BO$5,$AM186/I175,$AM186-SUM($I218:BN218)))</f>
        <v>0</v>
      </c>
      <c r="BP218" s="154">
        <f>IF(BP$5&lt;=$D218,0,IF(SUM($D218,I175)&gt;BP$5,$AM186/I175,$AM186-SUM($I218:BO218)))</f>
        <v>0</v>
      </c>
      <c r="BQ218" s="154">
        <f>IF(BQ$5&lt;=$D218,0,IF(SUM($D218,I175)&gt;BQ$5,$AM186/I175,$AM186-SUM($I218:BP218)))</f>
        <v>0</v>
      </c>
      <c r="BR218" s="154">
        <f>IF(BR$5&lt;=$D218,0,IF(SUM($D218,I175)&gt;BR$5,$AM186/I175,$AM186-SUM($I218:BQ218)))</f>
        <v>0</v>
      </c>
      <c r="BS218" s="154">
        <f>IF(BS$5&lt;=$D218,0,IF(SUM($D218,I175)&gt;BS$5,$AM186/I175,$AM186-SUM($I218:BR218)))</f>
        <v>0</v>
      </c>
      <c r="BT218" s="154">
        <f>IF(BT$5&lt;=$D218,0,IF(SUM($D218,I175)&gt;BT$5,$AM186/I175,$AM186-SUM($I218:BS218)))</f>
        <v>0</v>
      </c>
      <c r="BU218" s="154">
        <f>IF(BU$5&lt;=$D218,0,IF(SUM($D218,I175)&gt;BU$5,$AM186/I175,$AM186-SUM($I218:BT218)))</f>
        <v>0</v>
      </c>
      <c r="BV218" s="154">
        <f>IF(BV$5&lt;=$D218,0,IF(SUM($D218,I175)&gt;BV$5,$AM186/I175,$AM186-SUM($I218:BU218)))</f>
        <v>0</v>
      </c>
      <c r="BW218" s="154">
        <f>IF(BW$5&lt;=$D218,0,IF(SUM($D218,I175)&gt;BW$5,$AM186/I175,$AM186-SUM($I218:BV218)))</f>
        <v>0</v>
      </c>
    </row>
    <row r="219" spans="4:75" ht="12.75" customHeight="1" outlineLevel="1">
      <c r="I219" s="134"/>
    </row>
    <row r="220" spans="4:75" ht="12.75" customHeight="1">
      <c r="D220" s="126" t="s">
        <v>28</v>
      </c>
      <c r="E220" s="120" t="s">
        <v>55</v>
      </c>
      <c r="I220" s="134"/>
      <c r="J220" s="120">
        <f>J180+SUM(J188:J218)</f>
        <v>1.2391316964242844</v>
      </c>
      <c r="K220" s="120">
        <f t="shared" ref="K220:BQ220" si="52">K180+SUM(K188:K218)</f>
        <v>1.2557749768680542</v>
      </c>
      <c r="L220" s="120">
        <f t="shared" si="52"/>
        <v>1.2761517036633703</v>
      </c>
      <c r="M220" s="120">
        <f t="shared" si="52"/>
        <v>1.2993532872005675</v>
      </c>
      <c r="N220" s="120">
        <f t="shared" si="52"/>
        <v>1.3446220870655572</v>
      </c>
      <c r="O220" s="120">
        <f t="shared" si="52"/>
        <v>1.4006250534178359</v>
      </c>
      <c r="P220" s="120">
        <f t="shared" si="52"/>
        <v>1.4006250534178359</v>
      </c>
      <c r="Q220" s="120">
        <f t="shared" si="52"/>
        <v>1.4006250534178359</v>
      </c>
      <c r="R220" s="120">
        <f t="shared" si="52"/>
        <v>1.4006250534178359</v>
      </c>
      <c r="S220" s="120">
        <f t="shared" si="52"/>
        <v>1.4006250534178359</v>
      </c>
      <c r="T220" s="120">
        <f t="shared" si="52"/>
        <v>1.4006250534178359</v>
      </c>
      <c r="U220" s="120">
        <f t="shared" si="52"/>
        <v>1.4006250534178359</v>
      </c>
      <c r="V220" s="120">
        <f t="shared" si="52"/>
        <v>1.4006250534178359</v>
      </c>
      <c r="W220" s="120">
        <f t="shared" si="52"/>
        <v>1.4006250534178359</v>
      </c>
      <c r="X220" s="120">
        <f t="shared" si="52"/>
        <v>1.4006250534178359</v>
      </c>
      <c r="Y220" s="120">
        <f t="shared" si="52"/>
        <v>1.4006250534178359</v>
      </c>
      <c r="Z220" s="120">
        <f t="shared" si="52"/>
        <v>1.4006250534178359</v>
      </c>
      <c r="AA220" s="120">
        <f t="shared" si="52"/>
        <v>1.4006250534178359</v>
      </c>
      <c r="AB220" s="120">
        <f t="shared" si="52"/>
        <v>0.56392150997180424</v>
      </c>
      <c r="AC220" s="120">
        <f t="shared" si="52"/>
        <v>0.16149335699355152</v>
      </c>
      <c r="AD220" s="120">
        <f t="shared" si="52"/>
        <v>0.16149335699355152</v>
      </c>
      <c r="AE220" s="120">
        <f t="shared" si="52"/>
        <v>0.16149335699355152</v>
      </c>
      <c r="AF220" s="120">
        <f t="shared" si="52"/>
        <v>0.16149335699355152</v>
      </c>
      <c r="AG220" s="120">
        <f t="shared" si="52"/>
        <v>0.16149335699355152</v>
      </c>
      <c r="AH220" s="120">
        <f t="shared" si="52"/>
        <v>0.16149335699355152</v>
      </c>
      <c r="AI220" s="120">
        <f t="shared" si="52"/>
        <v>0.16149335699355152</v>
      </c>
      <c r="AJ220" s="120">
        <f t="shared" si="52"/>
        <v>0.16149335699355152</v>
      </c>
      <c r="AK220" s="120">
        <f t="shared" si="52"/>
        <v>0.16149335699355152</v>
      </c>
      <c r="AL220" s="120">
        <f t="shared" si="52"/>
        <v>0.16149335699355152</v>
      </c>
      <c r="AM220" s="120">
        <f t="shared" si="52"/>
        <v>0.16149335699355152</v>
      </c>
      <c r="AN220" s="120">
        <f t="shared" si="52"/>
        <v>0.16149335699355152</v>
      </c>
      <c r="AO220" s="120">
        <f t="shared" si="52"/>
        <v>0.16149335699355152</v>
      </c>
      <c r="AP220" s="120">
        <f t="shared" si="52"/>
        <v>0.16149335699355152</v>
      </c>
      <c r="AQ220" s="120">
        <f t="shared" si="52"/>
        <v>0.16149335699355152</v>
      </c>
      <c r="AR220" s="120">
        <f t="shared" si="52"/>
        <v>0.16149335699355152</v>
      </c>
      <c r="AS220" s="120">
        <f t="shared" si="52"/>
        <v>0.16149335699355152</v>
      </c>
      <c r="AT220" s="120">
        <f t="shared" si="52"/>
        <v>0.16149335699355152</v>
      </c>
      <c r="AU220" s="120">
        <f t="shared" si="52"/>
        <v>0.16149335699355152</v>
      </c>
      <c r="AV220" s="120">
        <f t="shared" si="52"/>
        <v>0.16149335699355152</v>
      </c>
      <c r="AW220" s="120">
        <f t="shared" si="52"/>
        <v>0.16149335699355152</v>
      </c>
      <c r="AX220" s="120">
        <f t="shared" si="52"/>
        <v>0.16149335699355152</v>
      </c>
      <c r="AY220" s="120">
        <f t="shared" si="52"/>
        <v>0.16149335699355152</v>
      </c>
      <c r="AZ220" s="120">
        <f t="shared" si="52"/>
        <v>0.16149335699355152</v>
      </c>
      <c r="BA220" s="120">
        <f t="shared" si="52"/>
        <v>0.16149335699355152</v>
      </c>
      <c r="BB220" s="120">
        <f t="shared" si="52"/>
        <v>0.16149335699355152</v>
      </c>
      <c r="BC220" s="120">
        <f t="shared" si="52"/>
        <v>0.16149335699355152</v>
      </c>
      <c r="BD220" s="120">
        <f t="shared" si="52"/>
        <v>0.16149335699355152</v>
      </c>
      <c r="BE220" s="120">
        <f t="shared" si="52"/>
        <v>0.16149335699355152</v>
      </c>
      <c r="BF220" s="120">
        <f t="shared" si="52"/>
        <v>0.16149335699355152</v>
      </c>
      <c r="BG220" s="120">
        <f t="shared" si="52"/>
        <v>0.16149335699355152</v>
      </c>
      <c r="BH220" s="120">
        <f t="shared" si="52"/>
        <v>0.161493356993551</v>
      </c>
      <c r="BI220" s="120">
        <f t="shared" si="52"/>
        <v>0.14485007654978183</v>
      </c>
      <c r="BJ220" s="120">
        <f t="shared" si="52"/>
        <v>0.12447334975446656</v>
      </c>
      <c r="BK220" s="120">
        <f t="shared" si="52"/>
        <v>0.10127176621726858</v>
      </c>
      <c r="BL220" s="120">
        <f t="shared" si="52"/>
        <v>5.6002966352279415E-2</v>
      </c>
      <c r="BM220" s="120">
        <f t="shared" si="52"/>
        <v>0</v>
      </c>
      <c r="BN220" s="120">
        <f t="shared" si="52"/>
        <v>0</v>
      </c>
      <c r="BO220" s="120">
        <f t="shared" si="52"/>
        <v>0</v>
      </c>
      <c r="BP220" s="120">
        <f t="shared" si="52"/>
        <v>0</v>
      </c>
      <c r="BQ220" s="120">
        <f t="shared" si="52"/>
        <v>0</v>
      </c>
      <c r="BR220" s="120">
        <f t="shared" ref="BR220:BV220" si="53">BR180+SUM(BR188:BR218)</f>
        <v>0</v>
      </c>
      <c r="BS220" s="120">
        <f t="shared" si="53"/>
        <v>0</v>
      </c>
      <c r="BT220" s="120">
        <f t="shared" si="53"/>
        <v>0</v>
      </c>
      <c r="BU220" s="120">
        <f t="shared" si="53"/>
        <v>0</v>
      </c>
      <c r="BV220" s="120">
        <f t="shared" si="53"/>
        <v>0</v>
      </c>
      <c r="BW220" s="120">
        <f t="shared" ref="BW220" si="54">BW180+SUM(BW188:BW218)</f>
        <v>0</v>
      </c>
    </row>
    <row r="221" spans="4:75" ht="12.75" customHeight="1">
      <c r="D221" s="126" t="s">
        <v>30</v>
      </c>
      <c r="E221" s="120" t="s">
        <v>55</v>
      </c>
      <c r="I221" s="134"/>
      <c r="J221" s="120">
        <f>J186-SUM(J189:J218)+I221</f>
        <v>0.83216402218848529</v>
      </c>
      <c r="K221" s="120">
        <f t="shared" ref="K221:BQ221" si="55">K186-SUM(K189:K218)+J221</f>
        <v>1.8343570815105208</v>
      </c>
      <c r="L221" s="120">
        <f t="shared" si="55"/>
        <v>2.9574162511313</v>
      </c>
      <c r="M221" s="120">
        <f t="shared" si="55"/>
        <v>5.1606346536045029</v>
      </c>
      <c r="N221" s="120">
        <f t="shared" si="55"/>
        <v>7.8552925805771654</v>
      </c>
      <c r="O221" s="120">
        <f t="shared" si="55"/>
        <v>7.6937992235836141</v>
      </c>
      <c r="P221" s="120">
        <f t="shared" si="55"/>
        <v>7.5323058665900628</v>
      </c>
      <c r="Q221" s="120">
        <f t="shared" si="55"/>
        <v>7.3708125095965116</v>
      </c>
      <c r="R221" s="120">
        <f t="shared" si="55"/>
        <v>7.2093191526029603</v>
      </c>
      <c r="S221" s="120">
        <f t="shared" si="55"/>
        <v>7.047825795609409</v>
      </c>
      <c r="T221" s="120">
        <f t="shared" si="55"/>
        <v>6.8863324386158578</v>
      </c>
      <c r="U221" s="120">
        <f t="shared" si="55"/>
        <v>6.7248390816223065</v>
      </c>
      <c r="V221" s="120">
        <f t="shared" si="55"/>
        <v>6.5633457246287552</v>
      </c>
      <c r="W221" s="120">
        <f t="shared" si="55"/>
        <v>6.4018523676352039</v>
      </c>
      <c r="X221" s="120">
        <f t="shared" si="55"/>
        <v>6.2403590106416527</v>
      </c>
      <c r="Y221" s="120">
        <f t="shared" si="55"/>
        <v>6.0788656536481014</v>
      </c>
      <c r="Z221" s="120">
        <f t="shared" si="55"/>
        <v>5.9173722966545501</v>
      </c>
      <c r="AA221" s="120">
        <f t="shared" si="55"/>
        <v>5.7558789396609988</v>
      </c>
      <c r="AB221" s="120">
        <f t="shared" si="55"/>
        <v>5.5943855826674476</v>
      </c>
      <c r="AC221" s="120">
        <f t="shared" si="55"/>
        <v>5.4328922256738963</v>
      </c>
      <c r="AD221" s="120">
        <f t="shared" si="55"/>
        <v>5.271398868680345</v>
      </c>
      <c r="AE221" s="120">
        <f t="shared" si="55"/>
        <v>5.1099055116867937</v>
      </c>
      <c r="AF221" s="120">
        <f t="shared" si="55"/>
        <v>4.9484121546932425</v>
      </c>
      <c r="AG221" s="120">
        <f t="shared" si="55"/>
        <v>4.7869187976996912</v>
      </c>
      <c r="AH221" s="120">
        <f t="shared" si="55"/>
        <v>4.6254254407061399</v>
      </c>
      <c r="AI221" s="120">
        <f t="shared" si="55"/>
        <v>4.4639320837125886</v>
      </c>
      <c r="AJ221" s="120">
        <f t="shared" si="55"/>
        <v>4.3024387267190374</v>
      </c>
      <c r="AK221" s="120">
        <f t="shared" si="55"/>
        <v>4.1409453697254861</v>
      </c>
      <c r="AL221" s="120">
        <f t="shared" si="55"/>
        <v>3.9794520127319344</v>
      </c>
      <c r="AM221" s="120">
        <f t="shared" si="55"/>
        <v>3.8179586557383827</v>
      </c>
      <c r="AN221" s="120">
        <f t="shared" si="55"/>
        <v>3.6564652987448309</v>
      </c>
      <c r="AO221" s="120">
        <f t="shared" si="55"/>
        <v>3.4949719417512792</v>
      </c>
      <c r="AP221" s="120">
        <f t="shared" si="55"/>
        <v>3.3334785847577275</v>
      </c>
      <c r="AQ221" s="120">
        <f t="shared" si="55"/>
        <v>3.1719852277641758</v>
      </c>
      <c r="AR221" s="120">
        <f t="shared" si="55"/>
        <v>3.0104918707706241</v>
      </c>
      <c r="AS221" s="120">
        <f t="shared" si="55"/>
        <v>2.8489985137770724</v>
      </c>
      <c r="AT221" s="120">
        <f t="shared" si="55"/>
        <v>2.6875051567835206</v>
      </c>
      <c r="AU221" s="120">
        <f t="shared" si="55"/>
        <v>2.5260117997899689</v>
      </c>
      <c r="AV221" s="120">
        <f t="shared" si="55"/>
        <v>2.3645184427964172</v>
      </c>
      <c r="AW221" s="120">
        <f t="shared" si="55"/>
        <v>2.2030250858028655</v>
      </c>
      <c r="AX221" s="120">
        <f t="shared" si="55"/>
        <v>2.0415317288093138</v>
      </c>
      <c r="AY221" s="120">
        <f t="shared" si="55"/>
        <v>1.8800383718157623</v>
      </c>
      <c r="AZ221" s="120">
        <f t="shared" si="55"/>
        <v>1.7185450148222108</v>
      </c>
      <c r="BA221" s="120">
        <f t="shared" si="55"/>
        <v>1.5570516578286593</v>
      </c>
      <c r="BB221" s="120">
        <f t="shared" si="55"/>
        <v>1.3955583008351078</v>
      </c>
      <c r="BC221" s="120">
        <f t="shared" si="55"/>
        <v>1.2340649438415563</v>
      </c>
      <c r="BD221" s="120">
        <f t="shared" si="55"/>
        <v>1.0725715868480048</v>
      </c>
      <c r="BE221" s="120">
        <f t="shared" si="55"/>
        <v>0.9110782298544533</v>
      </c>
      <c r="BF221" s="120">
        <f t="shared" si="55"/>
        <v>0.74958487286090181</v>
      </c>
      <c r="BG221" s="120">
        <f t="shared" si="55"/>
        <v>0.58809151586735031</v>
      </c>
      <c r="BH221" s="120">
        <f t="shared" si="55"/>
        <v>0.42659815887379932</v>
      </c>
      <c r="BI221" s="120">
        <f t="shared" si="55"/>
        <v>0.28174808232401749</v>
      </c>
      <c r="BJ221" s="120">
        <f t="shared" si="55"/>
        <v>0.15727473256955093</v>
      </c>
      <c r="BK221" s="120">
        <f t="shared" si="55"/>
        <v>5.6002966352282357E-2</v>
      </c>
      <c r="BL221" s="120">
        <f t="shared" si="55"/>
        <v>2.9420910152566648E-15</v>
      </c>
      <c r="BM221" s="120">
        <f t="shared" si="55"/>
        <v>2.9420910152566648E-15</v>
      </c>
      <c r="BN221" s="120">
        <f t="shared" si="55"/>
        <v>2.9420910152566648E-15</v>
      </c>
      <c r="BO221" s="120">
        <f t="shared" si="55"/>
        <v>2.9420910152566648E-15</v>
      </c>
      <c r="BP221" s="120">
        <f t="shared" si="55"/>
        <v>2.9420910152566648E-15</v>
      </c>
      <c r="BQ221" s="120">
        <f t="shared" si="55"/>
        <v>2.9420910152566648E-15</v>
      </c>
      <c r="BR221" s="120">
        <f t="shared" ref="BR221:BW221" si="56">BR186-SUM(BR189:BR218)+BQ221</f>
        <v>2.9420910152566648E-15</v>
      </c>
      <c r="BS221" s="120">
        <f t="shared" si="56"/>
        <v>2.9420910152566648E-15</v>
      </c>
      <c r="BT221" s="120">
        <f t="shared" si="56"/>
        <v>2.9420910152566648E-15</v>
      </c>
      <c r="BU221" s="120">
        <f t="shared" si="56"/>
        <v>2.9420910152566648E-15</v>
      </c>
      <c r="BV221" s="120">
        <f t="shared" si="56"/>
        <v>2.9420910152566648E-15</v>
      </c>
      <c r="BW221" s="120">
        <f t="shared" si="56"/>
        <v>2.9420910152566648E-15</v>
      </c>
    </row>
    <row r="222" spans="4:75" ht="12.75" customHeight="1">
      <c r="D222" s="126" t="str">
        <f>"Total Closing RAB - "&amp;B173</f>
        <v>Total Closing RAB - Supply Regs/Valve stations</v>
      </c>
      <c r="E222" s="120" t="s">
        <v>55</v>
      </c>
      <c r="I222" s="134"/>
      <c r="J222" s="120">
        <f t="shared" ref="J222:BU222" si="57">J221+J183</f>
        <v>22.299831014379571</v>
      </c>
      <c r="K222" s="120">
        <f t="shared" si="57"/>
        <v>22.062892377277322</v>
      </c>
      <c r="L222" s="120">
        <f t="shared" si="57"/>
        <v>21.946819850473815</v>
      </c>
      <c r="M222" s="120">
        <f t="shared" si="57"/>
        <v>22.910906556522736</v>
      </c>
      <c r="N222" s="120">
        <f t="shared" si="57"/>
        <v>24.366432787071112</v>
      </c>
      <c r="O222" s="120">
        <f t="shared" si="57"/>
        <v>22.965807733653278</v>
      </c>
      <c r="P222" s="120">
        <f t="shared" si="57"/>
        <v>21.565182680235445</v>
      </c>
      <c r="Q222" s="120">
        <f t="shared" si="57"/>
        <v>20.164557626817608</v>
      </c>
      <c r="R222" s="120">
        <f t="shared" si="57"/>
        <v>18.763932573399771</v>
      </c>
      <c r="S222" s="120">
        <f t="shared" si="57"/>
        <v>17.363307519981937</v>
      </c>
      <c r="T222" s="120">
        <f t="shared" si="57"/>
        <v>15.962682466564102</v>
      </c>
      <c r="U222" s="120">
        <f t="shared" si="57"/>
        <v>14.562057413146267</v>
      </c>
      <c r="V222" s="120">
        <f t="shared" si="57"/>
        <v>13.161432359728432</v>
      </c>
      <c r="W222" s="120">
        <f t="shared" si="57"/>
        <v>11.760807306310596</v>
      </c>
      <c r="X222" s="120">
        <f t="shared" si="57"/>
        <v>10.360182252892761</v>
      </c>
      <c r="Y222" s="120">
        <f t="shared" si="57"/>
        <v>8.9595571994749257</v>
      </c>
      <c r="Z222" s="120">
        <f t="shared" si="57"/>
        <v>7.5589321460570895</v>
      </c>
      <c r="AA222" s="120">
        <f t="shared" si="57"/>
        <v>6.1583070926392534</v>
      </c>
      <c r="AB222" s="120">
        <f t="shared" si="57"/>
        <v>5.5943855826674493</v>
      </c>
      <c r="AC222" s="120">
        <f t="shared" si="57"/>
        <v>5.4328922256738981</v>
      </c>
      <c r="AD222" s="120">
        <f t="shared" si="57"/>
        <v>5.2713988686803468</v>
      </c>
      <c r="AE222" s="120">
        <f t="shared" si="57"/>
        <v>5.1099055116867955</v>
      </c>
      <c r="AF222" s="120">
        <f t="shared" si="57"/>
        <v>4.9484121546932442</v>
      </c>
      <c r="AG222" s="120">
        <f t="shared" si="57"/>
        <v>4.786918797699693</v>
      </c>
      <c r="AH222" s="120">
        <f t="shared" si="57"/>
        <v>4.6254254407061417</v>
      </c>
      <c r="AI222" s="120">
        <f t="shared" si="57"/>
        <v>4.4639320837125904</v>
      </c>
      <c r="AJ222" s="120">
        <f t="shared" si="57"/>
        <v>4.3024387267190392</v>
      </c>
      <c r="AK222" s="120">
        <f t="shared" si="57"/>
        <v>4.1409453697254879</v>
      </c>
      <c r="AL222" s="120">
        <f t="shared" si="57"/>
        <v>3.9794520127319366</v>
      </c>
      <c r="AM222" s="120">
        <f t="shared" si="57"/>
        <v>3.8179586557383849</v>
      </c>
      <c r="AN222" s="120">
        <f t="shared" si="57"/>
        <v>3.6564652987448332</v>
      </c>
      <c r="AO222" s="120">
        <f t="shared" si="57"/>
        <v>3.4949719417512815</v>
      </c>
      <c r="AP222" s="120">
        <f t="shared" si="57"/>
        <v>3.3334785847577297</v>
      </c>
      <c r="AQ222" s="120">
        <f t="shared" si="57"/>
        <v>3.171985227764178</v>
      </c>
      <c r="AR222" s="120">
        <f t="shared" si="57"/>
        <v>3.0104918707706263</v>
      </c>
      <c r="AS222" s="120">
        <f t="shared" si="57"/>
        <v>2.8489985137770746</v>
      </c>
      <c r="AT222" s="120">
        <f t="shared" si="57"/>
        <v>2.6875051567835229</v>
      </c>
      <c r="AU222" s="120">
        <f t="shared" si="57"/>
        <v>2.5260117997899711</v>
      </c>
      <c r="AV222" s="120">
        <f t="shared" si="57"/>
        <v>2.3645184427964194</v>
      </c>
      <c r="AW222" s="120">
        <f t="shared" si="57"/>
        <v>2.2030250858028677</v>
      </c>
      <c r="AX222" s="120">
        <f t="shared" si="57"/>
        <v>2.041531728809316</v>
      </c>
      <c r="AY222" s="120">
        <f t="shared" si="57"/>
        <v>1.8800383718157645</v>
      </c>
      <c r="AZ222" s="120">
        <f t="shared" si="57"/>
        <v>1.718545014822213</v>
      </c>
      <c r="BA222" s="120">
        <f t="shared" si="57"/>
        <v>1.5570516578286615</v>
      </c>
      <c r="BB222" s="120">
        <f t="shared" si="57"/>
        <v>1.39555830083511</v>
      </c>
      <c r="BC222" s="120">
        <f t="shared" si="57"/>
        <v>1.2340649438415585</v>
      </c>
      <c r="BD222" s="120">
        <f t="shared" si="57"/>
        <v>1.072571586848007</v>
      </c>
      <c r="BE222" s="120">
        <f t="shared" si="57"/>
        <v>0.91107822985445552</v>
      </c>
      <c r="BF222" s="120">
        <f t="shared" si="57"/>
        <v>0.74958487286090403</v>
      </c>
      <c r="BG222" s="120">
        <f t="shared" si="57"/>
        <v>0.58809151586735253</v>
      </c>
      <c r="BH222" s="120">
        <f t="shared" si="57"/>
        <v>0.42659815887380154</v>
      </c>
      <c r="BI222" s="120">
        <f t="shared" si="57"/>
        <v>0.28174808232401971</v>
      </c>
      <c r="BJ222" s="120">
        <f t="shared" si="57"/>
        <v>0.15727473256955316</v>
      </c>
      <c r="BK222" s="120">
        <f t="shared" si="57"/>
        <v>5.6002966352284578E-2</v>
      </c>
      <c r="BL222" s="120">
        <f t="shared" si="57"/>
        <v>5.1625370645069779E-15</v>
      </c>
      <c r="BM222" s="120">
        <f t="shared" si="57"/>
        <v>5.1625370645069779E-15</v>
      </c>
      <c r="BN222" s="120">
        <f t="shared" si="57"/>
        <v>5.1625370645069779E-15</v>
      </c>
      <c r="BO222" s="120">
        <f t="shared" si="57"/>
        <v>5.1625370645069779E-15</v>
      </c>
      <c r="BP222" s="120">
        <f t="shared" si="57"/>
        <v>5.1625370645069779E-15</v>
      </c>
      <c r="BQ222" s="120">
        <f t="shared" si="57"/>
        <v>5.1625370645069779E-15</v>
      </c>
      <c r="BR222" s="120">
        <f t="shared" si="57"/>
        <v>5.1625370645069779E-15</v>
      </c>
      <c r="BS222" s="120">
        <f t="shared" si="57"/>
        <v>5.1625370645069779E-15</v>
      </c>
      <c r="BT222" s="120">
        <f t="shared" si="57"/>
        <v>5.1625370645069779E-15</v>
      </c>
      <c r="BU222" s="120">
        <f t="shared" si="57"/>
        <v>5.1625370645069779E-15</v>
      </c>
      <c r="BV222" s="120">
        <f t="shared" ref="BV222:BW222" si="58">BV221+BV183</f>
        <v>5.1625370645069779E-15</v>
      </c>
      <c r="BW222" s="120">
        <f t="shared" si="58"/>
        <v>5.1625370645069779E-15</v>
      </c>
    </row>
    <row r="223" spans="4:75" ht="12.75" customHeight="1">
      <c r="I223" s="134"/>
    </row>
    <row r="224" spans="4:75" ht="12.75" customHeight="1">
      <c r="N224" s="128"/>
    </row>
    <row r="225" spans="1:75" s="133" customFormat="1" ht="12.75" customHeight="1">
      <c r="A225" s="130"/>
      <c r="B225" s="131" t="str">
        <f>'Inputs - Summary'!C47</f>
        <v>Meters</v>
      </c>
      <c r="C225" s="130"/>
      <c r="D225" s="132"/>
      <c r="E225" s="130"/>
      <c r="F225" s="130"/>
      <c r="G225" s="130"/>
      <c r="H225" s="130"/>
      <c r="I225" s="130"/>
      <c r="J225" s="130"/>
      <c r="K225" s="130"/>
      <c r="L225" s="130"/>
      <c r="M225" s="130"/>
      <c r="N225" s="130"/>
      <c r="O225" s="130"/>
      <c r="P225" s="130"/>
      <c r="Q225" s="130"/>
      <c r="R225" s="130"/>
      <c r="S225" s="130"/>
      <c r="T225" s="130"/>
      <c r="U225" s="130"/>
      <c r="V225" s="130"/>
      <c r="W225" s="130"/>
      <c r="X225" s="130"/>
      <c r="Y225" s="130"/>
      <c r="Z225" s="130"/>
      <c r="AA225" s="130"/>
      <c r="AB225" s="130"/>
      <c r="AC225" s="130"/>
      <c r="AD225" s="130"/>
      <c r="AE225" s="130"/>
      <c r="AF225" s="130"/>
      <c r="AG225" s="130"/>
      <c r="AH225" s="130"/>
      <c r="AI225" s="130"/>
      <c r="AJ225" s="130"/>
      <c r="AK225" s="130"/>
      <c r="AL225" s="130"/>
      <c r="AM225" s="130"/>
      <c r="AN225" s="130"/>
      <c r="AO225" s="130"/>
      <c r="AP225" s="130"/>
      <c r="AQ225" s="130"/>
      <c r="AR225" s="130"/>
      <c r="AS225" s="130"/>
      <c r="AT225" s="130"/>
      <c r="AU225" s="130"/>
      <c r="AV225" s="130"/>
      <c r="AW225" s="130"/>
      <c r="AX225" s="130"/>
      <c r="AY225" s="130"/>
      <c r="AZ225" s="130"/>
      <c r="BA225" s="130"/>
      <c r="BB225" s="130"/>
      <c r="BC225" s="130"/>
      <c r="BD225" s="130"/>
      <c r="BE225" s="130"/>
      <c r="BF225" s="130"/>
      <c r="BG225" s="130"/>
      <c r="BH225" s="130"/>
      <c r="BI225" s="130"/>
      <c r="BJ225" s="130"/>
      <c r="BK225" s="130"/>
      <c r="BL225" s="130"/>
      <c r="BM225" s="130"/>
      <c r="BN225" s="130"/>
      <c r="BO225" s="130"/>
      <c r="BP225" s="130"/>
      <c r="BQ225" s="130"/>
      <c r="BR225" s="130"/>
      <c r="BS225" s="130"/>
      <c r="BT225" s="130"/>
      <c r="BU225" s="130"/>
      <c r="BV225" s="130"/>
      <c r="BW225" s="130"/>
    </row>
    <row r="226" spans="1:75" ht="12.75" customHeight="1" outlineLevel="1">
      <c r="B226" s="118"/>
      <c r="C226" s="120" t="s">
        <v>11</v>
      </c>
      <c r="I226" s="279">
        <f>INDEX('Inputs - Summary'!$E$43:$E$52, MATCH(B225, 'Inputs - Summary'!$C$43:$C$52,0))</f>
        <v>10.371502960716407</v>
      </c>
    </row>
    <row r="227" spans="1:75" ht="12.75" customHeight="1" outlineLevel="1">
      <c r="B227" s="118"/>
      <c r="C227" s="120" t="s">
        <v>12</v>
      </c>
      <c r="I227" s="279">
        <f>IF(INDEX('Inputs - Summary'!$F$43:$F$52,MATCH(B225,'Inputs - Summary'!$C$43:$C$52,0))&lt;0,1,INDEX('Inputs - Summary'!$F$43:$F$52,MATCH(B225,'Inputs - Summary'!$C$43:$C$52,0)))</f>
        <v>30</v>
      </c>
    </row>
    <row r="228" spans="1:75" ht="12.75" customHeight="1" outlineLevel="1">
      <c r="B228" s="118"/>
      <c r="I228" s="134"/>
    </row>
    <row r="229" spans="1:75" ht="12.75" customHeight="1" outlineLevel="1">
      <c r="C229" s="118" t="s">
        <v>32</v>
      </c>
      <c r="I229" s="134"/>
    </row>
    <row r="230" spans="1:75" ht="12.75" customHeight="1" outlineLevel="1">
      <c r="D230" s="126" t="s">
        <v>33</v>
      </c>
      <c r="E230" s="120" t="s">
        <v>55</v>
      </c>
      <c r="I230" s="134"/>
      <c r="J230" s="275">
        <f>IF(OR($I226=0,I235=0),0,IF($I233&gt;0,(MIN($I235/$I226, $I235-SUM($I230:I230))),(MAX($I235/$I226, $I235-SUM($I230:I230)))))</f>
        <v>9.1821799575411926</v>
      </c>
      <c r="K230" s="128">
        <f>IF(OR($I226=0,J235=0),0,IF($I233&gt;0,(MIN($I235/$I226, $I235-SUM($I230:J230))),(MAX($I235/$I226, $I235-SUM($I230:J230)))))</f>
        <v>9.1821799575411926</v>
      </c>
      <c r="L230" s="128">
        <f>IF(OR($I226=0,K235=0),0,IF($I233&gt;0,(MIN($I235/$I226, $I235-SUM($I230:K230))),(MAX($I235/$I226, $I235-SUM($I230:K230)))))</f>
        <v>9.1821799575411926</v>
      </c>
      <c r="M230" s="128">
        <f>IF(OR($I226=0,L235=0),0,IF($I233&gt;0,(MIN($I235/$I226, $I235-SUM($I230:L230))),(MAX($I235/$I226, $I235-SUM($I230:L230)))))</f>
        <v>9.1821799575411926</v>
      </c>
      <c r="N230" s="128">
        <f>IF(OR($I226=0,M235=0),0,IF($I233&gt;0,(MIN($I235/$I226, $I235-SUM($I230:M230))),(MAX($I235/$I226, $I235-SUM($I230:M230)))))</f>
        <v>9.1821799575411926</v>
      </c>
      <c r="O230" s="136">
        <f>IF(OR($I226=0,N235=0),0,IF($I233&gt;0,(MIN($I235/$I226, $I235-SUM($I230:N230))),(MAX($I235/$I226, $I235-SUM($I230:N230)))))</f>
        <v>9.1821799575411926</v>
      </c>
      <c r="P230" s="136">
        <f>IF(OR($I226=0,O235=0),0,IF($I233&gt;0,(MIN($I235/$I226, $I235-SUM($I230:O230))),(MAX($I235/$I226, $I235-SUM($I230:O230)))))</f>
        <v>9.1821799575411926</v>
      </c>
      <c r="Q230" s="136">
        <f>IF(OR($I226=0,P235=0),0,IF($I233&gt;0,(MIN($I235/$I226, $I235-SUM($I230:P230))),(MAX($I235/$I226, $I235-SUM($I230:P230)))))</f>
        <v>9.1821799575411926</v>
      </c>
      <c r="R230" s="136">
        <f>IF(OR($I226=0,Q235=0),0,IF($I233&gt;0,(MIN($I235/$I226, $I235-SUM($I230:Q230))),(MAX($I235/$I226, $I235-SUM($I230:Q230)))))</f>
        <v>9.1821799575411926</v>
      </c>
      <c r="S230" s="136">
        <f>IF(OR($I226=0,R235=0),0,IF($I233&gt;0,(MIN($I235/$I226, $I235-SUM($I230:R230))),(MAX($I235/$I226, $I235-SUM($I230:R230)))))</f>
        <v>9.1821799575411926</v>
      </c>
      <c r="T230" s="136">
        <f>IF(OR($I226=0,S235=0),0,IF($I233&gt;0,(MIN($I235/$I226, $I235-SUM($I230:S230))),(MAX($I235/$I226, $I235-SUM($I230:S230)))))</f>
        <v>3.4112070400574055</v>
      </c>
      <c r="U230" s="136">
        <f>IF(OR($I226=0,T235=0),0,IF($I233&gt;0,(MIN($I235/$I226, $I235-SUM($I230:T230))),(MAX($I235/$I226, $I235-SUM($I230:T230)))))</f>
        <v>0</v>
      </c>
      <c r="V230" s="136">
        <f>IF(OR($I226=0,U235=0),0,IF($I233&gt;0,(MIN($I235/$I226, $I235-SUM($I230:U230))),(MAX($I235/$I226, $I235-SUM($I230:U230)))))</f>
        <v>0</v>
      </c>
      <c r="W230" s="136">
        <f>IF(OR($I226=0,V235=0),0,IF($I233&gt;0,(MIN($I235/$I226, $I235-SUM($I230:V230))),(MAX($I235/$I226, $I235-SUM($I230:V230)))))</f>
        <v>0</v>
      </c>
      <c r="X230" s="136">
        <f>IF(OR($I226=0,W235=0),0,IF($I233&gt;0,(MIN($I235/$I226, $I235-SUM($I230:W230))),(MAX($I235/$I226, $I235-SUM($I230:W230)))))</f>
        <v>0</v>
      </c>
      <c r="Y230" s="136">
        <f>IF(OR($I226=0,X235=0),0,IF($I233&gt;0,(MIN($I235/$I226, $I235-SUM($I230:X230))),(MAX($I235/$I226, $I235-SUM($I230:X230)))))</f>
        <v>0</v>
      </c>
      <c r="Z230" s="136">
        <f>IF(OR($I226=0,Y235=0),0,IF($I233&gt;0,(MIN($I235/$I226, $I235-SUM($I230:Y230))),(MAX($I235/$I226, $I235-SUM($I230:Y230)))))</f>
        <v>0</v>
      </c>
      <c r="AA230" s="136">
        <f>IF(OR($I226=0,Z235=0),0,IF($I233&gt;0,(MIN($I235/$I226, $I235-SUM($I230:Z230))),(MAX($I235/$I226, $I235-SUM($I230:Z230)))))</f>
        <v>0</v>
      </c>
      <c r="AB230" s="136">
        <f>IF(OR($I226=0,AA235=0),0,IF($I233&gt;0,(MIN($I235/$I226, $I235-SUM($I230:AA230))),(MAX($I235/$I226, $I235-SUM($I230:AA230)))))</f>
        <v>0</v>
      </c>
      <c r="AC230" s="136">
        <f>IF(OR($I226=0,AB235=0),0,IF($I233&gt;0,(MIN($I235/$I226, $I235-SUM($I230:AB230))),(MAX($I235/$I226, $I235-SUM($I230:AB230)))))</f>
        <v>0</v>
      </c>
      <c r="AD230" s="136">
        <f>IF(OR($I226=0,AC235=0),0,IF($I233&gt;0,(MIN($I235/$I226, $I235-SUM($I230:AC230))),(MAX($I235/$I226, $I235-SUM($I230:AC230)))))</f>
        <v>0</v>
      </c>
      <c r="AE230" s="136">
        <f>IF(OR($I226=0,AD235=0),0,IF($I233&gt;0,(MIN($I235/$I226, $I235-SUM($I230:AD230))),(MAX($I235/$I226, $I235-SUM($I230:AD230)))))</f>
        <v>0</v>
      </c>
      <c r="AF230" s="136">
        <f>IF(OR($I226=0,AE235=0),0,IF($I233&gt;0,(MIN($I235/$I226, $I235-SUM($I230:AE230))),(MAX($I235/$I226, $I235-SUM($I230:AE230)))))</f>
        <v>0</v>
      </c>
      <c r="AG230" s="136">
        <f>IF(OR($I226=0,AF235=0),0,IF($I233&gt;0,(MIN($I235/$I226, $I235-SUM($I230:AF230))),(MAX($I235/$I226, $I235-SUM($I230:AF230)))))</f>
        <v>0</v>
      </c>
      <c r="AH230" s="136">
        <f>IF(OR($I226=0,AG235=0),0,IF($I233&gt;0,(MIN($I235/$I226, $I235-SUM($I230:AG230))),(MAX($I235/$I226, $I235-SUM($I230:AG230)))))</f>
        <v>0</v>
      </c>
      <c r="AI230" s="136">
        <f>IF(OR($I226=0,AH235=0),0,IF($I233&gt;0,(MIN($I235/$I226, $I235-SUM($I230:AH230))),(MAX($I235/$I226, $I235-SUM($I230:AH230)))))</f>
        <v>0</v>
      </c>
      <c r="AJ230" s="136">
        <f>IF(OR($I226=0,AI235=0),0,IF($I233&gt;0,(MIN($I235/$I226, $I235-SUM($I230:AI230))),(MAX($I235/$I226, $I235-SUM($I230:AI230)))))</f>
        <v>0</v>
      </c>
      <c r="AK230" s="136">
        <f>IF(OR($I226=0,AJ235=0),0,IF($I233&gt;0,(MIN($I235/$I226, $I235-SUM($I230:AJ230))),(MAX($I235/$I226, $I235-SUM($I230:AJ230)))))</f>
        <v>0</v>
      </c>
      <c r="AL230" s="136">
        <f>IF(OR($I226=0,AK235=0),0,IF($I233&gt;0,(MIN($I235/$I226, $I235-SUM($I230:AK230))),(MAX($I235/$I226, $I235-SUM($I230:AK230)))))</f>
        <v>0</v>
      </c>
      <c r="AM230" s="136">
        <f>IF(OR($I226=0,AL235=0),0,IF($I233&gt;0,(MIN($I235/$I226, $I235-SUM($I230:AL230))),(MAX($I235/$I226, $I235-SUM($I230:AL230)))))</f>
        <v>0</v>
      </c>
      <c r="AN230" s="136">
        <f>IF(OR($I226=0,AM235=0),0,IF($I233&gt;0,(MIN($I235/$I226, $I235-SUM($I230:AM230))),(MAX($I235/$I226, $I235-SUM($I230:AM230)))))</f>
        <v>0</v>
      </c>
      <c r="AO230" s="136">
        <f>IF(OR($I226=0,AN235=0),0,IF($I233&gt;0,(MIN($I235/$I226, $I235-SUM($I230:AN230))),(MAX($I235/$I226, $I235-SUM($I230:AN230)))))</f>
        <v>0</v>
      </c>
      <c r="AP230" s="136">
        <f>IF(OR($I226=0,AO235=0),0,IF($I233&gt;0,(MIN($I235/$I226, $I235-SUM($I230:AO230))),(MAX($I235/$I226, $I235-SUM($I230:AO230)))))</f>
        <v>0</v>
      </c>
      <c r="AQ230" s="136">
        <f>IF(OR($I226=0,AP235=0),0,IF($I233&gt;0,(MIN($I235/$I226, $I235-SUM($I230:AP230))),(MAX($I235/$I226, $I235-SUM($I230:AP230)))))</f>
        <v>0</v>
      </c>
      <c r="AR230" s="136">
        <f>IF(OR($I226=0,AQ235=0),0,IF($I233&gt;0,(MIN($I235/$I226, $I235-SUM($I230:AQ230))),(MAX($I235/$I226, $I235-SUM($I230:AQ230)))))</f>
        <v>0</v>
      </c>
      <c r="AS230" s="136">
        <f>IF(OR($I226=0,AR235=0),0,IF($I233&gt;0,(MIN($I235/$I226, $I235-SUM($I230:AR230))),(MAX($I235/$I226, $I235-SUM($I230:AR230)))))</f>
        <v>0</v>
      </c>
      <c r="AT230" s="136">
        <f>IF(OR($I226=0,AS235=0),0,IF($I233&gt;0,(MIN($I235/$I226, $I235-SUM($I230:AS230))),(MAX($I235/$I226, $I235-SUM($I230:AS230)))))</f>
        <v>0</v>
      </c>
      <c r="AU230" s="136">
        <f>IF(OR($I226=0,AT235=0),0,IF($I233&gt;0,(MIN($I235/$I226, $I235-SUM($I230:AT230))),(MAX($I235/$I226, $I235-SUM($I230:AT230)))))</f>
        <v>0</v>
      </c>
      <c r="AV230" s="136">
        <f>IF(OR($I226=0,AU235=0),0,IF($I233&gt;0,(MIN($I235/$I226, $I235-SUM($I230:AU230))),(MAX($I235/$I226, $I235-SUM($I230:AU230)))))</f>
        <v>0</v>
      </c>
      <c r="AW230" s="136">
        <f>IF(OR($I226=0,AV235=0),0,IF($I233&gt;0,(MIN($I235/$I226, $I235-SUM($I230:AV230))),(MAX($I235/$I226, $I235-SUM($I230:AV230)))))</f>
        <v>0</v>
      </c>
      <c r="AX230" s="136">
        <f>IF(OR($I226=0,AW235=0),0,IF($I233&gt;0,(MIN($I235/$I226, $I235-SUM($I230:AW230))),(MAX($I235/$I226, $I235-SUM($I230:AW230)))))</f>
        <v>0</v>
      </c>
      <c r="AY230" s="136">
        <f>IF(OR($I226=0,AX235=0),0,IF($I233&gt;0,(MIN($I235/$I226, $I235-SUM($I230:AX230))),(MAX($I235/$I226, $I235-SUM($I230:AX230)))))</f>
        <v>0</v>
      </c>
      <c r="AZ230" s="136">
        <f>IF(OR($I226=0,AY235=0),0,IF($I233&gt;0,(MIN($I235/$I226, $I235-SUM($I230:AY230))),(MAX($I235/$I226, $I235-SUM($I230:AY230)))))</f>
        <v>0</v>
      </c>
      <c r="BA230" s="136">
        <f>IF(OR($I226=0,AZ235=0),0,IF($I233&gt;0,(MIN($I235/$I226, $I235-SUM($I230:AZ230))),(MAX($I235/$I226, $I235-SUM($I230:AZ230)))))</f>
        <v>0</v>
      </c>
      <c r="BB230" s="136">
        <f>IF(OR($I226=0,BA235=0),0,IF($I233&gt;0,(MIN($I235/$I226, $I235-SUM($I230:BA230))),(MAX($I235/$I226, $I235-SUM($I230:BA230)))))</f>
        <v>0</v>
      </c>
      <c r="BC230" s="136">
        <f>IF(OR($I226=0,BB235=0),0,IF($I233&gt;0,(MIN($I235/$I226, $I235-SUM($I230:BB230))),(MAX($I235/$I226, $I235-SUM($I230:BB230)))))</f>
        <v>0</v>
      </c>
      <c r="BD230" s="136">
        <f>IF(OR($I226=0,BC235=0),0,IF($I233&gt;0,(MIN($I235/$I226, $I235-SUM($I230:BC230))),(MAX($I235/$I226, $I235-SUM($I230:BC230)))))</f>
        <v>0</v>
      </c>
      <c r="BE230" s="136">
        <f>IF(OR($I226=0,BD235=0),0,IF($I233&gt;0,(MIN($I235/$I226, $I235-SUM($I230:BD230))),(MAX($I235/$I226, $I235-SUM($I230:BD230)))))</f>
        <v>0</v>
      </c>
      <c r="BF230" s="136">
        <f>IF(OR($I226=0,BE235=0),0,IF($I233&gt;0,(MIN($I235/$I226, $I235-SUM($I230:BE230))),(MAX($I235/$I226, $I235-SUM($I230:BE230)))))</f>
        <v>0</v>
      </c>
      <c r="BG230" s="136">
        <f>IF(OR($I226=0,BF235=0),0,IF($I233&gt;0,(MIN($I235/$I226, $I235-SUM($I230:BF230))),(MAX($I235/$I226, $I235-SUM($I230:BF230)))))</f>
        <v>0</v>
      </c>
      <c r="BH230" s="136">
        <f>IF(OR($I226=0,BG235=0),0,IF($I233&gt;0,(MIN($I235/$I226, $I235-SUM($I230:BG230))),(MAX($I235/$I226, $I235-SUM($I230:BG230)))))</f>
        <v>0</v>
      </c>
      <c r="BI230" s="136">
        <f>IF(OR($I226=0,BH235=0),0,IF($I233&gt;0,(MIN($I235/$I226, $I235-SUM($I230:BH230))),(MAX($I235/$I226, $I235-SUM($I230:BH230)))))</f>
        <v>0</v>
      </c>
      <c r="BJ230" s="136">
        <f>IF(OR($I226=0,BI235=0),0,IF($I233&gt;0,(MIN($I235/$I226, $I235-SUM($I230:BI230))),(MAX($I235/$I226, $I235-SUM($I230:BI230)))))</f>
        <v>0</v>
      </c>
      <c r="BK230" s="136">
        <f>IF(OR($I226=0,BJ235=0),0,IF($I233&gt;0,(MIN($I235/$I226, $I235-SUM($I230:BJ230))),(MAX($I235/$I226, $I235-SUM($I230:BJ230)))))</f>
        <v>0</v>
      </c>
      <c r="BL230" s="136">
        <f>IF(OR($I226=0,BK235=0),0,IF($I233&gt;0,(MIN($I235/$I226, $I235-SUM($I230:BK230))),(MAX($I235/$I226, $I235-SUM($I230:BK230)))))</f>
        <v>0</v>
      </c>
      <c r="BM230" s="136">
        <f>IF(OR($I226=0,BL235=0),0,IF($I233&gt;0,(MIN($I235/$I226, $I235-SUM($I230:BL230))),(MAX($I235/$I226, $I235-SUM($I230:BL230)))))</f>
        <v>0</v>
      </c>
      <c r="BN230" s="136">
        <f>IF(OR($I226=0,BM235=0),0,IF($I233&gt;0,(MIN($I235/$I226, $I235-SUM($I230:BM230))),(MAX($I235/$I226, $I235-SUM($I230:BM230)))))</f>
        <v>0</v>
      </c>
      <c r="BO230" s="136">
        <f>IF(OR($I226=0,BN235=0),0,IF($I233&gt;0,(MIN($I235/$I226, $I235-SUM($I230:BN230))),(MAX($I235/$I226, $I235-SUM($I230:BN230)))))</f>
        <v>0</v>
      </c>
      <c r="BP230" s="136">
        <f>IF(OR($I226=0,BO235=0),0,IF($I233&gt;0,(MIN($I235/$I226, $I235-SUM($I230:BO230))),(MAX($I235/$I226, $I235-SUM($I230:BO230)))))</f>
        <v>0</v>
      </c>
      <c r="BQ230" s="136">
        <f>IF(OR($I226=0,BP235=0),0,IF($I233&gt;0,(MIN($I235/$I226, $I235-SUM($I230:BP230))),(MAX($I235/$I226, $I235-SUM($I230:BP230)))))</f>
        <v>0</v>
      </c>
      <c r="BR230" s="136">
        <f>IF(OR($I226=0,BQ235=0),0,IF($I233&gt;0,(MIN($I235/$I226, $I235-SUM($I230:BQ230))),(MAX($I235/$I226, $I235-SUM($I230:BQ230)))))</f>
        <v>0</v>
      </c>
      <c r="BS230" s="136">
        <f>IF(OR($I226=0,BR235=0),0,IF($I233&gt;0,(MIN($I235/$I226, $I235-SUM($I230:BR230))),(MAX($I235/$I226, $I235-SUM($I230:BR230)))))</f>
        <v>0</v>
      </c>
      <c r="BT230" s="136">
        <f>IF(OR($I226=0,BS235=0),0,IF($I233&gt;0,(MIN($I235/$I226, $I235-SUM($I230:BS230))),(MAX($I235/$I226, $I235-SUM($I230:BS230)))))</f>
        <v>0</v>
      </c>
      <c r="BU230" s="136">
        <f>IF(OR($I226=0,BT235=0),0,IF($I233&gt;0,(MIN($I235/$I226, $I235-SUM($I230:BT230))),(MAX($I235/$I226, $I235-SUM($I230:BT230)))))</f>
        <v>0</v>
      </c>
      <c r="BV230" s="136">
        <f>IF(OR($I226=0,BU235=0),0,IF($I233&gt;0,(MIN($I235/$I226, $I235-SUM($I230:BU230))),(MAX($I235/$I226, $I235-SUM($I230:BU230)))))</f>
        <v>0</v>
      </c>
      <c r="BW230" s="136">
        <f>IF(OR($I226=0,BV235=0),0,IF($I233&gt;0,(MIN($I235/$I226, $I235-SUM($I230:BV230))),(MAX($I235/$I226, $I235-SUM($I230:BV230)))))</f>
        <v>0</v>
      </c>
    </row>
    <row r="231" spans="1:75" ht="12.75" customHeight="1" outlineLevel="1">
      <c r="D231" s="126" t="s">
        <v>34</v>
      </c>
      <c r="E231" s="120" t="s">
        <v>55</v>
      </c>
      <c r="I231" s="134"/>
      <c r="J231" s="137"/>
      <c r="K231" s="138"/>
      <c r="L231" s="138"/>
      <c r="M231" s="138"/>
      <c r="N231" s="139"/>
      <c r="O231" s="136">
        <f>IF(OR($I226=0,N235=0),0,IF($N234&gt;0,(MIN($N234/IF($I226&lt;=5,1,($I226-5)),$N234-SUM($N231:N231))), (MAX($N234/IF($I226&lt;=5,1,($I226-5)),$N234-SUM($N231:N231)))))</f>
        <v>0</v>
      </c>
      <c r="P231" s="136">
        <f>IF(OR($I226=0,O235=0),0,IF($N234&gt;0,(MIN($N234/IF($I226&lt;=5,1,($I226-5)),$N234-SUM($N231:O231))), (MAX($N234/IF($I226&lt;=5,1,($I226-5)),$N234-SUM($N231:O231)))))</f>
        <v>0</v>
      </c>
      <c r="Q231" s="136">
        <f>IF(OR($I226=0,P235=0),0,IF($N234&gt;0,(MIN($N234/IF($I226&lt;=5,1,($I226-5)),$N234-SUM($N231:P231))), (MAX($N234/IF($I226&lt;=5,1,($I226-5)),$N234-SUM($N231:P231)))))</f>
        <v>0</v>
      </c>
      <c r="R231" s="136">
        <f>IF(OR($I226=0,Q235=0),0,IF($N234&gt;0,(MIN($N234/IF($I226&lt;=5,1,($I226-5)),$N234-SUM($N231:Q231))), (MAX($N234/IF($I226&lt;=5,1,($I226-5)),$N234-SUM($N231:Q231)))))</f>
        <v>0</v>
      </c>
      <c r="S231" s="136">
        <f>IF(OR($I226=0,R235=0),0,IF($N234&gt;0,(MIN($N234/IF($I226&lt;=5,1,($I226-5)),$N234-SUM($N231:R231))), (MAX($N234/IF($I226&lt;=5,1,($I226-5)),$N234-SUM($N231:R231)))))</f>
        <v>0</v>
      </c>
      <c r="T231" s="136">
        <f>IF(OR($I226=0,S235=0),0,IF($N234&gt;0,(MIN($N234/IF($I226&lt;=5,1,($I226-5)),$N234-SUM($N231:S231))), (MAX($N234/IF($I226&lt;=5,1,($I226-5)),$N234-SUM($N231:S231)))))</f>
        <v>0</v>
      </c>
      <c r="U231" s="136">
        <f>IF(OR($I226=0,T235=0),0,IF($N234&gt;0,(MIN($N234/IF($I226&lt;=5,1,($I226-5)),$N234-SUM($N231:T231))), (MAX($N234/IF($I226&lt;=5,1,($I226-5)),$N234-SUM($N231:T231)))))</f>
        <v>0</v>
      </c>
      <c r="V231" s="136">
        <f>IF(OR($I226=0,U235=0),0,IF($N234&gt;0,(MIN($N234/IF($I226&lt;=5,1,($I226-5)),$N234-SUM($N231:U231))), (MAX($N234/IF($I226&lt;=5,1,($I226-5)),$N234-SUM($N231:U231)))))</f>
        <v>0</v>
      </c>
      <c r="W231" s="136">
        <f>IF(OR($I226=0,V235=0),0,IF($N234&gt;0,(MIN($N234/IF($I226&lt;=5,1,($I226-5)),$N234-SUM($N231:V231))), (MAX($N234/IF($I226&lt;=5,1,($I226-5)),$N234-SUM($N231:V231)))))</f>
        <v>0</v>
      </c>
      <c r="X231" s="136">
        <f>IF(OR($I226=0,W235=0),0,IF($N234&gt;0,(MIN($N234/IF($I226&lt;=5,1,($I226-5)),$N234-SUM($N231:W231))), (MAX($N234/IF($I226&lt;=5,1,($I226-5)),$N234-SUM($N231:W231)))))</f>
        <v>0</v>
      </c>
      <c r="Y231" s="136">
        <f>IF(OR($I226=0,X235=0),0,IF($N234&gt;0,(MIN($N234/IF($I226&lt;=5,1,($I226-5)),$N234-SUM($N231:X231))), (MAX($N234/IF($I226&lt;=5,1,($I226-5)),$N234-SUM($N231:X231)))))</f>
        <v>0</v>
      </c>
      <c r="Z231" s="136">
        <f>IF(OR($I226=0,Y235=0),0,IF($N234&gt;0,(MIN($N234/IF($I226&lt;=5,1,($I226-5)),$N234-SUM($N231:Y231))), (MAX($N234/IF($I226&lt;=5,1,($I226-5)),$N234-SUM($N231:Y231)))))</f>
        <v>0</v>
      </c>
      <c r="AA231" s="136">
        <f>IF(OR($I226=0,Z235=0),0,IF($N234&gt;0,(MIN($N234/IF($I226&lt;=5,1,($I226-5)),$N234-SUM($N231:Z231))), (MAX($N234/IF($I226&lt;=5,1,($I226-5)),$N234-SUM($N231:Z231)))))</f>
        <v>0</v>
      </c>
      <c r="AB231" s="136">
        <f>IF(OR($I226=0,AA235=0),0,IF($N234&gt;0,(MIN($N234/IF($I226&lt;=5,1,($I226-5)),$N234-SUM($N231:AA231))), (MAX($N234/IF($I226&lt;=5,1,($I226-5)),$N234-SUM($N231:AA231)))))</f>
        <v>0</v>
      </c>
      <c r="AC231" s="136">
        <f>IF(OR($I226=0,AB235=0),0,IF($N234&gt;0,(MIN($N234/IF($I226&lt;=5,1,($I226-5)),$N234-SUM($N231:AB231))), (MAX($N234/IF($I226&lt;=5,1,($I226-5)),$N234-SUM($N231:AB231)))))</f>
        <v>0</v>
      </c>
      <c r="AD231" s="136">
        <f>IF(OR($I226=0,AC235=0),0,IF($N234&gt;0,(MIN($N234/IF($I226&lt;=5,1,($I226-5)),$N234-SUM($N231:AC231))), (MAX($N234/IF($I226&lt;=5,1,($I226-5)),$N234-SUM($N231:AC231)))))</f>
        <v>0</v>
      </c>
      <c r="AE231" s="136">
        <f>IF(OR($I226=0,AD235=0),0,IF($N234&gt;0,(MIN($N234/IF($I226&lt;=5,1,($I226-5)),$N234-SUM($N231:AD231))), (MAX($N234/IF($I226&lt;=5,1,($I226-5)),$N234-SUM($N231:AD231)))))</f>
        <v>0</v>
      </c>
      <c r="AF231" s="136">
        <f>IF(OR($I226=0,AE235=0),0,IF($N234&gt;0,(MIN($N234/IF($I226&lt;=5,1,($I226-5)),$N234-SUM($N231:AE231))), (MAX($N234/IF($I226&lt;=5,1,($I226-5)),$N234-SUM($N231:AE231)))))</f>
        <v>0</v>
      </c>
      <c r="AG231" s="136">
        <f>IF(OR($I226=0,AF235=0),0,IF($N234&gt;0,(MIN($N234/IF($I226&lt;=5,1,($I226-5)),$N234-SUM($N231:AF231))), (MAX($N234/IF($I226&lt;=5,1,($I226-5)),$N234-SUM($N231:AF231)))))</f>
        <v>0</v>
      </c>
      <c r="AH231" s="136">
        <f>IF(OR($I226=0,AG235=0),0,IF($N234&gt;0,(MIN($N234/IF($I226&lt;=5,1,($I226-5)),$N234-SUM($N231:AG231))), (MAX($N234/IF($I226&lt;=5,1,($I226-5)),$N234-SUM($N231:AG231)))))</f>
        <v>0</v>
      </c>
      <c r="AI231" s="136">
        <f>IF(OR($I226=0,AH235=0),0,IF($N234&gt;0,(MIN($N234/IF($I226&lt;=5,1,($I226-5)),$N234-SUM($N231:AH231))), (MAX($N234/IF($I226&lt;=5,1,($I226-5)),$N234-SUM($N231:AH231)))))</f>
        <v>0</v>
      </c>
      <c r="AJ231" s="136">
        <f>IF(OR($I226=0,AI235=0),0,IF($N234&gt;0,(MIN($N234/IF($I226&lt;=5,1,($I226-5)),$N234-SUM($N231:AI231))), (MAX($N234/IF($I226&lt;=5,1,($I226-5)),$N234-SUM($N231:AI231)))))</f>
        <v>0</v>
      </c>
      <c r="AK231" s="136">
        <f>IF(OR($I226=0,AJ235=0),0,IF($N234&gt;0,(MIN($N234/IF($I226&lt;=5,1,($I226-5)),$N234-SUM($N231:AJ231))), (MAX($N234/IF($I226&lt;=5,1,($I226-5)),$N234-SUM($N231:AJ231)))))</f>
        <v>0</v>
      </c>
      <c r="AL231" s="136">
        <f>IF(OR($I226=0,AK235=0),0,IF($N234&gt;0,(MIN($N234/IF($I226&lt;=5,1,($I226-5)),$N234-SUM($N231:AK231))), (MAX($N234/IF($I226&lt;=5,1,($I226-5)),$N234-SUM($N231:AK231)))))</f>
        <v>0</v>
      </c>
      <c r="AM231" s="136">
        <f>IF(OR($I226=0,AL235=0),0,IF($N234&gt;0,(MIN($N234/IF($I226&lt;=5,1,($I226-5)),$N234-SUM($N231:AL231))), (MAX($N234/IF($I226&lt;=5,1,($I226-5)),$N234-SUM($N231:AL231)))))</f>
        <v>0</v>
      </c>
      <c r="AN231" s="136">
        <f>IF(OR($I226=0,AM235=0),0,IF($N234&gt;0,(MIN($N234/IF($I226&lt;=5,1,($I226-5)),$N234-SUM($N231:AM231))), (MAX($N234/IF($I226&lt;=5,1,($I226-5)),$N234-SUM($N231:AM231)))))</f>
        <v>0</v>
      </c>
      <c r="AO231" s="136">
        <f>IF(OR($I226=0,AN235=0),0,IF($N234&gt;0,(MIN($N234/IF($I226&lt;=5,1,($I226-5)),$N234-SUM($N231:AN231))), (MAX($N234/IF($I226&lt;=5,1,($I226-5)),$N234-SUM($N231:AN231)))))</f>
        <v>0</v>
      </c>
      <c r="AP231" s="136">
        <f>IF(OR($I226=0,AO235=0),0,IF($N234&gt;0,(MIN($N234/IF($I226&lt;=5,1,($I226-5)),$N234-SUM($N231:AO231))), (MAX($N234/IF($I226&lt;=5,1,($I226-5)),$N234-SUM($N231:AO231)))))</f>
        <v>0</v>
      </c>
      <c r="AQ231" s="136">
        <f>IF(OR($I226=0,AP235=0),0,IF($N234&gt;0,(MIN($N234/IF($I226&lt;=5,1,($I226-5)),$N234-SUM($N231:AP231))), (MAX($N234/IF($I226&lt;=5,1,($I226-5)),$N234-SUM($N231:AP231)))))</f>
        <v>0</v>
      </c>
      <c r="AR231" s="136">
        <f>IF(OR($I226=0,AQ235=0),0,IF($N234&gt;0,(MIN($N234/IF($I226&lt;=5,1,($I226-5)),$N234-SUM($N231:AQ231))), (MAX($N234/IF($I226&lt;=5,1,($I226-5)),$N234-SUM($N231:AQ231)))))</f>
        <v>0</v>
      </c>
      <c r="AS231" s="136">
        <f>IF(OR($I226=0,AR235=0),0,IF($N234&gt;0,(MIN($N234/IF($I226&lt;=5,1,($I226-5)),$N234-SUM($N231:AR231))), (MAX($N234/IF($I226&lt;=5,1,($I226-5)),$N234-SUM($N231:AR231)))))</f>
        <v>0</v>
      </c>
      <c r="AT231" s="136">
        <f>IF(OR($I226=0,AS235=0),0,IF($N234&gt;0,(MIN($N234/IF($I226&lt;=5,1,($I226-5)),$N234-SUM($N231:AS231))), (MAX($N234/IF($I226&lt;=5,1,($I226-5)),$N234-SUM($N231:AS231)))))</f>
        <v>0</v>
      </c>
      <c r="AU231" s="136">
        <f>IF(OR($I226=0,AT235=0),0,IF($N234&gt;0,(MIN($N234/IF($I226&lt;=5,1,($I226-5)),$N234-SUM($N231:AT231))), (MAX($N234/IF($I226&lt;=5,1,($I226-5)),$N234-SUM($N231:AT231)))))</f>
        <v>0</v>
      </c>
      <c r="AV231" s="136">
        <f>IF(OR($I226=0,AU235=0),0,IF($N234&gt;0,(MIN($N234/IF($I226&lt;=5,1,($I226-5)),$N234-SUM($N231:AU231))), (MAX($N234/IF($I226&lt;=5,1,($I226-5)),$N234-SUM($N231:AU231)))))</f>
        <v>0</v>
      </c>
      <c r="AW231" s="136">
        <f>IF(OR($I226=0,AV235=0),0,IF($N234&gt;0,(MIN($N234/IF($I226&lt;=5,1,($I226-5)),$N234-SUM($N231:AV231))), (MAX($N234/IF($I226&lt;=5,1,($I226-5)),$N234-SUM($N231:AV231)))))</f>
        <v>0</v>
      </c>
      <c r="AX231" s="136">
        <f>IF(OR($I226=0,AW235=0),0,IF($N234&gt;0,(MIN($N234/IF($I226&lt;=5,1,($I226-5)),$N234-SUM($N231:AW231))), (MAX($N234/IF($I226&lt;=5,1,($I226-5)),$N234-SUM($N231:AW231)))))</f>
        <v>0</v>
      </c>
      <c r="AY231" s="136">
        <f>IF(OR($I226=0,AX235=0),0,IF($N234&gt;0,(MIN($N234/IF($I226&lt;=5,1,($I226-5)),$N234-SUM($N231:AX231))), (MAX($N234/IF($I226&lt;=5,1,($I226-5)),$N234-SUM($N231:AX231)))))</f>
        <v>0</v>
      </c>
      <c r="AZ231" s="136">
        <f>IF(OR($I226=0,AY235=0),0,IF($N234&gt;0,(MIN($N234/IF($I226&lt;=5,1,($I226-5)),$N234-SUM($N231:AY231))), (MAX($N234/IF($I226&lt;=5,1,($I226-5)),$N234-SUM($N231:AY231)))))</f>
        <v>0</v>
      </c>
      <c r="BA231" s="136">
        <f>IF(OR($I226=0,AZ235=0),0,IF($N234&gt;0,(MIN($N234/IF($I226&lt;=5,1,($I226-5)),$N234-SUM($N231:AZ231))), (MAX($N234/IF($I226&lt;=5,1,($I226-5)),$N234-SUM($N231:AZ231)))))</f>
        <v>0</v>
      </c>
      <c r="BB231" s="136">
        <f>IF(OR($I226=0,BA235=0),0,IF($N234&gt;0,(MIN($N234/IF($I226&lt;=5,1,($I226-5)),$N234-SUM($N231:BA231))), (MAX($N234/IF($I226&lt;=5,1,($I226-5)),$N234-SUM($N231:BA231)))))</f>
        <v>0</v>
      </c>
      <c r="BC231" s="136">
        <f>IF(OR($I226=0,BB235=0),0,IF($N234&gt;0,(MIN($N234/IF($I226&lt;=5,1,($I226-5)),$N234-SUM($N231:BB231))), (MAX($N234/IF($I226&lt;=5,1,($I226-5)),$N234-SUM($N231:BB231)))))</f>
        <v>0</v>
      </c>
      <c r="BD231" s="136">
        <f>IF(OR($I226=0,BC235=0),0,IF($N234&gt;0,(MIN($N234/IF($I226&lt;=5,1,($I226-5)),$N234-SUM($N231:BC231))), (MAX($N234/IF($I226&lt;=5,1,($I226-5)),$N234-SUM($N231:BC231)))))</f>
        <v>0</v>
      </c>
      <c r="BE231" s="136">
        <f>IF(OR($I226=0,BD235=0),0,IF($N234&gt;0,(MIN($N234/IF($I226&lt;=5,1,($I226-5)),$N234-SUM($N231:BD231))), (MAX($N234/IF($I226&lt;=5,1,($I226-5)),$N234-SUM($N231:BD231)))))</f>
        <v>0</v>
      </c>
      <c r="BF231" s="136">
        <f>IF(OR($I226=0,BE235=0),0,IF($N234&gt;0,(MIN($N234/IF($I226&lt;=5,1,($I226-5)),$N234-SUM($N231:BE231))), (MAX($N234/IF($I226&lt;=5,1,($I226-5)),$N234-SUM($N231:BE231)))))</f>
        <v>0</v>
      </c>
      <c r="BG231" s="136">
        <f>IF(OR($I226=0,BF235=0),0,IF($N234&gt;0,(MIN($N234/IF($I226&lt;=5,1,($I226-5)),$N234-SUM($N231:BF231))), (MAX($N234/IF($I226&lt;=5,1,($I226-5)),$N234-SUM($N231:BF231)))))</f>
        <v>0</v>
      </c>
      <c r="BH231" s="136">
        <f>IF(OR($I226=0,BG235=0),0,IF($N234&gt;0,(MIN($N234/IF($I226&lt;=5,1,($I226-5)),$N234-SUM($N231:BG231))), (MAX($N234/IF($I226&lt;=5,1,($I226-5)),$N234-SUM($N231:BG231)))))</f>
        <v>0</v>
      </c>
      <c r="BI231" s="136">
        <f>IF(OR($I226=0,BH235=0),0,IF($N234&gt;0,(MIN($N234/IF($I226&lt;=5,1,($I226-5)),$N234-SUM($N231:BH231))), (MAX($N234/IF($I226&lt;=5,1,($I226-5)),$N234-SUM($N231:BH231)))))</f>
        <v>0</v>
      </c>
      <c r="BJ231" s="136">
        <f>IF(OR($I226=0,BI235=0),0,IF($N234&gt;0,(MIN($N234/IF($I226&lt;=5,1,($I226-5)),$N234-SUM($N231:BI231))), (MAX($N234/IF($I226&lt;=5,1,($I226-5)),$N234-SUM($N231:BI231)))))</f>
        <v>0</v>
      </c>
      <c r="BK231" s="136">
        <f>IF(OR($I226=0,BJ235=0),0,IF($N234&gt;0,(MIN($N234/IF($I226&lt;=5,1,($I226-5)),$N234-SUM($N231:BJ231))), (MAX($N234/IF($I226&lt;=5,1,($I226-5)),$N234-SUM($N231:BJ231)))))</f>
        <v>0</v>
      </c>
      <c r="BL231" s="136">
        <f>IF(OR($I226=0,BK235=0),0,IF($N234&gt;0,(MIN($N234/IF($I226&lt;=5,1,($I226-5)),$N234-SUM($N231:BK231))), (MAX($N234/IF($I226&lt;=5,1,($I226-5)),$N234-SUM($N231:BK231)))))</f>
        <v>0</v>
      </c>
      <c r="BM231" s="136">
        <f>IF(OR($I226=0,BL235=0),0,IF($N234&gt;0,(MIN($N234/IF($I226&lt;=5,1,($I226-5)),$N234-SUM($N231:BL231))), (MAX($N234/IF($I226&lt;=5,1,($I226-5)),$N234-SUM($N231:BL231)))))</f>
        <v>0</v>
      </c>
      <c r="BN231" s="136">
        <f>IF(OR($I226=0,BM235=0),0,IF($N234&gt;0,(MIN($N234/IF($I226&lt;=5,1,($I226-5)),$N234-SUM($N231:BM231))), (MAX($N234/IF($I226&lt;=5,1,($I226-5)),$N234-SUM($N231:BM231)))))</f>
        <v>0</v>
      </c>
      <c r="BO231" s="136">
        <f>IF(OR($I226=0,BN235=0),0,IF($N234&gt;0,(MIN($N234/IF($I226&lt;=5,1,($I226-5)),$N234-SUM($N231:BN231))), (MAX($N234/IF($I226&lt;=5,1,($I226-5)),$N234-SUM($N231:BN231)))))</f>
        <v>0</v>
      </c>
      <c r="BP231" s="136">
        <f>IF(OR($I226=0,BO235=0),0,IF($N234&gt;0,(MIN($N234/IF($I226&lt;=5,1,($I226-5)),$N234-SUM($N231:BO231))), (MAX($N234/IF($I226&lt;=5,1,($I226-5)),$N234-SUM($N231:BO231)))))</f>
        <v>0</v>
      </c>
      <c r="BQ231" s="136">
        <f>IF(OR($I226=0,BP235=0),0,IF($N234&gt;0,(MIN($N234/IF($I226&lt;=5,1,($I226-5)),$N234-SUM($N231:BP231))), (MAX($N234/IF($I226&lt;=5,1,($I226-5)),$N234-SUM($N231:BP231)))))</f>
        <v>0</v>
      </c>
      <c r="BR231" s="136">
        <f>IF(OR($I226=0,BQ235=0),0,IF($N234&gt;0,(MIN($N234/IF($I226&lt;=5,1,($I226-5)),$N234-SUM($N231:BQ231))), (MAX($N234/IF($I226&lt;=5,1,($I226-5)),$N234-SUM($N231:BQ231)))))</f>
        <v>0</v>
      </c>
      <c r="BS231" s="136">
        <f>IF(OR($I226=0,BR235=0),0,IF($N234&gt;0,(MIN($N234/IF($I226&lt;=5,1,($I226-5)),$N234-SUM($N231:BR231))), (MAX($N234/IF($I226&lt;=5,1,($I226-5)),$N234-SUM($N231:BR231)))))</f>
        <v>0</v>
      </c>
      <c r="BT231" s="136">
        <f>IF(OR($I226=0,BS235=0),0,IF($N234&gt;0,(MIN($N234/IF($I226&lt;=5,1,($I226-5)),$N234-SUM($N231:BS231))), (MAX($N234/IF($I226&lt;=5,1,($I226-5)),$N234-SUM($N231:BS231)))))</f>
        <v>0</v>
      </c>
      <c r="BU231" s="136">
        <f>IF(OR($I226=0,BT235=0),0,IF($N234&gt;0,(MIN($N234/IF($I226&lt;=5,1,($I226-5)),$N234-SUM($N231:BT231))), (MAX($N234/IF($I226&lt;=5,1,($I226-5)),$N234-SUM($N231:BT231)))))</f>
        <v>0</v>
      </c>
      <c r="BV231" s="136">
        <f>IF(OR($I226=0,BU235=0),0,IF($N234&gt;0,(MIN($N234/IF($I226&lt;=5,1,($I226-5)),$N234-SUM($N231:BU231))), (MAX($N234/IF($I226&lt;=5,1,($I226-5)),$N234-SUM($N231:BU231)))))</f>
        <v>0</v>
      </c>
      <c r="BW231" s="136">
        <f>IF(OR($I226=0,BV235=0),0,IF($N234&gt;0,(MIN($N234/IF($I226&lt;=5,1,($I226-5)),$N234-SUM($N231:BV231))), (MAX($N234/IF($I226&lt;=5,1,($I226-5)),$N234-SUM($N231:BV231)))))</f>
        <v>0</v>
      </c>
    </row>
    <row r="232" spans="1:75" ht="12.75" customHeight="1" outlineLevel="1">
      <c r="D232" s="140" t="s">
        <v>35</v>
      </c>
      <c r="E232" s="141" t="s">
        <v>55</v>
      </c>
      <c r="F232" s="141"/>
      <c r="G232" s="141"/>
      <c r="H232" s="141"/>
      <c r="I232" s="142"/>
      <c r="J232" s="274">
        <f>SUM(J230:J231)</f>
        <v>9.1821799575411926</v>
      </c>
      <c r="K232" s="274">
        <f t="shared" ref="K232:N232" si="59">SUM(K230:K231)</f>
        <v>9.1821799575411926</v>
      </c>
      <c r="L232" s="274">
        <f t="shared" si="59"/>
        <v>9.1821799575411926</v>
      </c>
      <c r="M232" s="274">
        <f t="shared" si="59"/>
        <v>9.1821799575411926</v>
      </c>
      <c r="N232" s="274">
        <f t="shared" si="59"/>
        <v>9.1821799575411926</v>
      </c>
      <c r="O232" s="143">
        <f>SUM(O230:O231)</f>
        <v>9.1821799575411926</v>
      </c>
      <c r="P232" s="143">
        <f t="shared" ref="P232:BV232" si="60">SUM(P230:P231)</f>
        <v>9.1821799575411926</v>
      </c>
      <c r="Q232" s="143">
        <f t="shared" si="60"/>
        <v>9.1821799575411926</v>
      </c>
      <c r="R232" s="143">
        <f t="shared" si="60"/>
        <v>9.1821799575411926</v>
      </c>
      <c r="S232" s="143">
        <f t="shared" si="60"/>
        <v>9.1821799575411926</v>
      </c>
      <c r="T232" s="143">
        <f t="shared" si="60"/>
        <v>3.4112070400574055</v>
      </c>
      <c r="U232" s="143">
        <f t="shared" si="60"/>
        <v>0</v>
      </c>
      <c r="V232" s="143">
        <f t="shared" si="60"/>
        <v>0</v>
      </c>
      <c r="W232" s="143">
        <f t="shared" si="60"/>
        <v>0</v>
      </c>
      <c r="X232" s="143">
        <f t="shared" si="60"/>
        <v>0</v>
      </c>
      <c r="Y232" s="143">
        <f t="shared" si="60"/>
        <v>0</v>
      </c>
      <c r="Z232" s="143">
        <f t="shared" si="60"/>
        <v>0</v>
      </c>
      <c r="AA232" s="143">
        <f t="shared" si="60"/>
        <v>0</v>
      </c>
      <c r="AB232" s="143">
        <f t="shared" si="60"/>
        <v>0</v>
      </c>
      <c r="AC232" s="143">
        <f t="shared" si="60"/>
        <v>0</v>
      </c>
      <c r="AD232" s="143">
        <f t="shared" si="60"/>
        <v>0</v>
      </c>
      <c r="AE232" s="143">
        <f t="shared" si="60"/>
        <v>0</v>
      </c>
      <c r="AF232" s="143">
        <f t="shared" si="60"/>
        <v>0</v>
      </c>
      <c r="AG232" s="143">
        <f t="shared" si="60"/>
        <v>0</v>
      </c>
      <c r="AH232" s="143">
        <f t="shared" si="60"/>
        <v>0</v>
      </c>
      <c r="AI232" s="143">
        <f t="shared" si="60"/>
        <v>0</v>
      </c>
      <c r="AJ232" s="143">
        <f t="shared" si="60"/>
        <v>0</v>
      </c>
      <c r="AK232" s="143">
        <f t="shared" si="60"/>
        <v>0</v>
      </c>
      <c r="AL232" s="143">
        <f t="shared" si="60"/>
        <v>0</v>
      </c>
      <c r="AM232" s="143">
        <f t="shared" si="60"/>
        <v>0</v>
      </c>
      <c r="AN232" s="143">
        <f t="shared" si="60"/>
        <v>0</v>
      </c>
      <c r="AO232" s="143">
        <f t="shared" si="60"/>
        <v>0</v>
      </c>
      <c r="AP232" s="143">
        <f t="shared" si="60"/>
        <v>0</v>
      </c>
      <c r="AQ232" s="143">
        <f t="shared" si="60"/>
        <v>0</v>
      </c>
      <c r="AR232" s="143">
        <f t="shared" si="60"/>
        <v>0</v>
      </c>
      <c r="AS232" s="143">
        <f t="shared" si="60"/>
        <v>0</v>
      </c>
      <c r="AT232" s="143">
        <f t="shared" si="60"/>
        <v>0</v>
      </c>
      <c r="AU232" s="143">
        <f t="shared" si="60"/>
        <v>0</v>
      </c>
      <c r="AV232" s="143">
        <f t="shared" si="60"/>
        <v>0</v>
      </c>
      <c r="AW232" s="143">
        <f t="shared" si="60"/>
        <v>0</v>
      </c>
      <c r="AX232" s="143">
        <f t="shared" si="60"/>
        <v>0</v>
      </c>
      <c r="AY232" s="143">
        <f t="shared" si="60"/>
        <v>0</v>
      </c>
      <c r="AZ232" s="143">
        <f t="shared" si="60"/>
        <v>0</v>
      </c>
      <c r="BA232" s="143">
        <f t="shared" si="60"/>
        <v>0</v>
      </c>
      <c r="BB232" s="143">
        <f t="shared" si="60"/>
        <v>0</v>
      </c>
      <c r="BC232" s="143">
        <f t="shared" si="60"/>
        <v>0</v>
      </c>
      <c r="BD232" s="143">
        <f t="shared" si="60"/>
        <v>0</v>
      </c>
      <c r="BE232" s="143">
        <f t="shared" si="60"/>
        <v>0</v>
      </c>
      <c r="BF232" s="143">
        <f t="shared" si="60"/>
        <v>0</v>
      </c>
      <c r="BG232" s="143">
        <f t="shared" si="60"/>
        <v>0</v>
      </c>
      <c r="BH232" s="143">
        <f t="shared" si="60"/>
        <v>0</v>
      </c>
      <c r="BI232" s="143">
        <f t="shared" si="60"/>
        <v>0</v>
      </c>
      <c r="BJ232" s="143">
        <f t="shared" si="60"/>
        <v>0</v>
      </c>
      <c r="BK232" s="143">
        <f t="shared" si="60"/>
        <v>0</v>
      </c>
      <c r="BL232" s="143">
        <f t="shared" si="60"/>
        <v>0</v>
      </c>
      <c r="BM232" s="143">
        <f t="shared" si="60"/>
        <v>0</v>
      </c>
      <c r="BN232" s="143">
        <f t="shared" si="60"/>
        <v>0</v>
      </c>
      <c r="BO232" s="143">
        <f t="shared" si="60"/>
        <v>0</v>
      </c>
      <c r="BP232" s="143">
        <f t="shared" si="60"/>
        <v>0</v>
      </c>
      <c r="BQ232" s="143">
        <f t="shared" si="60"/>
        <v>0</v>
      </c>
      <c r="BR232" s="143">
        <f t="shared" si="60"/>
        <v>0</v>
      </c>
      <c r="BS232" s="143">
        <f t="shared" si="60"/>
        <v>0</v>
      </c>
      <c r="BT232" s="143">
        <f t="shared" si="60"/>
        <v>0</v>
      </c>
      <c r="BU232" s="143">
        <f t="shared" si="60"/>
        <v>0</v>
      </c>
      <c r="BV232" s="143">
        <f t="shared" si="60"/>
        <v>0</v>
      </c>
      <c r="BW232" s="143">
        <f t="shared" ref="BW232" si="61">SUM(BW230:BW231)</f>
        <v>0</v>
      </c>
    </row>
    <row r="233" spans="1:75" ht="12.75" customHeight="1" outlineLevel="1">
      <c r="D233" s="126" t="s">
        <v>13</v>
      </c>
      <c r="I233" s="134">
        <f>IF(I$5=first_reg_period, INDEX('Inputs - Summary'!$I$43:$I$52,MATCH(B225,'Inputs - Summary'!$C$43:$C$52,0)),0)</f>
        <v>95.233006615469336</v>
      </c>
      <c r="J233" s="134">
        <f>IF(J$5=first_reg_period, INDEX('Inputs - Summary'!$I$43:$I$49,MATCH(C225,'Inputs - Summary'!$C$43:$C$49,0)),0)</f>
        <v>0</v>
      </c>
      <c r="K233" s="134">
        <f>IF(K$5=first_reg_period, INDEX('Inputs - Summary'!$I$43:$I$49,MATCH(D225,'Inputs - Summary'!$C$43:$C$49,0)),0)</f>
        <v>0</v>
      </c>
      <c r="L233" s="134">
        <f>IF(L$5=first_reg_period, INDEX('Inputs - Summary'!$I$43:$I$49,MATCH(E225,'Inputs - Summary'!$C$43:$C$49,0)),0)</f>
        <v>0</v>
      </c>
      <c r="M233" s="134">
        <f>IF(M$5=first_reg_period, INDEX('Inputs - Summary'!$I$43:$I$49,MATCH(F225,'Inputs - Summary'!$C$43:$C$49,0)),0)</f>
        <v>0</v>
      </c>
      <c r="N233" s="134">
        <f>IF(N$5=first_reg_period, INDEX('Inputs - Summary'!$I$43:$I$49,MATCH(G225,'Inputs - Summary'!$C$43:$C$49,0)),0)</f>
        <v>0</v>
      </c>
      <c r="O233" s="134">
        <f>IF(O$5=first_reg_period, INDEX('Inputs - Summary'!$I$43:$I$49,MATCH(H225,'Inputs - Summary'!$C$43:$C$49,0)),0)</f>
        <v>0</v>
      </c>
      <c r="P233" s="134">
        <f>IF(P$5=first_reg_period, INDEX('Inputs - Summary'!$I$43:$I$49,MATCH(I225,'Inputs - Summary'!$C$43:$C$49,0)),0)</f>
        <v>0</v>
      </c>
      <c r="Q233" s="134">
        <f>IF(Q$5=first_reg_period, INDEX('Inputs - Summary'!$I$43:$I$49,MATCH(J225,'Inputs - Summary'!$C$43:$C$49,0)),0)</f>
        <v>0</v>
      </c>
      <c r="R233" s="134">
        <f>IF(R$5=first_reg_period, INDEX('Inputs - Summary'!$I$43:$I$49,MATCH(K225,'Inputs - Summary'!$C$43:$C$49,0)),0)</f>
        <v>0</v>
      </c>
      <c r="S233" s="134">
        <f>IF(S$5=first_reg_period, INDEX('Inputs - Summary'!$I$43:$I$49,MATCH(L225,'Inputs - Summary'!$C$43:$C$49,0)),0)</f>
        <v>0</v>
      </c>
      <c r="T233" s="134">
        <f>IF(T$5=first_reg_period, INDEX('Inputs - Summary'!$I$43:$I$49,MATCH(M225,'Inputs - Summary'!$C$43:$C$49,0)),0)</f>
        <v>0</v>
      </c>
      <c r="U233" s="134">
        <f>IF(U$5=first_reg_period, INDEX('Inputs - Summary'!$I$43:$I$49,MATCH(N225,'Inputs - Summary'!$C$43:$C$49,0)),0)</f>
        <v>0</v>
      </c>
      <c r="V233" s="134">
        <f>IF(V$5=first_reg_period, INDEX('Inputs - Summary'!$I$43:$I$49,MATCH(O225,'Inputs - Summary'!$C$43:$C$49,0)),0)</f>
        <v>0</v>
      </c>
      <c r="W233" s="134">
        <f>IF(W$5=first_reg_period, INDEX('Inputs - Summary'!$I$43:$I$49,MATCH(P225,'Inputs - Summary'!$C$43:$C$49,0)),0)</f>
        <v>0</v>
      </c>
      <c r="X233" s="134">
        <f>IF(X$5=first_reg_period, INDEX('Inputs - Summary'!$I$43:$I$49,MATCH(Q225,'Inputs - Summary'!$C$43:$C$49,0)),0)</f>
        <v>0</v>
      </c>
      <c r="Y233" s="134">
        <f>IF(Y$5=first_reg_period, INDEX('Inputs - Summary'!$I$43:$I$49,MATCH(R225,'Inputs - Summary'!$C$43:$C$49,0)),0)</f>
        <v>0</v>
      </c>
      <c r="Z233" s="134">
        <f>IF(Z$5=first_reg_period, INDEX('Inputs - Summary'!$I$43:$I$49,MATCH(S225,'Inputs - Summary'!$C$43:$C$49,0)),0)</f>
        <v>0</v>
      </c>
      <c r="AA233" s="134">
        <f>IF(AA$5=first_reg_period, INDEX('Inputs - Summary'!$I$43:$I$49,MATCH(T225,'Inputs - Summary'!$C$43:$C$49,0)),0)</f>
        <v>0</v>
      </c>
      <c r="AB233" s="134">
        <f>IF(AB$5=first_reg_period, INDEX('Inputs - Summary'!$I$43:$I$49,MATCH(U225,'Inputs - Summary'!$C$43:$C$49,0)),0)</f>
        <v>0</v>
      </c>
      <c r="AC233" s="134">
        <f>IF(AC$5=first_reg_period, INDEX('Inputs - Summary'!$I$43:$I$49,MATCH(V225,'Inputs - Summary'!$C$43:$C$49,0)),0)</f>
        <v>0</v>
      </c>
      <c r="AD233" s="134">
        <f>IF(AD$5=first_reg_period, INDEX('Inputs - Summary'!$I$43:$I$49,MATCH(W225,'Inputs - Summary'!$C$43:$C$49,0)),0)</f>
        <v>0</v>
      </c>
      <c r="AE233" s="134">
        <f>IF(AE$5=first_reg_period, INDEX('Inputs - Summary'!$I$43:$I$49,MATCH(X225,'Inputs - Summary'!$C$43:$C$49,0)),0)</f>
        <v>0</v>
      </c>
      <c r="AF233" s="134">
        <f>IF(AF$5=first_reg_period, INDEX('Inputs - Summary'!$I$43:$I$49,MATCH(Y225,'Inputs - Summary'!$C$43:$C$49,0)),0)</f>
        <v>0</v>
      </c>
      <c r="AG233" s="134">
        <f>IF(AG$5=first_reg_period, INDEX('Inputs - Summary'!$I$43:$I$49,MATCH(Z225,'Inputs - Summary'!$C$43:$C$49,0)),0)</f>
        <v>0</v>
      </c>
      <c r="AH233" s="134">
        <f>IF(AH$5=first_reg_period, INDEX('Inputs - Summary'!$I$43:$I$49,MATCH(AA225,'Inputs - Summary'!$C$43:$C$49,0)),0)</f>
        <v>0</v>
      </c>
      <c r="AI233" s="134">
        <f>IF(AI$5=first_reg_period, INDEX('Inputs - Summary'!$I$43:$I$49,MATCH(AB225,'Inputs - Summary'!$C$43:$C$49,0)),0)</f>
        <v>0</v>
      </c>
      <c r="AJ233" s="134">
        <f>IF(AJ$5=first_reg_period, INDEX('Inputs - Summary'!$I$43:$I$49,MATCH(AC225,'Inputs - Summary'!$C$43:$C$49,0)),0)</f>
        <v>0</v>
      </c>
      <c r="AK233" s="134">
        <f>IF(AK$5=first_reg_period, INDEX('Inputs - Summary'!$I$43:$I$49,MATCH(AD225,'Inputs - Summary'!$C$43:$C$49,0)),0)</f>
        <v>0</v>
      </c>
      <c r="AL233" s="134">
        <f>IF(AL$5=first_reg_period, INDEX('Inputs - Summary'!$I$43:$I$49,MATCH(AE225,'Inputs - Summary'!$C$43:$C$49,0)),0)</f>
        <v>0</v>
      </c>
      <c r="AM233" s="134">
        <f>IF(AM$5=first_reg_period, INDEX('Inputs - Summary'!$I$43:$I$49,MATCH(AF225,'Inputs - Summary'!$C$43:$C$49,0)),0)</f>
        <v>0</v>
      </c>
      <c r="AN233" s="134">
        <f>IF(AN$5=first_reg_period, INDEX('Inputs - Summary'!$I$43:$I$49,MATCH(AG225,'Inputs - Summary'!$C$43:$C$49,0)),0)</f>
        <v>0</v>
      </c>
      <c r="AO233" s="134">
        <f>IF(AO$5=first_reg_period, INDEX('Inputs - Summary'!$I$43:$I$49,MATCH(AH225,'Inputs - Summary'!$C$43:$C$49,0)),0)</f>
        <v>0</v>
      </c>
      <c r="AP233" s="134">
        <f>IF(AP$5=first_reg_period, INDEX('Inputs - Summary'!$I$43:$I$49,MATCH(AI225,'Inputs - Summary'!$C$43:$C$49,0)),0)</f>
        <v>0</v>
      </c>
      <c r="AQ233" s="134">
        <f>IF(AQ$5=first_reg_period, INDEX('Inputs - Summary'!$I$43:$I$49,MATCH(AJ225,'Inputs - Summary'!$C$43:$C$49,0)),0)</f>
        <v>0</v>
      </c>
      <c r="AR233" s="134">
        <f>IF(AR$5=first_reg_period, INDEX('Inputs - Summary'!$I$43:$I$49,MATCH(AK225,'Inputs - Summary'!$C$43:$C$49,0)),0)</f>
        <v>0</v>
      </c>
      <c r="AS233" s="134">
        <f>IF(AS$5=first_reg_period, INDEX('Inputs - Summary'!$I$43:$I$49,MATCH(AL225,'Inputs - Summary'!$C$43:$C$49,0)),0)</f>
        <v>0</v>
      </c>
      <c r="AT233" s="134">
        <f>IF(AT$5=first_reg_period, INDEX('Inputs - Summary'!$I$43:$I$49,MATCH(AM225,'Inputs - Summary'!$C$43:$C$49,0)),0)</f>
        <v>0</v>
      </c>
      <c r="AU233" s="134">
        <f>IF(AU$5=first_reg_period, INDEX('Inputs - Summary'!$I$43:$I$49,MATCH(AN225,'Inputs - Summary'!$C$43:$C$49,0)),0)</f>
        <v>0</v>
      </c>
      <c r="AV233" s="134">
        <f>IF(AV$5=first_reg_period, INDEX('Inputs - Summary'!$I$43:$I$49,MATCH(AO225,'Inputs - Summary'!$C$43:$C$49,0)),0)</f>
        <v>0</v>
      </c>
      <c r="AW233" s="134">
        <f>IF(AW$5=first_reg_period, INDEX('Inputs - Summary'!$I$43:$I$49,MATCH(AP225,'Inputs - Summary'!$C$43:$C$49,0)),0)</f>
        <v>0</v>
      </c>
      <c r="AX233" s="134">
        <f>IF(AX$5=first_reg_period, INDEX('Inputs - Summary'!$I$43:$I$49,MATCH(AQ225,'Inputs - Summary'!$C$43:$C$49,0)),0)</f>
        <v>0</v>
      </c>
      <c r="AY233" s="134">
        <f>IF(AY$5=first_reg_period, INDEX('Inputs - Summary'!$I$43:$I$49,MATCH(AR225,'Inputs - Summary'!$C$43:$C$49,0)),0)</f>
        <v>0</v>
      </c>
      <c r="AZ233" s="134">
        <f>IF(AZ$5=first_reg_period, INDEX('Inputs - Summary'!$I$43:$I$49,MATCH(AS225,'Inputs - Summary'!$C$43:$C$49,0)),0)</f>
        <v>0</v>
      </c>
      <c r="BA233" s="134">
        <f>IF(BA$5=first_reg_period, INDEX('Inputs - Summary'!$I$43:$I$49,MATCH(AT225,'Inputs - Summary'!$C$43:$C$49,0)),0)</f>
        <v>0</v>
      </c>
      <c r="BB233" s="134">
        <f>IF(BB$5=first_reg_period, INDEX('Inputs - Summary'!$I$43:$I$49,MATCH(AU225,'Inputs - Summary'!$C$43:$C$49,0)),0)</f>
        <v>0</v>
      </c>
      <c r="BC233" s="134">
        <f>IF(BC$5=first_reg_period, INDEX('Inputs - Summary'!$I$43:$I$49,MATCH(AV225,'Inputs - Summary'!$C$43:$C$49,0)),0)</f>
        <v>0</v>
      </c>
      <c r="BD233" s="134">
        <f>IF(BD$5=first_reg_period, INDEX('Inputs - Summary'!$I$43:$I$49,MATCH(AW225,'Inputs - Summary'!$C$43:$C$49,0)),0)</f>
        <v>0</v>
      </c>
      <c r="BE233" s="134">
        <f>IF(BE$5=first_reg_period, INDEX('Inputs - Summary'!$I$43:$I$49,MATCH(AX225,'Inputs - Summary'!$C$43:$C$49,0)),0)</f>
        <v>0</v>
      </c>
      <c r="BF233" s="134">
        <f>IF(BF$5=first_reg_period, INDEX('Inputs - Summary'!$I$43:$I$49,MATCH(AY225,'Inputs - Summary'!$C$43:$C$49,0)),0)</f>
        <v>0</v>
      </c>
      <c r="BG233" s="134">
        <f>IF(BG$5=first_reg_period, INDEX('Inputs - Summary'!$I$43:$I$49,MATCH(AZ225,'Inputs - Summary'!$C$43:$C$49,0)),0)</f>
        <v>0</v>
      </c>
      <c r="BH233" s="134">
        <f>IF(BH$5=first_reg_period, INDEX('Inputs - Summary'!$I$43:$I$49,MATCH(BA225,'Inputs - Summary'!$C$43:$C$49,0)),0)</f>
        <v>0</v>
      </c>
      <c r="BI233" s="134">
        <f>IF(BI$5=first_reg_period, INDEX('Inputs - Summary'!$I$43:$I$49,MATCH(BB225,'Inputs - Summary'!$C$43:$C$49,0)),0)</f>
        <v>0</v>
      </c>
      <c r="BJ233" s="134">
        <f>IF(BJ$5=first_reg_period, INDEX('Inputs - Summary'!$I$43:$I$49,MATCH(BC225,'Inputs - Summary'!$C$43:$C$49,0)),0)</f>
        <v>0</v>
      </c>
      <c r="BK233" s="134">
        <f>IF(BK$5=first_reg_period, INDEX('Inputs - Summary'!$I$43:$I$49,MATCH(BD225,'Inputs - Summary'!$C$43:$C$49,0)),0)</f>
        <v>0</v>
      </c>
      <c r="BL233" s="134">
        <f>IF(BL$5=first_reg_period, INDEX('Inputs - Summary'!$I$43:$I$49,MATCH(BE225,'Inputs - Summary'!$C$43:$C$49,0)),0)</f>
        <v>0</v>
      </c>
      <c r="BM233" s="134">
        <f>IF(BM$5=first_reg_period, INDEX('Inputs - Summary'!$I$43:$I$49,MATCH(BF225,'Inputs - Summary'!$C$43:$C$49,0)),0)</f>
        <v>0</v>
      </c>
      <c r="BN233" s="134">
        <f>IF(BN$5=first_reg_period, INDEX('Inputs - Summary'!$I$43:$I$49,MATCH(BG225,'Inputs - Summary'!$C$43:$C$49,0)),0)</f>
        <v>0</v>
      </c>
      <c r="BO233" s="134">
        <f>IF(BO$5=first_reg_period, INDEX('Inputs - Summary'!$I$43:$I$49,MATCH(BH225,'Inputs - Summary'!$C$43:$C$49,0)),0)</f>
        <v>0</v>
      </c>
      <c r="BP233" s="134">
        <f>IF(BP$5=first_reg_period, INDEX('Inputs - Summary'!$I$43:$I$49,MATCH(BI225,'Inputs - Summary'!$C$43:$C$49,0)),0)</f>
        <v>0</v>
      </c>
      <c r="BQ233" s="134">
        <f>IF(BQ$5=first_reg_period, INDEX('Inputs - Summary'!$I$43:$I$49,MATCH(BJ225,'Inputs - Summary'!$C$43:$C$49,0)),0)</f>
        <v>0</v>
      </c>
      <c r="BR233" s="134">
        <f>IF(BR$5=first_reg_period, INDEX('Inputs - Summary'!$I$43:$I$49,MATCH(BK225,'Inputs - Summary'!$C$43:$C$49,0)),0)</f>
        <v>0</v>
      </c>
      <c r="BS233" s="134">
        <f>IF(BS$5=first_reg_period, INDEX('Inputs - Summary'!$I$43:$I$49,MATCH(BL225,'Inputs - Summary'!$C$43:$C$49,0)),0)</f>
        <v>0</v>
      </c>
      <c r="BT233" s="134">
        <f>IF(BT$5=first_reg_period, INDEX('Inputs - Summary'!$I$43:$I$49,MATCH(BM225,'Inputs - Summary'!$C$43:$C$49,0)),0)</f>
        <v>0</v>
      </c>
      <c r="BU233" s="134">
        <f>IF(BU$5=first_reg_period, INDEX('Inputs - Summary'!$I$43:$I$49,MATCH(BN225,'Inputs - Summary'!$C$43:$C$49,0)),0)</f>
        <v>0</v>
      </c>
      <c r="BV233" s="134">
        <f>IF(BV$5=first_reg_period, INDEX('Inputs - Summary'!$I$43:$I$49,MATCH(BO225,'Inputs - Summary'!$C$43:$C$49,0)),0)</f>
        <v>0</v>
      </c>
      <c r="BW233" s="134">
        <f>IF(BW$5=first_reg_period, INDEX('Inputs - Summary'!$I$43:$I$49,MATCH(BP225,'Inputs - Summary'!$C$43:$C$49,0)),0)</f>
        <v>0</v>
      </c>
    </row>
    <row r="234" spans="1:75" ht="12.75" customHeight="1" outlineLevel="1">
      <c r="D234" s="126" t="s">
        <v>56</v>
      </c>
      <c r="I234" s="134"/>
      <c r="J234" s="144">
        <f>IF(J$5=second_reg_period, INDEX('Inputs - Summary'!$N$219:$N$228,MATCH($B225,'Inputs - Summary'!$C$219:$C$228,0)),0)/conv_2015_2010</f>
        <v>0</v>
      </c>
      <c r="K234" s="144">
        <f>IF(K$5=second_reg_period, INDEX('Inputs - Summary'!$N$219:$N$228,MATCH($B225,'Inputs - Summary'!$C$219:$C$228,0)),0)/conv_2015_2010</f>
        <v>0</v>
      </c>
      <c r="L234" s="144">
        <f>IF(L$5=second_reg_period, INDEX('Inputs - Summary'!$N$219:$N$228,MATCH($B225,'Inputs - Summary'!$C$219:$C$228,0)),0)/conv_2015_2010</f>
        <v>0</v>
      </c>
      <c r="M234" s="144">
        <f>IF(M$5=second_reg_period, INDEX('Inputs - Summary'!$N$219:$N$228,MATCH($B225,'Inputs - Summary'!$C$219:$C$228,0)),0)/conv_2015_2010</f>
        <v>0</v>
      </c>
      <c r="N234" s="144">
        <f>IF(N$5=second_reg_period, INDEX('Inputs - Summary'!$N$219:$N$228,MATCH($B225,'Inputs - Summary'!$C$219:$C$228,0)),0)/conv_2015_2010</f>
        <v>0</v>
      </c>
      <c r="O234" s="144">
        <f>IF(O$5=second_reg_period, INDEX('Inputs - Summary'!$N$219:$N$228,MATCH($B225,'Inputs - Summary'!$C$219:$C$228,0)),0)/conv_2015_2010</f>
        <v>0</v>
      </c>
      <c r="P234" s="144">
        <f>IF(P$5=second_reg_period, INDEX('Inputs - Summary'!$N$219:$N$228,MATCH($B225,'Inputs - Summary'!$C$219:$C$228,0)),0)/conv_2015_2010</f>
        <v>0</v>
      </c>
      <c r="Q234" s="144">
        <f>IF(Q$5=second_reg_period, INDEX('Inputs - Summary'!$N$219:$N$228,MATCH($B225,'Inputs - Summary'!$C$219:$C$228,0)),0)/conv_2015_2010</f>
        <v>0</v>
      </c>
      <c r="R234" s="144">
        <f>IF(R$5=second_reg_period, INDEX('Inputs - Summary'!$N$219:$N$228,MATCH($B225,'Inputs - Summary'!$C$219:$C$228,0)),0)/conv_2015_2010</f>
        <v>0</v>
      </c>
      <c r="S234" s="144">
        <f>IF(S$5=second_reg_period, INDEX('Inputs - Summary'!$N$219:$N$228,MATCH($B225,'Inputs - Summary'!$C$219:$C$228,0)),0)/conv_2015_2010</f>
        <v>0</v>
      </c>
      <c r="T234" s="144">
        <f>IF(T$5=second_reg_period, INDEX('Inputs - Summary'!$N$219:$N$228,MATCH($B225,'Inputs - Summary'!$C$219:$C$228,0)),0)/conv_2015_2010</f>
        <v>0</v>
      </c>
      <c r="U234" s="144">
        <f>IF(U$5=second_reg_period, INDEX('Inputs - Summary'!$N$219:$N$228,MATCH($B225,'Inputs - Summary'!$C$219:$C$228,0)),0)/conv_2015_2010</f>
        <v>0</v>
      </c>
      <c r="V234" s="144">
        <f>IF(V$5=second_reg_period, INDEX('Inputs - Summary'!$N$219:$N$228,MATCH($B225,'Inputs - Summary'!$C$219:$C$228,0)),0)/conv_2015_2010</f>
        <v>0</v>
      </c>
      <c r="W234" s="144">
        <f>IF(W$5=second_reg_period, INDEX('Inputs - Summary'!$N$219:$N$228,MATCH($B225,'Inputs - Summary'!$C$219:$C$228,0)),0)/conv_2015_2010</f>
        <v>0</v>
      </c>
      <c r="X234" s="144">
        <f>IF(X$5=second_reg_period, INDEX('Inputs - Summary'!$N$219:$N$228,MATCH($B225,'Inputs - Summary'!$C$219:$C$228,0)),0)/conv_2015_2010</f>
        <v>0</v>
      </c>
      <c r="Y234" s="144">
        <f>IF(Y$5=second_reg_period, INDEX('Inputs - Summary'!$N$219:$N$228,MATCH($B225,'Inputs - Summary'!$C$219:$C$228,0)),0)/conv_2015_2010</f>
        <v>0</v>
      </c>
      <c r="Z234" s="144">
        <f>IF(Z$5=second_reg_period, INDEX('Inputs - Summary'!$N$219:$N$228,MATCH($B225,'Inputs - Summary'!$C$219:$C$228,0)),0)/conv_2015_2010</f>
        <v>0</v>
      </c>
      <c r="AA234" s="144">
        <f>IF(AA$5=second_reg_period, INDEX('Inputs - Summary'!$N$219:$N$228,MATCH($B225,'Inputs - Summary'!$C$219:$C$228,0)),0)/conv_2015_2010</f>
        <v>0</v>
      </c>
      <c r="AB234" s="144">
        <f>IF(AB$5=second_reg_period, INDEX('Inputs - Summary'!$N$219:$N$228,MATCH($B225,'Inputs - Summary'!$C$219:$C$228,0)),0)/conv_2015_2010</f>
        <v>0</v>
      </c>
      <c r="AC234" s="144">
        <f>IF(AC$5=second_reg_period, INDEX('Inputs - Summary'!$N$219:$N$228,MATCH($B225,'Inputs - Summary'!$C$219:$C$228,0)),0)/conv_2015_2010</f>
        <v>0</v>
      </c>
      <c r="AD234" s="144">
        <f>IF(AD$5=second_reg_period, INDEX('Inputs - Summary'!$N$219:$N$228,MATCH($B225,'Inputs - Summary'!$C$219:$C$228,0)),0)/conv_2015_2010</f>
        <v>0</v>
      </c>
      <c r="AE234" s="144">
        <f>IF(AE$5=second_reg_period, INDEX('Inputs - Summary'!$N$219:$N$228,MATCH($B225,'Inputs - Summary'!$C$219:$C$228,0)),0)/conv_2015_2010</f>
        <v>0</v>
      </c>
      <c r="AF234" s="144">
        <f>IF(AF$5=second_reg_period, INDEX('Inputs - Summary'!$N$219:$N$228,MATCH($B225,'Inputs - Summary'!$C$219:$C$228,0)),0)/conv_2015_2010</f>
        <v>0</v>
      </c>
      <c r="AG234" s="144">
        <f>IF(AG$5=second_reg_period, INDEX('Inputs - Summary'!$N$219:$N$228,MATCH($B225,'Inputs - Summary'!$C$219:$C$228,0)),0)/conv_2015_2010</f>
        <v>0</v>
      </c>
      <c r="AH234" s="144">
        <f>IF(AH$5=second_reg_period, INDEX('Inputs - Summary'!$N$219:$N$228,MATCH($B225,'Inputs - Summary'!$C$219:$C$228,0)),0)/conv_2015_2010</f>
        <v>0</v>
      </c>
      <c r="AI234" s="144">
        <f>IF(AI$5=second_reg_period, INDEX('Inputs - Summary'!$N$219:$N$228,MATCH($B225,'Inputs - Summary'!$C$219:$C$228,0)),0)/conv_2015_2010</f>
        <v>0</v>
      </c>
      <c r="AJ234" s="144">
        <f>IF(AJ$5=second_reg_period, INDEX('Inputs - Summary'!$N$219:$N$228,MATCH($B225,'Inputs - Summary'!$C$219:$C$228,0)),0)/conv_2015_2010</f>
        <v>0</v>
      </c>
      <c r="AK234" s="144">
        <f>IF(AK$5=second_reg_period, INDEX('Inputs - Summary'!$N$219:$N$228,MATCH($B225,'Inputs - Summary'!$C$219:$C$228,0)),0)/conv_2015_2010</f>
        <v>0</v>
      </c>
      <c r="AL234" s="144">
        <f>IF(AL$5=second_reg_period, INDEX('Inputs - Summary'!$N$219:$N$228,MATCH($B225,'Inputs - Summary'!$C$219:$C$228,0)),0)/conv_2015_2010</f>
        <v>0</v>
      </c>
      <c r="AM234" s="144">
        <f>IF(AM$5=second_reg_period, INDEX('Inputs - Summary'!$N$219:$N$228,MATCH($B225,'Inputs - Summary'!$C$219:$C$228,0)),0)/conv_2015_2010</f>
        <v>0</v>
      </c>
      <c r="AN234" s="144">
        <f>IF(AN$5=second_reg_period, INDEX('Inputs - Summary'!$N$219:$N$228,MATCH($B225,'Inputs - Summary'!$C$219:$C$228,0)),0)/conv_2015_2010</f>
        <v>0</v>
      </c>
      <c r="AO234" s="144">
        <f>IF(AO$5=second_reg_period, INDEX('Inputs - Summary'!$N$219:$N$228,MATCH($B225,'Inputs - Summary'!$C$219:$C$228,0)),0)/conv_2015_2010</f>
        <v>0</v>
      </c>
      <c r="AP234" s="144">
        <f>IF(AP$5=second_reg_period, INDEX('Inputs - Summary'!$N$219:$N$228,MATCH($B225,'Inputs - Summary'!$C$219:$C$228,0)),0)/conv_2015_2010</f>
        <v>0</v>
      </c>
      <c r="AQ234" s="144">
        <f>IF(AQ$5=second_reg_period, INDEX('Inputs - Summary'!$N$219:$N$228,MATCH($B225,'Inputs - Summary'!$C$219:$C$228,0)),0)/conv_2015_2010</f>
        <v>0</v>
      </c>
      <c r="AR234" s="144">
        <f>IF(AR$5=second_reg_period, INDEX('Inputs - Summary'!$N$219:$N$228,MATCH($B225,'Inputs - Summary'!$C$219:$C$228,0)),0)/conv_2015_2010</f>
        <v>0</v>
      </c>
      <c r="AS234" s="144">
        <f>IF(AS$5=second_reg_period, INDEX('Inputs - Summary'!$N$219:$N$228,MATCH($B225,'Inputs - Summary'!$C$219:$C$228,0)),0)/conv_2015_2010</f>
        <v>0</v>
      </c>
      <c r="AT234" s="144">
        <f>IF(AT$5=second_reg_period, INDEX('Inputs - Summary'!$N$219:$N$228,MATCH($B225,'Inputs - Summary'!$C$219:$C$228,0)),0)/conv_2015_2010</f>
        <v>0</v>
      </c>
      <c r="AU234" s="144">
        <f>IF(AU$5=second_reg_period, INDEX('Inputs - Summary'!$N$219:$N$228,MATCH($B225,'Inputs - Summary'!$C$219:$C$228,0)),0)/conv_2015_2010</f>
        <v>0</v>
      </c>
      <c r="AV234" s="144">
        <f>IF(AV$5=second_reg_period, INDEX('Inputs - Summary'!$N$219:$N$228,MATCH($B225,'Inputs - Summary'!$C$219:$C$228,0)),0)/conv_2015_2010</f>
        <v>0</v>
      </c>
      <c r="AW234" s="144">
        <f>IF(AW$5=second_reg_period, INDEX('Inputs - Summary'!$N$219:$N$228,MATCH($B225,'Inputs - Summary'!$C$219:$C$228,0)),0)/conv_2015_2010</f>
        <v>0</v>
      </c>
      <c r="AX234" s="144">
        <f>IF(AX$5=second_reg_period, INDEX('Inputs - Summary'!$N$219:$N$228,MATCH($B225,'Inputs - Summary'!$C$219:$C$228,0)),0)/conv_2015_2010</f>
        <v>0</v>
      </c>
      <c r="AY234" s="144">
        <f>IF(AY$5=second_reg_period, INDEX('Inputs - Summary'!$N$219:$N$228,MATCH($B225,'Inputs - Summary'!$C$219:$C$228,0)),0)/conv_2015_2010</f>
        <v>0</v>
      </c>
      <c r="AZ234" s="144">
        <f>IF(AZ$5=second_reg_period, INDEX('Inputs - Summary'!$N$219:$N$228,MATCH($B225,'Inputs - Summary'!$C$219:$C$228,0)),0)/conv_2015_2010</f>
        <v>0</v>
      </c>
      <c r="BA234" s="144">
        <f>IF(BA$5=second_reg_period, INDEX('Inputs - Summary'!$N$219:$N$228,MATCH($B225,'Inputs - Summary'!$C$219:$C$228,0)),0)/conv_2015_2010</f>
        <v>0</v>
      </c>
      <c r="BB234" s="144">
        <f>IF(BB$5=second_reg_period, INDEX('Inputs - Summary'!$N$219:$N$228,MATCH($B225,'Inputs - Summary'!$C$219:$C$228,0)),0)/conv_2015_2010</f>
        <v>0</v>
      </c>
      <c r="BC234" s="144">
        <f>IF(BC$5=second_reg_period, INDEX('Inputs - Summary'!$N$219:$N$228,MATCH($B225,'Inputs - Summary'!$C$219:$C$228,0)),0)/conv_2015_2010</f>
        <v>0</v>
      </c>
      <c r="BD234" s="144">
        <f>IF(BD$5=second_reg_period, INDEX('Inputs - Summary'!$N$219:$N$228,MATCH($B225,'Inputs - Summary'!$C$219:$C$228,0)),0)/conv_2015_2010</f>
        <v>0</v>
      </c>
      <c r="BE234" s="144">
        <f>IF(BE$5=second_reg_period, INDEX('Inputs - Summary'!$N$219:$N$228,MATCH($B225,'Inputs - Summary'!$C$219:$C$228,0)),0)/conv_2015_2010</f>
        <v>0</v>
      </c>
      <c r="BF234" s="144">
        <f>IF(BF$5=second_reg_period, INDEX('Inputs - Summary'!$N$219:$N$228,MATCH($B225,'Inputs - Summary'!$C$219:$C$228,0)),0)/conv_2015_2010</f>
        <v>0</v>
      </c>
      <c r="BG234" s="144">
        <f>IF(BG$5=second_reg_period, INDEX('Inputs - Summary'!$N$219:$N$228,MATCH($B225,'Inputs - Summary'!$C$219:$C$228,0)),0)/conv_2015_2010</f>
        <v>0</v>
      </c>
      <c r="BH234" s="144">
        <f>IF(BH$5=second_reg_period, INDEX('Inputs - Summary'!$N$219:$N$228,MATCH($B225,'Inputs - Summary'!$C$219:$C$228,0)),0)/conv_2015_2010</f>
        <v>0</v>
      </c>
      <c r="BI234" s="144">
        <f>IF(BI$5=second_reg_period, INDEX('Inputs - Summary'!$N$219:$N$228,MATCH($B225,'Inputs - Summary'!$C$219:$C$228,0)),0)/conv_2015_2010</f>
        <v>0</v>
      </c>
      <c r="BJ234" s="144">
        <f>IF(BJ$5=second_reg_period, INDEX('Inputs - Summary'!$N$219:$N$228,MATCH($B225,'Inputs - Summary'!$C$219:$C$228,0)),0)/conv_2015_2010</f>
        <v>0</v>
      </c>
      <c r="BK234" s="144">
        <f>IF(BK$5=second_reg_period, INDEX('Inputs - Summary'!$N$219:$N$228,MATCH($B225,'Inputs - Summary'!$C$219:$C$228,0)),0)/conv_2015_2010</f>
        <v>0</v>
      </c>
      <c r="BL234" s="144">
        <f>IF(BL$5=second_reg_period, INDEX('Inputs - Summary'!$N$219:$N$228,MATCH($B225,'Inputs - Summary'!$C$219:$C$228,0)),0)/conv_2015_2010</f>
        <v>0</v>
      </c>
      <c r="BM234" s="144">
        <f>IF(BM$5=second_reg_period, INDEX('Inputs - Summary'!$N$219:$N$228,MATCH($B225,'Inputs - Summary'!$C$219:$C$228,0)),0)/conv_2015_2010</f>
        <v>0</v>
      </c>
      <c r="BN234" s="144">
        <f>IF(BN$5=second_reg_period, INDEX('Inputs - Summary'!$N$219:$N$228,MATCH($B225,'Inputs - Summary'!$C$219:$C$228,0)),0)/conv_2015_2010</f>
        <v>0</v>
      </c>
      <c r="BO234" s="144">
        <f>IF(BO$5=second_reg_period, INDEX('Inputs - Summary'!$N$219:$N$228,MATCH($B225,'Inputs - Summary'!$C$219:$C$228,0)),0)/conv_2015_2010</f>
        <v>0</v>
      </c>
      <c r="BP234" s="144">
        <f>IF(BP$5=second_reg_period, INDEX('Inputs - Summary'!$N$219:$N$228,MATCH($B225,'Inputs - Summary'!$C$219:$C$228,0)),0)/conv_2015_2010</f>
        <v>0</v>
      </c>
      <c r="BQ234" s="144">
        <f>IF(BQ$5=second_reg_period, INDEX('Inputs - Summary'!$N$219:$N$228,MATCH($B225,'Inputs - Summary'!$C$219:$C$228,0)),0)/conv_2015_2010</f>
        <v>0</v>
      </c>
      <c r="BR234" s="144">
        <f>IF(BR$5=second_reg_period, INDEX('Inputs - Summary'!$N$219:$N$228,MATCH($B225,'Inputs - Summary'!$C$219:$C$228,0)),0)/conv_2015_2010</f>
        <v>0</v>
      </c>
      <c r="BS234" s="144">
        <f>IF(BS$5=second_reg_period, INDEX('Inputs - Summary'!$N$219:$N$228,MATCH($B225,'Inputs - Summary'!$C$219:$C$228,0)),0)/conv_2015_2010</f>
        <v>0</v>
      </c>
      <c r="BT234" s="144">
        <f>IF(BT$5=second_reg_period, INDEX('Inputs - Summary'!$N$219:$N$228,MATCH($B225,'Inputs - Summary'!$C$219:$C$228,0)),0)/conv_2015_2010</f>
        <v>0</v>
      </c>
      <c r="BU234" s="144">
        <f>IF(BU$5=second_reg_period, INDEX('Inputs - Summary'!$N$219:$N$228,MATCH($B225,'Inputs - Summary'!$C$219:$C$228,0)),0)/conv_2015_2010</f>
        <v>0</v>
      </c>
      <c r="BV234" s="144">
        <f>IF(BV$5=second_reg_period, INDEX('Inputs - Summary'!$N$219:$N$228,MATCH($B225,'Inputs - Summary'!$C$219:$C$228,0)),0)/conv_2015_2010</f>
        <v>0</v>
      </c>
      <c r="BW234" s="144">
        <f>IF(BW$5=second_reg_period, INDEX('Inputs - Summary'!$N$219:$N$228,MATCH($B225,'Inputs - Summary'!$C$219:$C$228,0)),0)/conv_2015_2010</f>
        <v>0</v>
      </c>
    </row>
    <row r="235" spans="1:75" ht="12.75" customHeight="1" outlineLevel="1">
      <c r="D235" s="126" t="s">
        <v>29</v>
      </c>
      <c r="E235" s="120" t="s">
        <v>55</v>
      </c>
      <c r="I235" s="120">
        <f t="shared" ref="I235:BT235" si="62">H235-I232+I233+I234</f>
        <v>95.233006615469336</v>
      </c>
      <c r="J235" s="120">
        <f t="shared" si="62"/>
        <v>86.050826657928141</v>
      </c>
      <c r="K235" s="120">
        <f t="shared" si="62"/>
        <v>76.868646700386947</v>
      </c>
      <c r="L235" s="120">
        <f t="shared" si="62"/>
        <v>67.686466742845752</v>
      </c>
      <c r="M235" s="120">
        <f t="shared" si="62"/>
        <v>58.504286785304558</v>
      </c>
      <c r="N235" s="120">
        <f t="shared" si="62"/>
        <v>49.322106827763363</v>
      </c>
      <c r="O235" s="120">
        <f t="shared" si="62"/>
        <v>40.139926870222169</v>
      </c>
      <c r="P235" s="120">
        <f t="shared" si="62"/>
        <v>30.957746912680975</v>
      </c>
      <c r="Q235" s="120">
        <f t="shared" si="62"/>
        <v>21.77556695513978</v>
      </c>
      <c r="R235" s="120">
        <f t="shared" si="62"/>
        <v>12.593386997598587</v>
      </c>
      <c r="S235" s="120">
        <f t="shared" si="62"/>
        <v>3.4112070400573948</v>
      </c>
      <c r="T235" s="120">
        <f t="shared" si="62"/>
        <v>-1.0658141036401503E-14</v>
      </c>
      <c r="U235" s="120">
        <f t="shared" si="62"/>
        <v>-1.0658141036401503E-14</v>
      </c>
      <c r="V235" s="120">
        <f t="shared" si="62"/>
        <v>-1.0658141036401503E-14</v>
      </c>
      <c r="W235" s="120">
        <f t="shared" si="62"/>
        <v>-1.0658141036401503E-14</v>
      </c>
      <c r="X235" s="120">
        <f t="shared" si="62"/>
        <v>-1.0658141036401503E-14</v>
      </c>
      <c r="Y235" s="120">
        <f t="shared" si="62"/>
        <v>-1.0658141036401503E-14</v>
      </c>
      <c r="Z235" s="120">
        <f t="shared" si="62"/>
        <v>-1.0658141036401503E-14</v>
      </c>
      <c r="AA235" s="120">
        <f t="shared" si="62"/>
        <v>-1.0658141036401503E-14</v>
      </c>
      <c r="AB235" s="120">
        <f t="shared" si="62"/>
        <v>-1.0658141036401503E-14</v>
      </c>
      <c r="AC235" s="120">
        <f t="shared" si="62"/>
        <v>-1.0658141036401503E-14</v>
      </c>
      <c r="AD235" s="120">
        <f t="shared" si="62"/>
        <v>-1.0658141036401503E-14</v>
      </c>
      <c r="AE235" s="120">
        <f t="shared" si="62"/>
        <v>-1.0658141036401503E-14</v>
      </c>
      <c r="AF235" s="120">
        <f t="shared" si="62"/>
        <v>-1.0658141036401503E-14</v>
      </c>
      <c r="AG235" s="120">
        <f t="shared" si="62"/>
        <v>-1.0658141036401503E-14</v>
      </c>
      <c r="AH235" s="120">
        <f t="shared" si="62"/>
        <v>-1.0658141036401503E-14</v>
      </c>
      <c r="AI235" s="120">
        <f t="shared" si="62"/>
        <v>-1.0658141036401503E-14</v>
      </c>
      <c r="AJ235" s="120">
        <f t="shared" si="62"/>
        <v>-1.0658141036401503E-14</v>
      </c>
      <c r="AK235" s="120">
        <f t="shared" si="62"/>
        <v>-1.0658141036401503E-14</v>
      </c>
      <c r="AL235" s="120">
        <f t="shared" si="62"/>
        <v>-1.0658141036401503E-14</v>
      </c>
      <c r="AM235" s="120">
        <f t="shared" si="62"/>
        <v>-1.0658141036401503E-14</v>
      </c>
      <c r="AN235" s="120">
        <f t="shared" si="62"/>
        <v>-1.0658141036401503E-14</v>
      </c>
      <c r="AO235" s="120">
        <f t="shared" si="62"/>
        <v>-1.0658141036401503E-14</v>
      </c>
      <c r="AP235" s="120">
        <f t="shared" si="62"/>
        <v>-1.0658141036401503E-14</v>
      </c>
      <c r="AQ235" s="120">
        <f t="shared" si="62"/>
        <v>-1.0658141036401503E-14</v>
      </c>
      <c r="AR235" s="120">
        <f t="shared" si="62"/>
        <v>-1.0658141036401503E-14</v>
      </c>
      <c r="AS235" s="120">
        <f t="shared" si="62"/>
        <v>-1.0658141036401503E-14</v>
      </c>
      <c r="AT235" s="120">
        <f t="shared" si="62"/>
        <v>-1.0658141036401503E-14</v>
      </c>
      <c r="AU235" s="120">
        <f t="shared" si="62"/>
        <v>-1.0658141036401503E-14</v>
      </c>
      <c r="AV235" s="120">
        <f t="shared" si="62"/>
        <v>-1.0658141036401503E-14</v>
      </c>
      <c r="AW235" s="120">
        <f t="shared" si="62"/>
        <v>-1.0658141036401503E-14</v>
      </c>
      <c r="AX235" s="120">
        <f t="shared" si="62"/>
        <v>-1.0658141036401503E-14</v>
      </c>
      <c r="AY235" s="120">
        <f t="shared" si="62"/>
        <v>-1.0658141036401503E-14</v>
      </c>
      <c r="AZ235" s="120">
        <f t="shared" si="62"/>
        <v>-1.0658141036401503E-14</v>
      </c>
      <c r="BA235" s="120">
        <f t="shared" si="62"/>
        <v>-1.0658141036401503E-14</v>
      </c>
      <c r="BB235" s="120">
        <f t="shared" si="62"/>
        <v>-1.0658141036401503E-14</v>
      </c>
      <c r="BC235" s="120">
        <f t="shared" si="62"/>
        <v>-1.0658141036401503E-14</v>
      </c>
      <c r="BD235" s="120">
        <f t="shared" si="62"/>
        <v>-1.0658141036401503E-14</v>
      </c>
      <c r="BE235" s="120">
        <f t="shared" si="62"/>
        <v>-1.0658141036401503E-14</v>
      </c>
      <c r="BF235" s="120">
        <f t="shared" si="62"/>
        <v>-1.0658141036401503E-14</v>
      </c>
      <c r="BG235" s="120">
        <f t="shared" si="62"/>
        <v>-1.0658141036401503E-14</v>
      </c>
      <c r="BH235" s="120">
        <f t="shared" si="62"/>
        <v>-1.0658141036401503E-14</v>
      </c>
      <c r="BI235" s="120">
        <f t="shared" si="62"/>
        <v>-1.0658141036401503E-14</v>
      </c>
      <c r="BJ235" s="120">
        <f t="shared" si="62"/>
        <v>-1.0658141036401503E-14</v>
      </c>
      <c r="BK235" s="120">
        <f t="shared" si="62"/>
        <v>-1.0658141036401503E-14</v>
      </c>
      <c r="BL235" s="120">
        <f t="shared" si="62"/>
        <v>-1.0658141036401503E-14</v>
      </c>
      <c r="BM235" s="120">
        <f t="shared" si="62"/>
        <v>-1.0658141036401503E-14</v>
      </c>
      <c r="BN235" s="120">
        <f t="shared" si="62"/>
        <v>-1.0658141036401503E-14</v>
      </c>
      <c r="BO235" s="120">
        <f t="shared" si="62"/>
        <v>-1.0658141036401503E-14</v>
      </c>
      <c r="BP235" s="120">
        <f t="shared" si="62"/>
        <v>-1.0658141036401503E-14</v>
      </c>
      <c r="BQ235" s="120">
        <f t="shared" si="62"/>
        <v>-1.0658141036401503E-14</v>
      </c>
      <c r="BR235" s="120">
        <f t="shared" si="62"/>
        <v>-1.0658141036401503E-14</v>
      </c>
      <c r="BS235" s="120">
        <f t="shared" si="62"/>
        <v>-1.0658141036401503E-14</v>
      </c>
      <c r="BT235" s="120">
        <f t="shared" si="62"/>
        <v>-1.0658141036401503E-14</v>
      </c>
      <c r="BU235" s="120">
        <f t="shared" ref="BU235:BW235" si="63">BT235-BU232+BU233+BU234</f>
        <v>-1.0658141036401503E-14</v>
      </c>
      <c r="BV235" s="120">
        <f t="shared" si="63"/>
        <v>-1.0658141036401503E-14</v>
      </c>
      <c r="BW235" s="120">
        <f t="shared" si="63"/>
        <v>-1.0658141036401503E-14</v>
      </c>
    </row>
    <row r="236" spans="1:75" ht="12.75" customHeight="1" outlineLevel="1">
      <c r="I236" s="134"/>
      <c r="J236" s="128"/>
      <c r="K236" s="128"/>
      <c r="L236" s="128"/>
      <c r="M236" s="128"/>
      <c r="N236" s="128"/>
      <c r="O236" s="128"/>
      <c r="P236" s="128"/>
      <c r="Q236" s="128"/>
      <c r="R236" s="128"/>
    </row>
    <row r="237" spans="1:75" ht="12.75" customHeight="1" outlineLevel="1">
      <c r="D237" s="126" t="s">
        <v>36</v>
      </c>
      <c r="I237" s="134"/>
      <c r="J237" s="145"/>
      <c r="K237" s="146"/>
      <c r="L237" s="146"/>
      <c r="M237" s="147"/>
      <c r="N237" s="136">
        <f>INDEX('Inputs - Summary'!$N$204:$N$213,MATCH($B225,'Inputs - Summary'!$C$204:$C$213,0))/conv_2015_2010</f>
        <v>0</v>
      </c>
    </row>
    <row r="238" spans="1:75" ht="12.75" customHeight="1" outlineLevel="1">
      <c r="C238" s="118" t="s">
        <v>10</v>
      </c>
      <c r="E238" s="120" t="s">
        <v>55</v>
      </c>
      <c r="I238" s="134"/>
      <c r="J238" s="277">
        <f>INDEX('Inputs - Summary'!J$43:J$52,MATCH($B225,'Inputs - Summary'!$C$43:$C$52,0))*(1+IF(J$5&lt;=second_reg_period, J$7, J$6))^0.5</f>
        <v>2.696005125257666</v>
      </c>
      <c r="K238" s="278">
        <f>INDEX('Inputs - Summary'!K$43:K$52,MATCH($B225,'Inputs - Summary'!$C$43:$C$52,0))*(1+IF(K$5&lt;=second_reg_period, K$7, K$6))^0.5</f>
        <v>2.8469769554525857</v>
      </c>
      <c r="L238" s="278">
        <f>INDEX('Inputs - Summary'!L$43:L$52,MATCH($B225,'Inputs - Summary'!$C$43:$C$52,0))*(1+IF(L$5&lt;=second_reg_period, L$7, L$6))^0.5</f>
        <v>3.4072193036488509</v>
      </c>
      <c r="M238" s="278">
        <f>INDEX('Inputs - Summary'!M$43:M$52,MATCH($B225,'Inputs - Summary'!$C$43:$C$52,0))*(1+IF(M$5&lt;=second_reg_period, M$7, M$6))^0.5</f>
        <v>3.680101957518831</v>
      </c>
      <c r="N238" s="273">
        <f>INDEX('Inputs - Summary'!N$43:N$52,MATCH($B225,'Inputs - Summary'!$C$43:$C$52,0))*(1+IF(N$5&lt;=second_reg_period, N$7, N$6))^0.5</f>
        <v>4.0031281775771204</v>
      </c>
      <c r="O238" s="273">
        <f>INDEX('Inputs - Summary'!O$43:O$52,MATCH($B225,'Inputs - Summary'!$C$43:$C$52,0))*(1+IF(O$5&lt;=second_reg_period, O$7, O$6))^0.5</f>
        <v>0</v>
      </c>
      <c r="P238" s="120">
        <f>INDEX('Inputs - Summary'!P$43:P$52,MATCH($B225,'Inputs - Summary'!$C$43:$C$52,0))*(1+IF(P$5&lt;=second_reg_period, P$7, P$6))^0.5</f>
        <v>0</v>
      </c>
      <c r="Q238" s="120">
        <f>INDEX('Inputs - Summary'!Q$43:Q$52,MATCH($B225,'Inputs - Summary'!$C$43:$C$52,0))*(1+IF(Q$5&lt;=second_reg_period, Q$7, Q$6))^0.5</f>
        <v>0</v>
      </c>
      <c r="R238" s="120">
        <f>INDEX('Inputs - Summary'!R$43:R$52,MATCH($B225,'Inputs - Summary'!$C$43:$C$52,0))*(1+IF(R$5&lt;=second_reg_period, R$7, R$6))^0.5</f>
        <v>0</v>
      </c>
      <c r="S238" s="120">
        <f>INDEX('Inputs - Summary'!S$43:S$52,MATCH($B225,'Inputs - Summary'!$C$43:$C$52,0))*(1+IF(S$5&lt;=second_reg_period, S$7, S$6))^0.5</f>
        <v>0</v>
      </c>
      <c r="T238" s="120">
        <f>INDEX('Inputs - Summary'!T$43:T$52,MATCH($B225,'Inputs - Summary'!$C$43:$C$52,0))*(1+IF(T$5&lt;=second_reg_period, T$7, T$6))^0.5</f>
        <v>0</v>
      </c>
      <c r="U238" s="120">
        <f>INDEX('Inputs - Summary'!U$43:U$52,MATCH($B225,'Inputs - Summary'!$C$43:$C$52,0))*(1+IF(U$5&lt;=second_reg_period, U$7, U$6))^0.5</f>
        <v>0</v>
      </c>
      <c r="V238" s="120">
        <f>INDEX('Inputs - Summary'!V$43:V$52,MATCH($B225,'Inputs - Summary'!$C$43:$C$52,0))*(1+IF(V$5&lt;=second_reg_period, V$7, V$6))^0.5</f>
        <v>0</v>
      </c>
      <c r="W238" s="120">
        <f>INDEX('Inputs - Summary'!W$43:W$52,MATCH($B225,'Inputs - Summary'!$C$43:$C$52,0))*(1+IF(W$5&lt;=second_reg_period, W$7, W$6))^0.5</f>
        <v>0</v>
      </c>
      <c r="X238" s="120">
        <f>INDEX('Inputs - Summary'!X$43:X$52,MATCH($B225,'Inputs - Summary'!$C$43:$C$52,0))*(1+IF(X$5&lt;=second_reg_period, X$7, X$6))^0.5</f>
        <v>0</v>
      </c>
      <c r="Y238" s="120">
        <f>INDEX('Inputs - Summary'!Y$43:Y$52,MATCH($B225,'Inputs - Summary'!$C$43:$C$52,0))*(1+IF(Y$5&lt;=second_reg_period, Y$7, Y$6))^0.5</f>
        <v>0</v>
      </c>
      <c r="Z238" s="120">
        <f>INDEX('Inputs - Summary'!Z$43:Z$52,MATCH($B225,'Inputs - Summary'!$C$43:$C$52,0))*(1+IF(Z$5&lt;=second_reg_period, Z$7, Z$6))^0.5</f>
        <v>0</v>
      </c>
      <c r="AA238" s="120">
        <f>INDEX('Inputs - Summary'!AA$43:AA$52,MATCH($B225,'Inputs - Summary'!$C$43:$C$52,0))*(1+IF(AA$5&lt;=second_reg_period, AA$7, AA$6))^0.5</f>
        <v>0</v>
      </c>
      <c r="AB238" s="120">
        <f>INDEX('Inputs - Summary'!AB$43:AB$52,MATCH($B225,'Inputs - Summary'!$C$43:$C$52,0))*(1+IF(AB$5&lt;=second_reg_period, AB$7, AB$6))^0.5</f>
        <v>0</v>
      </c>
      <c r="AC238" s="120">
        <f>INDEX('Inputs - Summary'!AC$43:AC$52,MATCH($B225,'Inputs - Summary'!$C$43:$C$52,0))*(1+IF(AC$5&lt;=second_reg_period, AC$7, AC$6))^0.5</f>
        <v>0</v>
      </c>
      <c r="AD238" s="120">
        <f>INDEX('Inputs - Summary'!AD$43:AD$52,MATCH($B225,'Inputs - Summary'!$C$43:$C$52,0))*(1+IF(AD$5&lt;=second_reg_period, AD$7, AD$6))^0.5</f>
        <v>0</v>
      </c>
      <c r="AE238" s="120">
        <f>INDEX('Inputs - Summary'!AE$43:AE$52,MATCH($B225,'Inputs - Summary'!$C$43:$C$52,0))*(1+IF(AE$5&lt;=second_reg_period, AE$7, AE$6))^0.5</f>
        <v>0</v>
      </c>
      <c r="AF238" s="120">
        <f>INDEX('Inputs - Summary'!AF$43:AF$52,MATCH($B225,'Inputs - Summary'!$C$43:$C$52,0))*(1+IF(AF$5&lt;=second_reg_period, AF$7, AF$6))^0.5</f>
        <v>0</v>
      </c>
      <c r="AG238" s="120">
        <f>INDEX('Inputs - Summary'!AG$43:AG$52,MATCH($B225,'Inputs - Summary'!$C$43:$C$52,0))*(1+IF(AG$5&lt;=second_reg_period, AG$7, AG$6))^0.5</f>
        <v>0</v>
      </c>
      <c r="AH238" s="120">
        <f>INDEX('Inputs - Summary'!AH$43:AH$52,MATCH($B225,'Inputs - Summary'!$C$43:$C$52,0))*(1+IF(AH$5&lt;=second_reg_period, AH$7, AH$6))^0.5</f>
        <v>0</v>
      </c>
      <c r="AI238" s="120">
        <f>INDEX('Inputs - Summary'!AI$43:AI$52,MATCH($B225,'Inputs - Summary'!$C$43:$C$52,0))*(1+IF(AI$5&lt;=second_reg_period, AI$7, AI$6))^0.5</f>
        <v>0</v>
      </c>
      <c r="AJ238" s="120">
        <f>INDEX('Inputs - Summary'!AJ$43:AJ$52,MATCH($B225,'Inputs - Summary'!$C$43:$C$52,0))*(1+IF(AJ$5&lt;=second_reg_period, AJ$7, AJ$6))^0.5</f>
        <v>0</v>
      </c>
      <c r="AK238" s="120">
        <f>INDEX('Inputs - Summary'!AK$43:AK$52,MATCH($B225,'Inputs - Summary'!$C$43:$C$52,0))*(1+IF(AK$5&lt;=second_reg_period, AK$7, AK$6))^0.5</f>
        <v>0</v>
      </c>
      <c r="AL238" s="120">
        <f>INDEX('Inputs - Summary'!AL$43:AL$52,MATCH($B225,'Inputs - Summary'!$C$43:$C$52,0))*(1+IF(AL$5&lt;=second_reg_period, AL$7, AL$6))^0.5</f>
        <v>0</v>
      </c>
      <c r="AM238" s="120">
        <f>INDEX('Inputs - Summary'!AM$43:AM$52,MATCH($B225,'Inputs - Summary'!$C$43:$C$52,0))*(1+IF(AM$5&lt;=second_reg_period, AM$7, AM$6))^0.5</f>
        <v>0</v>
      </c>
      <c r="AN238" s="120">
        <f>INDEX('Inputs - Summary'!AN$43:AN$52,MATCH($B225,'Inputs - Summary'!$C$43:$C$52,0))*(1+IF(AN$5&lt;=second_reg_period, AN$7, AN$6))^0.5</f>
        <v>0</v>
      </c>
      <c r="AO238" s="120">
        <f>INDEX('Inputs - Summary'!AO$43:AO$52,MATCH($B225,'Inputs - Summary'!$C$43:$C$52,0))*(1+IF(AO$5&lt;=second_reg_period, AO$7, AO$6))^0.5</f>
        <v>0</v>
      </c>
      <c r="AP238" s="120">
        <f>INDEX('Inputs - Summary'!AP$43:AP$52,MATCH($B225,'Inputs - Summary'!$C$43:$C$52,0))*(1+IF(AP$5&lt;=second_reg_period, AP$7, AP$6))^0.5</f>
        <v>0</v>
      </c>
      <c r="AQ238" s="120">
        <f>INDEX('Inputs - Summary'!AQ$43:AQ$52,MATCH($B225,'Inputs - Summary'!$C$43:$C$52,0))*(1+IF(AQ$5&lt;=second_reg_period, AQ$7, AQ$6))^0.5</f>
        <v>0</v>
      </c>
      <c r="AR238" s="120">
        <f>INDEX('Inputs - Summary'!AR$43:AR$52,MATCH($B225,'Inputs - Summary'!$C$43:$C$52,0))*(1+IF(AR$5&lt;=second_reg_period, AR$7, AR$6))^0.5</f>
        <v>0</v>
      </c>
      <c r="AS238" s="120">
        <f>INDEX('Inputs - Summary'!AS$43:AS$52,MATCH($B225,'Inputs - Summary'!$C$43:$C$52,0))*(1+IF(AS$5&lt;=second_reg_period, AS$7, AS$6))^0.5</f>
        <v>0</v>
      </c>
      <c r="AT238" s="120">
        <f>INDEX('Inputs - Summary'!AT$43:AT$52,MATCH($B225,'Inputs - Summary'!$C$43:$C$52,0))*(1+IF(AT$5&lt;=second_reg_period, AT$7, AT$6))^0.5</f>
        <v>0</v>
      </c>
      <c r="AU238" s="120">
        <f>INDEX('Inputs - Summary'!AU$43:AU$52,MATCH($B225,'Inputs - Summary'!$C$43:$C$52,0))*(1+IF(AU$5&lt;=second_reg_period, AU$7, AU$6))^0.5</f>
        <v>0</v>
      </c>
      <c r="AV238" s="120">
        <f>INDEX('Inputs - Summary'!AV$43:AV$52,MATCH($B225,'Inputs - Summary'!$C$43:$C$52,0))*(1+IF(AV$5&lt;=second_reg_period, AV$7, AV$6))^0.5</f>
        <v>0</v>
      </c>
      <c r="AW238" s="120">
        <f>INDEX('Inputs - Summary'!AW$43:AW$52,MATCH($B225,'Inputs - Summary'!$C$43:$C$52,0))*(1+IF(AW$5&lt;=second_reg_period, AW$7, AW$6))^0.5</f>
        <v>0</v>
      </c>
      <c r="AX238" s="120">
        <f>INDEX('Inputs - Summary'!AX$43:AX$52,MATCH($B225,'Inputs - Summary'!$C$43:$C$52,0))*(1+IF(AX$5&lt;=second_reg_period, AX$7, AX$6))^0.5</f>
        <v>0</v>
      </c>
      <c r="AY238" s="120">
        <f>INDEX('Inputs - Summary'!AY$43:AY$52,MATCH($B225,'Inputs - Summary'!$C$43:$C$52,0))*(1+IF(AY$5&lt;=second_reg_period, AY$7, AY$6))^0.5</f>
        <v>0</v>
      </c>
      <c r="AZ238" s="120">
        <f>INDEX('Inputs - Summary'!AZ$43:AZ$52,MATCH($B225,'Inputs - Summary'!$C$43:$C$52,0))*(1+IF(AZ$5&lt;=second_reg_period, AZ$7, AZ$6))^0.5</f>
        <v>0</v>
      </c>
      <c r="BA238" s="120">
        <f>INDEX('Inputs - Summary'!BA$43:BA$52,MATCH($B225,'Inputs - Summary'!$C$43:$C$52,0))*(1+IF(BA$5&lt;=second_reg_period, BA$7, BA$6))^0.5</f>
        <v>0</v>
      </c>
      <c r="BB238" s="120">
        <f>INDEX('Inputs - Summary'!BB$43:BB$52,MATCH($B225,'Inputs - Summary'!$C$43:$C$52,0))*(1+IF(BB$5&lt;=second_reg_period, BB$7, BB$6))^0.5</f>
        <v>0</v>
      </c>
      <c r="BC238" s="120">
        <f>INDEX('Inputs - Summary'!BC$43:BC$52,MATCH($B225,'Inputs - Summary'!$C$43:$C$52,0))*(1+IF(BC$5&lt;=second_reg_period, BC$7, BC$6))^0.5</f>
        <v>0</v>
      </c>
      <c r="BD238" s="120">
        <f>INDEX('Inputs - Summary'!BD$43:BD$52,MATCH($B225,'Inputs - Summary'!$C$43:$C$52,0))*(1+IF(BD$5&lt;=second_reg_period, BD$7, BD$6))^0.5</f>
        <v>0</v>
      </c>
      <c r="BE238" s="120">
        <f>INDEX('Inputs - Summary'!BE$43:BE$52,MATCH($B225,'Inputs - Summary'!$C$43:$C$52,0))*(1+IF(BE$5&lt;=second_reg_period, BE$7, BE$6))^0.5</f>
        <v>0</v>
      </c>
      <c r="BF238" s="120">
        <f>INDEX('Inputs - Summary'!BF$43:BF$52,MATCH($B225,'Inputs - Summary'!$C$43:$C$52,0))*(1+IF(BF$5&lt;=second_reg_period, BF$7, BF$6))^0.5</f>
        <v>0</v>
      </c>
      <c r="BG238" s="120">
        <f>INDEX('Inputs - Summary'!BG$43:BG$52,MATCH($B225,'Inputs - Summary'!$C$43:$C$52,0))*(1+IF(BG$5&lt;=second_reg_period, BG$7, BG$6))^0.5</f>
        <v>0</v>
      </c>
      <c r="BH238" s="120">
        <f>INDEX('Inputs - Summary'!BH$43:BH$52,MATCH($B225,'Inputs - Summary'!$C$43:$C$52,0))*(1+IF(BH$5&lt;=second_reg_period, BH$7, BH$6))^0.5</f>
        <v>0</v>
      </c>
      <c r="BI238" s="120">
        <f>INDEX('Inputs - Summary'!BI$43:BI$52,MATCH($B225,'Inputs - Summary'!$C$43:$C$52,0))*(1+IF(BI$5&lt;=second_reg_period, BI$7, BI$6))^0.5</f>
        <v>0</v>
      </c>
      <c r="BJ238" s="120">
        <f>INDEX('Inputs - Summary'!BJ$43:BJ$52,MATCH($B225,'Inputs - Summary'!$C$43:$C$52,0))*(1+IF(BJ$5&lt;=second_reg_period, BJ$7, BJ$6))^0.5</f>
        <v>0</v>
      </c>
      <c r="BK238" s="120">
        <f>INDEX('Inputs - Summary'!BK$43:BK$52,MATCH($B225,'Inputs - Summary'!$C$43:$C$52,0))*(1+IF(BK$5&lt;=second_reg_period, BK$7, BK$6))^0.5</f>
        <v>0</v>
      </c>
      <c r="BL238" s="120">
        <f>INDEX('Inputs - Summary'!BL$43:BL$52,MATCH($B225,'Inputs - Summary'!$C$43:$C$52,0))*(1+IF(BL$5&lt;=second_reg_period, BL$7, BL$6))^0.5</f>
        <v>0</v>
      </c>
      <c r="BM238" s="120">
        <f>INDEX('Inputs - Summary'!BM$43:BM$52,MATCH($B225,'Inputs - Summary'!$C$43:$C$52,0))*(1+IF(BM$5&lt;=second_reg_period, BM$7, BM$6))^0.5</f>
        <v>0</v>
      </c>
      <c r="BN238" s="120">
        <f>INDEX('Inputs - Summary'!BN$43:BN$52,MATCH($B225,'Inputs - Summary'!$C$43:$C$52,0))*(1+IF(BN$5&lt;=second_reg_period, BN$7, BN$6))^0.5</f>
        <v>0</v>
      </c>
      <c r="BO238" s="120">
        <f>INDEX('Inputs - Summary'!BO$43:BO$52,MATCH($B225,'Inputs - Summary'!$C$43:$C$52,0))*(1+IF(BO$5&lt;=second_reg_period, BO$7, BO$6))^0.5</f>
        <v>0</v>
      </c>
      <c r="BP238" s="120">
        <f>INDEX('Inputs - Summary'!BP$43:BP$52,MATCH($B225,'Inputs - Summary'!$C$43:$C$52,0))*(1+IF(BP$5&lt;=second_reg_period, BP$7, BP$6))^0.5</f>
        <v>0</v>
      </c>
      <c r="BQ238" s="120">
        <f>INDEX('Inputs - Summary'!BQ$43:BQ$52,MATCH($B225,'Inputs - Summary'!$C$43:$C$52,0))*(1+IF(BQ$5&lt;=second_reg_period, BQ$7, BQ$6))^0.5</f>
        <v>0</v>
      </c>
      <c r="BR238" s="120">
        <f>INDEX('Inputs - Summary'!BR$43:BR$52,MATCH($B225,'Inputs - Summary'!$C$43:$C$52,0))*(1+IF(BR$5&lt;=second_reg_period, BR$7, BR$6))^0.5</f>
        <v>0</v>
      </c>
      <c r="BS238" s="120">
        <f>INDEX('Inputs - Summary'!BS$43:BS$52,MATCH($B225,'Inputs - Summary'!$C$43:$C$52,0))*(1+IF(BS$5&lt;=second_reg_period, BS$7, BS$6))^0.5</f>
        <v>0</v>
      </c>
      <c r="BT238" s="120">
        <f>INDEX('Inputs - Summary'!BT$43:BT$52,MATCH($B225,'Inputs - Summary'!$C$43:$C$52,0))*(1+IF(BT$5&lt;=second_reg_period, BT$7, BT$6))^0.5</f>
        <v>0</v>
      </c>
      <c r="BU238" s="120">
        <f>INDEX('Inputs - Summary'!BU$43:BU$52,MATCH($B225,'Inputs - Summary'!$C$43:$C$52,0))*(1+IF(BU$5&lt;=second_reg_period, BU$7, BU$6))^0.5</f>
        <v>0</v>
      </c>
      <c r="BV238" s="120">
        <f>INDEX('Inputs - Summary'!BV$43:BV$52,MATCH($B225,'Inputs - Summary'!$C$43:$C$52,0))*(1+IF(BV$5&lt;=second_reg_period, BV$7, BV$6))^0.5</f>
        <v>0</v>
      </c>
      <c r="BW238" s="120">
        <f>INDEX('Inputs - Summary'!BW$43:BW$52,MATCH($B225,'Inputs - Summary'!$C$43:$C$52,0))*(1+IF(BW$5&lt;=second_reg_period, BW$7, BW$6))^0.5</f>
        <v>0</v>
      </c>
    </row>
    <row r="239" spans="1:75" ht="12.75" customHeight="1" outlineLevel="1">
      <c r="D239" s="126" t="s">
        <v>37</v>
      </c>
      <c r="I239" s="134"/>
      <c r="O239" s="149"/>
      <c r="P239" s="128"/>
      <c r="Q239" s="128"/>
      <c r="R239" s="128"/>
      <c r="S239" s="128"/>
      <c r="T239" s="128"/>
      <c r="U239" s="128"/>
      <c r="V239" s="128"/>
      <c r="W239" s="128"/>
      <c r="X239" s="128"/>
      <c r="Y239" s="128"/>
      <c r="Z239" s="128"/>
      <c r="AA239" s="128"/>
      <c r="AB239" s="128"/>
      <c r="AC239" s="128"/>
      <c r="AD239" s="128"/>
      <c r="AE239" s="128"/>
      <c r="AF239" s="128"/>
      <c r="AG239" s="128"/>
      <c r="AH239" s="128"/>
      <c r="AI239" s="128"/>
      <c r="AJ239" s="128"/>
      <c r="AK239" s="128"/>
      <c r="AL239" s="128"/>
      <c r="AM239" s="128"/>
      <c r="AN239" s="128"/>
      <c r="AO239" s="128"/>
      <c r="AP239" s="128"/>
      <c r="AQ239" s="128"/>
      <c r="AR239" s="128"/>
      <c r="AS239" s="128"/>
      <c r="AT239" s="128"/>
      <c r="AU239" s="128"/>
      <c r="AV239" s="128"/>
      <c r="AW239" s="128"/>
      <c r="AX239" s="128"/>
      <c r="AY239" s="128"/>
      <c r="AZ239" s="128"/>
      <c r="BA239" s="128"/>
      <c r="BB239" s="128"/>
      <c r="BC239" s="128"/>
      <c r="BD239" s="128"/>
      <c r="BE239" s="128"/>
      <c r="BF239" s="128"/>
      <c r="BG239" s="128"/>
      <c r="BH239" s="128"/>
      <c r="BI239" s="128"/>
      <c r="BJ239" s="128"/>
      <c r="BK239" s="128"/>
      <c r="BL239" s="128"/>
      <c r="BM239" s="128"/>
      <c r="BN239" s="128"/>
      <c r="BO239" s="128"/>
      <c r="BP239" s="128"/>
      <c r="BQ239" s="128"/>
      <c r="BR239" s="128"/>
      <c r="BS239" s="128"/>
      <c r="BT239" s="128"/>
      <c r="BU239" s="128"/>
      <c r="BV239" s="128"/>
      <c r="BW239" s="128"/>
    </row>
    <row r="240" spans="1:75" ht="12.75" customHeight="1" outlineLevel="1">
      <c r="D240" s="150" t="s">
        <v>36</v>
      </c>
      <c r="E240" s="120" t="s">
        <v>55</v>
      </c>
      <c r="I240" s="134"/>
      <c r="J240" s="151"/>
      <c r="K240" s="151"/>
      <c r="L240" s="151"/>
      <c r="M240" s="151"/>
      <c r="N240" s="151"/>
      <c r="O240" s="151">
        <f>IF($I227="n/a",0,IF(O$5-$N$5&gt;$I227-5,$N237-SUM($J240:N240),$N237/($I227-5)))</f>
        <v>0</v>
      </c>
      <c r="P240" s="151">
        <f>IF($I227="n/a",0,IF(P$5-$N$5&gt;$I227-5,$N237-SUM($J240:O240),$N237/($I227-5)))</f>
        <v>0</v>
      </c>
      <c r="Q240" s="151">
        <f>IF($I227="n/a",0,IF(Q$5-$N$5&gt;$I227-5,$N237-SUM($J240:P240),$N237/($I227-5)))</f>
        <v>0</v>
      </c>
      <c r="R240" s="151">
        <f>IF($I227="n/a",0,IF(R$5-$N$5&gt;$I227-5,$N237-SUM($J240:Q240),$N237/($I227-5)))</f>
        <v>0</v>
      </c>
      <c r="S240" s="151">
        <f>IF($I227="n/a",0,IF(S$5-$N$5&gt;$I227-5,$N237-SUM($J240:R240),$N237/($I227-5)))</f>
        <v>0</v>
      </c>
      <c r="T240" s="151">
        <f>IF($I227="n/a",0,IF(T$5-$N$5&gt;$I227-5,$N237-SUM($J240:S240),$N237/($I227-5)))</f>
        <v>0</v>
      </c>
      <c r="U240" s="151">
        <f>IF($I227="n/a",0,IF(U$5-$N$5&gt;$I227-5,$N237-SUM($J240:T240),$N237/($I227-5)))</f>
        <v>0</v>
      </c>
      <c r="V240" s="151">
        <f>IF($I227="n/a",0,IF(V$5-$N$5&gt;$I227-5,$N237-SUM($J240:U240),$N237/($I227-5)))</f>
        <v>0</v>
      </c>
      <c r="W240" s="151">
        <f>IF($I227="n/a",0,IF(W$5-$N$5&gt;$I227-5,$N237-SUM($J240:V240),$N237/($I227-5)))</f>
        <v>0</v>
      </c>
      <c r="X240" s="151">
        <f>IF($I227="n/a",0,IF(X$5-$N$5&gt;$I227-5,$N237-SUM($J240:W240),$N237/($I227-5)))</f>
        <v>0</v>
      </c>
      <c r="Y240" s="151">
        <f>IF($I227="n/a",0,IF(Y$5-$N$5&gt;$I227-5,$N237-SUM($J240:X240),$N237/($I227-5)))</f>
        <v>0</v>
      </c>
      <c r="Z240" s="151">
        <f>IF($I227="n/a",0,IF(Z$5-$N$5&gt;$I227-5,$N237-SUM($J240:Y240),$N237/($I227-5)))</f>
        <v>0</v>
      </c>
      <c r="AA240" s="151">
        <f>IF($I227="n/a",0,IF(AA$5-$N$5&gt;$I227-5,$N237-SUM($J240:Z240),$N237/($I227-5)))</f>
        <v>0</v>
      </c>
      <c r="AB240" s="151">
        <f>IF($I227="n/a",0,IF(AB$5-$N$5&gt;$I227-5,$N237-SUM($J240:AA240),$N237/($I227-5)))</f>
        <v>0</v>
      </c>
      <c r="AC240" s="151">
        <f>IF($I227="n/a",0,IF(AC$5-$N$5&gt;$I227-5,$N237-SUM($J240:AB240),$N237/($I227-5)))</f>
        <v>0</v>
      </c>
      <c r="AD240" s="151">
        <f>IF($I227="n/a",0,IF(AD$5-$N$5&gt;$I227-5,$N237-SUM($J240:AC240),$N237/($I227-5)))</f>
        <v>0</v>
      </c>
      <c r="AE240" s="151">
        <f>IF($I227="n/a",0,IF(AE$5-$N$5&gt;$I227-5,$N237-SUM($J240:AD240),$N237/($I227-5)))</f>
        <v>0</v>
      </c>
      <c r="AF240" s="151">
        <f>IF($I227="n/a",0,IF(AF$5-$N$5&gt;$I227-5,$N237-SUM($J240:AE240),$N237/($I227-5)))</f>
        <v>0</v>
      </c>
      <c r="AG240" s="151">
        <f>IF($I227="n/a",0,IF(AG$5-$N$5&gt;$I227-5,$N237-SUM($J240:AF240),$N237/($I227-5)))</f>
        <v>0</v>
      </c>
      <c r="AH240" s="151">
        <f>IF($I227="n/a",0,IF(AH$5-$N$5&gt;$I227-5,$N237-SUM($J240:AG240),$N237/($I227-5)))</f>
        <v>0</v>
      </c>
      <c r="AI240" s="151">
        <f>IF($I227="n/a",0,IF(AI$5-$N$5&gt;$I227-5,$N237-SUM($J240:AH240),$N237/($I227-5)))</f>
        <v>0</v>
      </c>
      <c r="AJ240" s="151">
        <f>IF($I227="n/a",0,IF(AJ$5-$N$5&gt;$I227-5,$N237-SUM($J240:AI240),$N237/($I227-5)))</f>
        <v>0</v>
      </c>
      <c r="AK240" s="151">
        <f>IF($I227="n/a",0,IF(AK$5-$N$5&gt;$I227-5,$N237-SUM($J240:AJ240),$N237/($I227-5)))</f>
        <v>0</v>
      </c>
      <c r="AL240" s="151">
        <f>IF($I227="n/a",0,IF(AL$5-$N$5&gt;$I227-5,$N237-SUM($J240:AK240),$N237/($I227-5)))</f>
        <v>0</v>
      </c>
      <c r="AM240" s="151">
        <f>IF($I227="n/a",0,IF(AM$5-$N$5&gt;$I227-5,$N237-SUM($J240:AL240),$N237/($I227-5)))</f>
        <v>0</v>
      </c>
      <c r="AN240" s="151">
        <f>IF($I227="n/a",0,IF(AN$5-$N$5&gt;$I227-5,$N237-SUM($J240:AM240),$N237/($I227-5)))</f>
        <v>0</v>
      </c>
      <c r="AO240" s="151">
        <f>IF($I227="n/a",0,IF(AO$5-$N$5&gt;$I227-5,$N237-SUM($J240:AN240),$N237/($I227-5)))</f>
        <v>0</v>
      </c>
      <c r="AP240" s="151">
        <f>IF($I227="n/a",0,IF(AP$5-$N$5&gt;$I227-5,$N237-SUM($J240:AO240),$N237/($I227-5)))</f>
        <v>0</v>
      </c>
      <c r="AQ240" s="151">
        <f>IF($I227="n/a",0,IF(AQ$5-$N$5&gt;$I227-5,$N237-SUM($J240:AP240),$N237/($I227-5)))</f>
        <v>0</v>
      </c>
      <c r="AR240" s="151">
        <f>IF($I227="n/a",0,IF(AR$5-$N$5&gt;$I227-5,$N237-SUM($J240:AQ240),$N237/($I227-5)))</f>
        <v>0</v>
      </c>
      <c r="AS240" s="151">
        <f>IF($I227="n/a",0,IF(AS$5-$N$5&gt;$I227-5,$N237-SUM($J240:AR240),$N237/($I227-5)))</f>
        <v>0</v>
      </c>
      <c r="AT240" s="151">
        <f>IF($I227="n/a",0,IF(AT$5-$N$5&gt;$I227-5,$N237-SUM($J240:AS240),$N237/($I227-5)))</f>
        <v>0</v>
      </c>
      <c r="AU240" s="151">
        <f>IF($I227="n/a",0,IF(AU$5-$N$5&gt;$I227-5,$N237-SUM($J240:AT240),$N237/($I227-5)))</f>
        <v>0</v>
      </c>
      <c r="AV240" s="151">
        <f>IF($I227="n/a",0,IF(AV$5-$N$5&gt;$I227-5,$N237-SUM($J240:AU240),$N237/($I227-5)))</f>
        <v>0</v>
      </c>
      <c r="AW240" s="151">
        <f>IF($I227="n/a",0,IF(AW$5-$N$5&gt;$I227-5,$N237-SUM($J240:AV240),$N237/($I227-5)))</f>
        <v>0</v>
      </c>
      <c r="AX240" s="151">
        <f>IF($I227="n/a",0,IF(AX$5-$N$5&gt;$I227-5,$N237-SUM($J240:AW240),$N237/($I227-5)))</f>
        <v>0</v>
      </c>
      <c r="AY240" s="151">
        <f>IF($I227="n/a",0,IF(AY$5-$N$5&gt;$I227-5,$N237-SUM($J240:AX240),$N237/($I227-5)))</f>
        <v>0</v>
      </c>
      <c r="AZ240" s="151">
        <f>IF($I227="n/a",0,IF(AZ$5-$N$5&gt;$I227-5,$N237-SUM($J240:AY240),$N237/($I227-5)))</f>
        <v>0</v>
      </c>
      <c r="BA240" s="151">
        <f>IF($I227="n/a",0,IF(BA$5-$N$5&gt;$I227-5,$N237-SUM($J240:AZ240),$N237/($I227-5)))</f>
        <v>0</v>
      </c>
      <c r="BB240" s="151">
        <f>IF($I227="n/a",0,IF(BB$5-$N$5&gt;$I227-5,$N237-SUM($J240:BA240),$N237/($I227-5)))</f>
        <v>0</v>
      </c>
      <c r="BC240" s="151">
        <f>IF($I227="n/a",0,IF(BC$5-$N$5&gt;$I227-5,$N237-SUM($J240:BB240),$N237/($I227-5)))</f>
        <v>0</v>
      </c>
      <c r="BD240" s="151">
        <f>IF($I227="n/a",0,IF(BD$5-$N$5&gt;$I227-5,$N237-SUM($J240:BC240),$N237/($I227-5)))</f>
        <v>0</v>
      </c>
      <c r="BE240" s="151">
        <f>IF($I227="n/a",0,IF(BE$5-$N$5&gt;$I227-5,$N237-SUM($J240:BD240),$N237/($I227-5)))</f>
        <v>0</v>
      </c>
      <c r="BF240" s="151">
        <f>IF($I227="n/a",0,IF(BF$5-$N$5&gt;$I227-5,$N237-SUM($J240:BE240),$N237/($I227-5)))</f>
        <v>0</v>
      </c>
      <c r="BG240" s="151">
        <f>IF($I227="n/a",0,IF(BG$5-$N$5&gt;$I227-5,$N237-SUM($J240:BF240),$N237/($I227-5)))</f>
        <v>0</v>
      </c>
      <c r="BH240" s="151">
        <f>IF($I227="n/a",0,IF(BH$5-$N$5&gt;$I227-5,$N237-SUM($J240:BG240),$N237/($I227-5)))</f>
        <v>0</v>
      </c>
      <c r="BI240" s="151">
        <f>IF($I227="n/a",0,IF(BI$5-$N$5&gt;$I227-5,$N237-SUM($J240:BH240),$N237/($I227-5)))</f>
        <v>0</v>
      </c>
      <c r="BJ240" s="151">
        <f>IF($I227="n/a",0,IF(BJ$5-$N$5&gt;$I227-5,$N237-SUM($J240:BI240),$N237/($I227-5)))</f>
        <v>0</v>
      </c>
      <c r="BK240" s="151">
        <f>IF($I227="n/a",0,IF(BK$5-$N$5&gt;$I227-5,$N237-SUM($J240:BJ240),$N237/($I227-5)))</f>
        <v>0</v>
      </c>
      <c r="BL240" s="151">
        <f>IF($I227="n/a",0,IF(BL$5-$N$5&gt;$I227-5,$N237-SUM($J240:BK240),$N237/($I227-5)))</f>
        <v>0</v>
      </c>
      <c r="BM240" s="151">
        <f>IF($I227="n/a",0,IF(BM$5-$N$5&gt;$I227-5,$N237-SUM($J240:BL240),$N237/($I227-5)))</f>
        <v>0</v>
      </c>
      <c r="BN240" s="151">
        <f>IF($I227="n/a",0,IF(BN$5-$N$5&gt;$I227-5,$N237-SUM($J240:BM240),$N237/($I227-5)))</f>
        <v>0</v>
      </c>
      <c r="BO240" s="151">
        <f>IF($I227="n/a",0,IF(BO$5-$N$5&gt;$I227-5,$N237-SUM($J240:BN240),$N237/($I227-5)))</f>
        <v>0</v>
      </c>
      <c r="BP240" s="151">
        <f>IF($I227="n/a",0,IF(BP$5-$N$5&gt;$I227-5,$N237-SUM($J240:BO240),$N237/($I227-5)))</f>
        <v>0</v>
      </c>
      <c r="BQ240" s="151">
        <f>IF($I227="n/a",0,IF(BQ$5-$N$5&gt;$I227-5,$N237-SUM($J240:BP240),$N237/($I227-5)))</f>
        <v>0</v>
      </c>
      <c r="BR240" s="151">
        <f>IF($I227="n/a",0,IF(BR$5-$N$5&gt;$I227-5,$N237-SUM($J240:BQ240),$N237/($I227-5)))</f>
        <v>0</v>
      </c>
      <c r="BS240" s="151">
        <f>IF($I227="n/a",0,IF(BS$5-$N$5&gt;$I227-5,$N237-SUM($J240:BR240),$N237/($I227-5)))</f>
        <v>0</v>
      </c>
      <c r="BT240" s="151">
        <f>IF($I227="n/a",0,IF(BT$5-$N$5&gt;$I227-5,$N237-SUM($J240:BS240),$N237/($I227-5)))</f>
        <v>0</v>
      </c>
      <c r="BU240" s="151">
        <f>IF($I227="n/a",0,IF(BU$5-$N$5&gt;$I227-5,$N237-SUM($J240:BT240),$N237/($I227-5)))</f>
        <v>0</v>
      </c>
      <c r="BV240" s="151">
        <f>IF($I227="n/a",0,IF(BV$5-$N$5&gt;$I227-5,$N237-SUM($J240:BU240),$N237/($I227-5)))</f>
        <v>0</v>
      </c>
      <c r="BW240" s="151">
        <f>IF($I227="n/a",0,IF(BW$5-$N$5&gt;$I227-5,$N237-SUM($J240:BV240),$N237/($I227-5)))</f>
        <v>0</v>
      </c>
    </row>
    <row r="241" spans="4:75" ht="12.75" customHeight="1" outlineLevel="1">
      <c r="D241" s="150">
        <v>2013</v>
      </c>
      <c r="E241" s="120" t="s">
        <v>55</v>
      </c>
      <c r="I241" s="134"/>
      <c r="J241" s="152">
        <f>IF(J$5&lt;=$D241,0,IF(SUM($D241,I227)&gt;J$5,$J238/I227,$J238-SUM($I241:I241)))</f>
        <v>0</v>
      </c>
      <c r="K241" s="272">
        <f>IF(K$5&lt;=$D241,0,IF(SUM($D241,I227)&gt;K$5,$J238/I227,$J238-SUM($I241:J241)))</f>
        <v>8.986683750858887E-2</v>
      </c>
      <c r="L241" s="273">
        <f>IF(L$5&lt;=$D241,0,IF(SUM($D241,I227)&gt;L$5,$J238/I227,$J238-SUM($I241:K241)))</f>
        <v>8.986683750858887E-2</v>
      </c>
      <c r="M241" s="273">
        <f>IF(M$5&lt;=$D241,0,IF(SUM($D241,I227)&gt;M$5,$J238/I227,$J238-SUM($I241:L241)))</f>
        <v>8.986683750858887E-2</v>
      </c>
      <c r="N241" s="273">
        <f>IF(N$5&lt;=$D241,0,IF(SUM($D241,I227)&gt;N$5,$J238/I227,$J238-SUM($I241:M241)))</f>
        <v>8.986683750858887E-2</v>
      </c>
      <c r="O241" s="154">
        <f>IF(O$5&lt;=$D241,0,IF(SUM($D241,I227)&gt;O$5,$J238/I227,$J238-SUM($I241:N241)))</f>
        <v>8.986683750858887E-2</v>
      </c>
      <c r="P241" s="154">
        <f>IF(P$5&lt;=$D241,0,IF(SUM($D241,I227)&gt;P$5,$J238/I227,$J238-SUM($I241:O241)))</f>
        <v>8.986683750858887E-2</v>
      </c>
      <c r="Q241" s="154">
        <f>IF(Q$5&lt;=$D241,0,IF(SUM($D241,I227)&gt;Q$5,$J238/I227,$J238-SUM($I241:P241)))</f>
        <v>8.986683750858887E-2</v>
      </c>
      <c r="R241" s="154">
        <f>IF(R$5&lt;=$D241,0,IF(SUM($D241,I227)&gt;R$5,$J238/I227,$J238-SUM($I241:Q241)))</f>
        <v>8.986683750858887E-2</v>
      </c>
      <c r="S241" s="154">
        <f>IF(S$5&lt;=$D241,0,IF(SUM($D241,I227)&gt;S$5,$J238/I227,$J238-SUM($I241:R241)))</f>
        <v>8.986683750858887E-2</v>
      </c>
      <c r="T241" s="154">
        <f>IF(T$5&lt;=$D241,0,IF(SUM($D241,I227)&gt;T$5,$J238/I227,$J238-SUM($I241:S241)))</f>
        <v>8.986683750858887E-2</v>
      </c>
      <c r="U241" s="154">
        <f>IF(U$5&lt;=$D241,0,IF(SUM($D241,I227)&gt;U$5,$J238/I227,$J238-SUM($I241:T241)))</f>
        <v>8.986683750858887E-2</v>
      </c>
      <c r="V241" s="154">
        <f>IF(V$5&lt;=$D241,0,IF(SUM($D241,I227)&gt;V$5,$J238/I227,$J238-SUM($I241:U241)))</f>
        <v>8.986683750858887E-2</v>
      </c>
      <c r="W241" s="154">
        <f>IF(W$5&lt;=$D241,0,IF(SUM($D241,I227)&gt;W$5,$J238/I227,$J238-SUM($I241:V241)))</f>
        <v>8.986683750858887E-2</v>
      </c>
      <c r="X241" s="154">
        <f>IF(X$5&lt;=$D241,0,IF(SUM($D241,I227)&gt;X$5,$J238/I227,$J238-SUM($I241:W241)))</f>
        <v>8.986683750858887E-2</v>
      </c>
      <c r="Y241" s="154">
        <f>IF(Y$5&lt;=$D241,0,IF(SUM($D241,I227)&gt;Y$5,$J238/I227,$J238-SUM($I241:X241)))</f>
        <v>8.986683750858887E-2</v>
      </c>
      <c r="Z241" s="154">
        <f>IF(Z$5&lt;=$D241,0,IF(SUM($D241,I227)&gt;Z$5,$J238/I227,$J238-SUM($I241:Y241)))</f>
        <v>8.986683750858887E-2</v>
      </c>
      <c r="AA241" s="154">
        <f>IF(AA$5&lt;=$D241,0,IF(SUM($D241,I227)&gt;AA$5,$J238/I227,$J238-SUM($I241:Z241)))</f>
        <v>8.986683750858887E-2</v>
      </c>
      <c r="AB241" s="154">
        <f>IF(AB$5&lt;=$D241,0,IF(SUM($D241,I227)&gt;AB$5,$J238/I227,$J238-SUM($I241:AA241)))</f>
        <v>8.986683750858887E-2</v>
      </c>
      <c r="AC241" s="154">
        <f>IF(AC$5&lt;=$D241,0,IF(SUM($D241,I227)&gt;AC$5,$J238/I227,$J238-SUM($I241:AB241)))</f>
        <v>8.986683750858887E-2</v>
      </c>
      <c r="AD241" s="154">
        <f>IF(AD$5&lt;=$D241,0,IF(SUM($D241,I227)&gt;AD$5,$J238/I227,$J238-SUM($I241:AC241)))</f>
        <v>8.986683750858887E-2</v>
      </c>
      <c r="AE241" s="154">
        <f>IF(AE$5&lt;=$D241,0,IF(SUM($D241,I227)&gt;AE$5,$J238/I227,$J238-SUM($I241:AD241)))</f>
        <v>8.986683750858887E-2</v>
      </c>
      <c r="AF241" s="154">
        <f>IF(AF$5&lt;=$D241,0,IF(SUM($D241,I227)&gt;AF$5,$J238/I227,$J238-SUM($I241:AE241)))</f>
        <v>8.986683750858887E-2</v>
      </c>
      <c r="AG241" s="154">
        <f>IF(AG$5&lt;=$D241,0,IF(SUM($D241,I227)&gt;AG$5,$J238/I227,$J238-SUM($I241:AF241)))</f>
        <v>8.986683750858887E-2</v>
      </c>
      <c r="AH241" s="154">
        <f>IF(AH$5&lt;=$D241,0,IF(SUM($D241,I227)&gt;AH$5,$J238/I227,$J238-SUM($I241:AG241)))</f>
        <v>8.986683750858887E-2</v>
      </c>
      <c r="AI241" s="154">
        <f>IF(AI$5&lt;=$D241,0,IF(SUM($D241,I227)&gt;AI$5,$J238/I227,$J238-SUM($I241:AH241)))</f>
        <v>8.986683750858887E-2</v>
      </c>
      <c r="AJ241" s="154">
        <f>IF(AJ$5&lt;=$D241,0,IF(SUM($D241,I227)&gt;AJ$5,$J238/I227,$J238-SUM($I241:AI241)))</f>
        <v>8.986683750858887E-2</v>
      </c>
      <c r="AK241" s="154">
        <f>IF(AK$5&lt;=$D241,0,IF(SUM($D241,I227)&gt;AK$5,$J238/I227,$J238-SUM($I241:AJ241)))</f>
        <v>8.986683750858887E-2</v>
      </c>
      <c r="AL241" s="154">
        <f>IF(AL$5&lt;=$D241,0,IF(SUM($D241,I227)&gt;AL$5,$J238/I227,$J238-SUM($I241:AK241)))</f>
        <v>8.986683750858887E-2</v>
      </c>
      <c r="AM241" s="154">
        <f>IF(AM$5&lt;=$D241,0,IF(SUM($D241,I227)&gt;AM$5,$J238/I227,$J238-SUM($I241:AL241)))</f>
        <v>8.986683750858887E-2</v>
      </c>
      <c r="AN241" s="154">
        <f>IF(AN$5&lt;=$D241,0,IF(SUM($D241,I227)&gt;AN$5,$J238/I227,$J238-SUM($I241:AM241)))</f>
        <v>8.9866837508587594E-2</v>
      </c>
      <c r="AO241" s="154">
        <f>IF(AO$5&lt;=$D241,0,IF(SUM($D241,I227)&gt;AO$5,$J238/I227,$J238-SUM($I241:AN241)))</f>
        <v>0</v>
      </c>
      <c r="AP241" s="154">
        <f>IF(AP$5&lt;=$D241,0,IF(SUM($D241,I227)&gt;AP$5,$J238/I227,$J238-SUM($I241:AO241)))</f>
        <v>0</v>
      </c>
      <c r="AQ241" s="154">
        <f>IF(AQ$5&lt;=$D241,0,IF(SUM($D241,I227)&gt;AQ$5,$J238/I227,$J238-SUM($I241:AP241)))</f>
        <v>0</v>
      </c>
      <c r="AR241" s="154">
        <f>IF(AR$5&lt;=$D241,0,IF(SUM($D241,I227)&gt;AR$5,$J238/I227,$J238-SUM($I241:AQ241)))</f>
        <v>0</v>
      </c>
      <c r="AS241" s="154">
        <f>IF(AS$5&lt;=$D241,0,IF(SUM($D241,I227)&gt;AS$5,$J238/I227,$J238-SUM($I241:AR241)))</f>
        <v>0</v>
      </c>
      <c r="AT241" s="154">
        <f>IF(AT$5&lt;=$D241,0,IF(SUM($D241,I227)&gt;AT$5,$J238/I227,$J238-SUM($I241:AS241)))</f>
        <v>0</v>
      </c>
      <c r="AU241" s="154">
        <f>IF(AU$5&lt;=$D241,0,IF(SUM($D241,I227)&gt;AU$5,$J238/I227,$J238-SUM($I241:AT241)))</f>
        <v>0</v>
      </c>
      <c r="AV241" s="154">
        <f>IF(AV$5&lt;=$D241,0,IF(SUM($D241,I227)&gt;AV$5,$J238/I227,$J238-SUM($I241:AU241)))</f>
        <v>0</v>
      </c>
      <c r="AW241" s="154">
        <f>IF(AW$5&lt;=$D241,0,IF(SUM($D241,I227)&gt;AW$5,$J238/I227,$J238-SUM($I241:AV241)))</f>
        <v>0</v>
      </c>
      <c r="AX241" s="154">
        <f>IF(AX$5&lt;=$D241,0,IF(SUM($D241,I227)&gt;AX$5,$J238/I227,$J238-SUM($I241:AW241)))</f>
        <v>0</v>
      </c>
      <c r="AY241" s="154">
        <f>IF(AY$5&lt;=$D241,0,IF(SUM($D241,I227)&gt;AY$5,$J238/I227,$J238-SUM($I241:AX241)))</f>
        <v>0</v>
      </c>
      <c r="AZ241" s="154">
        <f>IF(AZ$5&lt;=$D241,0,IF(SUM($D241,I227)&gt;AZ$5,$J238/I227,$J238-SUM($I241:AY241)))</f>
        <v>0</v>
      </c>
      <c r="BA241" s="154">
        <f>IF(BA$5&lt;=$D241,0,IF(SUM($D241,I227)&gt;BA$5,$J238/I227,$J238-SUM($I241:AZ241)))</f>
        <v>0</v>
      </c>
      <c r="BB241" s="154">
        <f>IF(BB$5&lt;=$D241,0,IF(SUM($D241,I227)&gt;BB$5,$J238/I227,$J238-SUM($I241:BA241)))</f>
        <v>0</v>
      </c>
      <c r="BC241" s="154">
        <f>IF(BC$5&lt;=$D241,0,IF(SUM($D241,I227)&gt;BC$5,$J238/I227,$J238-SUM($I241:BB241)))</f>
        <v>0</v>
      </c>
      <c r="BD241" s="154">
        <f>IF(BD$5&lt;=$D241,0,IF(SUM($D241,I227)&gt;BD$5,$J238/I227,$J238-SUM($I241:BC241)))</f>
        <v>0</v>
      </c>
      <c r="BE241" s="154">
        <f>IF(BE$5&lt;=$D241,0,IF(SUM($D241,I227)&gt;BE$5,$J238/I227,$J238-SUM($I241:BD241)))</f>
        <v>0</v>
      </c>
      <c r="BF241" s="154">
        <f>IF(BF$5&lt;=$D241,0,IF(SUM($D241,I227)&gt;BF$5,$J238/I227,$J238-SUM($I241:BE241)))</f>
        <v>0</v>
      </c>
      <c r="BG241" s="154">
        <f>IF(BG$5&lt;=$D241,0,IF(SUM($D241,I227)&gt;BG$5,$J238/I227,$J238-SUM($I241:BF241)))</f>
        <v>0</v>
      </c>
      <c r="BH241" s="154">
        <f>IF(BH$5&lt;=$D241,0,IF(SUM($D241,I227)&gt;BH$5,$J238/I227,$J238-SUM($I241:BG241)))</f>
        <v>0</v>
      </c>
      <c r="BI241" s="154">
        <f>IF(BI$5&lt;=$D241,0,IF(SUM($D241,I227)&gt;BI$5,$J238/I227,$J238-SUM($I241:BH241)))</f>
        <v>0</v>
      </c>
      <c r="BJ241" s="154">
        <f>IF(BJ$5&lt;=$D241,0,IF(SUM($D241,I227)&gt;BJ$5,$J238/I227,$J238-SUM($I241:BI241)))</f>
        <v>0</v>
      </c>
      <c r="BK241" s="154">
        <f>IF(BK$5&lt;=$D241,0,IF(SUM($D241,I227)&gt;BK$5,$J238/I227,$J238-SUM($I241:BJ241)))</f>
        <v>0</v>
      </c>
      <c r="BL241" s="154">
        <f>IF(BL$5&lt;=$D241,0,IF(SUM($D241,I227)&gt;BL$5,$J238/I227,$J238-SUM($I241:BK241)))</f>
        <v>0</v>
      </c>
      <c r="BM241" s="154">
        <f>IF(BM$5&lt;=$D241,0,IF(SUM($D241,I227)&gt;BM$5,$J238/I227,$J238-SUM($I241:BL241)))</f>
        <v>0</v>
      </c>
      <c r="BN241" s="154">
        <f>IF(BN$5&lt;=$D241,0,IF(SUM($D241,I227)&gt;BN$5,$J238/I227,$J238-SUM($I241:BM241)))</f>
        <v>0</v>
      </c>
      <c r="BO241" s="154">
        <f>IF(BO$5&lt;=$D241,0,IF(SUM($D241,I227)&gt;BO$5,$J238/I227,$J238-SUM($I241:BN241)))</f>
        <v>0</v>
      </c>
      <c r="BP241" s="154">
        <f>IF(BP$5&lt;=$D241,0,IF(SUM($D241,I227)&gt;BP$5,$J238/I227,$J238-SUM($I241:BO241)))</f>
        <v>0</v>
      </c>
      <c r="BQ241" s="154">
        <f>IF(BQ$5&lt;=$D241,0,IF(SUM($D241,I227)&gt;BQ$5,$J238/I227,$J238-SUM($I241:BP241)))</f>
        <v>0</v>
      </c>
      <c r="BR241" s="154">
        <f>IF(BR$5&lt;=$D241,0,IF(SUM($D241,I227)&gt;BR$5,$J238/I227,$J238-SUM($I241:BQ241)))</f>
        <v>0</v>
      </c>
      <c r="BS241" s="154">
        <f>IF(BS$5&lt;=$D241,0,IF(SUM($D241,I227)&gt;BS$5,$J238/I227,$J238-SUM($I241:BR241)))</f>
        <v>0</v>
      </c>
      <c r="BT241" s="154">
        <f>IF(BT$5&lt;=$D241,0,IF(SUM($D241,I227)&gt;BT$5,$J238/I227,$J238-SUM($I241:BS241)))</f>
        <v>0</v>
      </c>
      <c r="BU241" s="154">
        <f>IF(BU$5&lt;=$D241,0,IF(SUM($D241,I227)&gt;BU$5,$J238/I227,$J238-SUM($I241:BT241)))</f>
        <v>0</v>
      </c>
      <c r="BV241" s="154">
        <f>IF(BV$5&lt;=$D241,0,IF(SUM($D241,I227)&gt;BV$5,$J238/I227,$J238-SUM($I241:BU241)))</f>
        <v>0</v>
      </c>
      <c r="BW241" s="154">
        <f>IF(BW$5&lt;=$D241,0,IF(SUM($D241,I227)&gt;BW$5,$J238/I227,$J238-SUM($I241:BV241)))</f>
        <v>0</v>
      </c>
    </row>
    <row r="242" spans="4:75" ht="12.75" customHeight="1" outlineLevel="1">
      <c r="D242" s="155">
        <f>D241+1</f>
        <v>2014</v>
      </c>
      <c r="E242" s="120" t="s">
        <v>55</v>
      </c>
      <c r="I242" s="134"/>
      <c r="J242" s="152">
        <f>IF(J$5&lt;=$D242,0,IF(SUM($D242,I227)&gt;J$5,$K238/I227,$K238-SUM($I242:I242)))</f>
        <v>0</v>
      </c>
      <c r="K242" s="276">
        <f>IF(K$5&lt;=$D242,0,IF(SUM($D242,I227)&gt;K$5,$K238/I227,$K238-SUM($I242:J242)))</f>
        <v>0</v>
      </c>
      <c r="L242" s="272">
        <f>IF(L$5&lt;=$D242,0,IF(SUM($D242,I227)&gt;L$5,$K238/I227,$K238-SUM($I242:K242)))</f>
        <v>9.4899231848419516E-2</v>
      </c>
      <c r="M242" s="273">
        <f>IF(M$5&lt;=$D242,0,IF(SUM($D242,I227)&gt;M$5,$K238/I227,$K238-SUM($I242:L242)))</f>
        <v>9.4899231848419516E-2</v>
      </c>
      <c r="N242" s="273">
        <f>IF(N$5&lt;=$D242,0,IF(SUM($D242,I227)&gt;N$5,$K238/I227,$K238-SUM($I242:M242)))</f>
        <v>9.4899231848419516E-2</v>
      </c>
      <c r="O242" s="154">
        <f>IF(O$5&lt;=$D242,0,IF(SUM($D242,I227)&gt;O$5,$K238/I227,$K238-SUM($I242:N242)))</f>
        <v>9.4899231848419516E-2</v>
      </c>
      <c r="P242" s="154">
        <f>IF(P$5&lt;=$D242,0,IF(SUM($D242,I227)&gt;P$5,$K238/I227,$K238-SUM($I242:O242)))</f>
        <v>9.4899231848419516E-2</v>
      </c>
      <c r="Q242" s="154">
        <f>IF(Q$5&lt;=$D242,0,IF(SUM($D242,I227)&gt;Q$5,$K238/I227,$K238-SUM($I242:P242)))</f>
        <v>9.4899231848419516E-2</v>
      </c>
      <c r="R242" s="154">
        <f>IF(R$5&lt;=$D242,0,IF(SUM($D242,I227)&gt;R$5,$K238/I227,$K238-SUM($I242:Q242)))</f>
        <v>9.4899231848419516E-2</v>
      </c>
      <c r="S242" s="154">
        <f>IF(S$5&lt;=$D242,0,IF(SUM($D242,I227)&gt;S$5,$K238/I227,$K238-SUM($I242:R242)))</f>
        <v>9.4899231848419516E-2</v>
      </c>
      <c r="T242" s="154">
        <f>IF(T$5&lt;=$D242,0,IF(SUM($D242,I227)&gt;T$5,$K238/I227,$K238-SUM($I242:S242)))</f>
        <v>9.4899231848419516E-2</v>
      </c>
      <c r="U242" s="154">
        <f>IF(U$5&lt;=$D242,0,IF(SUM($D242,I227)&gt;U$5,$K238/I227,$K238-SUM($I242:T242)))</f>
        <v>9.4899231848419516E-2</v>
      </c>
      <c r="V242" s="154">
        <f>IF(V$5&lt;=$D242,0,IF(SUM($D242,I227)&gt;V$5,$K238/I227,$K238-SUM($I242:U242)))</f>
        <v>9.4899231848419516E-2</v>
      </c>
      <c r="W242" s="154">
        <f>IF(W$5&lt;=$D242,0,IF(SUM($D242,I227)&gt;W$5,$K238/I227,$K238-SUM($I242:V242)))</f>
        <v>9.4899231848419516E-2</v>
      </c>
      <c r="X242" s="154">
        <f>IF(X$5&lt;=$D242,0,IF(SUM($D242,I227)&gt;X$5,$K238/I227,$K238-SUM($I242:W242)))</f>
        <v>9.4899231848419516E-2</v>
      </c>
      <c r="Y242" s="154">
        <f>IF(Y$5&lt;=$D242,0,IF(SUM($D242,I227)&gt;Y$5,$K238/I227,$K238-SUM($I242:X242)))</f>
        <v>9.4899231848419516E-2</v>
      </c>
      <c r="Z242" s="154">
        <f>IF(Z$5&lt;=$D242,0,IF(SUM($D242,I227)&gt;Z$5,$K238/I227,$K238-SUM($I242:Y242)))</f>
        <v>9.4899231848419516E-2</v>
      </c>
      <c r="AA242" s="154">
        <f>IF(AA$5&lt;=$D242,0,IF(SUM($D242,I227)&gt;AA$5,$K238/I227,$K238-SUM($I242:Z242)))</f>
        <v>9.4899231848419516E-2</v>
      </c>
      <c r="AB242" s="154">
        <f>IF(AB$5&lt;=$D242,0,IF(SUM($D242,I227)&gt;AB$5,$K238/I227,$K238-SUM($I242:AA242)))</f>
        <v>9.4899231848419516E-2</v>
      </c>
      <c r="AC242" s="154">
        <f>IF(AC$5&lt;=$D242,0,IF(SUM($D242,I227)&gt;AC$5,$K238/I227,$K238-SUM($I242:AB242)))</f>
        <v>9.4899231848419516E-2</v>
      </c>
      <c r="AD242" s="154">
        <f>IF(AD$5&lt;=$D242,0,IF(SUM($D242,I227)&gt;AD$5,$K238/I227,$K238-SUM($I242:AC242)))</f>
        <v>9.4899231848419516E-2</v>
      </c>
      <c r="AE242" s="154">
        <f>IF(AE$5&lt;=$D242,0,IF(SUM($D242,I227)&gt;AE$5,$K238/I227,$K238-SUM($I242:AD242)))</f>
        <v>9.4899231848419516E-2</v>
      </c>
      <c r="AF242" s="154">
        <f>IF(AF$5&lt;=$D242,0,IF(SUM($D242,I227)&gt;AF$5,$K238/I227,$K238-SUM($I242:AE242)))</f>
        <v>9.4899231848419516E-2</v>
      </c>
      <c r="AG242" s="154">
        <f>IF(AG$5&lt;=$D242,0,IF(SUM($D242,I227)&gt;AG$5,$K238/I227,$K238-SUM($I242:AF242)))</f>
        <v>9.4899231848419516E-2</v>
      </c>
      <c r="AH242" s="154">
        <f>IF(AH$5&lt;=$D242,0,IF(SUM($D242,I227)&gt;AH$5,$K238/I227,$K238-SUM($I242:AG242)))</f>
        <v>9.4899231848419516E-2</v>
      </c>
      <c r="AI242" s="154">
        <f>IF(AI$5&lt;=$D242,0,IF(SUM($D242,I227)&gt;AI$5,$K238/I227,$K238-SUM($I242:AH242)))</f>
        <v>9.4899231848419516E-2</v>
      </c>
      <c r="AJ242" s="154">
        <f>IF(AJ$5&lt;=$D242,0,IF(SUM($D242,I227)&gt;AJ$5,$K238/I227,$K238-SUM($I242:AI242)))</f>
        <v>9.4899231848419516E-2</v>
      </c>
      <c r="AK242" s="154">
        <f>IF(AK$5&lt;=$D242,0,IF(SUM($D242,I227)&gt;AK$5,$K238/I227,$K238-SUM($I242:AJ242)))</f>
        <v>9.4899231848419516E-2</v>
      </c>
      <c r="AL242" s="154">
        <f>IF(AL$5&lt;=$D242,0,IF(SUM($D242,I227)&gt;AL$5,$K238/I227,$K238-SUM($I242:AK242)))</f>
        <v>9.4899231848419516E-2</v>
      </c>
      <c r="AM242" s="154">
        <f>IF(AM$5&lt;=$D242,0,IF(SUM($D242,I227)&gt;AM$5,$K238/I227,$K238-SUM($I242:AL242)))</f>
        <v>9.4899231848419516E-2</v>
      </c>
      <c r="AN242" s="154">
        <f>IF(AN$5&lt;=$D242,0,IF(SUM($D242,I227)&gt;AN$5,$K238/I227,$K238-SUM($I242:AM242)))</f>
        <v>9.4899231848419516E-2</v>
      </c>
      <c r="AO242" s="154">
        <f>IF(AO$5&lt;=$D242,0,IF(SUM($D242,I227)&gt;AO$5,$K238/I227,$K238-SUM($I242:AN242)))</f>
        <v>9.4899231848421195E-2</v>
      </c>
      <c r="AP242" s="154">
        <f>IF(AP$5&lt;=$D242,0,IF(SUM($D242,I227)&gt;AP$5,$K238/I227,$K238-SUM($I242:AO242)))</f>
        <v>0</v>
      </c>
      <c r="AQ242" s="154">
        <f>IF(AQ$5&lt;=$D242,0,IF(SUM($D242,I227)&gt;AQ$5,$K238/I227,$K238-SUM($I242:AP242)))</f>
        <v>0</v>
      </c>
      <c r="AR242" s="154">
        <f>IF(AR$5&lt;=$D242,0,IF(SUM($D242,I227)&gt;AR$5,$K238/I227,$K238-SUM($I242:AQ242)))</f>
        <v>0</v>
      </c>
      <c r="AS242" s="154">
        <f>IF(AS$5&lt;=$D242,0,IF(SUM($D242,I227)&gt;AS$5,$K238/I227,$K238-SUM($I242:AR242)))</f>
        <v>0</v>
      </c>
      <c r="AT242" s="154">
        <f>IF(AT$5&lt;=$D242,0,IF(SUM($D242,I227)&gt;AT$5,$K238/I227,$K238-SUM($I242:AS242)))</f>
        <v>0</v>
      </c>
      <c r="AU242" s="154">
        <f>IF(AU$5&lt;=$D242,0,IF(SUM($D242,I227)&gt;AU$5,$K238/I227,$K238-SUM($I242:AT242)))</f>
        <v>0</v>
      </c>
      <c r="AV242" s="154">
        <f>IF(AV$5&lt;=$D242,0,IF(SUM($D242,I227)&gt;AV$5,$K238/I227,$K238-SUM($I242:AU242)))</f>
        <v>0</v>
      </c>
      <c r="AW242" s="154">
        <f>IF(AW$5&lt;=$D242,0,IF(SUM($D242,I227)&gt;AW$5,$K238/I227,$K238-SUM($I242:AV242)))</f>
        <v>0</v>
      </c>
      <c r="AX242" s="154">
        <f>IF(AX$5&lt;=$D242,0,IF(SUM($D242,I227)&gt;AX$5,$K238/I227,$K238-SUM($I242:AW242)))</f>
        <v>0</v>
      </c>
      <c r="AY242" s="154">
        <f>IF(AY$5&lt;=$D242,0,IF(SUM($D242,I227)&gt;AY$5,$K238/I227,$K238-SUM($I242:AX242)))</f>
        <v>0</v>
      </c>
      <c r="AZ242" s="154">
        <f>IF(AZ$5&lt;=$D242,0,IF(SUM($D242,I227)&gt;AZ$5,$K238/I227,$K238-SUM($I242:AY242)))</f>
        <v>0</v>
      </c>
      <c r="BA242" s="154">
        <f>IF(BA$5&lt;=$D242,0,IF(SUM($D242,I227)&gt;BA$5,$K238/I227,$K238-SUM($I242:AZ242)))</f>
        <v>0</v>
      </c>
      <c r="BB242" s="154">
        <f>IF(BB$5&lt;=$D242,0,IF(SUM($D242,I227)&gt;BB$5,$K238/I227,$K238-SUM($I242:BA242)))</f>
        <v>0</v>
      </c>
      <c r="BC242" s="154">
        <f>IF(BC$5&lt;=$D242,0,IF(SUM($D242,I227)&gt;BC$5,$K238/I227,$K238-SUM($I242:BB242)))</f>
        <v>0</v>
      </c>
      <c r="BD242" s="154">
        <f>IF(BD$5&lt;=$D242,0,IF(SUM($D242,I227)&gt;BD$5,$K238/I227,$K238-SUM($I242:BC242)))</f>
        <v>0</v>
      </c>
      <c r="BE242" s="154">
        <f>IF(BE$5&lt;=$D242,0,IF(SUM($D242,I227)&gt;BE$5,$K238/I227,$K238-SUM($I242:BD242)))</f>
        <v>0</v>
      </c>
      <c r="BF242" s="154">
        <f>IF(BF$5&lt;=$D242,0,IF(SUM($D242,I227)&gt;BF$5,$K238/I227,$K238-SUM($I242:BE242)))</f>
        <v>0</v>
      </c>
      <c r="BG242" s="154">
        <f>IF(BG$5&lt;=$D242,0,IF(SUM($D242,I227)&gt;BG$5,$K238/I227,$K238-SUM($I242:BF242)))</f>
        <v>0</v>
      </c>
      <c r="BH242" s="154">
        <f>IF(BH$5&lt;=$D242,0,IF(SUM($D242,I227)&gt;BH$5,$K238/I227,$K238-SUM($I242:BG242)))</f>
        <v>0</v>
      </c>
      <c r="BI242" s="154">
        <f>IF(BI$5&lt;=$D242,0,IF(SUM($D242,I227)&gt;BI$5,$K238/I227,$K238-SUM($I242:BH242)))</f>
        <v>0</v>
      </c>
      <c r="BJ242" s="154">
        <f>IF(BJ$5&lt;=$D242,0,IF(SUM($D242,I227)&gt;BJ$5,$K238/I227,$K238-SUM($I242:BI242)))</f>
        <v>0</v>
      </c>
      <c r="BK242" s="154">
        <f>IF(BK$5&lt;=$D242,0,IF(SUM($D242,I227)&gt;BK$5,$K238/I227,$K238-SUM($I242:BJ242)))</f>
        <v>0</v>
      </c>
      <c r="BL242" s="154">
        <f>IF(BL$5&lt;=$D242,0,IF(SUM($D242,I227)&gt;BL$5,$K238/I227,$K238-SUM($I242:BK242)))</f>
        <v>0</v>
      </c>
      <c r="BM242" s="154">
        <f>IF(BM$5&lt;=$D242,0,IF(SUM($D242,I227)&gt;BM$5,$K238/I227,$K238-SUM($I242:BL242)))</f>
        <v>0</v>
      </c>
      <c r="BN242" s="154">
        <f>IF(BN$5&lt;=$D242,0,IF(SUM($D242,I227)&gt;BN$5,$K238/I227,$K238-SUM($I242:BM242)))</f>
        <v>0</v>
      </c>
      <c r="BO242" s="154">
        <f>IF(BO$5&lt;=$D242,0,IF(SUM($D242,I227)&gt;BO$5,$K238/I227,$K238-SUM($I242:BN242)))</f>
        <v>0</v>
      </c>
      <c r="BP242" s="154">
        <f>IF(BP$5&lt;=$D242,0,IF(SUM($D242,I227)&gt;BP$5,$K238/I227,$K238-SUM($I242:BO242)))</f>
        <v>0</v>
      </c>
      <c r="BQ242" s="154">
        <f>IF(BQ$5&lt;=$D242,0,IF(SUM($D242,I227)&gt;BQ$5,$K238/I227,$K238-SUM($I242:BP242)))</f>
        <v>0</v>
      </c>
      <c r="BR242" s="154">
        <f>IF(BR$5&lt;=$D242,0,IF(SUM($D242,I227)&gt;BR$5,$K238/I227,$K238-SUM($I242:BQ242)))</f>
        <v>0</v>
      </c>
      <c r="BS242" s="154">
        <f>IF(BS$5&lt;=$D242,0,IF(SUM($D242,I227)&gt;BS$5,$K238/I227,$K238-SUM($I242:BR242)))</f>
        <v>0</v>
      </c>
      <c r="BT242" s="154">
        <f>IF(BT$5&lt;=$D242,0,IF(SUM($D242,I227)&gt;BT$5,$K238/I227,$K238-SUM($I242:BS242)))</f>
        <v>0</v>
      </c>
      <c r="BU242" s="154">
        <f>IF(BU$5&lt;=$D242,0,IF(SUM($D242,I227)&gt;BU$5,$K238/I227,$K238-SUM($I242:BT242)))</f>
        <v>0</v>
      </c>
      <c r="BV242" s="154">
        <f>IF(BV$5&lt;=$D242,0,IF(SUM($D242,I227)&gt;BV$5,$K238/I227,$K238-SUM($I242:BU242)))</f>
        <v>0</v>
      </c>
      <c r="BW242" s="154">
        <f>IF(BW$5&lt;=$D242,0,IF(SUM($D242,I227)&gt;BW$5,$K238/I227,$K238-SUM($I242:BV242)))</f>
        <v>0</v>
      </c>
    </row>
    <row r="243" spans="4:75" ht="12.75" customHeight="1" outlineLevel="1">
      <c r="D243" s="155">
        <f t="shared" ref="D243:D270" si="64">D242+1</f>
        <v>2015</v>
      </c>
      <c r="E243" s="120" t="s">
        <v>55</v>
      </c>
      <c r="I243" s="134"/>
      <c r="J243" s="152">
        <f>IF(J$5&lt;=$D243,0,IF(SUM($D243,I227)&gt;J$5,$L238/I227,$L238-SUM($I243:I243)))</f>
        <v>0</v>
      </c>
      <c r="K243" s="276">
        <f>IF(K$5&lt;=$D243,0,IF(SUM($D243,I227)&gt;K$5,$L238/I227,$L238-SUM($I243:J243)))</f>
        <v>0</v>
      </c>
      <c r="L243" s="276">
        <f>IF(L$5&lt;=$D243,0,IF(SUM($D243,I227)&gt;L$5,$L238/I227,$L238-SUM($I243:K243)))</f>
        <v>0</v>
      </c>
      <c r="M243" s="272">
        <f>IF(M$5&lt;=$D243,0,IF(SUM($D243,I227)&gt;M$5,$L238/I227,$L238-SUM($I243:L243)))</f>
        <v>0.11357397678829503</v>
      </c>
      <c r="N243" s="273">
        <f>IF(N$5&lt;=$D243,0,IF(SUM($D243,I227)&gt;N$5,$L238/I227,$L238-SUM($I243:M243)))</f>
        <v>0.11357397678829503</v>
      </c>
      <c r="O243" s="154">
        <f>IF(O$5&lt;=$D243,0,IF(SUM($D243,I227)&gt;O$5,$L238/I227,$L238-SUM($I243:N243)))</f>
        <v>0.11357397678829503</v>
      </c>
      <c r="P243" s="154">
        <f>IF(P$5&lt;=$D243,0,IF(SUM($D243,I227)&gt;P$5,$L238/I227,$L238-SUM($I243:O243)))</f>
        <v>0.11357397678829503</v>
      </c>
      <c r="Q243" s="154">
        <f>IF(Q$5&lt;=$D243,0,IF(SUM($D243,I227)&gt;Q$5,$L238/I227,$L238-SUM($I243:P243)))</f>
        <v>0.11357397678829503</v>
      </c>
      <c r="R243" s="154">
        <f>IF(R$5&lt;=$D243,0,IF(SUM($D243,I227)&gt;R$5,$L238/I227,$L238-SUM($I243:Q243)))</f>
        <v>0.11357397678829503</v>
      </c>
      <c r="S243" s="154">
        <f>IF(S$5&lt;=$D243,0,IF(SUM($D243,I227)&gt;S$5,$L238/I227,$L238-SUM($I243:R243)))</f>
        <v>0.11357397678829503</v>
      </c>
      <c r="T243" s="154">
        <f>IF(T$5&lt;=$D243,0,IF(SUM($D243,I227)&gt;T$5,$L238/I227,$L238-SUM($I243:S243)))</f>
        <v>0.11357397678829503</v>
      </c>
      <c r="U243" s="154">
        <f>IF(U$5&lt;=$D243,0,IF(SUM($D243,I227)&gt;U$5,$L238/I227,$L238-SUM($I243:T243)))</f>
        <v>0.11357397678829503</v>
      </c>
      <c r="V243" s="154">
        <f>IF(V$5&lt;=$D243,0,IF(SUM($D243,I227)&gt;V$5,$L238/I227,$L238-SUM($I243:U243)))</f>
        <v>0.11357397678829503</v>
      </c>
      <c r="W243" s="154">
        <f>IF(W$5&lt;=$D243,0,IF(SUM($D243,I227)&gt;W$5,$L238/I227,$L238-SUM($I243:V243)))</f>
        <v>0.11357397678829503</v>
      </c>
      <c r="X243" s="154">
        <f>IF(X$5&lt;=$D243,0,IF(SUM($D243,I227)&gt;X$5,$L238/I227,$L238-SUM($I243:W243)))</f>
        <v>0.11357397678829503</v>
      </c>
      <c r="Y243" s="154">
        <f>IF(Y$5&lt;=$D243,0,IF(SUM($D243,I227)&gt;Y$5,$L238/I227,$L238-SUM($I243:X243)))</f>
        <v>0.11357397678829503</v>
      </c>
      <c r="Z243" s="154">
        <f>IF(Z$5&lt;=$D243,0,IF(SUM($D243,I227)&gt;Z$5,$L238/I227,$L238-SUM($I243:Y243)))</f>
        <v>0.11357397678829503</v>
      </c>
      <c r="AA243" s="154">
        <f>IF(AA$5&lt;=$D243,0,IF(SUM($D243,I227)&gt;AA$5,$L238/I227,$L238-SUM($I243:Z243)))</f>
        <v>0.11357397678829503</v>
      </c>
      <c r="AB243" s="154">
        <f>IF(AB$5&lt;=$D243,0,IF(SUM($D243,I227)&gt;AB$5,$L238/I227,$L238-SUM($I243:AA243)))</f>
        <v>0.11357397678829503</v>
      </c>
      <c r="AC243" s="154">
        <f>IF(AC$5&lt;=$D243,0,IF(SUM($D243,I227)&gt;AC$5,$L238/I227,$L238-SUM($I243:AB243)))</f>
        <v>0.11357397678829503</v>
      </c>
      <c r="AD243" s="154">
        <f>IF(AD$5&lt;=$D243,0,IF(SUM($D243,I227)&gt;AD$5,$L238/I227,$L238-SUM($I243:AC243)))</f>
        <v>0.11357397678829503</v>
      </c>
      <c r="AE243" s="154">
        <f>IF(AE$5&lt;=$D243,0,IF(SUM($D243,I227)&gt;AE$5,$L238/I227,$L238-SUM($I243:AD243)))</f>
        <v>0.11357397678829503</v>
      </c>
      <c r="AF243" s="154">
        <f>IF(AF$5&lt;=$D243,0,IF(SUM($D243,I227)&gt;AF$5,$L238/I227,$L238-SUM($I243:AE243)))</f>
        <v>0.11357397678829503</v>
      </c>
      <c r="AG243" s="154">
        <f>IF(AG$5&lt;=$D243,0,IF(SUM($D243,I227)&gt;AG$5,$L238/I227,$L238-SUM($I243:AF243)))</f>
        <v>0.11357397678829503</v>
      </c>
      <c r="AH243" s="154">
        <f>IF(AH$5&lt;=$D243,0,IF(SUM($D243,I227)&gt;AH$5,$L238/I227,$L238-SUM($I243:AG243)))</f>
        <v>0.11357397678829503</v>
      </c>
      <c r="AI243" s="154">
        <f>IF(AI$5&lt;=$D243,0,IF(SUM($D243,I227)&gt;AI$5,$L238/I227,$L238-SUM($I243:AH243)))</f>
        <v>0.11357397678829503</v>
      </c>
      <c r="AJ243" s="154">
        <f>IF(AJ$5&lt;=$D243,0,IF(SUM($D243,I227)&gt;AJ$5,$L238/I227,$L238-SUM($I243:AI243)))</f>
        <v>0.11357397678829503</v>
      </c>
      <c r="AK243" s="154">
        <f>IF(AK$5&lt;=$D243,0,IF(SUM($D243,I227)&gt;AK$5,$L238/I227,$L238-SUM($I243:AJ243)))</f>
        <v>0.11357397678829503</v>
      </c>
      <c r="AL243" s="154">
        <f>IF(AL$5&lt;=$D243,0,IF(SUM($D243,I227)&gt;AL$5,$L238/I227,$L238-SUM($I243:AK243)))</f>
        <v>0.11357397678829503</v>
      </c>
      <c r="AM243" s="154">
        <f>IF(AM$5&lt;=$D243,0,IF(SUM($D243,I227)&gt;AM$5,$L238/I227,$L238-SUM($I243:AL243)))</f>
        <v>0.11357397678829503</v>
      </c>
      <c r="AN243" s="154">
        <f>IF(AN$5&lt;=$D243,0,IF(SUM($D243,I227)&gt;AN$5,$L238/I227,$L238-SUM($I243:AM243)))</f>
        <v>0.11357397678829503</v>
      </c>
      <c r="AO243" s="154">
        <f>IF(AO$5&lt;=$D243,0,IF(SUM($D243,I227)&gt;AO$5,$L238/I227,$L238-SUM($I243:AN243)))</f>
        <v>0.11357397678829503</v>
      </c>
      <c r="AP243" s="154">
        <f>IF(AP$5&lt;=$D243,0,IF(SUM($D243,I227)&gt;AP$5,$L238/I227,$L238-SUM($I243:AO243)))</f>
        <v>0.11357397678829706</v>
      </c>
      <c r="AQ243" s="154">
        <f>IF(AQ$5&lt;=$D243,0,IF(SUM($D243,I227)&gt;AQ$5,$L238/I227,$L238-SUM($I243:AP243)))</f>
        <v>0</v>
      </c>
      <c r="AR243" s="154">
        <f>IF(AR$5&lt;=$D243,0,IF(SUM($D243,I227)&gt;AR$5,$L238/I227,$L238-SUM($I243:AQ243)))</f>
        <v>0</v>
      </c>
      <c r="AS243" s="154">
        <f>IF(AS$5&lt;=$D243,0,IF(SUM($D243,I227)&gt;AS$5,$L238/I227,$L238-SUM($I243:AR243)))</f>
        <v>0</v>
      </c>
      <c r="AT243" s="154">
        <f>IF(AT$5&lt;=$D243,0,IF(SUM($D243,I227)&gt;AT$5,$L238/I227,$L238-SUM($I243:AS243)))</f>
        <v>0</v>
      </c>
      <c r="AU243" s="154">
        <f>IF(AU$5&lt;=$D243,0,IF(SUM($D243,I227)&gt;AU$5,$L238/I227,$L238-SUM($I243:AT243)))</f>
        <v>0</v>
      </c>
      <c r="AV243" s="154">
        <f>IF(AV$5&lt;=$D243,0,IF(SUM($D243,I227)&gt;AV$5,$L238/I227,$L238-SUM($I243:AU243)))</f>
        <v>0</v>
      </c>
      <c r="AW243" s="154">
        <f>IF(AW$5&lt;=$D243,0,IF(SUM($D243,I227)&gt;AW$5,$L238/I227,$L238-SUM($I243:AV243)))</f>
        <v>0</v>
      </c>
      <c r="AX243" s="154">
        <f>IF(AX$5&lt;=$D243,0,IF(SUM($D243,I227)&gt;AX$5,$L238/I227,$L238-SUM($I243:AW243)))</f>
        <v>0</v>
      </c>
      <c r="AY243" s="154">
        <f>IF(AY$5&lt;=$D243,0,IF(SUM($D243,I227)&gt;AY$5,$L238/I227,$L238-SUM($I243:AX243)))</f>
        <v>0</v>
      </c>
      <c r="AZ243" s="154">
        <f>IF(AZ$5&lt;=$D243,0,IF(SUM($D243,I227)&gt;AZ$5,$L238/I227,$L238-SUM($I243:AY243)))</f>
        <v>0</v>
      </c>
      <c r="BA243" s="154">
        <f>IF(BA$5&lt;=$D243,0,IF(SUM($D243,I227)&gt;BA$5,$L238/I227,$L238-SUM($I243:AZ243)))</f>
        <v>0</v>
      </c>
      <c r="BB243" s="154">
        <f>IF(BB$5&lt;=$D243,0,IF(SUM($D243,I227)&gt;BB$5,$L238/I227,$L238-SUM($I243:BA243)))</f>
        <v>0</v>
      </c>
      <c r="BC243" s="154">
        <f>IF(BC$5&lt;=$D243,0,IF(SUM($D243,I227)&gt;BC$5,$L238/I227,$L238-SUM($I243:BB243)))</f>
        <v>0</v>
      </c>
      <c r="BD243" s="154">
        <f>IF(BD$5&lt;=$D243,0,IF(SUM($D243,I227)&gt;BD$5,$L238/I227,$L238-SUM($I243:BC243)))</f>
        <v>0</v>
      </c>
      <c r="BE243" s="154">
        <f>IF(BE$5&lt;=$D243,0,IF(SUM($D243,I227)&gt;BE$5,$L238/I227,$L238-SUM($I243:BD243)))</f>
        <v>0</v>
      </c>
      <c r="BF243" s="154">
        <f>IF(BF$5&lt;=$D243,0,IF(SUM($D243,I227)&gt;BF$5,$L238/I227,$L238-SUM($I243:BE243)))</f>
        <v>0</v>
      </c>
      <c r="BG243" s="154">
        <f>IF(BG$5&lt;=$D243,0,IF(SUM($D243,I227)&gt;BG$5,$L238/I227,$L238-SUM($I243:BF243)))</f>
        <v>0</v>
      </c>
      <c r="BH243" s="154">
        <f>IF(BH$5&lt;=$D243,0,IF(SUM($D243,I227)&gt;BH$5,$L238/I227,$L238-SUM($I243:BG243)))</f>
        <v>0</v>
      </c>
      <c r="BI243" s="154">
        <f>IF(BI$5&lt;=$D243,0,IF(SUM($D243,I227)&gt;BI$5,$L238/I227,$L238-SUM($I243:BH243)))</f>
        <v>0</v>
      </c>
      <c r="BJ243" s="154">
        <f>IF(BJ$5&lt;=$D243,0,IF(SUM($D243,I227)&gt;BJ$5,$L238/I227,$L238-SUM($I243:BI243)))</f>
        <v>0</v>
      </c>
      <c r="BK243" s="154">
        <f>IF(BK$5&lt;=$D243,0,IF(SUM($D243,I227)&gt;BK$5,$L238/I227,$L238-SUM($I243:BJ243)))</f>
        <v>0</v>
      </c>
      <c r="BL243" s="154">
        <f>IF(BL$5&lt;=$D243,0,IF(SUM($D243,I227)&gt;BL$5,$L238/I227,$L238-SUM($I243:BK243)))</f>
        <v>0</v>
      </c>
      <c r="BM243" s="154">
        <f>IF(BM$5&lt;=$D243,0,IF(SUM($D243,I227)&gt;BM$5,$L238/I227,$L238-SUM($I243:BL243)))</f>
        <v>0</v>
      </c>
      <c r="BN243" s="154">
        <f>IF(BN$5&lt;=$D243,0,IF(SUM($D243,I227)&gt;BN$5,$L238/I227,$L238-SUM($I243:BM243)))</f>
        <v>0</v>
      </c>
      <c r="BO243" s="154">
        <f>IF(BO$5&lt;=$D243,0,IF(SUM($D243,I227)&gt;BO$5,$L238/I227,$L238-SUM($I243:BN243)))</f>
        <v>0</v>
      </c>
      <c r="BP243" s="154">
        <f>IF(BP$5&lt;=$D243,0,IF(SUM($D243,I227)&gt;BP$5,$L238/I227,$L238-SUM($I243:BO243)))</f>
        <v>0</v>
      </c>
      <c r="BQ243" s="154">
        <f>IF(BQ$5&lt;=$D243,0,IF(SUM($D243,I227)&gt;BQ$5,$L238/I227,$L238-SUM($I243:BP243)))</f>
        <v>0</v>
      </c>
      <c r="BR243" s="154">
        <f>IF(BR$5&lt;=$D243,0,IF(SUM($D243,I227)&gt;BR$5,$L238/I227,$L238-SUM($I243:BQ243)))</f>
        <v>0</v>
      </c>
      <c r="BS243" s="154">
        <f>IF(BS$5&lt;=$D243,0,IF(SUM($D243,I227)&gt;BS$5,$L238/I227,$L238-SUM($I243:BR243)))</f>
        <v>0</v>
      </c>
      <c r="BT243" s="154">
        <f>IF(BT$5&lt;=$D243,0,IF(SUM($D243,I227)&gt;BT$5,$L238/I227,$L238-SUM($I243:BS243)))</f>
        <v>0</v>
      </c>
      <c r="BU243" s="154">
        <f>IF(BU$5&lt;=$D243,0,IF(SUM($D243,I227)&gt;BU$5,$L238/I227,$L238-SUM($I243:BT243)))</f>
        <v>0</v>
      </c>
      <c r="BV243" s="154">
        <f>IF(BV$5&lt;=$D243,0,IF(SUM($D243,I227)&gt;BV$5,$L238/I227,$L238-SUM($I243:BU243)))</f>
        <v>0</v>
      </c>
      <c r="BW243" s="154">
        <f>IF(BW$5&lt;=$D243,0,IF(SUM($D243,I227)&gt;BW$5,$L238/I227,$L238-SUM($I243:BV243)))</f>
        <v>0</v>
      </c>
    </row>
    <row r="244" spans="4:75" ht="12.75" customHeight="1" outlineLevel="1">
      <c r="D244" s="155">
        <f t="shared" si="64"/>
        <v>2016</v>
      </c>
      <c r="E244" s="120" t="s">
        <v>55</v>
      </c>
      <c r="I244" s="134"/>
      <c r="J244" s="152">
        <f>IF(J$5&lt;=$D244,0,IF(SUM($D244,I227)&gt;J$5,$M238/I227,$M238-SUM($I244:I244)))</f>
        <v>0</v>
      </c>
      <c r="K244" s="276">
        <f>IF(K$5&lt;=$D244,0,IF(SUM($D244,I227)&gt;K$5,$M238/I227,$M238-SUM($I244:J244)))</f>
        <v>0</v>
      </c>
      <c r="L244" s="276">
        <f>IF(L$5&lt;=$D244,0,IF(SUM($D244,I227)&gt;L$5,$M238/I227,$M238-SUM($I244:K244)))</f>
        <v>0</v>
      </c>
      <c r="M244" s="276">
        <f>IF(M$5&lt;=$D244,0,IF(SUM($D244,I227)&gt;M$5,$M238/I227,$M238-SUM($I244:L244)))</f>
        <v>0</v>
      </c>
      <c r="N244" s="272">
        <f>IF(N$5&lt;=$D244,0,IF(SUM($D244,I227)&gt;N$5,$M238/I227,$M238-SUM($I244:M244)))</f>
        <v>0.12267006525062769</v>
      </c>
      <c r="O244" s="154">
        <f>IF(O$5&lt;=$D244,0,IF(SUM($D244,I227)&gt;O$5,$M238/I227,$M238-SUM($I244:N244)))</f>
        <v>0.12267006525062769</v>
      </c>
      <c r="P244" s="154">
        <f>IF(P$5&lt;=$D244,0,IF(SUM($D244,I227)&gt;P$5,$M238/I227,$M238-SUM($I244:O244)))</f>
        <v>0.12267006525062769</v>
      </c>
      <c r="Q244" s="154">
        <f>IF(Q$5&lt;=$D244,0,IF(SUM($D244,I227)&gt;Q$5,$M238/I227,$M238-SUM($I244:P244)))</f>
        <v>0.12267006525062769</v>
      </c>
      <c r="R244" s="154">
        <f>IF(R$5&lt;=$D244,0,IF(SUM($D244,I227)&gt;R$5,$M238/I227,$M238-SUM($I244:Q244)))</f>
        <v>0.12267006525062769</v>
      </c>
      <c r="S244" s="154">
        <f>IF(S$5&lt;=$D244,0,IF(SUM($D244,I227)&gt;S$5,$M238/I227,$M238-SUM($I244:R244)))</f>
        <v>0.12267006525062769</v>
      </c>
      <c r="T244" s="154">
        <f>IF(T$5&lt;=$D244,0,IF(SUM($D244,I227)&gt;T$5,$M238/I227,$M238-SUM($I244:S244)))</f>
        <v>0.12267006525062769</v>
      </c>
      <c r="U244" s="154">
        <f>IF(U$5&lt;=$D244,0,IF(SUM($D244,I227)&gt;U$5,$M238/I227,$M238-SUM($I244:T244)))</f>
        <v>0.12267006525062769</v>
      </c>
      <c r="V244" s="154">
        <f>IF(V$5&lt;=$D244,0,IF(SUM($D244,I227)&gt;V$5,$M238/I227,$M238-SUM($I244:U244)))</f>
        <v>0.12267006525062769</v>
      </c>
      <c r="W244" s="154">
        <f>IF(W$5&lt;=$D244,0,IF(SUM($D244,I227)&gt;W$5,$M238/I227,$M238-SUM($I244:V244)))</f>
        <v>0.12267006525062769</v>
      </c>
      <c r="X244" s="154">
        <f>IF(X$5&lt;=$D244,0,IF(SUM($D244,I227)&gt;X$5,$M238/I227,$M238-SUM($I244:W244)))</f>
        <v>0.12267006525062769</v>
      </c>
      <c r="Y244" s="154">
        <f>IF(Y$5&lt;=$D244,0,IF(SUM($D244,I227)&gt;Y$5,$M238/I227,$M238-SUM($I244:X244)))</f>
        <v>0.12267006525062769</v>
      </c>
      <c r="Z244" s="154">
        <f>IF(Z$5&lt;=$D244,0,IF(SUM($D244,I227)&gt;Z$5,$M238/I227,$M238-SUM($I244:Y244)))</f>
        <v>0.12267006525062769</v>
      </c>
      <c r="AA244" s="154">
        <f>IF(AA$5&lt;=$D244,0,IF(SUM($D244,I227)&gt;AA$5,$M238/I227,$M238-SUM($I244:Z244)))</f>
        <v>0.12267006525062769</v>
      </c>
      <c r="AB244" s="154">
        <f>IF(AB$5&lt;=$D244,0,IF(SUM($D244,I227)&gt;AB$5,$M238/I227,$M238-SUM($I244:AA244)))</f>
        <v>0.12267006525062769</v>
      </c>
      <c r="AC244" s="154">
        <f>IF(AC$5&lt;=$D244,0,IF(SUM($D244,I227)&gt;AC$5,$M238/I227,$M238-SUM($I244:AB244)))</f>
        <v>0.12267006525062769</v>
      </c>
      <c r="AD244" s="154">
        <f>IF(AD$5&lt;=$D244,0,IF(SUM($D244,I227)&gt;AD$5,$M238/I227,$M238-SUM($I244:AC244)))</f>
        <v>0.12267006525062769</v>
      </c>
      <c r="AE244" s="154">
        <f>IF(AE$5&lt;=$D244,0,IF(SUM($D244,I227)&gt;AE$5,$M238/I227,$M238-SUM($I244:AD244)))</f>
        <v>0.12267006525062769</v>
      </c>
      <c r="AF244" s="154">
        <f>IF(AF$5&lt;=$D244,0,IF(SUM($D244,I227)&gt;AF$5,$M238/I227,$M238-SUM($I244:AE244)))</f>
        <v>0.12267006525062769</v>
      </c>
      <c r="AG244" s="154">
        <f>IF(AG$5&lt;=$D244,0,IF(SUM($D244,I227)&gt;AG$5,$M238/I227,$M238-SUM($I244:AF244)))</f>
        <v>0.12267006525062769</v>
      </c>
      <c r="AH244" s="154">
        <f>IF(AH$5&lt;=$D244,0,IF(SUM($D244,I227)&gt;AH$5,$M238/I227,$M238-SUM($I244:AG244)))</f>
        <v>0.12267006525062769</v>
      </c>
      <c r="AI244" s="154">
        <f>IF(AI$5&lt;=$D244,0,IF(SUM($D244,I227)&gt;AI$5,$M238/I227,$M238-SUM($I244:AH244)))</f>
        <v>0.12267006525062769</v>
      </c>
      <c r="AJ244" s="154">
        <f>IF(AJ$5&lt;=$D244,0,IF(SUM($D244,I227)&gt;AJ$5,$M238/I227,$M238-SUM($I244:AI244)))</f>
        <v>0.12267006525062769</v>
      </c>
      <c r="AK244" s="154">
        <f>IF(AK$5&lt;=$D244,0,IF(SUM($D244,I227)&gt;AK$5,$M238/I227,$M238-SUM($I244:AJ244)))</f>
        <v>0.12267006525062769</v>
      </c>
      <c r="AL244" s="154">
        <f>IF(AL$5&lt;=$D244,0,IF(SUM($D244,I227)&gt;AL$5,$M238/I227,$M238-SUM($I244:AK244)))</f>
        <v>0.12267006525062769</v>
      </c>
      <c r="AM244" s="154">
        <f>IF(AM$5&lt;=$D244,0,IF(SUM($D244,I227)&gt;AM$5,$M238/I227,$M238-SUM($I244:AL244)))</f>
        <v>0.12267006525062769</v>
      </c>
      <c r="AN244" s="154">
        <f>IF(AN$5&lt;=$D244,0,IF(SUM($D244,I227)&gt;AN$5,$M238/I227,$M238-SUM($I244:AM244)))</f>
        <v>0.12267006525062769</v>
      </c>
      <c r="AO244" s="154">
        <f>IF(AO$5&lt;=$D244,0,IF(SUM($D244,I227)&gt;AO$5,$M238/I227,$M238-SUM($I244:AN244)))</f>
        <v>0.12267006525062769</v>
      </c>
      <c r="AP244" s="154">
        <f>IF(AP$5&lt;=$D244,0,IF(SUM($D244,I227)&gt;AP$5,$M238/I227,$M238-SUM($I244:AO244)))</f>
        <v>0.12267006525062769</v>
      </c>
      <c r="AQ244" s="154">
        <f>IF(AQ$5&lt;=$D244,0,IF(SUM($D244,I227)&gt;AQ$5,$M238/I227,$M238-SUM($I244:AP244)))</f>
        <v>0.12267006525062651</v>
      </c>
      <c r="AR244" s="154">
        <f>IF(AR$5&lt;=$D244,0,IF(SUM($D244,I227)&gt;AR$5,$M238/I227,$M238-SUM($I244:AQ244)))</f>
        <v>0</v>
      </c>
      <c r="AS244" s="154">
        <f>IF(AS$5&lt;=$D244,0,IF(SUM($D244,I227)&gt;AS$5,$M238/I227,$M238-SUM($I244:AR244)))</f>
        <v>0</v>
      </c>
      <c r="AT244" s="154">
        <f>IF(AT$5&lt;=$D244,0,IF(SUM($D244,I227)&gt;AT$5,$M238/I227,$M238-SUM($I244:AS244)))</f>
        <v>0</v>
      </c>
      <c r="AU244" s="154">
        <f>IF(AU$5&lt;=$D244,0,IF(SUM($D244,I227)&gt;AU$5,$M238/I227,$M238-SUM($I244:AT244)))</f>
        <v>0</v>
      </c>
      <c r="AV244" s="154">
        <f>IF(AV$5&lt;=$D244,0,IF(SUM($D244,I227)&gt;AV$5,$M238/I227,$M238-SUM($I244:AU244)))</f>
        <v>0</v>
      </c>
      <c r="AW244" s="154">
        <f>IF(AW$5&lt;=$D244,0,IF(SUM($D244,I227)&gt;AW$5,$M238/I227,$M238-SUM($I244:AV244)))</f>
        <v>0</v>
      </c>
      <c r="AX244" s="154">
        <f>IF(AX$5&lt;=$D244,0,IF(SUM($D244,I227)&gt;AX$5,$M238/I227,$M238-SUM($I244:AW244)))</f>
        <v>0</v>
      </c>
      <c r="AY244" s="154">
        <f>IF(AY$5&lt;=$D244,0,IF(SUM($D244,I227)&gt;AY$5,$M238/I227,$M238-SUM($I244:AX244)))</f>
        <v>0</v>
      </c>
      <c r="AZ244" s="154">
        <f>IF(AZ$5&lt;=$D244,0,IF(SUM($D244,I227)&gt;AZ$5,$M238/I227,$M238-SUM($I244:AY244)))</f>
        <v>0</v>
      </c>
      <c r="BA244" s="154">
        <f>IF(BA$5&lt;=$D244,0,IF(SUM($D244,I227)&gt;BA$5,$M238/I227,$M238-SUM($I244:AZ244)))</f>
        <v>0</v>
      </c>
      <c r="BB244" s="154">
        <f>IF(BB$5&lt;=$D244,0,IF(SUM($D244,I227)&gt;BB$5,$M238/I227,$M238-SUM($I244:BA244)))</f>
        <v>0</v>
      </c>
      <c r="BC244" s="154">
        <f>IF(BC$5&lt;=$D244,0,IF(SUM($D244,I227)&gt;BC$5,$M238/I227,$M238-SUM($I244:BB244)))</f>
        <v>0</v>
      </c>
      <c r="BD244" s="154">
        <f>IF(BD$5&lt;=$D244,0,IF(SUM($D244,I227)&gt;BD$5,$M238/I227,$M238-SUM($I244:BC244)))</f>
        <v>0</v>
      </c>
      <c r="BE244" s="154">
        <f>IF(BE$5&lt;=$D244,0,IF(SUM($D244,I227)&gt;BE$5,$M238/I227,$M238-SUM($I244:BD244)))</f>
        <v>0</v>
      </c>
      <c r="BF244" s="154">
        <f>IF(BF$5&lt;=$D244,0,IF(SUM($D244,I227)&gt;BF$5,$M238/I227,$M238-SUM($I244:BE244)))</f>
        <v>0</v>
      </c>
      <c r="BG244" s="154">
        <f>IF(BG$5&lt;=$D244,0,IF(SUM($D244,I227)&gt;BG$5,$M238/I227,$M238-SUM($I244:BF244)))</f>
        <v>0</v>
      </c>
      <c r="BH244" s="154">
        <f>IF(BH$5&lt;=$D244,0,IF(SUM($D244,I227)&gt;BH$5,$M238/I227,$M238-SUM($I244:BG244)))</f>
        <v>0</v>
      </c>
      <c r="BI244" s="154">
        <f>IF(BI$5&lt;=$D244,0,IF(SUM($D244,I227)&gt;BI$5,$M238/I227,$M238-SUM($I244:BH244)))</f>
        <v>0</v>
      </c>
      <c r="BJ244" s="154">
        <f>IF(BJ$5&lt;=$D244,0,IF(SUM($D244,I227)&gt;BJ$5,$M238/I227,$M238-SUM($I244:BI244)))</f>
        <v>0</v>
      </c>
      <c r="BK244" s="154">
        <f>IF(BK$5&lt;=$D244,0,IF(SUM($D244,I227)&gt;BK$5,$M238/I227,$M238-SUM($I244:BJ244)))</f>
        <v>0</v>
      </c>
      <c r="BL244" s="154">
        <f>IF(BL$5&lt;=$D244,0,IF(SUM($D244,I227)&gt;BL$5,$M238/I227,$M238-SUM($I244:BK244)))</f>
        <v>0</v>
      </c>
      <c r="BM244" s="154">
        <f>IF(BM$5&lt;=$D244,0,IF(SUM($D244,I227)&gt;BM$5,$M238/I227,$M238-SUM($I244:BL244)))</f>
        <v>0</v>
      </c>
      <c r="BN244" s="154">
        <f>IF(BN$5&lt;=$D244,0,IF(SUM($D244,I227)&gt;BN$5,$M238/I227,$M238-SUM($I244:BM244)))</f>
        <v>0</v>
      </c>
      <c r="BO244" s="154">
        <f>IF(BO$5&lt;=$D244,0,IF(SUM($D244,I227)&gt;BO$5,$M238/I227,$M238-SUM($I244:BN244)))</f>
        <v>0</v>
      </c>
      <c r="BP244" s="154">
        <f>IF(BP$5&lt;=$D244,0,IF(SUM($D244,I227)&gt;BP$5,$M238/I227,$M238-SUM($I244:BO244)))</f>
        <v>0</v>
      </c>
      <c r="BQ244" s="154">
        <f>IF(BQ$5&lt;=$D244,0,IF(SUM($D244,I227)&gt;BQ$5,$M238/I227,$M238-SUM($I244:BP244)))</f>
        <v>0</v>
      </c>
      <c r="BR244" s="154">
        <f>IF(BR$5&lt;=$D244,0,IF(SUM($D244,I227)&gt;BR$5,$M238/I227,$M238-SUM($I244:BQ244)))</f>
        <v>0</v>
      </c>
      <c r="BS244" s="154">
        <f>IF(BS$5&lt;=$D244,0,IF(SUM($D244,I227)&gt;BS$5,$M238/I227,$M238-SUM($I244:BR244)))</f>
        <v>0</v>
      </c>
      <c r="BT244" s="154">
        <f>IF(BT$5&lt;=$D244,0,IF(SUM($D244,I227)&gt;BT$5,$M238/I227,$M238-SUM($I244:BS244)))</f>
        <v>0</v>
      </c>
      <c r="BU244" s="154">
        <f>IF(BU$5&lt;=$D244,0,IF(SUM($D244,I227)&gt;BU$5,$M238/I227,$M238-SUM($I244:BT244)))</f>
        <v>0</v>
      </c>
      <c r="BV244" s="154">
        <f>IF(BV$5&lt;=$D244,0,IF(SUM($D244,I227)&gt;BV$5,$M238/I227,$M238-SUM($I244:BU244)))</f>
        <v>0</v>
      </c>
      <c r="BW244" s="154">
        <f>IF(BW$5&lt;=$D244,0,IF(SUM($D244,I227)&gt;BW$5,$M238/I227,$M238-SUM($I244:BV244)))</f>
        <v>0</v>
      </c>
    </row>
    <row r="245" spans="4:75" ht="12.75" customHeight="1" outlineLevel="1">
      <c r="D245" s="155">
        <f t="shared" si="64"/>
        <v>2017</v>
      </c>
      <c r="E245" s="120" t="s">
        <v>55</v>
      </c>
      <c r="I245" s="134"/>
      <c r="J245" s="152">
        <f>IF(J$5&lt;=$D245,0,IF(SUM($D245,I227)&gt;J$5,$N238/I227,$N238-SUM($I245:I245)))</f>
        <v>0</v>
      </c>
      <c r="K245" s="276">
        <f>IF(K$5&lt;=$D245,0,IF(SUM($D245,I227)&gt;K$5,$N238/I227,$N238-SUM($I245:J245)))</f>
        <v>0</v>
      </c>
      <c r="L245" s="276">
        <f>IF(L$5&lt;=$D245,0,IF(SUM($D245,I227)&gt;L$5,$N238/I227,$N238-SUM($I245:K245)))</f>
        <v>0</v>
      </c>
      <c r="M245" s="276">
        <f>IF(M$5&lt;=$D245,0,IF(SUM($D245,I227)&gt;M$5,$N238/I227,$N238-SUM($I245:L245)))</f>
        <v>0</v>
      </c>
      <c r="N245" s="276">
        <f>IF(N$5&lt;=$D245,0,IF(SUM($D245,I227)&gt;N$5,$N238/I227,$N238-SUM($I245:M245)))</f>
        <v>0</v>
      </c>
      <c r="O245" s="153">
        <f>IF(O$5&lt;=$D245,0,IF(SUM($D245,I227)&gt;O$5,$N238/I227,$N238-SUM($I245:N245)))</f>
        <v>0.13343760591923734</v>
      </c>
      <c r="P245" s="154">
        <f>IF(P$5&lt;=$D245,0,IF(SUM($D245,I227)&gt;P$5,$N238/I227,$N238-SUM($I245:O245)))</f>
        <v>0.13343760591923734</v>
      </c>
      <c r="Q245" s="154">
        <f>IF(Q$5&lt;=$D245,0,IF(SUM($D245,I227)&gt;Q$5,$N238/I227,$N238-SUM($I245:P245)))</f>
        <v>0.13343760591923734</v>
      </c>
      <c r="R245" s="154">
        <f>IF(R$5&lt;=$D245,0,IF(SUM($D245,I227)&gt;R$5,$N238/I227,$N238-SUM($I245:Q245)))</f>
        <v>0.13343760591923734</v>
      </c>
      <c r="S245" s="154">
        <f>IF(S$5&lt;=$D245,0,IF(SUM($D245,I227)&gt;S$5,$N238/I227,$N238-SUM($I245:R245)))</f>
        <v>0.13343760591923734</v>
      </c>
      <c r="T245" s="154">
        <f>IF(T$5&lt;=$D245,0,IF(SUM($D245,I227)&gt;T$5,$N238/I227,$N238-SUM($I245:S245)))</f>
        <v>0.13343760591923734</v>
      </c>
      <c r="U245" s="154">
        <f>IF(U$5&lt;=$D245,0,IF(SUM($D245,I227)&gt;U$5,$N238/I227,$N238-SUM($I245:T245)))</f>
        <v>0.13343760591923734</v>
      </c>
      <c r="V245" s="154">
        <f>IF(V$5&lt;=$D245,0,IF(SUM($D245,I227)&gt;V$5,$N238/I227,$N238-SUM($I245:U245)))</f>
        <v>0.13343760591923734</v>
      </c>
      <c r="W245" s="154">
        <f>IF(W$5&lt;=$D245,0,IF(SUM($D245,I227)&gt;W$5,$N238/I227,$N238-SUM($I245:V245)))</f>
        <v>0.13343760591923734</v>
      </c>
      <c r="X245" s="154">
        <f>IF(X$5&lt;=$D245,0,IF(SUM($D245,I227)&gt;X$5,$N238/I227,$N238-SUM($I245:W245)))</f>
        <v>0.13343760591923734</v>
      </c>
      <c r="Y245" s="154">
        <f>IF(Y$5&lt;=$D245,0,IF(SUM($D245,I227)&gt;Y$5,$N238/I227,$N238-SUM($I245:X245)))</f>
        <v>0.13343760591923734</v>
      </c>
      <c r="Z245" s="154">
        <f>IF(Z$5&lt;=$D245,0,IF(SUM($D245,I227)&gt;Z$5,$N238/I227,$N238-SUM($I245:Y245)))</f>
        <v>0.13343760591923734</v>
      </c>
      <c r="AA245" s="154">
        <f>IF(AA$5&lt;=$D245,0,IF(SUM($D245,I227)&gt;AA$5,$N238/I227,$N238-SUM($I245:Z245)))</f>
        <v>0.13343760591923734</v>
      </c>
      <c r="AB245" s="154">
        <f>IF(AB$5&lt;=$D245,0,IF(SUM($D245,I227)&gt;AB$5,$N238/I227,$N238-SUM($I245:AA245)))</f>
        <v>0.13343760591923734</v>
      </c>
      <c r="AC245" s="154">
        <f>IF(AC$5&lt;=$D245,0,IF(SUM($D245,I227)&gt;AC$5,$N238/I227,$N238-SUM($I245:AB245)))</f>
        <v>0.13343760591923734</v>
      </c>
      <c r="AD245" s="154">
        <f>IF(AD$5&lt;=$D245,0,IF(SUM($D245,I227)&gt;AD$5,$N238/I227,$N238-SUM($I245:AC245)))</f>
        <v>0.13343760591923734</v>
      </c>
      <c r="AE245" s="154">
        <f>IF(AE$5&lt;=$D245,0,IF(SUM($D245,I227)&gt;AE$5,$N238/I227,$N238-SUM($I245:AD245)))</f>
        <v>0.13343760591923734</v>
      </c>
      <c r="AF245" s="154">
        <f>IF(AF$5&lt;=$D245,0,IF(SUM($D245,I227)&gt;AF$5,$N238/I227,$N238-SUM($I245:AE245)))</f>
        <v>0.13343760591923734</v>
      </c>
      <c r="AG245" s="154">
        <f>IF(AG$5&lt;=$D245,0,IF(SUM($D245,I227)&gt;AG$5,$N238/I227,$N238-SUM($I245:AF245)))</f>
        <v>0.13343760591923734</v>
      </c>
      <c r="AH245" s="154">
        <f>IF(AH$5&lt;=$D245,0,IF(SUM($D245,I227)&gt;AH$5,$N238/I227,$N238-SUM($I245:AG245)))</f>
        <v>0.13343760591923734</v>
      </c>
      <c r="AI245" s="154">
        <f>IF(AI$5&lt;=$D245,0,IF(SUM($D245,I227)&gt;AI$5,$N238/I227,$N238-SUM($I245:AH245)))</f>
        <v>0.13343760591923734</v>
      </c>
      <c r="AJ245" s="154">
        <f>IF(AJ$5&lt;=$D245,0,IF(SUM($D245,I227)&gt;AJ$5,$N238/I227,$N238-SUM($I245:AI245)))</f>
        <v>0.13343760591923734</v>
      </c>
      <c r="AK245" s="154">
        <f>IF(AK$5&lt;=$D245,0,IF(SUM($D245,I227)&gt;AK$5,$N238/I227,$N238-SUM($I245:AJ245)))</f>
        <v>0.13343760591923734</v>
      </c>
      <c r="AL245" s="154">
        <f>IF(AL$5&lt;=$D245,0,IF(SUM($D245,I227)&gt;AL$5,$N238/I227,$N238-SUM($I245:AK245)))</f>
        <v>0.13343760591923734</v>
      </c>
      <c r="AM245" s="154">
        <f>IF(AM$5&lt;=$D245,0,IF(SUM($D245,I227)&gt;AM$5,$N238/I227,$N238-SUM($I245:AL245)))</f>
        <v>0.13343760591923734</v>
      </c>
      <c r="AN245" s="154">
        <f>IF(AN$5&lt;=$D245,0,IF(SUM($D245,I227)&gt;AN$5,$N238/I227,$N238-SUM($I245:AM245)))</f>
        <v>0.13343760591923734</v>
      </c>
      <c r="AO245" s="154">
        <f>IF(AO$5&lt;=$D245,0,IF(SUM($D245,I227)&gt;AO$5,$N238/I227,$N238-SUM($I245:AN245)))</f>
        <v>0.13343760591923734</v>
      </c>
      <c r="AP245" s="154">
        <f>IF(AP$5&lt;=$D245,0,IF(SUM($D245,I227)&gt;AP$5,$N238/I227,$N238-SUM($I245:AO245)))</f>
        <v>0.13343760591923734</v>
      </c>
      <c r="AQ245" s="154">
        <f>IF(AQ$5&lt;=$D245,0,IF(SUM($D245,I227)&gt;AQ$5,$N238/I227,$N238-SUM($I245:AP245)))</f>
        <v>0.13343760591923734</v>
      </c>
      <c r="AR245" s="154">
        <f>IF(AR$5&lt;=$D245,0,IF(SUM($D245,I227)&gt;AR$5,$N238/I227,$N238-SUM($I245:AQ245)))</f>
        <v>0.13343760591923903</v>
      </c>
      <c r="AS245" s="154">
        <f>IF(AS$5&lt;=$D245,0,IF(SUM($D245,I227)&gt;AS$5,$N238/I227,$N238-SUM($I245:AR245)))</f>
        <v>0</v>
      </c>
      <c r="AT245" s="154">
        <f>IF(AT$5&lt;=$D245,0,IF(SUM($D245,I227)&gt;AT$5,$N238/I227,$N238-SUM($I245:AS245)))</f>
        <v>0</v>
      </c>
      <c r="AU245" s="154">
        <f>IF(AU$5&lt;=$D245,0,IF(SUM($D245,I227)&gt;AU$5,$N238/I227,$N238-SUM($I245:AT245)))</f>
        <v>0</v>
      </c>
      <c r="AV245" s="154">
        <f>IF(AV$5&lt;=$D245,0,IF(SUM($D245,I227)&gt;AV$5,$N238/I227,$N238-SUM($I245:AU245)))</f>
        <v>0</v>
      </c>
      <c r="AW245" s="154">
        <f>IF(AW$5&lt;=$D245,0,IF(SUM($D245,I227)&gt;AW$5,$N238/I227,$N238-SUM($I245:AV245)))</f>
        <v>0</v>
      </c>
      <c r="AX245" s="154">
        <f>IF(AX$5&lt;=$D245,0,IF(SUM($D245,I227)&gt;AX$5,$N238/I227,$N238-SUM($I245:AW245)))</f>
        <v>0</v>
      </c>
      <c r="AY245" s="154">
        <f>IF(AY$5&lt;=$D245,0,IF(SUM($D245,I227)&gt;AY$5,$N238/I227,$N238-SUM($I245:AX245)))</f>
        <v>0</v>
      </c>
      <c r="AZ245" s="154">
        <f>IF(AZ$5&lt;=$D245,0,IF(SUM($D245,I227)&gt;AZ$5,$N238/I227,$N238-SUM($I245:AY245)))</f>
        <v>0</v>
      </c>
      <c r="BA245" s="154">
        <f>IF(BA$5&lt;=$D245,0,IF(SUM($D245,I227)&gt;BA$5,$N238/I227,$N238-SUM($I245:AZ245)))</f>
        <v>0</v>
      </c>
      <c r="BB245" s="154">
        <f>IF(BB$5&lt;=$D245,0,IF(SUM($D245,I227)&gt;BB$5,$N238/I227,$N238-SUM($I245:BA245)))</f>
        <v>0</v>
      </c>
      <c r="BC245" s="154">
        <f>IF(BC$5&lt;=$D245,0,IF(SUM($D245,I227)&gt;BC$5,$N238/I227,$N238-SUM($I245:BB245)))</f>
        <v>0</v>
      </c>
      <c r="BD245" s="154">
        <f>IF(BD$5&lt;=$D245,0,IF(SUM($D245,I227)&gt;BD$5,$N238/I227,$N238-SUM($I245:BC245)))</f>
        <v>0</v>
      </c>
      <c r="BE245" s="154">
        <f>IF(BE$5&lt;=$D245,0,IF(SUM($D245,I227)&gt;BE$5,$N238/I227,$N238-SUM($I245:BD245)))</f>
        <v>0</v>
      </c>
      <c r="BF245" s="154">
        <f>IF(BF$5&lt;=$D245,0,IF(SUM($D245,I227)&gt;BF$5,$N238/I227,$N238-SUM($I245:BE245)))</f>
        <v>0</v>
      </c>
      <c r="BG245" s="154">
        <f>IF(BG$5&lt;=$D245,0,IF(SUM($D245,I227)&gt;BG$5,$N238/I227,$N238-SUM($I245:BF245)))</f>
        <v>0</v>
      </c>
      <c r="BH245" s="154">
        <f>IF(BH$5&lt;=$D245,0,IF(SUM($D245,I227)&gt;BH$5,$N238/I227,$N238-SUM($I245:BG245)))</f>
        <v>0</v>
      </c>
      <c r="BI245" s="154">
        <f>IF(BI$5&lt;=$D245,0,IF(SUM($D245,I227)&gt;BI$5,$N238/I227,$N238-SUM($I245:BH245)))</f>
        <v>0</v>
      </c>
      <c r="BJ245" s="154">
        <f>IF(BJ$5&lt;=$D245,0,IF(SUM($D245,I227)&gt;BJ$5,$N238/I227,$N238-SUM($I245:BI245)))</f>
        <v>0</v>
      </c>
      <c r="BK245" s="154">
        <f>IF(BK$5&lt;=$D245,0,IF(SUM($D245,I227)&gt;BK$5,$N238/I227,$N238-SUM($I245:BJ245)))</f>
        <v>0</v>
      </c>
      <c r="BL245" s="154">
        <f>IF(BL$5&lt;=$D245,0,IF(SUM($D245,I227)&gt;BL$5,$N238/I227,$N238-SUM($I245:BK245)))</f>
        <v>0</v>
      </c>
      <c r="BM245" s="154">
        <f>IF(BM$5&lt;=$D245,0,IF(SUM($D245,I227)&gt;BM$5,$N238/I227,$N238-SUM($I245:BL245)))</f>
        <v>0</v>
      </c>
      <c r="BN245" s="154">
        <f>IF(BN$5&lt;=$D245,0,IF(SUM($D245,I227)&gt;BN$5,$N238/I227,$N238-SUM($I245:BM245)))</f>
        <v>0</v>
      </c>
      <c r="BO245" s="154">
        <f>IF(BO$5&lt;=$D245,0,IF(SUM($D245,I227)&gt;BO$5,$N238/I227,$N238-SUM($I245:BN245)))</f>
        <v>0</v>
      </c>
      <c r="BP245" s="154">
        <f>IF(BP$5&lt;=$D245,0,IF(SUM($D245,I227)&gt;BP$5,$N238/I227,$N238-SUM($I245:BO245)))</f>
        <v>0</v>
      </c>
      <c r="BQ245" s="154">
        <f>IF(BQ$5&lt;=$D245,0,IF(SUM($D245,I227)&gt;BQ$5,$N238/I227,$N238-SUM($I245:BP245)))</f>
        <v>0</v>
      </c>
      <c r="BR245" s="154">
        <f>IF(BR$5&lt;=$D245,0,IF(SUM($D245,I227)&gt;BR$5,$N238/I227,$N238-SUM($I245:BQ245)))</f>
        <v>0</v>
      </c>
      <c r="BS245" s="154">
        <f>IF(BS$5&lt;=$D245,0,IF(SUM($D245,I227)&gt;BS$5,$N238/I227,$N238-SUM($I245:BR245)))</f>
        <v>0</v>
      </c>
      <c r="BT245" s="154">
        <f>IF(BT$5&lt;=$D245,0,IF(SUM($D245,I227)&gt;BT$5,$N238/I227,$N238-SUM($I245:BS245)))</f>
        <v>0</v>
      </c>
      <c r="BU245" s="154">
        <f>IF(BU$5&lt;=$D245,0,IF(SUM($D245,I227)&gt;BU$5,$N238/I227,$N238-SUM($I245:BT245)))</f>
        <v>0</v>
      </c>
      <c r="BV245" s="154">
        <f>IF(BV$5&lt;=$D245,0,IF(SUM($D245,I227)&gt;BV$5,$N238/I227,$N238-SUM($I245:BU245)))</f>
        <v>0</v>
      </c>
      <c r="BW245" s="154">
        <f>IF(BW$5&lt;=$D245,0,IF(SUM($D245,I227)&gt;BW$5,$N238/I227,$N238-SUM($I245:BV245)))</f>
        <v>0</v>
      </c>
    </row>
    <row r="246" spans="4:75" ht="12.75" customHeight="1" outlineLevel="1">
      <c r="D246" s="155">
        <f t="shared" si="64"/>
        <v>2018</v>
      </c>
      <c r="E246" s="120" t="s">
        <v>55</v>
      </c>
      <c r="I246" s="134"/>
      <c r="J246" s="152">
        <f>IF(J$5&lt;=$D246,0,IF(SUM($D246,I227)&gt;J$5,$O238/I227,$O238-SUM($I246:I246)))</f>
        <v>0</v>
      </c>
      <c r="K246" s="152">
        <f>IF(K$5&lt;=$D246,0,IF(SUM($D246,I227)&gt;K$5,$O238/I227,$O238-SUM($I246:J246)))</f>
        <v>0</v>
      </c>
      <c r="L246" s="152">
        <f>IF(L$5&lt;=$D246,0,IF(SUM($D246,I227)&gt;L$5,$O238/I227,$O238-SUM($I246:K246)))</f>
        <v>0</v>
      </c>
      <c r="M246" s="152">
        <f>IF(M$5&lt;=$D246,0,IF(SUM($D246,I227)&gt;M$5,$O238/I227,$O238-SUM($I246:L246)))</f>
        <v>0</v>
      </c>
      <c r="N246" s="152">
        <f>IF(N$5&lt;=$D246,0,IF(SUM($D246,I227)&gt;N$5,$O238/I227,$O238-SUM($I246:M246)))</f>
        <v>0</v>
      </c>
      <c r="O246" s="152">
        <f>IF(O$5&lt;=$D246,0,IF(SUM($D246,I227)&gt;O$5,$O238/I227,$O238-SUM($I246:N246)))</f>
        <v>0</v>
      </c>
      <c r="P246" s="153">
        <f>IF(P$5&lt;=$D246,0,IF(SUM($D246,I227)&gt;P$5,$O238/I227,$O238-SUM($I246:O246)))</f>
        <v>0</v>
      </c>
      <c r="Q246" s="154">
        <f>IF(Q$5&lt;=$D246,0,IF(SUM($D246,I227)&gt;Q$5,$O238/I227,$O238-SUM($I246:P246)))</f>
        <v>0</v>
      </c>
      <c r="R246" s="154">
        <f>IF(R$5&lt;=$D246,0,IF(SUM($D246,I227)&gt;R$5,$O238/I227,$O238-SUM($I246:Q246)))</f>
        <v>0</v>
      </c>
      <c r="S246" s="154">
        <f>IF(S$5&lt;=$D246,0,IF(SUM($D246,I227)&gt;S$5,$O238/I227,$O238-SUM($I246:R246)))</f>
        <v>0</v>
      </c>
      <c r="T246" s="154">
        <f>IF(T$5&lt;=$D246,0,IF(SUM($D246,I227)&gt;T$5,$O238/I227,$O238-SUM($I246:S246)))</f>
        <v>0</v>
      </c>
      <c r="U246" s="154">
        <f>IF(U$5&lt;=$D246,0,IF(SUM($D246,I227)&gt;U$5,$O238/I227,$O238-SUM($I246:T246)))</f>
        <v>0</v>
      </c>
      <c r="V246" s="154">
        <f>IF(V$5&lt;=$D246,0,IF(SUM($D246,I227)&gt;V$5,$O238/I227,$O238-SUM($I246:U246)))</f>
        <v>0</v>
      </c>
      <c r="W246" s="154">
        <f>IF(W$5&lt;=$D246,0,IF(SUM($D246,I227)&gt;W$5,$O238/I227,$O238-SUM($I246:V246)))</f>
        <v>0</v>
      </c>
      <c r="X246" s="154">
        <f>IF(X$5&lt;=$D246,0,IF(SUM($D246,I227)&gt;X$5,$O238/I227,$O238-SUM($I246:W246)))</f>
        <v>0</v>
      </c>
      <c r="Y246" s="154">
        <f>IF(Y$5&lt;=$D246,0,IF(SUM($D246,I227)&gt;Y$5,$O238/I227,$O238-SUM($I246:X246)))</f>
        <v>0</v>
      </c>
      <c r="Z246" s="154">
        <f>IF(Z$5&lt;=$D246,0,IF(SUM($D246,I227)&gt;Z$5,$O238/I227,$O238-SUM($I246:Y246)))</f>
        <v>0</v>
      </c>
      <c r="AA246" s="154">
        <f>IF(AA$5&lt;=$D246,0,IF(SUM($D246,I227)&gt;AA$5,$O238/I227,$O238-SUM($I246:Z246)))</f>
        <v>0</v>
      </c>
      <c r="AB246" s="154">
        <f>IF(AB$5&lt;=$D246,0,IF(SUM($D246,I227)&gt;AB$5,$O238/I227,$O238-SUM($I246:AA246)))</f>
        <v>0</v>
      </c>
      <c r="AC246" s="154">
        <f>IF(AC$5&lt;=$D246,0,IF(SUM($D246,I227)&gt;AC$5,$O238/I227,$O238-SUM($I246:AB246)))</f>
        <v>0</v>
      </c>
      <c r="AD246" s="154">
        <f>IF(AD$5&lt;=$D246,0,IF(SUM($D246,I227)&gt;AD$5,$O238/I227,$O238-SUM($I246:AC246)))</f>
        <v>0</v>
      </c>
      <c r="AE246" s="154">
        <f>IF(AE$5&lt;=$D246,0,IF(SUM($D246,I227)&gt;AE$5,$O238/I227,$O238-SUM($I246:AD246)))</f>
        <v>0</v>
      </c>
      <c r="AF246" s="154">
        <f>IF(AF$5&lt;=$D246,0,IF(SUM($D246,I227)&gt;AF$5,$O238/I227,$O238-SUM($I246:AE246)))</f>
        <v>0</v>
      </c>
      <c r="AG246" s="154">
        <f>IF(AG$5&lt;=$D246,0,IF(SUM($D246,I227)&gt;AG$5,$O238/I227,$O238-SUM($I246:AF246)))</f>
        <v>0</v>
      </c>
      <c r="AH246" s="154">
        <f>IF(AH$5&lt;=$D246,0,IF(SUM($D246,I227)&gt;AH$5,$O238/I227,$O238-SUM($I246:AG246)))</f>
        <v>0</v>
      </c>
      <c r="AI246" s="154">
        <f>IF(AI$5&lt;=$D246,0,IF(SUM($D246,I227)&gt;AI$5,$O238/I227,$O238-SUM($I246:AH246)))</f>
        <v>0</v>
      </c>
      <c r="AJ246" s="154">
        <f>IF(AJ$5&lt;=$D246,0,IF(SUM($D246,I227)&gt;AJ$5,$O238/I227,$O238-SUM($I246:AI246)))</f>
        <v>0</v>
      </c>
      <c r="AK246" s="154">
        <f>IF(AK$5&lt;=$D246,0,IF(SUM($D246,I227)&gt;AK$5,$O238/I227,$O238-SUM($I246:AJ246)))</f>
        <v>0</v>
      </c>
      <c r="AL246" s="154">
        <f>IF(AL$5&lt;=$D246,0,IF(SUM($D246,I227)&gt;AL$5,$O238/I227,$O238-SUM($I246:AK246)))</f>
        <v>0</v>
      </c>
      <c r="AM246" s="154">
        <f>IF(AM$5&lt;=$D246,0,IF(SUM($D246,I227)&gt;AM$5,$O238/I227,$O238-SUM($I246:AL246)))</f>
        <v>0</v>
      </c>
      <c r="AN246" s="154">
        <f>IF(AN$5&lt;=$D246,0,IF(SUM($D246,I227)&gt;AN$5,$O238/I227,$O238-SUM($I246:AM246)))</f>
        <v>0</v>
      </c>
      <c r="AO246" s="154">
        <f>IF(AO$5&lt;=$D246,0,IF(SUM($D246,I227)&gt;AO$5,$O238/I227,$O238-SUM($I246:AN246)))</f>
        <v>0</v>
      </c>
      <c r="AP246" s="154">
        <f>IF(AP$5&lt;=$D246,0,IF(SUM($D246,I227)&gt;AP$5,$O238/I227,$O238-SUM($I246:AO246)))</f>
        <v>0</v>
      </c>
      <c r="AQ246" s="154">
        <f>IF(AQ$5&lt;=$D246,0,IF(SUM($D246,I227)&gt;AQ$5,$O238/I227,$O238-SUM($I246:AP246)))</f>
        <v>0</v>
      </c>
      <c r="AR246" s="154">
        <f>IF(AR$5&lt;=$D246,0,IF(SUM($D246,I227)&gt;AR$5,$O238/I227,$O238-SUM($I246:AQ246)))</f>
        <v>0</v>
      </c>
      <c r="AS246" s="154">
        <f>IF(AS$5&lt;=$D246,0,IF(SUM($D246,I227)&gt;AS$5,$O238/I227,$O238-SUM($I246:AR246)))</f>
        <v>0</v>
      </c>
      <c r="AT246" s="154">
        <f>IF(AT$5&lt;=$D246,0,IF(SUM($D246,I227)&gt;AT$5,$O238/I227,$O238-SUM($I246:AS246)))</f>
        <v>0</v>
      </c>
      <c r="AU246" s="154">
        <f>IF(AU$5&lt;=$D246,0,IF(SUM($D246,I227)&gt;AU$5,$O238/I227,$O238-SUM($I246:AT246)))</f>
        <v>0</v>
      </c>
      <c r="AV246" s="154">
        <f>IF(AV$5&lt;=$D246,0,IF(SUM($D246,I227)&gt;AV$5,$O238/I227,$O238-SUM($I246:AU246)))</f>
        <v>0</v>
      </c>
      <c r="AW246" s="154">
        <f>IF(AW$5&lt;=$D246,0,IF(SUM($D246,I227)&gt;AW$5,$O238/I227,$O238-SUM($I246:AV246)))</f>
        <v>0</v>
      </c>
      <c r="AX246" s="154">
        <f>IF(AX$5&lt;=$D246,0,IF(SUM($D246,I227)&gt;AX$5,$O238/I227,$O238-SUM($I246:AW246)))</f>
        <v>0</v>
      </c>
      <c r="AY246" s="154">
        <f>IF(AY$5&lt;=$D246,0,IF(SUM($D246,I227)&gt;AY$5,$O238/I227,$O238-SUM($I246:AX246)))</f>
        <v>0</v>
      </c>
      <c r="AZ246" s="154">
        <f>IF(AZ$5&lt;=$D246,0,IF(SUM($D246,I227)&gt;AZ$5,$O238/I227,$O238-SUM($I246:AY246)))</f>
        <v>0</v>
      </c>
      <c r="BA246" s="154">
        <f>IF(BA$5&lt;=$D246,0,IF(SUM($D246,I227)&gt;BA$5,$O238/I227,$O238-SUM($I246:AZ246)))</f>
        <v>0</v>
      </c>
      <c r="BB246" s="154">
        <f>IF(BB$5&lt;=$D246,0,IF(SUM($D246,I227)&gt;BB$5,$O238/I227,$O238-SUM($I246:BA246)))</f>
        <v>0</v>
      </c>
      <c r="BC246" s="154">
        <f>IF(BC$5&lt;=$D246,0,IF(SUM($D246,I227)&gt;BC$5,$O238/I227,$O238-SUM($I246:BB246)))</f>
        <v>0</v>
      </c>
      <c r="BD246" s="154">
        <f>IF(BD$5&lt;=$D246,0,IF(SUM($D246,I227)&gt;BD$5,$O238/I227,$O238-SUM($I246:BC246)))</f>
        <v>0</v>
      </c>
      <c r="BE246" s="154">
        <f>IF(BE$5&lt;=$D246,0,IF(SUM($D246,I227)&gt;BE$5,$O238/I227,$O238-SUM($I246:BD246)))</f>
        <v>0</v>
      </c>
      <c r="BF246" s="154">
        <f>IF(BF$5&lt;=$D246,0,IF(SUM($D246,I227)&gt;BF$5,$O238/I227,$O238-SUM($I246:BE246)))</f>
        <v>0</v>
      </c>
      <c r="BG246" s="154">
        <f>IF(BG$5&lt;=$D246,0,IF(SUM($D246,I227)&gt;BG$5,$O238/I227,$O238-SUM($I246:BF246)))</f>
        <v>0</v>
      </c>
      <c r="BH246" s="154">
        <f>IF(BH$5&lt;=$D246,0,IF(SUM($D246,I227)&gt;BH$5,$O238/I227,$O238-SUM($I246:BG246)))</f>
        <v>0</v>
      </c>
      <c r="BI246" s="154">
        <f>IF(BI$5&lt;=$D246,0,IF(SUM($D246,I227)&gt;BI$5,$O238/I227,$O238-SUM($I246:BH246)))</f>
        <v>0</v>
      </c>
      <c r="BJ246" s="154">
        <f>IF(BJ$5&lt;=$D246,0,IF(SUM($D246,I227)&gt;BJ$5,$O238/I227,$O238-SUM($I246:BI246)))</f>
        <v>0</v>
      </c>
      <c r="BK246" s="154">
        <f>IF(BK$5&lt;=$D246,0,IF(SUM($D246,I227)&gt;BK$5,$O238/I227,$O238-SUM($I246:BJ246)))</f>
        <v>0</v>
      </c>
      <c r="BL246" s="154">
        <f>IF(BL$5&lt;=$D246,0,IF(SUM($D246,I227)&gt;BL$5,$O238/I227,$O238-SUM($I246:BK246)))</f>
        <v>0</v>
      </c>
      <c r="BM246" s="154">
        <f>IF(BM$5&lt;=$D246,0,IF(SUM($D246,I227)&gt;BM$5,$O238/I227,$O238-SUM($I246:BL246)))</f>
        <v>0</v>
      </c>
      <c r="BN246" s="154">
        <f>IF(BN$5&lt;=$D246,0,IF(SUM($D246,I227)&gt;BN$5,$O238/I227,$O238-SUM($I246:BM246)))</f>
        <v>0</v>
      </c>
      <c r="BO246" s="154">
        <f>IF(BO$5&lt;=$D246,0,IF(SUM($D246,I227)&gt;BO$5,$O238/I227,$O238-SUM($I246:BN246)))</f>
        <v>0</v>
      </c>
      <c r="BP246" s="154">
        <f>IF(BP$5&lt;=$D246,0,IF(SUM($D246,I227)&gt;BP$5,$O238/I227,$O238-SUM($I246:BO246)))</f>
        <v>0</v>
      </c>
      <c r="BQ246" s="154">
        <f>IF(BQ$5&lt;=$D246,0,IF(SUM($D246,I227)&gt;BQ$5,$O238/I227,$O238-SUM($I246:BP246)))</f>
        <v>0</v>
      </c>
      <c r="BR246" s="154">
        <f>IF(BR$5&lt;=$D246,0,IF(SUM($D246,I227)&gt;BR$5,$O238/I227,$O238-SUM($I246:BQ246)))</f>
        <v>0</v>
      </c>
      <c r="BS246" s="154">
        <f>IF(BS$5&lt;=$D246,0,IF(SUM($D246,I227)&gt;BS$5,$O238/I227,$O238-SUM($I246:BR246)))</f>
        <v>0</v>
      </c>
      <c r="BT246" s="154">
        <f>IF(BT$5&lt;=$D246,0,IF(SUM($D246,I227)&gt;BT$5,$O238/I227,$O238-SUM($I246:BS246)))</f>
        <v>0</v>
      </c>
      <c r="BU246" s="154">
        <f>IF(BU$5&lt;=$D246,0,IF(SUM($D246,I227)&gt;BU$5,$O238/I227,$O238-SUM($I246:BT246)))</f>
        <v>0</v>
      </c>
      <c r="BV246" s="154">
        <f>IF(BV$5&lt;=$D246,0,IF(SUM($D246,I227)&gt;BV$5,$O238/I227,$O238-SUM($I246:BU246)))</f>
        <v>0</v>
      </c>
      <c r="BW246" s="154">
        <f>IF(BW$5&lt;=$D246,0,IF(SUM($D246,I227)&gt;BW$5,$O238/I227,$O238-SUM($I246:BV246)))</f>
        <v>0</v>
      </c>
    </row>
    <row r="247" spans="4:75" ht="12.75" customHeight="1" outlineLevel="1">
      <c r="D247" s="155">
        <f t="shared" si="64"/>
        <v>2019</v>
      </c>
      <c r="E247" s="120" t="s">
        <v>55</v>
      </c>
      <c r="I247" s="134"/>
      <c r="J247" s="152">
        <f>IF(J$5&lt;=$D247,0,IF(SUM($D247,I227)&gt;J$5,$P238/I227,$P238-SUM($I247:I247)))</f>
        <v>0</v>
      </c>
      <c r="K247" s="152">
        <f>IF(K$5&lt;=$D247,0,IF(SUM($D247,I227)&gt;K$5,$P238/I227,$P238-SUM($I247:J247)))</f>
        <v>0</v>
      </c>
      <c r="L247" s="152">
        <f>IF(L$5&lt;=$D247,0,IF(SUM($D247,I227)&gt;L$5,$P238/I227,$P238-SUM($I247:K247)))</f>
        <v>0</v>
      </c>
      <c r="M247" s="152">
        <f>IF(M$5&lt;=$D247,0,IF(SUM($D247,I227)&gt;M$5,$P238/I227,$P238-SUM($I247:L247)))</f>
        <v>0</v>
      </c>
      <c r="N247" s="152">
        <f>IF(N$5&lt;=$D247,0,IF(SUM($D247,I227)&gt;N$5,$P238/I227,$P238-SUM($I247:M247)))</f>
        <v>0</v>
      </c>
      <c r="O247" s="152">
        <f>IF(O$5&lt;=$D247,0,IF(SUM($D247,I227)&gt;O$5,$P238/I227,$P238-SUM($I247:N247)))</f>
        <v>0</v>
      </c>
      <c r="P247" s="152">
        <f>IF(P$5&lt;=$D247,0,IF(SUM($D247,I227)&gt;P$5,$P238/I227,$P238-SUM($I247:O247)))</f>
        <v>0</v>
      </c>
      <c r="Q247" s="153">
        <f>IF(Q$5&lt;=$D247,0,IF(SUM($D247,I227)&gt;Q$5,$P238/I227,$P238-SUM($I247:P247)))</f>
        <v>0</v>
      </c>
      <c r="R247" s="154">
        <f>IF(R$5&lt;=$D247,0,IF(SUM($D247,I227)&gt;R$5,$P238/I227,$P238-SUM($I247:Q247)))</f>
        <v>0</v>
      </c>
      <c r="S247" s="154">
        <f>IF(S$5&lt;=$D247,0,IF(SUM($D247,I227)&gt;S$5,$P238/I227,$P238-SUM($I247:R247)))</f>
        <v>0</v>
      </c>
      <c r="T247" s="154">
        <f>IF(T$5&lt;=$D247,0,IF(SUM($D247,I227)&gt;T$5,$P238/I227,$P238-SUM($I247:S247)))</f>
        <v>0</v>
      </c>
      <c r="U247" s="154">
        <f>IF(U$5&lt;=$D247,0,IF(SUM($D247,I227)&gt;U$5,$P238/I227,$P238-SUM($I247:T247)))</f>
        <v>0</v>
      </c>
      <c r="V247" s="154">
        <f>IF(V$5&lt;=$D247,0,IF(SUM($D247,I227)&gt;V$5,$P238/I227,$P238-SUM($I247:U247)))</f>
        <v>0</v>
      </c>
      <c r="W247" s="154">
        <f>IF(W$5&lt;=$D247,0,IF(SUM($D247,I227)&gt;W$5,$P238/I227,$P238-SUM($I247:V247)))</f>
        <v>0</v>
      </c>
      <c r="X247" s="154">
        <f>IF(X$5&lt;=$D247,0,IF(SUM($D247,I227)&gt;X$5,$P238/I227,$P238-SUM($I247:W247)))</f>
        <v>0</v>
      </c>
      <c r="Y247" s="154">
        <f>IF(Y$5&lt;=$D247,0,IF(SUM($D247,I227)&gt;Y$5,$P238/I227,$P238-SUM($I247:X247)))</f>
        <v>0</v>
      </c>
      <c r="Z247" s="154">
        <f>IF(Z$5&lt;=$D247,0,IF(SUM($D247,I227)&gt;Z$5,$P238/I227,$P238-SUM($I247:Y247)))</f>
        <v>0</v>
      </c>
      <c r="AA247" s="154">
        <f>IF(AA$5&lt;=$D247,0,IF(SUM($D247,I227)&gt;AA$5,$P238/I227,$P238-SUM($I247:Z247)))</f>
        <v>0</v>
      </c>
      <c r="AB247" s="154">
        <f>IF(AB$5&lt;=$D247,0,IF(SUM($D247,I227)&gt;AB$5,$P238/I227,$P238-SUM($I247:AA247)))</f>
        <v>0</v>
      </c>
      <c r="AC247" s="154">
        <f>IF(AC$5&lt;=$D247,0,IF(SUM($D247,I227)&gt;AC$5,$P238/I227,$P238-SUM($I247:AB247)))</f>
        <v>0</v>
      </c>
      <c r="AD247" s="154">
        <f>IF(AD$5&lt;=$D247,0,IF(SUM($D247,I227)&gt;AD$5,$P238/I227,$P238-SUM($I247:AC247)))</f>
        <v>0</v>
      </c>
      <c r="AE247" s="154">
        <f>IF(AE$5&lt;=$D247,0,IF(SUM($D247,I227)&gt;AE$5,$P238/I227,$P238-SUM($I247:AD247)))</f>
        <v>0</v>
      </c>
      <c r="AF247" s="154">
        <f>IF(AF$5&lt;=$D247,0,IF(SUM($D247,I227)&gt;AF$5,$P238/I227,$P238-SUM($I247:AE247)))</f>
        <v>0</v>
      </c>
      <c r="AG247" s="154">
        <f>IF(AG$5&lt;=$D247,0,IF(SUM($D247,I227)&gt;AG$5,$P238/I227,$P238-SUM($I247:AF247)))</f>
        <v>0</v>
      </c>
      <c r="AH247" s="154">
        <f>IF(AH$5&lt;=$D247,0,IF(SUM($D247,I227)&gt;AH$5,$P238/I227,$P238-SUM($I247:AG247)))</f>
        <v>0</v>
      </c>
      <c r="AI247" s="154">
        <f>IF(AI$5&lt;=$D247,0,IF(SUM($D247,I227)&gt;AI$5,$P238/I227,$P238-SUM($I247:AH247)))</f>
        <v>0</v>
      </c>
      <c r="AJ247" s="154">
        <f>IF(AJ$5&lt;=$D247,0,IF(SUM($D247,I227)&gt;AJ$5,$P238/I227,$P238-SUM($I247:AI247)))</f>
        <v>0</v>
      </c>
      <c r="AK247" s="154">
        <f>IF(AK$5&lt;=$D247,0,IF(SUM($D247,I227)&gt;AK$5,$P238/I227,$P238-SUM($I247:AJ247)))</f>
        <v>0</v>
      </c>
      <c r="AL247" s="154">
        <f>IF(AL$5&lt;=$D247,0,IF(SUM($D247,I227)&gt;AL$5,$P238/I227,$P238-SUM($I247:AK247)))</f>
        <v>0</v>
      </c>
      <c r="AM247" s="154">
        <f>IF(AM$5&lt;=$D247,0,IF(SUM($D247,I227)&gt;AM$5,$P238/I227,$P238-SUM($I247:AL247)))</f>
        <v>0</v>
      </c>
      <c r="AN247" s="154">
        <f>IF(AN$5&lt;=$D247,0,IF(SUM($D247,I227)&gt;AN$5,$P238/I227,$P238-SUM($I247:AM247)))</f>
        <v>0</v>
      </c>
      <c r="AO247" s="154">
        <f>IF(AO$5&lt;=$D247,0,IF(SUM($D247,I227)&gt;AO$5,$P238/I227,$P238-SUM($I247:AN247)))</f>
        <v>0</v>
      </c>
      <c r="AP247" s="154">
        <f>IF(AP$5&lt;=$D247,0,IF(SUM($D247,I227)&gt;AP$5,$P238/I227,$P238-SUM($I247:AO247)))</f>
        <v>0</v>
      </c>
      <c r="AQ247" s="154">
        <f>IF(AQ$5&lt;=$D247,0,IF(SUM($D247,I227)&gt;AQ$5,$P238/I227,$P238-SUM($I247:AP247)))</f>
        <v>0</v>
      </c>
      <c r="AR247" s="154">
        <f>IF(AR$5&lt;=$D247,0,IF(SUM($D247,I227)&gt;AR$5,$P238/I227,$P238-SUM($I247:AQ247)))</f>
        <v>0</v>
      </c>
      <c r="AS247" s="154">
        <f>IF(AS$5&lt;=$D247,0,IF(SUM($D247,I227)&gt;AS$5,$P238/I227,$P238-SUM($I247:AR247)))</f>
        <v>0</v>
      </c>
      <c r="AT247" s="154">
        <f>IF(AT$5&lt;=$D247,0,IF(SUM($D247,I227)&gt;AT$5,$P238/I227,$P238-SUM($I247:AS247)))</f>
        <v>0</v>
      </c>
      <c r="AU247" s="154">
        <f>IF(AU$5&lt;=$D247,0,IF(SUM($D247,I227)&gt;AU$5,$P238/I227,$P238-SUM($I247:AT247)))</f>
        <v>0</v>
      </c>
      <c r="AV247" s="154">
        <f>IF(AV$5&lt;=$D247,0,IF(SUM($D247,I227)&gt;AV$5,$P238/I227,$P238-SUM($I247:AU247)))</f>
        <v>0</v>
      </c>
      <c r="AW247" s="154">
        <f>IF(AW$5&lt;=$D247,0,IF(SUM($D247,I227)&gt;AW$5,$P238/I227,$P238-SUM($I247:AV247)))</f>
        <v>0</v>
      </c>
      <c r="AX247" s="154">
        <f>IF(AX$5&lt;=$D247,0,IF(SUM($D247,I227)&gt;AX$5,$P238/I227,$P238-SUM($I247:AW247)))</f>
        <v>0</v>
      </c>
      <c r="AY247" s="154">
        <f>IF(AY$5&lt;=$D247,0,IF(SUM($D247,I227)&gt;AY$5,$P238/I227,$P238-SUM($I247:AX247)))</f>
        <v>0</v>
      </c>
      <c r="AZ247" s="154">
        <f>IF(AZ$5&lt;=$D247,0,IF(SUM($D247,I227)&gt;AZ$5,$P238/I227,$P238-SUM($I247:AY247)))</f>
        <v>0</v>
      </c>
      <c r="BA247" s="154">
        <f>IF(BA$5&lt;=$D247,0,IF(SUM($D247,I227)&gt;BA$5,$P238/I227,$P238-SUM($I247:AZ247)))</f>
        <v>0</v>
      </c>
      <c r="BB247" s="154">
        <f>IF(BB$5&lt;=$D247,0,IF(SUM($D247,I227)&gt;BB$5,$P238/I227,$P238-SUM($I247:BA247)))</f>
        <v>0</v>
      </c>
      <c r="BC247" s="154">
        <f>IF(BC$5&lt;=$D247,0,IF(SUM($D247,I227)&gt;BC$5,$P238/I227,$P238-SUM($I247:BB247)))</f>
        <v>0</v>
      </c>
      <c r="BD247" s="154">
        <f>IF(BD$5&lt;=$D247,0,IF(SUM($D247,I227)&gt;BD$5,$P238/I227,$P238-SUM($I247:BC247)))</f>
        <v>0</v>
      </c>
      <c r="BE247" s="154">
        <f>IF(BE$5&lt;=$D247,0,IF(SUM($D247,I227)&gt;BE$5,$P238/I227,$P238-SUM($I247:BD247)))</f>
        <v>0</v>
      </c>
      <c r="BF247" s="154">
        <f>IF(BF$5&lt;=$D247,0,IF(SUM($D247,I227)&gt;BF$5,$P238/I227,$P238-SUM($I247:BE247)))</f>
        <v>0</v>
      </c>
      <c r="BG247" s="154">
        <f>IF(BG$5&lt;=$D247,0,IF(SUM($D247,I227)&gt;BG$5,$P238/I227,$P238-SUM($I247:BF247)))</f>
        <v>0</v>
      </c>
      <c r="BH247" s="154">
        <f>IF(BH$5&lt;=$D247,0,IF(SUM($D247,I227)&gt;BH$5,$P238/I227,$P238-SUM($I247:BG247)))</f>
        <v>0</v>
      </c>
      <c r="BI247" s="154">
        <f>IF(BI$5&lt;=$D247,0,IF(SUM($D247,I227)&gt;BI$5,$P238/I227,$P238-SUM($I247:BH247)))</f>
        <v>0</v>
      </c>
      <c r="BJ247" s="154">
        <f>IF(BJ$5&lt;=$D247,0,IF(SUM($D247,I227)&gt;BJ$5,$P238/I227,$P238-SUM($I247:BI247)))</f>
        <v>0</v>
      </c>
      <c r="BK247" s="154">
        <f>IF(BK$5&lt;=$D247,0,IF(SUM($D247,I227)&gt;BK$5,$P238/I227,$P238-SUM($I247:BJ247)))</f>
        <v>0</v>
      </c>
      <c r="BL247" s="154">
        <f>IF(BL$5&lt;=$D247,0,IF(SUM($D247,I227)&gt;BL$5,$P238/I227,$P238-SUM($I247:BK247)))</f>
        <v>0</v>
      </c>
      <c r="BM247" s="154">
        <f>IF(BM$5&lt;=$D247,0,IF(SUM($D247,I227)&gt;BM$5,$P238/I227,$P238-SUM($I247:BL247)))</f>
        <v>0</v>
      </c>
      <c r="BN247" s="154">
        <f>IF(BN$5&lt;=$D247,0,IF(SUM($D247,I227)&gt;BN$5,$P238/I227,$P238-SUM($I247:BM247)))</f>
        <v>0</v>
      </c>
      <c r="BO247" s="154">
        <f>IF(BO$5&lt;=$D247,0,IF(SUM($D247,I227)&gt;BO$5,$P238/I227,$P238-SUM($I247:BN247)))</f>
        <v>0</v>
      </c>
      <c r="BP247" s="154">
        <f>IF(BP$5&lt;=$D247,0,IF(SUM($D247,I227)&gt;BP$5,$P238/I227,$P238-SUM($I247:BO247)))</f>
        <v>0</v>
      </c>
      <c r="BQ247" s="154">
        <f>IF(BQ$5&lt;=$D247,0,IF(SUM($D247,I227)&gt;BQ$5,$P238/I227,$P238-SUM($I247:BP247)))</f>
        <v>0</v>
      </c>
      <c r="BR247" s="154">
        <f>IF(BR$5&lt;=$D247,0,IF(SUM($D247,I227)&gt;BR$5,$P238/I227,$P238-SUM($I247:BQ247)))</f>
        <v>0</v>
      </c>
      <c r="BS247" s="154">
        <f>IF(BS$5&lt;=$D247,0,IF(SUM($D247,I227)&gt;BS$5,$P238/I227,$P238-SUM($I247:BR247)))</f>
        <v>0</v>
      </c>
      <c r="BT247" s="154">
        <f>IF(BT$5&lt;=$D247,0,IF(SUM($D247,I227)&gt;BT$5,$P238/I227,$P238-SUM($I247:BS247)))</f>
        <v>0</v>
      </c>
      <c r="BU247" s="154">
        <f>IF(BU$5&lt;=$D247,0,IF(SUM($D247,I227)&gt;BU$5,$P238/I227,$P238-SUM($I247:BT247)))</f>
        <v>0</v>
      </c>
      <c r="BV247" s="154">
        <f>IF(BV$5&lt;=$D247,0,IF(SUM($D247,I227)&gt;BV$5,$P238/I227,$P238-SUM($I247:BU247)))</f>
        <v>0</v>
      </c>
      <c r="BW247" s="154">
        <f>IF(BW$5&lt;=$D247,0,IF(SUM($D247,I227)&gt;BW$5,$P238/I227,$P238-SUM($I247:BV247)))</f>
        <v>0</v>
      </c>
    </row>
    <row r="248" spans="4:75" ht="12.75" customHeight="1" outlineLevel="1">
      <c r="D248" s="155">
        <f t="shared" si="64"/>
        <v>2020</v>
      </c>
      <c r="E248" s="120" t="s">
        <v>55</v>
      </c>
      <c r="I248" s="134"/>
      <c r="J248" s="152">
        <f>IF(J$5&lt;=$D248,0,IF(SUM($D248,I227)&gt;J$5,$Q238/I227,$Q238-SUM($I248:I248)))</f>
        <v>0</v>
      </c>
      <c r="K248" s="152">
        <f>IF(K$5&lt;=$D248,0,IF(SUM($D248,I227)&gt;K$5,$Q238/I227,$Q238-SUM($I248:J248)))</f>
        <v>0</v>
      </c>
      <c r="L248" s="152">
        <f>IF(L$5&lt;=$D248,0,IF(SUM($D248,I227)&gt;L$5,$Q238/I227,$Q238-SUM($I248:K248)))</f>
        <v>0</v>
      </c>
      <c r="M248" s="152">
        <f>IF(M$5&lt;=$D248,0,IF(SUM($D248,I227)&gt;M$5,$Q238/I227,$Q238-SUM($I248:L248)))</f>
        <v>0</v>
      </c>
      <c r="N248" s="152">
        <f>IF(N$5&lt;=$D248,0,IF(SUM($D248,I227)&gt;N$5,$Q238/I227,$Q238-SUM($I248:M248)))</f>
        <v>0</v>
      </c>
      <c r="O248" s="152">
        <f>IF(O$5&lt;=$D248,0,IF(SUM($D248,I227)&gt;O$5,$Q238/I227,$Q238-SUM($I248:N248)))</f>
        <v>0</v>
      </c>
      <c r="P248" s="152">
        <f>IF(P$5&lt;=$D248,0,IF(SUM($D248,I227)&gt;P$5,$Q238/I227,$Q238-SUM($I248:O248)))</f>
        <v>0</v>
      </c>
      <c r="Q248" s="152">
        <f>IF(Q$5&lt;=$D248,0,IF(SUM($D248,I227)&gt;Q$5,$Q238/I227,$Q238-SUM($I248:P248)))</f>
        <v>0</v>
      </c>
      <c r="R248" s="153">
        <f>IF(R$5&lt;=$D248,0,IF(SUM($D248,I227)&gt;R$5,$Q238/I227,$Q238-SUM($I248:Q248)))</f>
        <v>0</v>
      </c>
      <c r="S248" s="154">
        <f>IF(S$5&lt;=$D248,0,IF(SUM($D248,I227)&gt;S$5,$Q238/I227,$Q238-SUM($I248:R248)))</f>
        <v>0</v>
      </c>
      <c r="T248" s="154">
        <f>IF(T$5&lt;=$D248,0,IF(SUM($D248,I227)&gt;T$5,$Q238/I227,$Q238-SUM($I248:S248)))</f>
        <v>0</v>
      </c>
      <c r="U248" s="154">
        <f>IF(U$5&lt;=$D248,0,IF(SUM($D248,I227)&gt;U$5,$Q238/I227,$Q238-SUM($I248:T248)))</f>
        <v>0</v>
      </c>
      <c r="V248" s="154">
        <f>IF(V$5&lt;=$D248,0,IF(SUM($D248,I227)&gt;V$5,$Q238/I227,$Q238-SUM($I248:U248)))</f>
        <v>0</v>
      </c>
      <c r="W248" s="154">
        <f>IF(W$5&lt;=$D248,0,IF(SUM($D248,I227)&gt;W$5,$Q238/I227,$Q238-SUM($I248:V248)))</f>
        <v>0</v>
      </c>
      <c r="X248" s="154">
        <f>IF(X$5&lt;=$D248,0,IF(SUM($D248,I227)&gt;X$5,$Q238/I227,$Q238-SUM($I248:W248)))</f>
        <v>0</v>
      </c>
      <c r="Y248" s="154">
        <f>IF(Y$5&lt;=$D248,0,IF(SUM($D248,I227)&gt;Y$5,$Q238/I227,$Q238-SUM($I248:X248)))</f>
        <v>0</v>
      </c>
      <c r="Z248" s="154">
        <f>IF(Z$5&lt;=$D248,0,IF(SUM($D248,I227)&gt;Z$5,$Q238/I227,$Q238-SUM($I248:Y248)))</f>
        <v>0</v>
      </c>
      <c r="AA248" s="154">
        <f>IF(AA$5&lt;=$D248,0,IF(SUM($D248,I227)&gt;AA$5,$Q238/I227,$Q238-SUM($I248:Z248)))</f>
        <v>0</v>
      </c>
      <c r="AB248" s="154">
        <f>IF(AB$5&lt;=$D248,0,IF(SUM($D248,I227)&gt;AB$5,$Q238/I227,$Q238-SUM($I248:AA248)))</f>
        <v>0</v>
      </c>
      <c r="AC248" s="154">
        <f>IF(AC$5&lt;=$D248,0,IF(SUM($D248,I227)&gt;AC$5,$Q238/I227,$Q238-SUM($I248:AB248)))</f>
        <v>0</v>
      </c>
      <c r="AD248" s="154">
        <f>IF(AD$5&lt;=$D248,0,IF(SUM($D248,I227)&gt;AD$5,$Q238/I227,$Q238-SUM($I248:AC248)))</f>
        <v>0</v>
      </c>
      <c r="AE248" s="154">
        <f>IF(AE$5&lt;=$D248,0,IF(SUM($D248,I227)&gt;AE$5,$Q238/I227,$Q238-SUM($I248:AD248)))</f>
        <v>0</v>
      </c>
      <c r="AF248" s="154">
        <f>IF(AF$5&lt;=$D248,0,IF(SUM($D248,I227)&gt;AF$5,$Q238/I227,$Q238-SUM($I248:AE248)))</f>
        <v>0</v>
      </c>
      <c r="AG248" s="154">
        <f>IF(AG$5&lt;=$D248,0,IF(SUM($D248,I227)&gt;AG$5,$Q238/I227,$Q238-SUM($I248:AF248)))</f>
        <v>0</v>
      </c>
      <c r="AH248" s="154">
        <f>IF(AH$5&lt;=$D248,0,IF(SUM($D248,I227)&gt;AH$5,$Q238/I227,$Q238-SUM($I248:AG248)))</f>
        <v>0</v>
      </c>
      <c r="AI248" s="154">
        <f>IF(AI$5&lt;=$D248,0,IF(SUM($D248,I227)&gt;AI$5,$Q238/I227,$Q238-SUM($I248:AH248)))</f>
        <v>0</v>
      </c>
      <c r="AJ248" s="154">
        <f>IF(AJ$5&lt;=$D248,0,IF(SUM($D248,I227)&gt;AJ$5,$Q238/I227,$Q238-SUM($I248:AI248)))</f>
        <v>0</v>
      </c>
      <c r="AK248" s="154">
        <f>IF(AK$5&lt;=$D248,0,IF(SUM($D248,I227)&gt;AK$5,$Q238/I227,$Q238-SUM($I248:AJ248)))</f>
        <v>0</v>
      </c>
      <c r="AL248" s="154">
        <f>IF(AL$5&lt;=$D248,0,IF(SUM($D248,I227)&gt;AL$5,$Q238/I227,$Q238-SUM($I248:AK248)))</f>
        <v>0</v>
      </c>
      <c r="AM248" s="154">
        <f>IF(AM$5&lt;=$D248,0,IF(SUM($D248,I227)&gt;AM$5,$Q238/I227,$Q238-SUM($I248:AL248)))</f>
        <v>0</v>
      </c>
      <c r="AN248" s="154">
        <f>IF(AN$5&lt;=$D248,0,IF(SUM($D248,I227)&gt;AN$5,$Q238/I227,$Q238-SUM($I248:AM248)))</f>
        <v>0</v>
      </c>
      <c r="AO248" s="154">
        <f>IF(AO$5&lt;=$D248,0,IF(SUM($D248,I227)&gt;AO$5,$Q238/I227,$Q238-SUM($I248:AN248)))</f>
        <v>0</v>
      </c>
      <c r="AP248" s="154">
        <f>IF(AP$5&lt;=$D248,0,IF(SUM($D248,I227)&gt;AP$5,$Q238/I227,$Q238-SUM($I248:AO248)))</f>
        <v>0</v>
      </c>
      <c r="AQ248" s="154">
        <f>IF(AQ$5&lt;=$D248,0,IF(SUM($D248,I227)&gt;AQ$5,$Q238/I227,$Q238-SUM($I248:AP248)))</f>
        <v>0</v>
      </c>
      <c r="AR248" s="154">
        <f>IF(AR$5&lt;=$D248,0,IF(SUM($D248,I227)&gt;AR$5,$Q238/I227,$Q238-SUM($I248:AQ248)))</f>
        <v>0</v>
      </c>
      <c r="AS248" s="154">
        <f>IF(AS$5&lt;=$D248,0,IF(SUM($D248,I227)&gt;AS$5,$Q238/I227,$Q238-SUM($I248:AR248)))</f>
        <v>0</v>
      </c>
      <c r="AT248" s="154">
        <f>IF(AT$5&lt;=$D248,0,IF(SUM($D248,I227)&gt;AT$5,$Q238/I227,$Q238-SUM($I248:AS248)))</f>
        <v>0</v>
      </c>
      <c r="AU248" s="154">
        <f>IF(AU$5&lt;=$D248,0,IF(SUM($D248,I227)&gt;AU$5,$Q238/I227,$Q238-SUM($I248:AT248)))</f>
        <v>0</v>
      </c>
      <c r="AV248" s="154">
        <f>IF(AV$5&lt;=$D248,0,IF(SUM($D248,I227)&gt;AV$5,$Q238/I227,$Q238-SUM($I248:AU248)))</f>
        <v>0</v>
      </c>
      <c r="AW248" s="154">
        <f>IF(AW$5&lt;=$D248,0,IF(SUM($D248,I227)&gt;AW$5,$Q238/I227,$Q238-SUM($I248:AV248)))</f>
        <v>0</v>
      </c>
      <c r="AX248" s="154">
        <f>IF(AX$5&lt;=$D248,0,IF(SUM($D248,I227)&gt;AX$5,$Q238/I227,$Q238-SUM($I248:AW248)))</f>
        <v>0</v>
      </c>
      <c r="AY248" s="154">
        <f>IF(AY$5&lt;=$D248,0,IF(SUM($D248,I227)&gt;AY$5,$Q238/I227,$Q238-SUM($I248:AX248)))</f>
        <v>0</v>
      </c>
      <c r="AZ248" s="154">
        <f>IF(AZ$5&lt;=$D248,0,IF(SUM($D248,I227)&gt;AZ$5,$Q238/I227,$Q238-SUM($I248:AY248)))</f>
        <v>0</v>
      </c>
      <c r="BA248" s="154">
        <f>IF(BA$5&lt;=$D248,0,IF(SUM($D248,I227)&gt;BA$5,$Q238/I227,$Q238-SUM($I248:AZ248)))</f>
        <v>0</v>
      </c>
      <c r="BB248" s="154">
        <f>IF(BB$5&lt;=$D248,0,IF(SUM($D248,I227)&gt;BB$5,$Q238/I227,$Q238-SUM($I248:BA248)))</f>
        <v>0</v>
      </c>
      <c r="BC248" s="154">
        <f>IF(BC$5&lt;=$D248,0,IF(SUM($D248,I227)&gt;BC$5,$Q238/I227,$Q238-SUM($I248:BB248)))</f>
        <v>0</v>
      </c>
      <c r="BD248" s="154">
        <f>IF(BD$5&lt;=$D248,0,IF(SUM($D248,I227)&gt;BD$5,$Q238/I227,$Q238-SUM($I248:BC248)))</f>
        <v>0</v>
      </c>
      <c r="BE248" s="154">
        <f>IF(BE$5&lt;=$D248,0,IF(SUM($D248,I227)&gt;BE$5,$Q238/I227,$Q238-SUM($I248:BD248)))</f>
        <v>0</v>
      </c>
      <c r="BF248" s="154">
        <f>IF(BF$5&lt;=$D248,0,IF(SUM($D248,I227)&gt;BF$5,$Q238/I227,$Q238-SUM($I248:BE248)))</f>
        <v>0</v>
      </c>
      <c r="BG248" s="154">
        <f>IF(BG$5&lt;=$D248,0,IF(SUM($D248,I227)&gt;BG$5,$Q238/I227,$Q238-SUM($I248:BF248)))</f>
        <v>0</v>
      </c>
      <c r="BH248" s="154">
        <f>IF(BH$5&lt;=$D248,0,IF(SUM($D248,I227)&gt;BH$5,$Q238/I227,$Q238-SUM($I248:BG248)))</f>
        <v>0</v>
      </c>
      <c r="BI248" s="154">
        <f>IF(BI$5&lt;=$D248,0,IF(SUM($D248,I227)&gt;BI$5,$Q238/I227,$Q238-SUM($I248:BH248)))</f>
        <v>0</v>
      </c>
      <c r="BJ248" s="154">
        <f>IF(BJ$5&lt;=$D248,0,IF(SUM($D248,I227)&gt;BJ$5,$Q238/I227,$Q238-SUM($I248:BI248)))</f>
        <v>0</v>
      </c>
      <c r="BK248" s="154">
        <f>IF(BK$5&lt;=$D248,0,IF(SUM($D248,I227)&gt;BK$5,$Q238/I227,$Q238-SUM($I248:BJ248)))</f>
        <v>0</v>
      </c>
      <c r="BL248" s="154">
        <f>IF(BL$5&lt;=$D248,0,IF(SUM($D248,I227)&gt;BL$5,$Q238/I227,$Q238-SUM($I248:BK248)))</f>
        <v>0</v>
      </c>
      <c r="BM248" s="154">
        <f>IF(BM$5&lt;=$D248,0,IF(SUM($D248,I227)&gt;BM$5,$Q238/I227,$Q238-SUM($I248:BL248)))</f>
        <v>0</v>
      </c>
      <c r="BN248" s="154">
        <f>IF(BN$5&lt;=$D248,0,IF(SUM($D248,I227)&gt;BN$5,$Q238/I227,$Q238-SUM($I248:BM248)))</f>
        <v>0</v>
      </c>
      <c r="BO248" s="154">
        <f>IF(BO$5&lt;=$D248,0,IF(SUM($D248,I227)&gt;BO$5,$Q238/I227,$Q238-SUM($I248:BN248)))</f>
        <v>0</v>
      </c>
      <c r="BP248" s="154">
        <f>IF(BP$5&lt;=$D248,0,IF(SUM($D248,I227)&gt;BP$5,$Q238/I227,$Q238-SUM($I248:BO248)))</f>
        <v>0</v>
      </c>
      <c r="BQ248" s="154">
        <f>IF(BQ$5&lt;=$D248,0,IF(SUM($D248,I227)&gt;BQ$5,$Q238/I227,$Q238-SUM($I248:BP248)))</f>
        <v>0</v>
      </c>
      <c r="BR248" s="154">
        <f>IF(BR$5&lt;=$D248,0,IF(SUM($D248,I227)&gt;BR$5,$Q238/I227,$Q238-SUM($I248:BQ248)))</f>
        <v>0</v>
      </c>
      <c r="BS248" s="154">
        <f>IF(BS$5&lt;=$D248,0,IF(SUM($D248,I227)&gt;BS$5,$Q238/I227,$Q238-SUM($I248:BR248)))</f>
        <v>0</v>
      </c>
      <c r="BT248" s="154">
        <f>IF(BT$5&lt;=$D248,0,IF(SUM($D248,I227)&gt;BT$5,$Q238/I227,$Q238-SUM($I248:BS248)))</f>
        <v>0</v>
      </c>
      <c r="BU248" s="154">
        <f>IF(BU$5&lt;=$D248,0,IF(SUM($D248,I227)&gt;BU$5,$Q238/I227,$Q238-SUM($I248:BT248)))</f>
        <v>0</v>
      </c>
      <c r="BV248" s="154">
        <f>IF(BV$5&lt;=$D248,0,IF(SUM($D248,I227)&gt;BV$5,$Q238/I227,$Q238-SUM($I248:BU248)))</f>
        <v>0</v>
      </c>
      <c r="BW248" s="154">
        <f>IF(BW$5&lt;=$D248,0,IF(SUM($D248,I227)&gt;BW$5,$Q238/I227,$Q238-SUM($I248:BV248)))</f>
        <v>0</v>
      </c>
    </row>
    <row r="249" spans="4:75" ht="12.75" customHeight="1" outlineLevel="1">
      <c r="D249" s="155">
        <f t="shared" si="64"/>
        <v>2021</v>
      </c>
      <c r="E249" s="120" t="s">
        <v>55</v>
      </c>
      <c r="I249" s="134"/>
      <c r="J249" s="152">
        <f>IF(J$5&lt;=$D249,0,IF(SUM($D249,I227)&gt;J$5,$R238/I227,$R238-SUM($I249:I249)))</f>
        <v>0</v>
      </c>
      <c r="K249" s="152">
        <f>IF(K$5&lt;=$D249,0,IF(SUM($D249,I227)&gt;K$5,$R238/I227,$R238-SUM($I249:J249)))</f>
        <v>0</v>
      </c>
      <c r="L249" s="152">
        <f>IF(L$5&lt;=$D249,0,IF(SUM($D249,I227)&gt;L$5,$R238/I227,$R238-SUM($I249:K249)))</f>
        <v>0</v>
      </c>
      <c r="M249" s="152">
        <f>IF(M$5&lt;=$D249,0,IF(SUM($D249,I227)&gt;M$5,$R238/I227,$R238-SUM($I249:L249)))</f>
        <v>0</v>
      </c>
      <c r="N249" s="152">
        <f>IF(N$5&lt;=$D249,0,IF(SUM($D249,I227)&gt;N$5,$R238/I227,$R238-SUM($I249:M249)))</f>
        <v>0</v>
      </c>
      <c r="O249" s="152">
        <f>IF(O$5&lt;=$D249,0,IF(SUM($D249,I227)&gt;O$5,$R238/I227,$R238-SUM($I249:N249)))</f>
        <v>0</v>
      </c>
      <c r="P249" s="152">
        <f>IF(P$5&lt;=$D249,0,IF(SUM($D249,I227)&gt;P$5,$R238/I227,$R238-SUM($I249:O249)))</f>
        <v>0</v>
      </c>
      <c r="Q249" s="152">
        <f>IF(Q$5&lt;=$D249,0,IF(SUM($D249,I227)&gt;Q$5,$R238/I227,$R238-SUM($I249:P249)))</f>
        <v>0</v>
      </c>
      <c r="R249" s="152">
        <f>IF(R$5&lt;=$D249,0,IF(SUM($D249,I227)&gt;R$5,$R238/I227,$R238-SUM($I249:Q249)))</f>
        <v>0</v>
      </c>
      <c r="S249" s="153">
        <f>IF(S$5&lt;=$D249,0,IF(SUM($D249,I227)&gt;S$5,$R238/I227,$R238-SUM($I249:R249)))</f>
        <v>0</v>
      </c>
      <c r="T249" s="154">
        <f>IF(T$5&lt;=$D249,0,IF(SUM($D249,I227)&gt;T$5,$R238/I227,$R238-SUM($I249:S249)))</f>
        <v>0</v>
      </c>
      <c r="U249" s="154">
        <f>IF(U$5&lt;=$D249,0,IF(SUM($D249,I227)&gt;U$5,$R238/I227,$R238-SUM($I249:T249)))</f>
        <v>0</v>
      </c>
      <c r="V249" s="154">
        <f>IF(V$5&lt;=$D249,0,IF(SUM($D249,I227)&gt;V$5,$R238/I227,$R238-SUM($I249:U249)))</f>
        <v>0</v>
      </c>
      <c r="W249" s="154">
        <f>IF(W$5&lt;=$D249,0,IF(SUM($D249,I227)&gt;W$5,$R238/I227,$R238-SUM($I249:V249)))</f>
        <v>0</v>
      </c>
      <c r="X249" s="154">
        <f>IF(X$5&lt;=$D249,0,IF(SUM($D249,I227)&gt;X$5,$R238/I227,$R238-SUM($I249:W249)))</f>
        <v>0</v>
      </c>
      <c r="Y249" s="154">
        <f>IF(Y$5&lt;=$D249,0,IF(SUM($D249,I227)&gt;Y$5,$R238/I227,$R238-SUM($I249:X249)))</f>
        <v>0</v>
      </c>
      <c r="Z249" s="154">
        <f>IF(Z$5&lt;=$D249,0,IF(SUM($D249,I227)&gt;Z$5,$R238/I227,$R238-SUM($I249:Y249)))</f>
        <v>0</v>
      </c>
      <c r="AA249" s="154">
        <f>IF(AA$5&lt;=$D249,0,IF(SUM($D249,I227)&gt;AA$5,$R238/I227,$R238-SUM($I249:Z249)))</f>
        <v>0</v>
      </c>
      <c r="AB249" s="154">
        <f>IF(AB$5&lt;=$D249,0,IF(SUM($D249,I227)&gt;AB$5,$R238/I227,$R238-SUM($I249:AA249)))</f>
        <v>0</v>
      </c>
      <c r="AC249" s="154">
        <f>IF(AC$5&lt;=$D249,0,IF(SUM($D249,I227)&gt;AC$5,$R238/I227,$R238-SUM($I249:AB249)))</f>
        <v>0</v>
      </c>
      <c r="AD249" s="154">
        <f>IF(AD$5&lt;=$D249,0,IF(SUM($D249,I227)&gt;AD$5,$R238/I227,$R238-SUM($I249:AC249)))</f>
        <v>0</v>
      </c>
      <c r="AE249" s="154">
        <f>IF(AE$5&lt;=$D249,0,IF(SUM($D249,I227)&gt;AE$5,$R238/I227,$R238-SUM($I249:AD249)))</f>
        <v>0</v>
      </c>
      <c r="AF249" s="154">
        <f>IF(AF$5&lt;=$D249,0,IF(SUM($D249,I227)&gt;AF$5,$R238/I227,$R238-SUM($I249:AE249)))</f>
        <v>0</v>
      </c>
      <c r="AG249" s="154">
        <f>IF(AG$5&lt;=$D249,0,IF(SUM($D249,I227)&gt;AG$5,$R238/I227,$R238-SUM($I249:AF249)))</f>
        <v>0</v>
      </c>
      <c r="AH249" s="154">
        <f>IF(AH$5&lt;=$D249,0,IF(SUM($D249,I227)&gt;AH$5,$R238/I227,$R238-SUM($I249:AG249)))</f>
        <v>0</v>
      </c>
      <c r="AI249" s="154">
        <f>IF(AI$5&lt;=$D249,0,IF(SUM($D249,I227)&gt;AI$5,$R238/I227,$R238-SUM($I249:AH249)))</f>
        <v>0</v>
      </c>
      <c r="AJ249" s="154">
        <f>IF(AJ$5&lt;=$D249,0,IF(SUM($D249,I227)&gt;AJ$5,$R238/I227,$R238-SUM($I249:AI249)))</f>
        <v>0</v>
      </c>
      <c r="AK249" s="154">
        <f>IF(AK$5&lt;=$D249,0,IF(SUM($D249,I227)&gt;AK$5,$R238/I227,$R238-SUM($I249:AJ249)))</f>
        <v>0</v>
      </c>
      <c r="AL249" s="154">
        <f>IF(AL$5&lt;=$D249,0,IF(SUM($D249,I227)&gt;AL$5,$R238/I227,$R238-SUM($I249:AK249)))</f>
        <v>0</v>
      </c>
      <c r="AM249" s="154">
        <f>IF(AM$5&lt;=$D249,0,IF(SUM($D249,I227)&gt;AM$5,$R238/I227,$R238-SUM($I249:AL249)))</f>
        <v>0</v>
      </c>
      <c r="AN249" s="154">
        <f>IF(AN$5&lt;=$D249,0,IF(SUM($D249,I227)&gt;AN$5,$R238/I227,$R238-SUM($I249:AM249)))</f>
        <v>0</v>
      </c>
      <c r="AO249" s="154">
        <f>IF(AO$5&lt;=$D249,0,IF(SUM($D249,I227)&gt;AO$5,$R238/I227,$R238-SUM($I249:AN249)))</f>
        <v>0</v>
      </c>
      <c r="AP249" s="154">
        <f>IF(AP$5&lt;=$D249,0,IF(SUM($D249,I227)&gt;AP$5,$R238/I227,$R238-SUM($I249:AO249)))</f>
        <v>0</v>
      </c>
      <c r="AQ249" s="154">
        <f>IF(AQ$5&lt;=$D249,0,IF(SUM($D249,I227)&gt;AQ$5,$R238/I227,$R238-SUM($I249:AP249)))</f>
        <v>0</v>
      </c>
      <c r="AR249" s="154">
        <f>IF(AR$5&lt;=$D249,0,IF(SUM($D249,I227)&gt;AR$5,$R238/I227,$R238-SUM($I249:AQ249)))</f>
        <v>0</v>
      </c>
      <c r="AS249" s="154">
        <f>IF(AS$5&lt;=$D249,0,IF(SUM($D249,I227)&gt;AS$5,$R238/I227,$R238-SUM($I249:AR249)))</f>
        <v>0</v>
      </c>
      <c r="AT249" s="154">
        <f>IF(AT$5&lt;=$D249,0,IF(SUM($D249,I227)&gt;AT$5,$R238/I227,$R238-SUM($I249:AS249)))</f>
        <v>0</v>
      </c>
      <c r="AU249" s="154">
        <f>IF(AU$5&lt;=$D249,0,IF(SUM($D249,I227)&gt;AU$5,$R238/I227,$R238-SUM($I249:AT249)))</f>
        <v>0</v>
      </c>
      <c r="AV249" s="154">
        <f>IF(AV$5&lt;=$D249,0,IF(SUM($D249,I227)&gt;AV$5,$R238/I227,$R238-SUM($I249:AU249)))</f>
        <v>0</v>
      </c>
      <c r="AW249" s="154">
        <f>IF(AW$5&lt;=$D249,0,IF(SUM($D249,I227)&gt;AW$5,$R238/I227,$R238-SUM($I249:AV249)))</f>
        <v>0</v>
      </c>
      <c r="AX249" s="154">
        <f>IF(AX$5&lt;=$D249,0,IF(SUM($D249,I227)&gt;AX$5,$R238/I227,$R238-SUM($I249:AW249)))</f>
        <v>0</v>
      </c>
      <c r="AY249" s="154">
        <f>IF(AY$5&lt;=$D249,0,IF(SUM($D249,I227)&gt;AY$5,$R238/I227,$R238-SUM($I249:AX249)))</f>
        <v>0</v>
      </c>
      <c r="AZ249" s="154">
        <f>IF(AZ$5&lt;=$D249,0,IF(SUM($D249,I227)&gt;AZ$5,$R238/I227,$R238-SUM($I249:AY249)))</f>
        <v>0</v>
      </c>
      <c r="BA249" s="154">
        <f>IF(BA$5&lt;=$D249,0,IF(SUM($D249,I227)&gt;BA$5,$R238/I227,$R238-SUM($I249:AZ249)))</f>
        <v>0</v>
      </c>
      <c r="BB249" s="154">
        <f>IF(BB$5&lt;=$D249,0,IF(SUM($D249,I227)&gt;BB$5,$R238/I227,$R238-SUM($I249:BA249)))</f>
        <v>0</v>
      </c>
      <c r="BC249" s="154">
        <f>IF(BC$5&lt;=$D249,0,IF(SUM($D249,I227)&gt;BC$5,$R238/I227,$R238-SUM($I249:BB249)))</f>
        <v>0</v>
      </c>
      <c r="BD249" s="154">
        <f>IF(BD$5&lt;=$D249,0,IF(SUM($D249,I227)&gt;BD$5,$R238/I227,$R238-SUM($I249:BC249)))</f>
        <v>0</v>
      </c>
      <c r="BE249" s="154">
        <f>IF(BE$5&lt;=$D249,0,IF(SUM($D249,I227)&gt;BE$5,$R238/I227,$R238-SUM($I249:BD249)))</f>
        <v>0</v>
      </c>
      <c r="BF249" s="154">
        <f>IF(BF$5&lt;=$D249,0,IF(SUM($D249,I227)&gt;BF$5,$R238/I227,$R238-SUM($I249:BE249)))</f>
        <v>0</v>
      </c>
      <c r="BG249" s="154">
        <f>IF(BG$5&lt;=$D249,0,IF(SUM($D249,I227)&gt;BG$5,$R238/I227,$R238-SUM($I249:BF249)))</f>
        <v>0</v>
      </c>
      <c r="BH249" s="154">
        <f>IF(BH$5&lt;=$D249,0,IF(SUM($D249,I227)&gt;BH$5,$R238/I227,$R238-SUM($I249:BG249)))</f>
        <v>0</v>
      </c>
      <c r="BI249" s="154">
        <f>IF(BI$5&lt;=$D249,0,IF(SUM($D249,I227)&gt;BI$5,$R238/I227,$R238-SUM($I249:BH249)))</f>
        <v>0</v>
      </c>
      <c r="BJ249" s="154">
        <f>IF(BJ$5&lt;=$D249,0,IF(SUM($D249,I227)&gt;BJ$5,$R238/I227,$R238-SUM($I249:BI249)))</f>
        <v>0</v>
      </c>
      <c r="BK249" s="154">
        <f>IF(BK$5&lt;=$D249,0,IF(SUM($D249,I227)&gt;BK$5,$R238/I227,$R238-SUM($I249:BJ249)))</f>
        <v>0</v>
      </c>
      <c r="BL249" s="154">
        <f>IF(BL$5&lt;=$D249,0,IF(SUM($D249,I227)&gt;BL$5,$R238/I227,$R238-SUM($I249:BK249)))</f>
        <v>0</v>
      </c>
      <c r="BM249" s="154">
        <f>IF(BM$5&lt;=$D249,0,IF(SUM($D249,I227)&gt;BM$5,$R238/I227,$R238-SUM($I249:BL249)))</f>
        <v>0</v>
      </c>
      <c r="BN249" s="154">
        <f>IF(BN$5&lt;=$D249,0,IF(SUM($D249,I227)&gt;BN$5,$R238/I227,$R238-SUM($I249:BM249)))</f>
        <v>0</v>
      </c>
      <c r="BO249" s="154">
        <f>IF(BO$5&lt;=$D249,0,IF(SUM($D249,I227)&gt;BO$5,$R238/I227,$R238-SUM($I249:BN249)))</f>
        <v>0</v>
      </c>
      <c r="BP249" s="154">
        <f>IF(BP$5&lt;=$D249,0,IF(SUM($D249,I227)&gt;BP$5,$R238/I227,$R238-SUM($I249:BO249)))</f>
        <v>0</v>
      </c>
      <c r="BQ249" s="154">
        <f>IF(BQ$5&lt;=$D249,0,IF(SUM($D249,I227)&gt;BQ$5,$R238/I227,$R238-SUM($I249:BP249)))</f>
        <v>0</v>
      </c>
      <c r="BR249" s="154">
        <f>IF(BR$5&lt;=$D249,0,IF(SUM($D249,I227)&gt;BR$5,$R238/I227,$R238-SUM($I249:BQ249)))</f>
        <v>0</v>
      </c>
      <c r="BS249" s="154">
        <f>IF(BS$5&lt;=$D249,0,IF(SUM($D249,I227)&gt;BS$5,$R238/I227,$R238-SUM($I249:BR249)))</f>
        <v>0</v>
      </c>
      <c r="BT249" s="154">
        <f>IF(BT$5&lt;=$D249,0,IF(SUM($D249,I227)&gt;BT$5,$R238/I227,$R238-SUM($I249:BS249)))</f>
        <v>0</v>
      </c>
      <c r="BU249" s="154">
        <f>IF(BU$5&lt;=$D249,0,IF(SUM($D249,I227)&gt;BU$5,$R238/I227,$R238-SUM($I249:BT249)))</f>
        <v>0</v>
      </c>
      <c r="BV249" s="154">
        <f>IF(BV$5&lt;=$D249,0,IF(SUM($D249,I227)&gt;BV$5,$R238/I227,$R238-SUM($I249:BU249)))</f>
        <v>0</v>
      </c>
      <c r="BW249" s="154">
        <f>IF(BW$5&lt;=$D249,0,IF(SUM($D249,I227)&gt;BW$5,$R238/I227,$R238-SUM($I249:BV249)))</f>
        <v>0</v>
      </c>
    </row>
    <row r="250" spans="4:75" ht="12.75" customHeight="1" outlineLevel="1">
      <c r="D250" s="155">
        <f t="shared" si="64"/>
        <v>2022</v>
      </c>
      <c r="E250" s="120" t="s">
        <v>55</v>
      </c>
      <c r="I250" s="134"/>
      <c r="J250" s="152">
        <f>IF(J$5&lt;=$D250,0,IF(SUM($D250,I227)&gt;J$5,$S238/I227,$S238-SUM($I250:I250)))</f>
        <v>0</v>
      </c>
      <c r="K250" s="152">
        <f>IF(K$5&lt;=$D250,0,IF(SUM($D250,I227)&gt;K$5,$S238/I227,$S238-SUM($I250:J250)))</f>
        <v>0</v>
      </c>
      <c r="L250" s="152">
        <f>IF(L$5&lt;=$D250,0,IF(SUM($D250,I227)&gt;L$5,$S238/I227,$S238-SUM($I250:K250)))</f>
        <v>0</v>
      </c>
      <c r="M250" s="152">
        <f>IF(M$5&lt;=$D250,0,IF(SUM($D250,I227)&gt;M$5,$S238/I227,$S238-SUM($I250:L250)))</f>
        <v>0</v>
      </c>
      <c r="N250" s="152">
        <f>IF(N$5&lt;=$D250,0,IF(SUM($D250,I227)&gt;N$5,$S238/I227,$S238-SUM($I250:M250)))</f>
        <v>0</v>
      </c>
      <c r="O250" s="152">
        <f>IF(O$5&lt;=$D250,0,IF(SUM($D250,I227)&gt;O$5,$S238/I227,$S238-SUM($I250:N250)))</f>
        <v>0</v>
      </c>
      <c r="P250" s="152">
        <f>IF(P$5&lt;=$D250,0,IF(SUM($D250,I227)&gt;P$5,$S238/I227,$S238-SUM($I250:O250)))</f>
        <v>0</v>
      </c>
      <c r="Q250" s="152">
        <f>IF(Q$5&lt;=$D250,0,IF(SUM($D250,I227)&gt;Q$5,$S238/I227,$S238-SUM($I250:P250)))</f>
        <v>0</v>
      </c>
      <c r="R250" s="152">
        <f>IF(R$5&lt;=$D250,0,IF(SUM($D250,I227)&gt;R$5,$S238/I227,$S238-SUM($I250:Q250)))</f>
        <v>0</v>
      </c>
      <c r="S250" s="152">
        <f>IF(S$5&lt;=$D250,0,IF(SUM($D250,I227)&gt;S$5,$S238/I227,$S238-SUM($I250:R250)))</f>
        <v>0</v>
      </c>
      <c r="T250" s="153">
        <f>IF(T$5&lt;=$D250,0,IF(SUM($D250,I227)&gt;T$5,$S238/I227,$S238-SUM($I250:S250)))</f>
        <v>0</v>
      </c>
      <c r="U250" s="154">
        <f>IF(U$5&lt;=$D250,0,IF(SUM($D250,I227)&gt;U$5,$S238/I227,$S238-SUM($I250:T250)))</f>
        <v>0</v>
      </c>
      <c r="V250" s="154">
        <f>IF(V$5&lt;=$D250,0,IF(SUM($D250,I227)&gt;V$5,$S238/I227,$S238-SUM($I250:U250)))</f>
        <v>0</v>
      </c>
      <c r="W250" s="154">
        <f>IF(W$5&lt;=$D250,0,IF(SUM($D250,I227)&gt;W$5,$S238/I227,$S238-SUM($I250:V250)))</f>
        <v>0</v>
      </c>
      <c r="X250" s="154">
        <f>IF(X$5&lt;=$D250,0,IF(SUM($D250,I227)&gt;X$5,$S238/I227,$S238-SUM($I250:W250)))</f>
        <v>0</v>
      </c>
      <c r="Y250" s="154">
        <f>IF(Y$5&lt;=$D250,0,IF(SUM($D250,I227)&gt;Y$5,$S238/I227,$S238-SUM($I250:X250)))</f>
        <v>0</v>
      </c>
      <c r="Z250" s="154">
        <f>IF(Z$5&lt;=$D250,0,IF(SUM($D250,I227)&gt;Z$5,$S238/I227,$S238-SUM($I250:Y250)))</f>
        <v>0</v>
      </c>
      <c r="AA250" s="154">
        <f>IF(AA$5&lt;=$D250,0,IF(SUM($D250,I227)&gt;AA$5,$S238/I227,$S238-SUM($I250:Z250)))</f>
        <v>0</v>
      </c>
      <c r="AB250" s="154">
        <f>IF(AB$5&lt;=$D250,0,IF(SUM($D250,I227)&gt;AB$5,$S238/I227,$S238-SUM($I250:AA250)))</f>
        <v>0</v>
      </c>
      <c r="AC250" s="154">
        <f>IF(AC$5&lt;=$D250,0,IF(SUM($D250,I227)&gt;AC$5,$S238/I227,$S238-SUM($I250:AB250)))</f>
        <v>0</v>
      </c>
      <c r="AD250" s="154">
        <f>IF(AD$5&lt;=$D250,0,IF(SUM($D250,I227)&gt;AD$5,$S238/I227,$S238-SUM($I250:AC250)))</f>
        <v>0</v>
      </c>
      <c r="AE250" s="154">
        <f>IF(AE$5&lt;=$D250,0,IF(SUM($D250,I227)&gt;AE$5,$S238/I227,$S238-SUM($I250:AD250)))</f>
        <v>0</v>
      </c>
      <c r="AF250" s="154">
        <f>IF(AF$5&lt;=$D250,0,IF(SUM($D250,I227)&gt;AF$5,$S238/I227,$S238-SUM($I250:AE250)))</f>
        <v>0</v>
      </c>
      <c r="AG250" s="154">
        <f>IF(AG$5&lt;=$D250,0,IF(SUM($D250,I227)&gt;AG$5,$S238/I227,$S238-SUM($I250:AF250)))</f>
        <v>0</v>
      </c>
      <c r="AH250" s="154">
        <f>IF(AH$5&lt;=$D250,0,IF(SUM($D250,I227)&gt;AH$5,$S238/I227,$S238-SUM($I250:AG250)))</f>
        <v>0</v>
      </c>
      <c r="AI250" s="154">
        <f>IF(AI$5&lt;=$D250,0,IF(SUM($D250,I227)&gt;AI$5,$S238/I227,$S238-SUM($I250:AH250)))</f>
        <v>0</v>
      </c>
      <c r="AJ250" s="154">
        <f>IF(AJ$5&lt;=$D250,0,IF(SUM($D250,I227)&gt;AJ$5,$S238/I227,$S238-SUM($I250:AI250)))</f>
        <v>0</v>
      </c>
      <c r="AK250" s="154">
        <f>IF(AK$5&lt;=$D250,0,IF(SUM($D250,I227)&gt;AK$5,$S238/I227,$S238-SUM($I250:AJ250)))</f>
        <v>0</v>
      </c>
      <c r="AL250" s="154">
        <f>IF(AL$5&lt;=$D250,0,IF(SUM($D250,I227)&gt;AL$5,$S238/I227,$S238-SUM($I250:AK250)))</f>
        <v>0</v>
      </c>
      <c r="AM250" s="154">
        <f>IF(AM$5&lt;=$D250,0,IF(SUM($D250,I227)&gt;AM$5,$S238/I227,$S238-SUM($I250:AL250)))</f>
        <v>0</v>
      </c>
      <c r="AN250" s="154">
        <f>IF(AN$5&lt;=$D250,0,IF(SUM($D250,I227)&gt;AN$5,$S238/I227,$S238-SUM($I250:AM250)))</f>
        <v>0</v>
      </c>
      <c r="AO250" s="154">
        <f>IF(AO$5&lt;=$D250,0,IF(SUM($D250,I227)&gt;AO$5,$S238/I227,$S238-SUM($I250:AN250)))</f>
        <v>0</v>
      </c>
      <c r="AP250" s="154">
        <f>IF(AP$5&lt;=$D250,0,IF(SUM($D250,I227)&gt;AP$5,$S238/I227,$S238-SUM($I250:AO250)))</f>
        <v>0</v>
      </c>
      <c r="AQ250" s="154">
        <f>IF(AQ$5&lt;=$D250,0,IF(SUM($D250,I227)&gt;AQ$5,$S238/I227,$S238-SUM($I250:AP250)))</f>
        <v>0</v>
      </c>
      <c r="AR250" s="154">
        <f>IF(AR$5&lt;=$D250,0,IF(SUM($D250,I227)&gt;AR$5,$S238/I227,$S238-SUM($I250:AQ250)))</f>
        <v>0</v>
      </c>
      <c r="AS250" s="154">
        <f>IF(AS$5&lt;=$D250,0,IF(SUM($D250,I227)&gt;AS$5,$S238/I227,$S238-SUM($I250:AR250)))</f>
        <v>0</v>
      </c>
      <c r="AT250" s="154">
        <f>IF(AT$5&lt;=$D250,0,IF(SUM($D250,I227)&gt;AT$5,$S238/I227,$S238-SUM($I250:AS250)))</f>
        <v>0</v>
      </c>
      <c r="AU250" s="154">
        <f>IF(AU$5&lt;=$D250,0,IF(SUM($D250,I227)&gt;AU$5,$S238/I227,$S238-SUM($I250:AT250)))</f>
        <v>0</v>
      </c>
      <c r="AV250" s="154">
        <f>IF(AV$5&lt;=$D250,0,IF(SUM($D250,I227)&gt;AV$5,$S238/I227,$S238-SUM($I250:AU250)))</f>
        <v>0</v>
      </c>
      <c r="AW250" s="154">
        <f>IF(AW$5&lt;=$D250,0,IF(SUM($D250,I227)&gt;AW$5,$S238/I227,$S238-SUM($I250:AV250)))</f>
        <v>0</v>
      </c>
      <c r="AX250" s="154">
        <f>IF(AX$5&lt;=$D250,0,IF(SUM($D250,I227)&gt;AX$5,$S238/I227,$S238-SUM($I250:AW250)))</f>
        <v>0</v>
      </c>
      <c r="AY250" s="154">
        <f>IF(AY$5&lt;=$D250,0,IF(SUM($D250,I227)&gt;AY$5,$S238/I227,$S238-SUM($I250:AX250)))</f>
        <v>0</v>
      </c>
      <c r="AZ250" s="154">
        <f>IF(AZ$5&lt;=$D250,0,IF(SUM($D250,I227)&gt;AZ$5,$S238/I227,$S238-SUM($I250:AY250)))</f>
        <v>0</v>
      </c>
      <c r="BA250" s="154">
        <f>IF(BA$5&lt;=$D250,0,IF(SUM($D250,I227)&gt;BA$5,$S238/I227,$S238-SUM($I250:AZ250)))</f>
        <v>0</v>
      </c>
      <c r="BB250" s="154">
        <f>IF(BB$5&lt;=$D250,0,IF(SUM($D250,I227)&gt;BB$5,$S238/I227,$S238-SUM($I250:BA250)))</f>
        <v>0</v>
      </c>
      <c r="BC250" s="154">
        <f>IF(BC$5&lt;=$D250,0,IF(SUM($D250,I227)&gt;BC$5,$S238/I227,$S238-SUM($I250:BB250)))</f>
        <v>0</v>
      </c>
      <c r="BD250" s="154">
        <f>IF(BD$5&lt;=$D250,0,IF(SUM($D250,I227)&gt;BD$5,$S238/I227,$S238-SUM($I250:BC250)))</f>
        <v>0</v>
      </c>
      <c r="BE250" s="154">
        <f>IF(BE$5&lt;=$D250,0,IF(SUM($D250,I227)&gt;BE$5,$S238/I227,$S238-SUM($I250:BD250)))</f>
        <v>0</v>
      </c>
      <c r="BF250" s="154">
        <f>IF(BF$5&lt;=$D250,0,IF(SUM($D250,I227)&gt;BF$5,$S238/I227,$S238-SUM($I250:BE250)))</f>
        <v>0</v>
      </c>
      <c r="BG250" s="154">
        <f>IF(BG$5&lt;=$D250,0,IF(SUM($D250,I227)&gt;BG$5,$S238/I227,$S238-SUM($I250:BF250)))</f>
        <v>0</v>
      </c>
      <c r="BH250" s="154">
        <f>IF(BH$5&lt;=$D250,0,IF(SUM($D250,I227)&gt;BH$5,$S238/I227,$S238-SUM($I250:BG250)))</f>
        <v>0</v>
      </c>
      <c r="BI250" s="154">
        <f>IF(BI$5&lt;=$D250,0,IF(SUM($D250,I227)&gt;BI$5,$S238/I227,$S238-SUM($I250:BH250)))</f>
        <v>0</v>
      </c>
      <c r="BJ250" s="154">
        <f>IF(BJ$5&lt;=$D250,0,IF(SUM($D250,I227)&gt;BJ$5,$S238/I227,$S238-SUM($I250:BI250)))</f>
        <v>0</v>
      </c>
      <c r="BK250" s="154">
        <f>IF(BK$5&lt;=$D250,0,IF(SUM($D250,I227)&gt;BK$5,$S238/I227,$S238-SUM($I250:BJ250)))</f>
        <v>0</v>
      </c>
      <c r="BL250" s="154">
        <f>IF(BL$5&lt;=$D250,0,IF(SUM($D250,I227)&gt;BL$5,$S238/I227,$S238-SUM($I250:BK250)))</f>
        <v>0</v>
      </c>
      <c r="BM250" s="154">
        <f>IF(BM$5&lt;=$D250,0,IF(SUM($D250,I227)&gt;BM$5,$S238/I227,$S238-SUM($I250:BL250)))</f>
        <v>0</v>
      </c>
      <c r="BN250" s="154">
        <f>IF(BN$5&lt;=$D250,0,IF(SUM($D250,I227)&gt;BN$5,$S238/I227,$S238-SUM($I250:BM250)))</f>
        <v>0</v>
      </c>
      <c r="BO250" s="154">
        <f>IF(BO$5&lt;=$D250,0,IF(SUM($D250,I227)&gt;BO$5,$S238/I227,$S238-SUM($I250:BN250)))</f>
        <v>0</v>
      </c>
      <c r="BP250" s="154">
        <f>IF(BP$5&lt;=$D250,0,IF(SUM($D250,I227)&gt;BP$5,$S238/I227,$S238-SUM($I250:BO250)))</f>
        <v>0</v>
      </c>
      <c r="BQ250" s="154">
        <f>IF(BQ$5&lt;=$D250,0,IF(SUM($D250,I227)&gt;BQ$5,$S238/I227,$S238-SUM($I250:BP250)))</f>
        <v>0</v>
      </c>
      <c r="BR250" s="154">
        <f>IF(BR$5&lt;=$D250,0,IF(SUM($D250,I227)&gt;BR$5,$S238/I227,$S238-SUM($I250:BQ250)))</f>
        <v>0</v>
      </c>
      <c r="BS250" s="154">
        <f>IF(BS$5&lt;=$D250,0,IF(SUM($D250,I227)&gt;BS$5,$S238/I227,$S238-SUM($I250:BR250)))</f>
        <v>0</v>
      </c>
      <c r="BT250" s="154">
        <f>IF(BT$5&lt;=$D250,0,IF(SUM($D250,I227)&gt;BT$5,$S238/I227,$S238-SUM($I250:BS250)))</f>
        <v>0</v>
      </c>
      <c r="BU250" s="154">
        <f>IF(BU$5&lt;=$D250,0,IF(SUM($D250,I227)&gt;BU$5,$S238/I227,$S238-SUM($I250:BT250)))</f>
        <v>0</v>
      </c>
      <c r="BV250" s="154">
        <f>IF(BV$5&lt;=$D250,0,IF(SUM($D250,I227)&gt;BV$5,$S238/I227,$S238-SUM($I250:BU250)))</f>
        <v>0</v>
      </c>
      <c r="BW250" s="154">
        <f>IF(BW$5&lt;=$D250,0,IF(SUM($D250,I227)&gt;BW$5,$S238/I227,$S238-SUM($I250:BV250)))</f>
        <v>0</v>
      </c>
    </row>
    <row r="251" spans="4:75" ht="12.75" customHeight="1" outlineLevel="1">
      <c r="D251" s="155">
        <f t="shared" si="64"/>
        <v>2023</v>
      </c>
      <c r="E251" s="120" t="s">
        <v>55</v>
      </c>
      <c r="I251" s="134"/>
      <c r="J251" s="152">
        <f>IF(J$5&lt;=$D251,0,IF(SUM($D251,I227)&gt;J$5,$T238/I227,$T238-SUM($I251:I251)))</f>
        <v>0</v>
      </c>
      <c r="K251" s="152">
        <f>IF(K$5&lt;=$D251,0,IF(SUM($D251,I227)&gt;K$5,$T238/I227,$T238-SUM($I251:J251)))</f>
        <v>0</v>
      </c>
      <c r="L251" s="152">
        <f>IF(L$5&lt;=$D251,0,IF(SUM($D251,I227)&gt;L$5,$T238/I227,$T238-SUM($I251:K251)))</f>
        <v>0</v>
      </c>
      <c r="M251" s="152">
        <f>IF(M$5&lt;=$D251,0,IF(SUM($D251,I227)&gt;M$5,$T238/I227,$T238-SUM($I251:L251)))</f>
        <v>0</v>
      </c>
      <c r="N251" s="152">
        <f>IF(N$5&lt;=$D251,0,IF(SUM($D251,I227)&gt;N$5,$T238/I227,$T238-SUM($I251:M251)))</f>
        <v>0</v>
      </c>
      <c r="O251" s="152">
        <f>IF(O$5&lt;=$D251,0,IF(SUM($D251,I227)&gt;O$5,$T238/I227,$T238-SUM($I251:N251)))</f>
        <v>0</v>
      </c>
      <c r="P251" s="152">
        <f>IF(P$5&lt;=$D251,0,IF(SUM($D251,I227)&gt;P$5,$T238/I227,$T238-SUM($I251:O251)))</f>
        <v>0</v>
      </c>
      <c r="Q251" s="152">
        <f>IF(Q$5&lt;=$D251,0,IF(SUM($D251,I227)&gt;Q$5,$T238/I227,$T238-SUM($I251:P251)))</f>
        <v>0</v>
      </c>
      <c r="R251" s="152">
        <f>IF(R$5&lt;=$D251,0,IF(SUM($D251,I227)&gt;R$5,$T238/I227,$T238-SUM($I251:Q251)))</f>
        <v>0</v>
      </c>
      <c r="S251" s="152">
        <f>IF(S$5&lt;=$D251,0,IF(SUM($D251,I227)&gt;S$5,$T238/I227,$T238-SUM($I251:R251)))</f>
        <v>0</v>
      </c>
      <c r="T251" s="152">
        <f>IF(T$5&lt;=$D251,0,IF(SUM($D251,I227)&gt;T$5,$T238/I227,$T238-SUM($I251:S251)))</f>
        <v>0</v>
      </c>
      <c r="U251" s="153">
        <f>IF(U$5&lt;=$D251,0,IF(SUM($D251,I227)&gt;U$5,$T238/I227,$T238-SUM($I251:T251)))</f>
        <v>0</v>
      </c>
      <c r="V251" s="154">
        <f>IF(V$5&lt;=$D251,0,IF(SUM($D251,I227)&gt;V$5,$T238/I227,$T238-SUM($I251:U251)))</f>
        <v>0</v>
      </c>
      <c r="W251" s="154">
        <f>IF(W$5&lt;=$D251,0,IF(SUM($D251,I227)&gt;W$5,$T238/I227,$T238-SUM($I251:V251)))</f>
        <v>0</v>
      </c>
      <c r="X251" s="154">
        <f>IF(X$5&lt;=$D251,0,IF(SUM($D251,I227)&gt;X$5,$T238/I227,$T238-SUM($I251:W251)))</f>
        <v>0</v>
      </c>
      <c r="Y251" s="154">
        <f>IF(Y$5&lt;=$D251,0,IF(SUM($D251,I227)&gt;Y$5,$T238/I227,$T238-SUM($I251:X251)))</f>
        <v>0</v>
      </c>
      <c r="Z251" s="154">
        <f>IF(Z$5&lt;=$D251,0,IF(SUM($D251,I227)&gt;Z$5,$T238/I227,$T238-SUM($I251:Y251)))</f>
        <v>0</v>
      </c>
      <c r="AA251" s="154">
        <f>IF(AA$5&lt;=$D251,0,IF(SUM($D251,I227)&gt;AA$5,$T238/I227,$T238-SUM($I251:Z251)))</f>
        <v>0</v>
      </c>
      <c r="AB251" s="154">
        <f>IF(AB$5&lt;=$D251,0,IF(SUM($D251,I227)&gt;AB$5,$T238/I227,$T238-SUM($I251:AA251)))</f>
        <v>0</v>
      </c>
      <c r="AC251" s="154">
        <f>IF(AC$5&lt;=$D251,0,IF(SUM($D251,I227)&gt;AC$5,$T238/I227,$T238-SUM($I251:AB251)))</f>
        <v>0</v>
      </c>
      <c r="AD251" s="154">
        <f>IF(AD$5&lt;=$D251,0,IF(SUM($D251,I227)&gt;AD$5,$T238/I227,$T238-SUM($I251:AC251)))</f>
        <v>0</v>
      </c>
      <c r="AE251" s="154">
        <f>IF(AE$5&lt;=$D251,0,IF(SUM($D251,I227)&gt;AE$5,$T238/I227,$T238-SUM($I251:AD251)))</f>
        <v>0</v>
      </c>
      <c r="AF251" s="154">
        <f>IF(AF$5&lt;=$D251,0,IF(SUM($D251,I227)&gt;AF$5,$T238/I227,$T238-SUM($I251:AE251)))</f>
        <v>0</v>
      </c>
      <c r="AG251" s="154">
        <f>IF(AG$5&lt;=$D251,0,IF(SUM($D251,I227)&gt;AG$5,$T238/I227,$T238-SUM($I251:AF251)))</f>
        <v>0</v>
      </c>
      <c r="AH251" s="154">
        <f>IF(AH$5&lt;=$D251,0,IF(SUM($D251,I227)&gt;AH$5,$T238/I227,$T238-SUM($I251:AG251)))</f>
        <v>0</v>
      </c>
      <c r="AI251" s="154">
        <f>IF(AI$5&lt;=$D251,0,IF(SUM($D251,I227)&gt;AI$5,$T238/I227,$T238-SUM($I251:AH251)))</f>
        <v>0</v>
      </c>
      <c r="AJ251" s="154">
        <f>IF(AJ$5&lt;=$D251,0,IF(SUM($D251,I227)&gt;AJ$5,$T238/I227,$T238-SUM($I251:AI251)))</f>
        <v>0</v>
      </c>
      <c r="AK251" s="154">
        <f>IF(AK$5&lt;=$D251,0,IF(SUM($D251,I227)&gt;AK$5,$T238/I227,$T238-SUM($I251:AJ251)))</f>
        <v>0</v>
      </c>
      <c r="AL251" s="154">
        <f>IF(AL$5&lt;=$D251,0,IF(SUM($D251,I227)&gt;AL$5,$T238/I227,$T238-SUM($I251:AK251)))</f>
        <v>0</v>
      </c>
      <c r="AM251" s="154">
        <f>IF(AM$5&lt;=$D251,0,IF(SUM($D251,I227)&gt;AM$5,$T238/I227,$T238-SUM($I251:AL251)))</f>
        <v>0</v>
      </c>
      <c r="AN251" s="154">
        <f>IF(AN$5&lt;=$D251,0,IF(SUM($D251,I227)&gt;AN$5,$T238/I227,$T238-SUM($I251:AM251)))</f>
        <v>0</v>
      </c>
      <c r="AO251" s="154">
        <f>IF(AO$5&lt;=$D251,0,IF(SUM($D251,I227)&gt;AO$5,$T238/I227,$T238-SUM($I251:AN251)))</f>
        <v>0</v>
      </c>
      <c r="AP251" s="154">
        <f>IF(AP$5&lt;=$D251,0,IF(SUM($D251,I227)&gt;AP$5,$T238/I227,$T238-SUM($I251:AO251)))</f>
        <v>0</v>
      </c>
      <c r="AQ251" s="154">
        <f>IF(AQ$5&lt;=$D251,0,IF(SUM($D251,I227)&gt;AQ$5,$T238/I227,$T238-SUM($I251:AP251)))</f>
        <v>0</v>
      </c>
      <c r="AR251" s="154">
        <f>IF(AR$5&lt;=$D251,0,IF(SUM($D251,I227)&gt;AR$5,$T238/I227,$T238-SUM($I251:AQ251)))</f>
        <v>0</v>
      </c>
      <c r="AS251" s="154">
        <f>IF(AS$5&lt;=$D251,0,IF(SUM($D251,I227)&gt;AS$5,$T238/I227,$T238-SUM($I251:AR251)))</f>
        <v>0</v>
      </c>
      <c r="AT251" s="154">
        <f>IF(AT$5&lt;=$D251,0,IF(SUM($D251,I227)&gt;AT$5,$T238/I227,$T238-SUM($I251:AS251)))</f>
        <v>0</v>
      </c>
      <c r="AU251" s="154">
        <f>IF(AU$5&lt;=$D251,0,IF(SUM($D251,I227)&gt;AU$5,$T238/I227,$T238-SUM($I251:AT251)))</f>
        <v>0</v>
      </c>
      <c r="AV251" s="154">
        <f>IF(AV$5&lt;=$D251,0,IF(SUM($D251,I227)&gt;AV$5,$T238/I227,$T238-SUM($I251:AU251)))</f>
        <v>0</v>
      </c>
      <c r="AW251" s="154">
        <f>IF(AW$5&lt;=$D251,0,IF(SUM($D251,I227)&gt;AW$5,$T238/I227,$T238-SUM($I251:AV251)))</f>
        <v>0</v>
      </c>
      <c r="AX251" s="154">
        <f>IF(AX$5&lt;=$D251,0,IF(SUM($D251,I227)&gt;AX$5,$T238/I227,$T238-SUM($I251:AW251)))</f>
        <v>0</v>
      </c>
      <c r="AY251" s="154">
        <f>IF(AY$5&lt;=$D251,0,IF(SUM($D251,I227)&gt;AY$5,$T238/I227,$T238-SUM($I251:AX251)))</f>
        <v>0</v>
      </c>
      <c r="AZ251" s="154">
        <f>IF(AZ$5&lt;=$D251,0,IF(SUM($D251,I227)&gt;AZ$5,$T238/I227,$T238-SUM($I251:AY251)))</f>
        <v>0</v>
      </c>
      <c r="BA251" s="154">
        <f>IF(BA$5&lt;=$D251,0,IF(SUM($D251,I227)&gt;BA$5,$T238/I227,$T238-SUM($I251:AZ251)))</f>
        <v>0</v>
      </c>
      <c r="BB251" s="154">
        <f>IF(BB$5&lt;=$D251,0,IF(SUM($D251,I227)&gt;BB$5,$T238/I227,$T238-SUM($I251:BA251)))</f>
        <v>0</v>
      </c>
      <c r="BC251" s="154">
        <f>IF(BC$5&lt;=$D251,0,IF(SUM($D251,I227)&gt;BC$5,$T238/I227,$T238-SUM($I251:BB251)))</f>
        <v>0</v>
      </c>
      <c r="BD251" s="154">
        <f>IF(BD$5&lt;=$D251,0,IF(SUM($D251,I227)&gt;BD$5,$T238/I227,$T238-SUM($I251:BC251)))</f>
        <v>0</v>
      </c>
      <c r="BE251" s="154">
        <f>IF(BE$5&lt;=$D251,0,IF(SUM($D251,I227)&gt;BE$5,$T238/I227,$T238-SUM($I251:BD251)))</f>
        <v>0</v>
      </c>
      <c r="BF251" s="154">
        <f>IF(BF$5&lt;=$D251,0,IF(SUM($D251,I227)&gt;BF$5,$T238/I227,$T238-SUM($I251:BE251)))</f>
        <v>0</v>
      </c>
      <c r="BG251" s="154">
        <f>IF(BG$5&lt;=$D251,0,IF(SUM($D251,I227)&gt;BG$5,$T238/I227,$T238-SUM($I251:BF251)))</f>
        <v>0</v>
      </c>
      <c r="BH251" s="154">
        <f>IF(BH$5&lt;=$D251,0,IF(SUM($D251,I227)&gt;BH$5,$T238/I227,$T238-SUM($I251:BG251)))</f>
        <v>0</v>
      </c>
      <c r="BI251" s="154">
        <f>IF(BI$5&lt;=$D251,0,IF(SUM($D251,I227)&gt;BI$5,$T238/I227,$T238-SUM($I251:BH251)))</f>
        <v>0</v>
      </c>
      <c r="BJ251" s="154">
        <f>IF(BJ$5&lt;=$D251,0,IF(SUM($D251,I227)&gt;BJ$5,$T238/I227,$T238-SUM($I251:BI251)))</f>
        <v>0</v>
      </c>
      <c r="BK251" s="154">
        <f>IF(BK$5&lt;=$D251,0,IF(SUM($D251,I227)&gt;BK$5,$T238/I227,$T238-SUM($I251:BJ251)))</f>
        <v>0</v>
      </c>
      <c r="BL251" s="154">
        <f>IF(BL$5&lt;=$D251,0,IF(SUM($D251,I227)&gt;BL$5,$T238/I227,$T238-SUM($I251:BK251)))</f>
        <v>0</v>
      </c>
      <c r="BM251" s="154">
        <f>IF(BM$5&lt;=$D251,0,IF(SUM($D251,I227)&gt;BM$5,$T238/I227,$T238-SUM($I251:BL251)))</f>
        <v>0</v>
      </c>
      <c r="BN251" s="154">
        <f>IF(BN$5&lt;=$D251,0,IF(SUM($D251,I227)&gt;BN$5,$T238/I227,$T238-SUM($I251:BM251)))</f>
        <v>0</v>
      </c>
      <c r="BO251" s="154">
        <f>IF(BO$5&lt;=$D251,0,IF(SUM($D251,I227)&gt;BO$5,$T238/I227,$T238-SUM($I251:BN251)))</f>
        <v>0</v>
      </c>
      <c r="BP251" s="154">
        <f>IF(BP$5&lt;=$D251,0,IF(SUM($D251,I227)&gt;BP$5,$T238/I227,$T238-SUM($I251:BO251)))</f>
        <v>0</v>
      </c>
      <c r="BQ251" s="154">
        <f>IF(BQ$5&lt;=$D251,0,IF(SUM($D251,I227)&gt;BQ$5,$T238/I227,$T238-SUM($I251:BP251)))</f>
        <v>0</v>
      </c>
      <c r="BR251" s="154">
        <f>IF(BR$5&lt;=$D251,0,IF(SUM($D251,I227)&gt;BR$5,$T238/I227,$T238-SUM($I251:BQ251)))</f>
        <v>0</v>
      </c>
      <c r="BS251" s="154">
        <f>IF(BS$5&lt;=$D251,0,IF(SUM($D251,I227)&gt;BS$5,$T238/I227,$T238-SUM($I251:BR251)))</f>
        <v>0</v>
      </c>
      <c r="BT251" s="154">
        <f>IF(BT$5&lt;=$D251,0,IF(SUM($D251,I227)&gt;BT$5,$T238/I227,$T238-SUM($I251:BS251)))</f>
        <v>0</v>
      </c>
      <c r="BU251" s="154">
        <f>IF(BU$5&lt;=$D251,0,IF(SUM($D251,I227)&gt;BU$5,$T238/I227,$T238-SUM($I251:BT251)))</f>
        <v>0</v>
      </c>
      <c r="BV251" s="154">
        <f>IF(BV$5&lt;=$D251,0,IF(SUM($D251,I227)&gt;BV$5,$T238/I227,$T238-SUM($I251:BU251)))</f>
        <v>0</v>
      </c>
      <c r="BW251" s="154">
        <f>IF(BW$5&lt;=$D251,0,IF(SUM($D251,I227)&gt;BW$5,$T238/I227,$T238-SUM($I251:BV251)))</f>
        <v>0</v>
      </c>
    </row>
    <row r="252" spans="4:75" ht="12.75" customHeight="1" outlineLevel="1">
      <c r="D252" s="155">
        <f t="shared" si="64"/>
        <v>2024</v>
      </c>
      <c r="E252" s="120" t="s">
        <v>55</v>
      </c>
      <c r="I252" s="134"/>
      <c r="J252" s="152">
        <f>IF(J$5&lt;=$D252,0,IF(SUM($D252,I227)&gt;J$5,$U238/I227,$U238-SUM($I252:I252)))</f>
        <v>0</v>
      </c>
      <c r="K252" s="152">
        <f>IF(K$5&lt;=$D252,0,IF(SUM($D252,I227)&gt;K$5,$U238/I227,$U238-SUM($I252:J252)))</f>
        <v>0</v>
      </c>
      <c r="L252" s="152">
        <f>IF(L$5&lt;=$D252,0,IF(SUM($D252,I227)&gt;L$5,$U238/I227,$U238-SUM($I252:K252)))</f>
        <v>0</v>
      </c>
      <c r="M252" s="152">
        <f>IF(M$5&lt;=$D252,0,IF(SUM($D252,I227)&gt;M$5,$U238/I227,$U238-SUM($I252:L252)))</f>
        <v>0</v>
      </c>
      <c r="N252" s="152">
        <f>IF(N$5&lt;=$D252,0,IF(SUM($D252,I227)&gt;N$5,$U238/I227,$U238-SUM($I252:M252)))</f>
        <v>0</v>
      </c>
      <c r="O252" s="152">
        <f>IF(O$5&lt;=$D252,0,IF(SUM($D252,I227)&gt;O$5,$U238/I227,$U238-SUM($I252:N252)))</f>
        <v>0</v>
      </c>
      <c r="P252" s="152">
        <f>IF(P$5&lt;=$D252,0,IF(SUM($D252,I227)&gt;P$5,$U238/I227,$U238-SUM($I252:O252)))</f>
        <v>0</v>
      </c>
      <c r="Q252" s="152">
        <f>IF(Q$5&lt;=$D252,0,IF(SUM($D252,I227)&gt;Q$5,$U238/I227,$U238-SUM($I252:P252)))</f>
        <v>0</v>
      </c>
      <c r="R252" s="152">
        <f>IF(R$5&lt;=$D252,0,IF(SUM($D252,I227)&gt;R$5,$U238/I227,$U238-SUM($I252:Q252)))</f>
        <v>0</v>
      </c>
      <c r="S252" s="152">
        <f>IF(S$5&lt;=$D252,0,IF(SUM($D252,I227)&gt;S$5,$U238/I227,$U238-SUM($I252:R252)))</f>
        <v>0</v>
      </c>
      <c r="T252" s="152">
        <f>IF(T$5&lt;=$D252,0,IF(SUM($D252,I227)&gt;T$5,$U238/I227,$U238-SUM($I252:S252)))</f>
        <v>0</v>
      </c>
      <c r="U252" s="152">
        <f>IF(U$5&lt;=$D252,0,IF(SUM($D252,I227)&gt;U$5,$U238/I227,$U238-SUM($I252:T252)))</f>
        <v>0</v>
      </c>
      <c r="V252" s="153">
        <f>IF(V$5&lt;=$D252,0,IF(SUM($D252,I227)&gt;V$5,$U238/I227,$U238-SUM($I252:U252)))</f>
        <v>0</v>
      </c>
      <c r="W252" s="154">
        <f>IF(W$5&lt;=$D252,0,IF(SUM($D252,I227)&gt;W$5,$U238/I227,$U238-SUM($I252:V252)))</f>
        <v>0</v>
      </c>
      <c r="X252" s="154">
        <f>IF(X$5&lt;=$D252,0,IF(SUM($D252,I227)&gt;X$5,$U238/I227,$U238-SUM($I252:W252)))</f>
        <v>0</v>
      </c>
      <c r="Y252" s="154">
        <f>IF(Y$5&lt;=$D252,0,IF(SUM($D252,I227)&gt;Y$5,$U238/I227,$U238-SUM($I252:X252)))</f>
        <v>0</v>
      </c>
      <c r="Z252" s="154">
        <f>IF(Z$5&lt;=$D252,0,IF(SUM($D252,I227)&gt;Z$5,$U238/I227,$U238-SUM($I252:Y252)))</f>
        <v>0</v>
      </c>
      <c r="AA252" s="154">
        <f>IF(AA$5&lt;=$D252,0,IF(SUM($D252,I227)&gt;AA$5,$U238/I227,$U238-SUM($I252:Z252)))</f>
        <v>0</v>
      </c>
      <c r="AB252" s="154">
        <f>IF(AB$5&lt;=$D252,0,IF(SUM($D252,I227)&gt;AB$5,$U238/I227,$U238-SUM($I252:AA252)))</f>
        <v>0</v>
      </c>
      <c r="AC252" s="154">
        <f>IF(AC$5&lt;=$D252,0,IF(SUM($D252,I227)&gt;AC$5,$U238/I227,$U238-SUM($I252:AB252)))</f>
        <v>0</v>
      </c>
      <c r="AD252" s="154">
        <f>IF(AD$5&lt;=$D252,0,IF(SUM($D252,I227)&gt;AD$5,$U238/I227,$U238-SUM($I252:AC252)))</f>
        <v>0</v>
      </c>
      <c r="AE252" s="154">
        <f>IF(AE$5&lt;=$D252,0,IF(SUM($D252,I227)&gt;AE$5,$U238/I227,$U238-SUM($I252:AD252)))</f>
        <v>0</v>
      </c>
      <c r="AF252" s="154">
        <f>IF(AF$5&lt;=$D252,0,IF(SUM($D252,I227)&gt;AF$5,$U238/I227,$U238-SUM($I252:AE252)))</f>
        <v>0</v>
      </c>
      <c r="AG252" s="154">
        <f>IF(AG$5&lt;=$D252,0,IF(SUM($D252,I227)&gt;AG$5,$U238/I227,$U238-SUM($I252:AF252)))</f>
        <v>0</v>
      </c>
      <c r="AH252" s="154">
        <f>IF(AH$5&lt;=$D252,0,IF(SUM($D252,I227)&gt;AH$5,$U238/I227,$U238-SUM($I252:AG252)))</f>
        <v>0</v>
      </c>
      <c r="AI252" s="154">
        <f>IF(AI$5&lt;=$D252,0,IF(SUM($D252,I227)&gt;AI$5,$U238/I227,$U238-SUM($I252:AH252)))</f>
        <v>0</v>
      </c>
      <c r="AJ252" s="154">
        <f>IF(AJ$5&lt;=$D252,0,IF(SUM($D252,I227)&gt;AJ$5,$U238/I227,$U238-SUM($I252:AI252)))</f>
        <v>0</v>
      </c>
      <c r="AK252" s="154">
        <f>IF(AK$5&lt;=$D252,0,IF(SUM($D252,I227)&gt;AK$5,$U238/I227,$U238-SUM($I252:AJ252)))</f>
        <v>0</v>
      </c>
      <c r="AL252" s="154">
        <f>IF(AL$5&lt;=$D252,0,IF(SUM($D252,I227)&gt;AL$5,$U238/I227,$U238-SUM($I252:AK252)))</f>
        <v>0</v>
      </c>
      <c r="AM252" s="154">
        <f>IF(AM$5&lt;=$D252,0,IF(SUM($D252,I227)&gt;AM$5,$U238/I227,$U238-SUM($I252:AL252)))</f>
        <v>0</v>
      </c>
      <c r="AN252" s="154">
        <f>IF(AN$5&lt;=$D252,0,IF(SUM($D252,I227)&gt;AN$5,$U238/I227,$U238-SUM($I252:AM252)))</f>
        <v>0</v>
      </c>
      <c r="AO252" s="154">
        <f>IF(AO$5&lt;=$D252,0,IF(SUM($D252,I227)&gt;AO$5,$U238/I227,$U238-SUM($I252:AN252)))</f>
        <v>0</v>
      </c>
      <c r="AP252" s="154">
        <f>IF(AP$5&lt;=$D252,0,IF(SUM($D252,I227)&gt;AP$5,$U238/I227,$U238-SUM($I252:AO252)))</f>
        <v>0</v>
      </c>
      <c r="AQ252" s="154">
        <f>IF(AQ$5&lt;=$D252,0,IF(SUM($D252,I227)&gt;AQ$5,$U238/I227,$U238-SUM($I252:AP252)))</f>
        <v>0</v>
      </c>
      <c r="AR252" s="154">
        <f>IF(AR$5&lt;=$D252,0,IF(SUM($D252,I227)&gt;AR$5,$U238/I227,$U238-SUM($I252:AQ252)))</f>
        <v>0</v>
      </c>
      <c r="AS252" s="154">
        <f>IF(AS$5&lt;=$D252,0,IF(SUM($D252,I227)&gt;AS$5,$U238/I227,$U238-SUM($I252:AR252)))</f>
        <v>0</v>
      </c>
      <c r="AT252" s="154">
        <f>IF(AT$5&lt;=$D252,0,IF(SUM($D252,I227)&gt;AT$5,$U238/I227,$U238-SUM($I252:AS252)))</f>
        <v>0</v>
      </c>
      <c r="AU252" s="154">
        <f>IF(AU$5&lt;=$D252,0,IF(SUM($D252,I227)&gt;AU$5,$U238/I227,$U238-SUM($I252:AT252)))</f>
        <v>0</v>
      </c>
      <c r="AV252" s="154">
        <f>IF(AV$5&lt;=$D252,0,IF(SUM($D252,I227)&gt;AV$5,$U238/I227,$U238-SUM($I252:AU252)))</f>
        <v>0</v>
      </c>
      <c r="AW252" s="154">
        <f>IF(AW$5&lt;=$D252,0,IF(SUM($D252,I227)&gt;AW$5,$U238/I227,$U238-SUM($I252:AV252)))</f>
        <v>0</v>
      </c>
      <c r="AX252" s="154">
        <f>IF(AX$5&lt;=$D252,0,IF(SUM($D252,I227)&gt;AX$5,$U238/I227,$U238-SUM($I252:AW252)))</f>
        <v>0</v>
      </c>
      <c r="AY252" s="154">
        <f>IF(AY$5&lt;=$D252,0,IF(SUM($D252,I227)&gt;AY$5,$U238/I227,$U238-SUM($I252:AX252)))</f>
        <v>0</v>
      </c>
      <c r="AZ252" s="154">
        <f>IF(AZ$5&lt;=$D252,0,IF(SUM($D252,I227)&gt;AZ$5,$U238/I227,$U238-SUM($I252:AY252)))</f>
        <v>0</v>
      </c>
      <c r="BA252" s="154">
        <f>IF(BA$5&lt;=$D252,0,IF(SUM($D252,I227)&gt;BA$5,$U238/I227,$U238-SUM($I252:AZ252)))</f>
        <v>0</v>
      </c>
      <c r="BB252" s="154">
        <f>IF(BB$5&lt;=$D252,0,IF(SUM($D252,I227)&gt;BB$5,$U238/I227,$U238-SUM($I252:BA252)))</f>
        <v>0</v>
      </c>
      <c r="BC252" s="154">
        <f>IF(BC$5&lt;=$D252,0,IF(SUM($D252,I227)&gt;BC$5,$U238/I227,$U238-SUM($I252:BB252)))</f>
        <v>0</v>
      </c>
      <c r="BD252" s="154">
        <f>IF(BD$5&lt;=$D252,0,IF(SUM($D252,I227)&gt;BD$5,$U238/I227,$U238-SUM($I252:BC252)))</f>
        <v>0</v>
      </c>
      <c r="BE252" s="154">
        <f>IF(BE$5&lt;=$D252,0,IF(SUM($D252,I227)&gt;BE$5,$U238/I227,$U238-SUM($I252:BD252)))</f>
        <v>0</v>
      </c>
      <c r="BF252" s="154">
        <f>IF(BF$5&lt;=$D252,0,IF(SUM($D252,I227)&gt;BF$5,$U238/I227,$U238-SUM($I252:BE252)))</f>
        <v>0</v>
      </c>
      <c r="BG252" s="154">
        <f>IF(BG$5&lt;=$D252,0,IF(SUM($D252,I227)&gt;BG$5,$U238/I227,$U238-SUM($I252:BF252)))</f>
        <v>0</v>
      </c>
      <c r="BH252" s="154">
        <f>IF(BH$5&lt;=$D252,0,IF(SUM($D252,I227)&gt;BH$5,$U238/I227,$U238-SUM($I252:BG252)))</f>
        <v>0</v>
      </c>
      <c r="BI252" s="154">
        <f>IF(BI$5&lt;=$D252,0,IF(SUM($D252,I227)&gt;BI$5,$U238/I227,$U238-SUM($I252:BH252)))</f>
        <v>0</v>
      </c>
      <c r="BJ252" s="154">
        <f>IF(BJ$5&lt;=$D252,0,IF(SUM($D252,I227)&gt;BJ$5,$U238/I227,$U238-SUM($I252:BI252)))</f>
        <v>0</v>
      </c>
      <c r="BK252" s="154">
        <f>IF(BK$5&lt;=$D252,0,IF(SUM($D252,I227)&gt;BK$5,$U238/I227,$U238-SUM($I252:BJ252)))</f>
        <v>0</v>
      </c>
      <c r="BL252" s="154">
        <f>IF(BL$5&lt;=$D252,0,IF(SUM($D252,I227)&gt;BL$5,$U238/I227,$U238-SUM($I252:BK252)))</f>
        <v>0</v>
      </c>
      <c r="BM252" s="154">
        <f>IF(BM$5&lt;=$D252,0,IF(SUM($D252,I227)&gt;BM$5,$U238/I227,$U238-SUM($I252:BL252)))</f>
        <v>0</v>
      </c>
      <c r="BN252" s="154">
        <f>IF(BN$5&lt;=$D252,0,IF(SUM($D252,I227)&gt;BN$5,$U238/I227,$U238-SUM($I252:BM252)))</f>
        <v>0</v>
      </c>
      <c r="BO252" s="154">
        <f>IF(BO$5&lt;=$D252,0,IF(SUM($D252,I227)&gt;BO$5,$U238/I227,$U238-SUM($I252:BN252)))</f>
        <v>0</v>
      </c>
      <c r="BP252" s="154">
        <f>IF(BP$5&lt;=$D252,0,IF(SUM($D252,I227)&gt;BP$5,$U238/I227,$U238-SUM($I252:BO252)))</f>
        <v>0</v>
      </c>
      <c r="BQ252" s="154">
        <f>IF(BQ$5&lt;=$D252,0,IF(SUM($D252,I227)&gt;BQ$5,$U238/I227,$U238-SUM($I252:BP252)))</f>
        <v>0</v>
      </c>
      <c r="BR252" s="154">
        <f>IF(BR$5&lt;=$D252,0,IF(SUM($D252,I227)&gt;BR$5,$U238/I227,$U238-SUM($I252:BQ252)))</f>
        <v>0</v>
      </c>
      <c r="BS252" s="154">
        <f>IF(BS$5&lt;=$D252,0,IF(SUM($D252,I227)&gt;BS$5,$U238/I227,$U238-SUM($I252:BR252)))</f>
        <v>0</v>
      </c>
      <c r="BT252" s="154">
        <f>IF(BT$5&lt;=$D252,0,IF(SUM($D252,I227)&gt;BT$5,$U238/I227,$U238-SUM($I252:BS252)))</f>
        <v>0</v>
      </c>
      <c r="BU252" s="154">
        <f>IF(BU$5&lt;=$D252,0,IF(SUM($D252,I227)&gt;BU$5,$U238/I227,$U238-SUM($I252:BT252)))</f>
        <v>0</v>
      </c>
      <c r="BV252" s="154">
        <f>IF(BV$5&lt;=$D252,0,IF(SUM($D252,I227)&gt;BV$5,$U238/I227,$U238-SUM($I252:BU252)))</f>
        <v>0</v>
      </c>
      <c r="BW252" s="154">
        <f>IF(BW$5&lt;=$D252,0,IF(SUM($D252,I227)&gt;BW$5,$U238/I227,$U238-SUM($I252:BV252)))</f>
        <v>0</v>
      </c>
    </row>
    <row r="253" spans="4:75" ht="12.75" customHeight="1" outlineLevel="1">
      <c r="D253" s="155">
        <f t="shared" si="64"/>
        <v>2025</v>
      </c>
      <c r="E253" s="120" t="s">
        <v>55</v>
      </c>
      <c r="I253" s="134"/>
      <c r="J253" s="152">
        <f>IF(J$5&lt;=$D253,0,IF(SUM($D253,I227)&gt;J$5,$V238/I227,$V238-SUM($I253:I253)))</f>
        <v>0</v>
      </c>
      <c r="K253" s="152">
        <f>IF(K$5&lt;=$D253,0,IF(SUM($D253,I227)&gt;K$5,$V238/I227,$V238-SUM($I253:J253)))</f>
        <v>0</v>
      </c>
      <c r="L253" s="152">
        <f>IF(L$5&lt;=$D253,0,IF(SUM($D253,I227)&gt;L$5,$V238/I227,$V238-SUM($I253:K253)))</f>
        <v>0</v>
      </c>
      <c r="M253" s="152">
        <f>IF(M$5&lt;=$D253,0,IF(SUM($D253,I227)&gt;M$5,$V238/I227,$V238-SUM($I253:L253)))</f>
        <v>0</v>
      </c>
      <c r="N253" s="152">
        <f>IF(N$5&lt;=$D253,0,IF(SUM($D253,I227)&gt;N$5,$V238/I227,$V238-SUM($I253:M253)))</f>
        <v>0</v>
      </c>
      <c r="O253" s="152">
        <f>IF(O$5&lt;=$D253,0,IF(SUM($D253,I227)&gt;O$5,$V238/I227,$V238-SUM($I253:N253)))</f>
        <v>0</v>
      </c>
      <c r="P253" s="152">
        <f>IF(P$5&lt;=$D253,0,IF(SUM($D253,I227)&gt;P$5,$V238/I227,$V238-SUM($I253:O253)))</f>
        <v>0</v>
      </c>
      <c r="Q253" s="152">
        <f>IF(Q$5&lt;=$D253,0,IF(SUM($D253,I227)&gt;Q$5,$V238/I227,$V238-SUM($I253:P253)))</f>
        <v>0</v>
      </c>
      <c r="R253" s="152">
        <f>IF(R$5&lt;=$D253,0,IF(SUM($D253,I227)&gt;R$5,$V238/I227,$V238-SUM($I253:Q253)))</f>
        <v>0</v>
      </c>
      <c r="S253" s="152">
        <f>IF(S$5&lt;=$D253,0,IF(SUM($D253,I227)&gt;S$5,$V238/I227,$V238-SUM($I253:R253)))</f>
        <v>0</v>
      </c>
      <c r="T253" s="152">
        <f>IF(T$5&lt;=$D253,0,IF(SUM($D253,I227)&gt;T$5,$V238/I227,$V238-SUM($I253:S253)))</f>
        <v>0</v>
      </c>
      <c r="U253" s="152">
        <f>IF(U$5&lt;=$D253,0,IF(SUM($D253,I227)&gt;U$5,$V238/I227,$V238-SUM($I253:T253)))</f>
        <v>0</v>
      </c>
      <c r="V253" s="152">
        <f>IF(V$5&lt;=$D253,0,IF(SUM($D253,I227)&gt;V$5,$V238/I227,$V238-SUM($I253:U253)))</f>
        <v>0</v>
      </c>
      <c r="W253" s="153">
        <f>IF(W$5&lt;=$D253,0,IF(SUM($D253,I227)&gt;W$5,$V238/I227,$V238-SUM($I253:V253)))</f>
        <v>0</v>
      </c>
      <c r="X253" s="154">
        <f>IF(X$5&lt;=$D253,0,IF(SUM($D253,I227)&gt;X$5,$V238/I227,$V238-SUM($I253:W253)))</f>
        <v>0</v>
      </c>
      <c r="Y253" s="154">
        <f>IF(Y$5&lt;=$D253,0,IF(SUM($D253,I227)&gt;Y$5,$V238/I227,$V238-SUM($I253:X253)))</f>
        <v>0</v>
      </c>
      <c r="Z253" s="154">
        <f>IF(Z$5&lt;=$D253,0,IF(SUM($D253,I227)&gt;Z$5,$V238/I227,$V238-SUM($I253:Y253)))</f>
        <v>0</v>
      </c>
      <c r="AA253" s="154">
        <f>IF(AA$5&lt;=$D253,0,IF(SUM($D253,I227)&gt;AA$5,$V238/I227,$V238-SUM($I253:Z253)))</f>
        <v>0</v>
      </c>
      <c r="AB253" s="154">
        <f>IF(AB$5&lt;=$D253,0,IF(SUM($D253,I227)&gt;AB$5,$V238/I227,$V238-SUM($I253:AA253)))</f>
        <v>0</v>
      </c>
      <c r="AC253" s="154">
        <f>IF(AC$5&lt;=$D253,0,IF(SUM($D253,I227)&gt;AC$5,$V238/I227,$V238-SUM($I253:AB253)))</f>
        <v>0</v>
      </c>
      <c r="AD253" s="154">
        <f>IF(AD$5&lt;=$D253,0,IF(SUM($D253,I227)&gt;AD$5,$V238/I227,$V238-SUM($I253:AC253)))</f>
        <v>0</v>
      </c>
      <c r="AE253" s="154">
        <f>IF(AE$5&lt;=$D253,0,IF(SUM($D253,I227)&gt;AE$5,$V238/I227,$V238-SUM($I253:AD253)))</f>
        <v>0</v>
      </c>
      <c r="AF253" s="154">
        <f>IF(AF$5&lt;=$D253,0,IF(SUM($D253,I227)&gt;AF$5,$V238/I227,$V238-SUM($I253:AE253)))</f>
        <v>0</v>
      </c>
      <c r="AG253" s="154">
        <f>IF(AG$5&lt;=$D253,0,IF(SUM($D253,I227)&gt;AG$5,$V238/I227,$V238-SUM($I253:AF253)))</f>
        <v>0</v>
      </c>
      <c r="AH253" s="154">
        <f>IF(AH$5&lt;=$D253,0,IF(SUM($D253,I227)&gt;AH$5,$V238/I227,$V238-SUM($I253:AG253)))</f>
        <v>0</v>
      </c>
      <c r="AI253" s="154">
        <f>IF(AI$5&lt;=$D253,0,IF(SUM($D253,I227)&gt;AI$5,$V238/I227,$V238-SUM($I253:AH253)))</f>
        <v>0</v>
      </c>
      <c r="AJ253" s="154">
        <f>IF(AJ$5&lt;=$D253,0,IF(SUM($D253,I227)&gt;AJ$5,$V238/I227,$V238-SUM($I253:AI253)))</f>
        <v>0</v>
      </c>
      <c r="AK253" s="154">
        <f>IF(AK$5&lt;=$D253,0,IF(SUM($D253,I227)&gt;AK$5,$V238/I227,$V238-SUM($I253:AJ253)))</f>
        <v>0</v>
      </c>
      <c r="AL253" s="154">
        <f>IF(AL$5&lt;=$D253,0,IF(SUM($D253,I227)&gt;AL$5,$V238/I227,$V238-SUM($I253:AK253)))</f>
        <v>0</v>
      </c>
      <c r="AM253" s="154">
        <f>IF(AM$5&lt;=$D253,0,IF(SUM($D253,I227)&gt;AM$5,$V238/I227,$V238-SUM($I253:AL253)))</f>
        <v>0</v>
      </c>
      <c r="AN253" s="154">
        <f>IF(AN$5&lt;=$D253,0,IF(SUM($D253,I227)&gt;AN$5,$V238/I227,$V238-SUM($I253:AM253)))</f>
        <v>0</v>
      </c>
      <c r="AO253" s="154">
        <f>IF(AO$5&lt;=$D253,0,IF(SUM($D253,I227)&gt;AO$5,$V238/I227,$V238-SUM($I253:AN253)))</f>
        <v>0</v>
      </c>
      <c r="AP253" s="154">
        <f>IF(AP$5&lt;=$D253,0,IF(SUM($D253,I227)&gt;AP$5,$V238/I227,$V238-SUM($I253:AO253)))</f>
        <v>0</v>
      </c>
      <c r="AQ253" s="154">
        <f>IF(AQ$5&lt;=$D253,0,IF(SUM($D253,I227)&gt;AQ$5,$V238/I227,$V238-SUM($I253:AP253)))</f>
        <v>0</v>
      </c>
      <c r="AR253" s="154">
        <f>IF(AR$5&lt;=$D253,0,IF(SUM($D253,I227)&gt;AR$5,$V238/I227,$V238-SUM($I253:AQ253)))</f>
        <v>0</v>
      </c>
      <c r="AS253" s="154">
        <f>IF(AS$5&lt;=$D253,0,IF(SUM($D253,I227)&gt;AS$5,$V238/I227,$V238-SUM($I253:AR253)))</f>
        <v>0</v>
      </c>
      <c r="AT253" s="154">
        <f>IF(AT$5&lt;=$D253,0,IF(SUM($D253,I227)&gt;AT$5,$V238/I227,$V238-SUM($I253:AS253)))</f>
        <v>0</v>
      </c>
      <c r="AU253" s="154">
        <f>IF(AU$5&lt;=$D253,0,IF(SUM($D253,I227)&gt;AU$5,$V238/I227,$V238-SUM($I253:AT253)))</f>
        <v>0</v>
      </c>
      <c r="AV253" s="154">
        <f>IF(AV$5&lt;=$D253,0,IF(SUM($D253,I227)&gt;AV$5,$V238/I227,$V238-SUM($I253:AU253)))</f>
        <v>0</v>
      </c>
      <c r="AW253" s="154">
        <f>IF(AW$5&lt;=$D253,0,IF(SUM($D253,I227)&gt;AW$5,$V238/I227,$V238-SUM($I253:AV253)))</f>
        <v>0</v>
      </c>
      <c r="AX253" s="154">
        <f>IF(AX$5&lt;=$D253,0,IF(SUM($D253,I227)&gt;AX$5,$V238/I227,$V238-SUM($I253:AW253)))</f>
        <v>0</v>
      </c>
      <c r="AY253" s="154">
        <f>IF(AY$5&lt;=$D253,0,IF(SUM($D253,I227)&gt;AY$5,$V238/I227,$V238-SUM($I253:AX253)))</f>
        <v>0</v>
      </c>
      <c r="AZ253" s="154">
        <f>IF(AZ$5&lt;=$D253,0,IF(SUM($D253,I227)&gt;AZ$5,$V238/I227,$V238-SUM($I253:AY253)))</f>
        <v>0</v>
      </c>
      <c r="BA253" s="154">
        <f>IF(BA$5&lt;=$D253,0,IF(SUM($D253,I227)&gt;BA$5,$V238/I227,$V238-SUM($I253:AZ253)))</f>
        <v>0</v>
      </c>
      <c r="BB253" s="154">
        <f>IF(BB$5&lt;=$D253,0,IF(SUM($D253,I227)&gt;BB$5,$V238/I227,$V238-SUM($I253:BA253)))</f>
        <v>0</v>
      </c>
      <c r="BC253" s="154">
        <f>IF(BC$5&lt;=$D253,0,IF(SUM($D253,I227)&gt;BC$5,$V238/I227,$V238-SUM($I253:BB253)))</f>
        <v>0</v>
      </c>
      <c r="BD253" s="154">
        <f>IF(BD$5&lt;=$D253,0,IF(SUM($D253,I227)&gt;BD$5,$V238/I227,$V238-SUM($I253:BC253)))</f>
        <v>0</v>
      </c>
      <c r="BE253" s="154">
        <f>IF(BE$5&lt;=$D253,0,IF(SUM($D253,I227)&gt;BE$5,$V238/I227,$V238-SUM($I253:BD253)))</f>
        <v>0</v>
      </c>
      <c r="BF253" s="154">
        <f>IF(BF$5&lt;=$D253,0,IF(SUM($D253,I227)&gt;BF$5,$V238/I227,$V238-SUM($I253:BE253)))</f>
        <v>0</v>
      </c>
      <c r="BG253" s="154">
        <f>IF(BG$5&lt;=$D253,0,IF(SUM($D253,I227)&gt;BG$5,$V238/I227,$V238-SUM($I253:BF253)))</f>
        <v>0</v>
      </c>
      <c r="BH253" s="154">
        <f>IF(BH$5&lt;=$D253,0,IF(SUM($D253,I227)&gt;BH$5,$V238/I227,$V238-SUM($I253:BG253)))</f>
        <v>0</v>
      </c>
      <c r="BI253" s="154">
        <f>IF(BI$5&lt;=$D253,0,IF(SUM($D253,I227)&gt;BI$5,$V238/I227,$V238-SUM($I253:BH253)))</f>
        <v>0</v>
      </c>
      <c r="BJ253" s="154">
        <f>IF(BJ$5&lt;=$D253,0,IF(SUM($D253,I227)&gt;BJ$5,$V238/I227,$V238-SUM($I253:BI253)))</f>
        <v>0</v>
      </c>
      <c r="BK253" s="154">
        <f>IF(BK$5&lt;=$D253,0,IF(SUM($D253,I227)&gt;BK$5,$V238/I227,$V238-SUM($I253:BJ253)))</f>
        <v>0</v>
      </c>
      <c r="BL253" s="154">
        <f>IF(BL$5&lt;=$D253,0,IF(SUM($D253,I227)&gt;BL$5,$V238/I227,$V238-SUM($I253:BK253)))</f>
        <v>0</v>
      </c>
      <c r="BM253" s="154">
        <f>IF(BM$5&lt;=$D253,0,IF(SUM($D253,I227)&gt;BM$5,$V238/I227,$V238-SUM($I253:BL253)))</f>
        <v>0</v>
      </c>
      <c r="BN253" s="154">
        <f>IF(BN$5&lt;=$D253,0,IF(SUM($D253,I227)&gt;BN$5,$V238/I227,$V238-SUM($I253:BM253)))</f>
        <v>0</v>
      </c>
      <c r="BO253" s="154">
        <f>IF(BO$5&lt;=$D253,0,IF(SUM($D253,I227)&gt;BO$5,$V238/I227,$V238-SUM($I253:BN253)))</f>
        <v>0</v>
      </c>
      <c r="BP253" s="154">
        <f>IF(BP$5&lt;=$D253,0,IF(SUM($D253,I227)&gt;BP$5,$V238/I227,$V238-SUM($I253:BO253)))</f>
        <v>0</v>
      </c>
      <c r="BQ253" s="154">
        <f>IF(BQ$5&lt;=$D253,0,IF(SUM($D253,I227)&gt;BQ$5,$V238/I227,$V238-SUM($I253:BP253)))</f>
        <v>0</v>
      </c>
      <c r="BR253" s="154">
        <f>IF(BR$5&lt;=$D253,0,IF(SUM($D253,I227)&gt;BR$5,$V238/I227,$V238-SUM($I253:BQ253)))</f>
        <v>0</v>
      </c>
      <c r="BS253" s="154">
        <f>IF(BS$5&lt;=$D253,0,IF(SUM($D253,I227)&gt;BS$5,$V238/I227,$V238-SUM($I253:BR253)))</f>
        <v>0</v>
      </c>
      <c r="BT253" s="154">
        <f>IF(BT$5&lt;=$D253,0,IF(SUM($D253,I227)&gt;BT$5,$V238/I227,$V238-SUM($I253:BS253)))</f>
        <v>0</v>
      </c>
      <c r="BU253" s="154">
        <f>IF(BU$5&lt;=$D253,0,IF(SUM($D253,I227)&gt;BU$5,$V238/I227,$V238-SUM($I253:BT253)))</f>
        <v>0</v>
      </c>
      <c r="BV253" s="154">
        <f>IF(BV$5&lt;=$D253,0,IF(SUM($D253,I227)&gt;BV$5,$V238/I227,$V238-SUM($I253:BU253)))</f>
        <v>0</v>
      </c>
      <c r="BW253" s="154">
        <f>IF(BW$5&lt;=$D253,0,IF(SUM($D253,I227)&gt;BW$5,$V238/I227,$V238-SUM($I253:BV253)))</f>
        <v>0</v>
      </c>
    </row>
    <row r="254" spans="4:75" ht="12.75" customHeight="1" outlineLevel="1">
      <c r="D254" s="155">
        <f t="shared" si="64"/>
        <v>2026</v>
      </c>
      <c r="E254" s="120" t="s">
        <v>55</v>
      </c>
      <c r="I254" s="134"/>
      <c r="J254" s="152">
        <f>IF(J$5&lt;=$D254,0,IF(SUM($D254,I227)&gt;J$5,$W238/I227,$W238-SUM($I254:I254)))</f>
        <v>0</v>
      </c>
      <c r="K254" s="152">
        <f>IF(K$5&lt;=$D254,0,IF(SUM($D254,I227)&gt;K$5,$W238/I227,$W238-SUM($I254:J254)))</f>
        <v>0</v>
      </c>
      <c r="L254" s="152">
        <f>IF(L$5&lt;=$D254,0,IF(SUM($D254,I227)&gt;L$5,$W238/I227,$W238-SUM($I254:K254)))</f>
        <v>0</v>
      </c>
      <c r="M254" s="152">
        <f>IF(M$5&lt;=$D254,0,IF(SUM($D254,I227)&gt;M$5,$W238/I227,$W238-SUM($I254:L254)))</f>
        <v>0</v>
      </c>
      <c r="N254" s="152">
        <f>IF(N$5&lt;=$D254,0,IF(SUM($D254,I227)&gt;N$5,$W238/I227,$W238-SUM($I254:M254)))</f>
        <v>0</v>
      </c>
      <c r="O254" s="152">
        <f>IF(O$5&lt;=$D254,0,IF(SUM($D254,I227)&gt;O$5,$W238/I227,$W238-SUM($I254:N254)))</f>
        <v>0</v>
      </c>
      <c r="P254" s="152">
        <f>IF(P$5&lt;=$D254,0,IF(SUM($D254,I227)&gt;P$5,$W238/I227,$W238-SUM($I254:O254)))</f>
        <v>0</v>
      </c>
      <c r="Q254" s="152">
        <f>IF(Q$5&lt;=$D254,0,IF(SUM($D254,I227)&gt;Q$5,$W238/I227,$W238-SUM($I254:P254)))</f>
        <v>0</v>
      </c>
      <c r="R254" s="152">
        <f>IF(R$5&lt;=$D254,0,IF(SUM($D254,I227)&gt;R$5,$W238/I227,$W238-SUM($I254:Q254)))</f>
        <v>0</v>
      </c>
      <c r="S254" s="152">
        <f>IF(S$5&lt;=$D254,0,IF(SUM($D254,I227)&gt;S$5,$W238/I227,$W238-SUM($I254:R254)))</f>
        <v>0</v>
      </c>
      <c r="T254" s="152">
        <f>IF(T$5&lt;=$D254,0,IF(SUM($D254,I227)&gt;T$5,$W238/I227,$W238-SUM($I254:S254)))</f>
        <v>0</v>
      </c>
      <c r="U254" s="152">
        <f>IF(U$5&lt;=$D254,0,IF(SUM($D254,I227)&gt;U$5,$W238/I227,$W238-SUM($I254:T254)))</f>
        <v>0</v>
      </c>
      <c r="V254" s="152">
        <f>IF(V$5&lt;=$D254,0,IF(SUM($D254,I227)&gt;V$5,$W238/I227,$W238-SUM($I254:U254)))</f>
        <v>0</v>
      </c>
      <c r="W254" s="152">
        <f>IF(W$5&lt;=$D254,0,IF(SUM($D254,I227)&gt;W$5,$W238/I227,$W238-SUM($I254:V254)))</f>
        <v>0</v>
      </c>
      <c r="X254" s="153">
        <f>IF(X$5&lt;=$D254,0,IF(SUM($D254,I227)&gt;X$5,$W238/I227,$W238-SUM($I254:W254)))</f>
        <v>0</v>
      </c>
      <c r="Y254" s="154">
        <f>IF(Y$5&lt;=$D254,0,IF(SUM($D254,I227)&gt;Y$5,$W238/I227,$W238-SUM($I254:X254)))</f>
        <v>0</v>
      </c>
      <c r="Z254" s="154">
        <f>IF(Z$5&lt;=$D254,0,IF(SUM($D254,I227)&gt;Z$5,$W238/I227,$W238-SUM($I254:Y254)))</f>
        <v>0</v>
      </c>
      <c r="AA254" s="154">
        <f>IF(AA$5&lt;=$D254,0,IF(SUM($D254,I227)&gt;AA$5,$W238/I227,$W238-SUM($I254:Z254)))</f>
        <v>0</v>
      </c>
      <c r="AB254" s="154">
        <f>IF(AB$5&lt;=$D254,0,IF(SUM($D254,I227)&gt;AB$5,$W238/I227,$W238-SUM($I254:AA254)))</f>
        <v>0</v>
      </c>
      <c r="AC254" s="154">
        <f>IF(AC$5&lt;=$D254,0,IF(SUM($D254,I227)&gt;AC$5,$W238/I227,$W238-SUM($I254:AB254)))</f>
        <v>0</v>
      </c>
      <c r="AD254" s="154">
        <f>IF(AD$5&lt;=$D254,0,IF(SUM($D254,I227)&gt;AD$5,$W238/I227,$W238-SUM($I254:AC254)))</f>
        <v>0</v>
      </c>
      <c r="AE254" s="154">
        <f>IF(AE$5&lt;=$D254,0,IF(SUM($D254,I227)&gt;AE$5,$W238/I227,$W238-SUM($I254:AD254)))</f>
        <v>0</v>
      </c>
      <c r="AF254" s="154">
        <f>IF(AF$5&lt;=$D254,0,IF(SUM($D254,I227)&gt;AF$5,$W238/I227,$W238-SUM($I254:AE254)))</f>
        <v>0</v>
      </c>
      <c r="AG254" s="154">
        <f>IF(AG$5&lt;=$D254,0,IF(SUM($D254,I227)&gt;AG$5,$W238/I227,$W238-SUM($I254:AF254)))</f>
        <v>0</v>
      </c>
      <c r="AH254" s="154">
        <f>IF(AH$5&lt;=$D254,0,IF(SUM($D254,I227)&gt;AH$5,$W238/I227,$W238-SUM($I254:AG254)))</f>
        <v>0</v>
      </c>
      <c r="AI254" s="154">
        <f>IF(AI$5&lt;=$D254,0,IF(SUM($D254,I227)&gt;AI$5,$W238/I227,$W238-SUM($I254:AH254)))</f>
        <v>0</v>
      </c>
      <c r="AJ254" s="154">
        <f>IF(AJ$5&lt;=$D254,0,IF(SUM($D254,I227)&gt;AJ$5,$W238/I227,$W238-SUM($I254:AI254)))</f>
        <v>0</v>
      </c>
      <c r="AK254" s="154">
        <f>IF(AK$5&lt;=$D254,0,IF(SUM($D254,I227)&gt;AK$5,$W238/I227,$W238-SUM($I254:AJ254)))</f>
        <v>0</v>
      </c>
      <c r="AL254" s="154">
        <f>IF(AL$5&lt;=$D254,0,IF(SUM($D254,I227)&gt;AL$5,$W238/I227,$W238-SUM($I254:AK254)))</f>
        <v>0</v>
      </c>
      <c r="AM254" s="154">
        <f>IF(AM$5&lt;=$D254,0,IF(SUM($D254,I227)&gt;AM$5,$W238/I227,$W238-SUM($I254:AL254)))</f>
        <v>0</v>
      </c>
      <c r="AN254" s="154">
        <f>IF(AN$5&lt;=$D254,0,IF(SUM($D254,I227)&gt;AN$5,$W238/I227,$W238-SUM($I254:AM254)))</f>
        <v>0</v>
      </c>
      <c r="AO254" s="154">
        <f>IF(AO$5&lt;=$D254,0,IF(SUM($D254,I227)&gt;AO$5,$W238/I227,$W238-SUM($I254:AN254)))</f>
        <v>0</v>
      </c>
      <c r="AP254" s="154">
        <f>IF(AP$5&lt;=$D254,0,IF(SUM($D254,I227)&gt;AP$5,$W238/I227,$W238-SUM($I254:AO254)))</f>
        <v>0</v>
      </c>
      <c r="AQ254" s="154">
        <f>IF(AQ$5&lt;=$D254,0,IF(SUM($D254,I227)&gt;AQ$5,$W238/I227,$W238-SUM($I254:AP254)))</f>
        <v>0</v>
      </c>
      <c r="AR254" s="154">
        <f>IF(AR$5&lt;=$D254,0,IF(SUM($D254,I227)&gt;AR$5,$W238/I227,$W238-SUM($I254:AQ254)))</f>
        <v>0</v>
      </c>
      <c r="AS254" s="154">
        <f>IF(AS$5&lt;=$D254,0,IF(SUM($D254,I227)&gt;AS$5,$W238/I227,$W238-SUM($I254:AR254)))</f>
        <v>0</v>
      </c>
      <c r="AT254" s="154">
        <f>IF(AT$5&lt;=$D254,0,IF(SUM($D254,I227)&gt;AT$5,$W238/I227,$W238-SUM($I254:AS254)))</f>
        <v>0</v>
      </c>
      <c r="AU254" s="154">
        <f>IF(AU$5&lt;=$D254,0,IF(SUM($D254,I227)&gt;AU$5,$W238/I227,$W238-SUM($I254:AT254)))</f>
        <v>0</v>
      </c>
      <c r="AV254" s="154">
        <f>IF(AV$5&lt;=$D254,0,IF(SUM($D254,I227)&gt;AV$5,$W238/I227,$W238-SUM($I254:AU254)))</f>
        <v>0</v>
      </c>
      <c r="AW254" s="154">
        <f>IF(AW$5&lt;=$D254,0,IF(SUM($D254,I227)&gt;AW$5,$W238/I227,$W238-SUM($I254:AV254)))</f>
        <v>0</v>
      </c>
      <c r="AX254" s="154">
        <f>IF(AX$5&lt;=$D254,0,IF(SUM($D254,I227)&gt;AX$5,$W238/I227,$W238-SUM($I254:AW254)))</f>
        <v>0</v>
      </c>
      <c r="AY254" s="154">
        <f>IF(AY$5&lt;=$D254,0,IF(SUM($D254,I227)&gt;AY$5,$W238/I227,$W238-SUM($I254:AX254)))</f>
        <v>0</v>
      </c>
      <c r="AZ254" s="154">
        <f>IF(AZ$5&lt;=$D254,0,IF(SUM($D254,I227)&gt;AZ$5,$W238/I227,$W238-SUM($I254:AY254)))</f>
        <v>0</v>
      </c>
      <c r="BA254" s="154">
        <f>IF(BA$5&lt;=$D254,0,IF(SUM($D254,I227)&gt;BA$5,$W238/I227,$W238-SUM($I254:AZ254)))</f>
        <v>0</v>
      </c>
      <c r="BB254" s="154">
        <f>IF(BB$5&lt;=$D254,0,IF(SUM($D254,I227)&gt;BB$5,$W238/I227,$W238-SUM($I254:BA254)))</f>
        <v>0</v>
      </c>
      <c r="BC254" s="154">
        <f>IF(BC$5&lt;=$D254,0,IF(SUM($D254,I227)&gt;BC$5,$W238/I227,$W238-SUM($I254:BB254)))</f>
        <v>0</v>
      </c>
      <c r="BD254" s="154">
        <f>IF(BD$5&lt;=$D254,0,IF(SUM($D254,I227)&gt;BD$5,$W238/I227,$W238-SUM($I254:BC254)))</f>
        <v>0</v>
      </c>
      <c r="BE254" s="154">
        <f>IF(BE$5&lt;=$D254,0,IF(SUM($D254,I227)&gt;BE$5,$W238/I227,$W238-SUM($I254:BD254)))</f>
        <v>0</v>
      </c>
      <c r="BF254" s="154">
        <f>IF(BF$5&lt;=$D254,0,IF(SUM($D254,I227)&gt;BF$5,$W238/I227,$W238-SUM($I254:BE254)))</f>
        <v>0</v>
      </c>
      <c r="BG254" s="154">
        <f>IF(BG$5&lt;=$D254,0,IF(SUM($D254,I227)&gt;BG$5,$W238/I227,$W238-SUM($I254:BF254)))</f>
        <v>0</v>
      </c>
      <c r="BH254" s="154">
        <f>IF(BH$5&lt;=$D254,0,IF(SUM($D254,I227)&gt;BH$5,$W238/I227,$W238-SUM($I254:BG254)))</f>
        <v>0</v>
      </c>
      <c r="BI254" s="154">
        <f>IF(BI$5&lt;=$D254,0,IF(SUM($D254,I227)&gt;BI$5,$W238/I227,$W238-SUM($I254:BH254)))</f>
        <v>0</v>
      </c>
      <c r="BJ254" s="154">
        <f>IF(BJ$5&lt;=$D254,0,IF(SUM($D254,I227)&gt;BJ$5,$W238/I227,$W238-SUM($I254:BI254)))</f>
        <v>0</v>
      </c>
      <c r="BK254" s="154">
        <f>IF(BK$5&lt;=$D254,0,IF(SUM($D254,I227)&gt;BK$5,$W238/I227,$W238-SUM($I254:BJ254)))</f>
        <v>0</v>
      </c>
      <c r="BL254" s="154">
        <f>IF(BL$5&lt;=$D254,0,IF(SUM($D254,I227)&gt;BL$5,$W238/I227,$W238-SUM($I254:BK254)))</f>
        <v>0</v>
      </c>
      <c r="BM254" s="154">
        <f>IF(BM$5&lt;=$D254,0,IF(SUM($D254,I227)&gt;BM$5,$W238/I227,$W238-SUM($I254:BL254)))</f>
        <v>0</v>
      </c>
      <c r="BN254" s="154">
        <f>IF(BN$5&lt;=$D254,0,IF(SUM($D254,I227)&gt;BN$5,$W238/I227,$W238-SUM($I254:BM254)))</f>
        <v>0</v>
      </c>
      <c r="BO254" s="154">
        <f>IF(BO$5&lt;=$D254,0,IF(SUM($D254,I227)&gt;BO$5,$W238/I227,$W238-SUM($I254:BN254)))</f>
        <v>0</v>
      </c>
      <c r="BP254" s="154">
        <f>IF(BP$5&lt;=$D254,0,IF(SUM($D254,I227)&gt;BP$5,$W238/I227,$W238-SUM($I254:BO254)))</f>
        <v>0</v>
      </c>
      <c r="BQ254" s="154">
        <f>IF(BQ$5&lt;=$D254,0,IF(SUM($D254,I227)&gt;BQ$5,$W238/I227,$W238-SUM($I254:BP254)))</f>
        <v>0</v>
      </c>
      <c r="BR254" s="154">
        <f>IF(BR$5&lt;=$D254,0,IF(SUM($D254,I227)&gt;BR$5,$W238/I227,$W238-SUM($I254:BQ254)))</f>
        <v>0</v>
      </c>
      <c r="BS254" s="154">
        <f>IF(BS$5&lt;=$D254,0,IF(SUM($D254,I227)&gt;BS$5,$W238/I227,$W238-SUM($I254:BR254)))</f>
        <v>0</v>
      </c>
      <c r="BT254" s="154">
        <f>IF(BT$5&lt;=$D254,0,IF(SUM($D254,I227)&gt;BT$5,$W238/I227,$W238-SUM($I254:BS254)))</f>
        <v>0</v>
      </c>
      <c r="BU254" s="154">
        <f>IF(BU$5&lt;=$D254,0,IF(SUM($D254,I227)&gt;BU$5,$W238/I227,$W238-SUM($I254:BT254)))</f>
        <v>0</v>
      </c>
      <c r="BV254" s="154">
        <f>IF(BV$5&lt;=$D254,0,IF(SUM($D254,I227)&gt;BV$5,$W238/I227,$W238-SUM($I254:BU254)))</f>
        <v>0</v>
      </c>
      <c r="BW254" s="154">
        <f>IF(BW$5&lt;=$D254,0,IF(SUM($D254,I227)&gt;BW$5,$W238/I227,$W238-SUM($I254:BV254)))</f>
        <v>0</v>
      </c>
    </row>
    <row r="255" spans="4:75" ht="12.75" customHeight="1" outlineLevel="1">
      <c r="D255" s="155">
        <f t="shared" si="64"/>
        <v>2027</v>
      </c>
      <c r="E255" s="120" t="s">
        <v>55</v>
      </c>
      <c r="I255" s="134"/>
      <c r="J255" s="152">
        <f>IF(J$5&lt;=$D255,0,IF(SUM($D255,I227)&gt;J$5,$X238/I227,$X238-SUM($I255:I255)))</f>
        <v>0</v>
      </c>
      <c r="K255" s="152">
        <f>IF(K$5&lt;=$D255,0,IF(SUM($D255,I227)&gt;K$5,$X238/I227,$X238-SUM($I255:J255)))</f>
        <v>0</v>
      </c>
      <c r="L255" s="152">
        <f>IF(L$5&lt;=$D255,0,IF(SUM($D255,I227)&gt;L$5,$X238/I227,$X238-SUM($I255:K255)))</f>
        <v>0</v>
      </c>
      <c r="M255" s="152">
        <f>IF(M$5&lt;=$D255,0,IF(SUM($D255,I227)&gt;M$5,$X238/I227,$X238-SUM($I255:L255)))</f>
        <v>0</v>
      </c>
      <c r="N255" s="152">
        <f>IF(N$5&lt;=$D255,0,IF(SUM($D255,I227)&gt;N$5,$X238/I227,$X238-SUM($I255:M255)))</f>
        <v>0</v>
      </c>
      <c r="O255" s="152">
        <f>IF(O$5&lt;=$D255,0,IF(SUM($D255,I227)&gt;O$5,$X238/I227,$X238-SUM($I255:N255)))</f>
        <v>0</v>
      </c>
      <c r="P255" s="152">
        <f>IF(P$5&lt;=$D255,0,IF(SUM($D255,I227)&gt;P$5,$X238/I227,$X238-SUM($I255:O255)))</f>
        <v>0</v>
      </c>
      <c r="Q255" s="152">
        <f>IF(Q$5&lt;=$D255,0,IF(SUM($D255,I227)&gt;Q$5,$X238/I227,$X238-SUM($I255:P255)))</f>
        <v>0</v>
      </c>
      <c r="R255" s="152">
        <f>IF(R$5&lt;=$D255,0,IF(SUM($D255,I227)&gt;R$5,$X238/I227,$X238-SUM($I255:Q255)))</f>
        <v>0</v>
      </c>
      <c r="S255" s="152">
        <f>IF(S$5&lt;=$D255,0,IF(SUM($D255,I227)&gt;S$5,$X238/I227,$X238-SUM($I255:R255)))</f>
        <v>0</v>
      </c>
      <c r="T255" s="152">
        <f>IF(T$5&lt;=$D255,0,IF(SUM($D255,I227)&gt;T$5,$X238/I227,$X238-SUM($I255:S255)))</f>
        <v>0</v>
      </c>
      <c r="U255" s="152">
        <f>IF(U$5&lt;=$D255,0,IF(SUM($D255,I227)&gt;U$5,$X238/I227,$X238-SUM($I255:T255)))</f>
        <v>0</v>
      </c>
      <c r="V255" s="152">
        <f>IF(V$5&lt;=$D255,0,IF(SUM($D255,I227)&gt;V$5,$X238/I227,$X238-SUM($I255:U255)))</f>
        <v>0</v>
      </c>
      <c r="W255" s="152">
        <f>IF(W$5&lt;=$D255,0,IF(SUM($D255,I227)&gt;W$5,$X238/I227,$X238-SUM($I255:V255)))</f>
        <v>0</v>
      </c>
      <c r="X255" s="152">
        <f>IF(X$5&lt;=$D255,0,IF(SUM($D255,I227)&gt;X$5,$X238/I227,$X238-SUM($I255:W255)))</f>
        <v>0</v>
      </c>
      <c r="Y255" s="153">
        <f>IF(Y$5&lt;=$D255,0,IF(SUM($D255,I227)&gt;Y$5,$X238/I227,$X238-SUM($I255:X255)))</f>
        <v>0</v>
      </c>
      <c r="Z255" s="154">
        <f>IF(Z$5&lt;=$D255,0,IF(SUM($D255,I227)&gt;Z$5,$X238/I227,$X238-SUM($I255:Y255)))</f>
        <v>0</v>
      </c>
      <c r="AA255" s="154">
        <f>IF(AA$5&lt;=$D255,0,IF(SUM($D255,I227)&gt;AA$5,$X238/I227,$X238-SUM($I255:Z255)))</f>
        <v>0</v>
      </c>
      <c r="AB255" s="154">
        <f>IF(AB$5&lt;=$D255,0,IF(SUM($D255,I227)&gt;AB$5,$X238/I227,$X238-SUM($I255:AA255)))</f>
        <v>0</v>
      </c>
      <c r="AC255" s="154">
        <f>IF(AC$5&lt;=$D255,0,IF(SUM($D255,I227)&gt;AC$5,$X238/I227,$X238-SUM($I255:AB255)))</f>
        <v>0</v>
      </c>
      <c r="AD255" s="154">
        <f>IF(AD$5&lt;=$D255,0,IF(SUM($D255,I227)&gt;AD$5,$X238/I227,$X238-SUM($I255:AC255)))</f>
        <v>0</v>
      </c>
      <c r="AE255" s="154">
        <f>IF(AE$5&lt;=$D255,0,IF(SUM($D255,I227)&gt;AE$5,$X238/I227,$X238-SUM($I255:AD255)))</f>
        <v>0</v>
      </c>
      <c r="AF255" s="154">
        <f>IF(AF$5&lt;=$D255,0,IF(SUM($D255,I227)&gt;AF$5,$X238/I227,$X238-SUM($I255:AE255)))</f>
        <v>0</v>
      </c>
      <c r="AG255" s="154">
        <f>IF(AG$5&lt;=$D255,0,IF(SUM($D255,I227)&gt;AG$5,$X238/I227,$X238-SUM($I255:AF255)))</f>
        <v>0</v>
      </c>
      <c r="AH255" s="154">
        <f>IF(AH$5&lt;=$D255,0,IF(SUM($D255,I227)&gt;AH$5,$X238/I227,$X238-SUM($I255:AG255)))</f>
        <v>0</v>
      </c>
      <c r="AI255" s="154">
        <f>IF(AI$5&lt;=$D255,0,IF(SUM($D255,I227)&gt;AI$5,$X238/I227,$X238-SUM($I255:AH255)))</f>
        <v>0</v>
      </c>
      <c r="AJ255" s="154">
        <f>IF(AJ$5&lt;=$D255,0,IF(SUM($D255,I227)&gt;AJ$5,$X238/I227,$X238-SUM($I255:AI255)))</f>
        <v>0</v>
      </c>
      <c r="AK255" s="154">
        <f>IF(AK$5&lt;=$D255,0,IF(SUM($D255,I227)&gt;AK$5,$X238/I227,$X238-SUM($I255:AJ255)))</f>
        <v>0</v>
      </c>
      <c r="AL255" s="154">
        <f>IF(AL$5&lt;=$D255,0,IF(SUM($D255,I227)&gt;AL$5,$X238/I227,$X238-SUM($I255:AK255)))</f>
        <v>0</v>
      </c>
      <c r="AM255" s="154">
        <f>IF(AM$5&lt;=$D255,0,IF(SUM($D255,I227)&gt;AM$5,$X238/I227,$X238-SUM($I255:AL255)))</f>
        <v>0</v>
      </c>
      <c r="AN255" s="154">
        <f>IF(AN$5&lt;=$D255,0,IF(SUM($D255,I227)&gt;AN$5,$X238/I227,$X238-SUM($I255:AM255)))</f>
        <v>0</v>
      </c>
      <c r="AO255" s="154">
        <f>IF(AO$5&lt;=$D255,0,IF(SUM($D255,I227)&gt;AO$5,$X238/I227,$X238-SUM($I255:AN255)))</f>
        <v>0</v>
      </c>
      <c r="AP255" s="154">
        <f>IF(AP$5&lt;=$D255,0,IF(SUM($D255,I227)&gt;AP$5,$X238/I227,$X238-SUM($I255:AO255)))</f>
        <v>0</v>
      </c>
      <c r="AQ255" s="154">
        <f>IF(AQ$5&lt;=$D255,0,IF(SUM($D255,I227)&gt;AQ$5,$X238/I227,$X238-SUM($I255:AP255)))</f>
        <v>0</v>
      </c>
      <c r="AR255" s="154">
        <f>IF(AR$5&lt;=$D255,0,IF(SUM($D255,I227)&gt;AR$5,$X238/I227,$X238-SUM($I255:AQ255)))</f>
        <v>0</v>
      </c>
      <c r="AS255" s="154">
        <f>IF(AS$5&lt;=$D255,0,IF(SUM($D255,I227)&gt;AS$5,$X238/I227,$X238-SUM($I255:AR255)))</f>
        <v>0</v>
      </c>
      <c r="AT255" s="154">
        <f>IF(AT$5&lt;=$D255,0,IF(SUM($D255,I227)&gt;AT$5,$X238/I227,$X238-SUM($I255:AS255)))</f>
        <v>0</v>
      </c>
      <c r="AU255" s="154">
        <f>IF(AU$5&lt;=$D255,0,IF(SUM($D255,I227)&gt;AU$5,$X238/I227,$X238-SUM($I255:AT255)))</f>
        <v>0</v>
      </c>
      <c r="AV255" s="154">
        <f>IF(AV$5&lt;=$D255,0,IF(SUM($D255,I227)&gt;AV$5,$X238/I227,$X238-SUM($I255:AU255)))</f>
        <v>0</v>
      </c>
      <c r="AW255" s="154">
        <f>IF(AW$5&lt;=$D255,0,IF(SUM($D255,I227)&gt;AW$5,$X238/I227,$X238-SUM($I255:AV255)))</f>
        <v>0</v>
      </c>
      <c r="AX255" s="154">
        <f>IF(AX$5&lt;=$D255,0,IF(SUM($D255,I227)&gt;AX$5,$X238/I227,$X238-SUM($I255:AW255)))</f>
        <v>0</v>
      </c>
      <c r="AY255" s="154">
        <f>IF(AY$5&lt;=$D255,0,IF(SUM($D255,I227)&gt;AY$5,$X238/I227,$X238-SUM($I255:AX255)))</f>
        <v>0</v>
      </c>
      <c r="AZ255" s="154">
        <f>IF(AZ$5&lt;=$D255,0,IF(SUM($D255,I227)&gt;AZ$5,$X238/I227,$X238-SUM($I255:AY255)))</f>
        <v>0</v>
      </c>
      <c r="BA255" s="154">
        <f>IF(BA$5&lt;=$D255,0,IF(SUM($D255,I227)&gt;BA$5,$X238/I227,$X238-SUM($I255:AZ255)))</f>
        <v>0</v>
      </c>
      <c r="BB255" s="154">
        <f>IF(BB$5&lt;=$D255,0,IF(SUM($D255,I227)&gt;BB$5,$X238/I227,$X238-SUM($I255:BA255)))</f>
        <v>0</v>
      </c>
      <c r="BC255" s="154">
        <f>IF(BC$5&lt;=$D255,0,IF(SUM($D255,I227)&gt;BC$5,$X238/I227,$X238-SUM($I255:BB255)))</f>
        <v>0</v>
      </c>
      <c r="BD255" s="154">
        <f>IF(BD$5&lt;=$D255,0,IF(SUM($D255,I227)&gt;BD$5,$X238/I227,$X238-SUM($I255:BC255)))</f>
        <v>0</v>
      </c>
      <c r="BE255" s="154">
        <f>IF(BE$5&lt;=$D255,0,IF(SUM($D255,I227)&gt;BE$5,$X238/I227,$X238-SUM($I255:BD255)))</f>
        <v>0</v>
      </c>
      <c r="BF255" s="154">
        <f>IF(BF$5&lt;=$D255,0,IF(SUM($D255,I227)&gt;BF$5,$X238/I227,$X238-SUM($I255:BE255)))</f>
        <v>0</v>
      </c>
      <c r="BG255" s="154">
        <f>IF(BG$5&lt;=$D255,0,IF(SUM($D255,I227)&gt;BG$5,$X238/I227,$X238-SUM($I255:BF255)))</f>
        <v>0</v>
      </c>
      <c r="BH255" s="154">
        <f>IF(BH$5&lt;=$D255,0,IF(SUM($D255,I227)&gt;BH$5,$X238/I227,$X238-SUM($I255:BG255)))</f>
        <v>0</v>
      </c>
      <c r="BI255" s="154">
        <f>IF(BI$5&lt;=$D255,0,IF(SUM($D255,I227)&gt;BI$5,$X238/I227,$X238-SUM($I255:BH255)))</f>
        <v>0</v>
      </c>
      <c r="BJ255" s="154">
        <f>IF(BJ$5&lt;=$D255,0,IF(SUM($D255,I227)&gt;BJ$5,$X238/I227,$X238-SUM($I255:BI255)))</f>
        <v>0</v>
      </c>
      <c r="BK255" s="154">
        <f>IF(BK$5&lt;=$D255,0,IF(SUM($D255,I227)&gt;BK$5,$X238/I227,$X238-SUM($I255:BJ255)))</f>
        <v>0</v>
      </c>
      <c r="BL255" s="154">
        <f>IF(BL$5&lt;=$D255,0,IF(SUM($D255,I227)&gt;BL$5,$X238/I227,$X238-SUM($I255:BK255)))</f>
        <v>0</v>
      </c>
      <c r="BM255" s="154">
        <f>IF(BM$5&lt;=$D255,0,IF(SUM($D255,I227)&gt;BM$5,$X238/I227,$X238-SUM($I255:BL255)))</f>
        <v>0</v>
      </c>
      <c r="BN255" s="154">
        <f>IF(BN$5&lt;=$D255,0,IF(SUM($D255,I227)&gt;BN$5,$X238/I227,$X238-SUM($I255:BM255)))</f>
        <v>0</v>
      </c>
      <c r="BO255" s="154">
        <f>IF(BO$5&lt;=$D255,0,IF(SUM($D255,I227)&gt;BO$5,$X238/I227,$X238-SUM($I255:BN255)))</f>
        <v>0</v>
      </c>
      <c r="BP255" s="154">
        <f>IF(BP$5&lt;=$D255,0,IF(SUM($D255,I227)&gt;BP$5,$X238/I227,$X238-SUM($I255:BO255)))</f>
        <v>0</v>
      </c>
      <c r="BQ255" s="154">
        <f>IF(BQ$5&lt;=$D255,0,IF(SUM($D255,I227)&gt;BQ$5,$X238/I227,$X238-SUM($I255:BP255)))</f>
        <v>0</v>
      </c>
      <c r="BR255" s="154">
        <f>IF(BR$5&lt;=$D255,0,IF(SUM($D255,I227)&gt;BR$5,$X238/I227,$X238-SUM($I255:BQ255)))</f>
        <v>0</v>
      </c>
      <c r="BS255" s="154">
        <f>IF(BS$5&lt;=$D255,0,IF(SUM($D255,I227)&gt;BS$5,$X238/I227,$X238-SUM($I255:BR255)))</f>
        <v>0</v>
      </c>
      <c r="BT255" s="154">
        <f>IF(BT$5&lt;=$D255,0,IF(SUM($D255,I227)&gt;BT$5,$X238/I227,$X238-SUM($I255:BS255)))</f>
        <v>0</v>
      </c>
      <c r="BU255" s="154">
        <f>IF(BU$5&lt;=$D255,0,IF(SUM($D255,I227)&gt;BU$5,$X238/I227,$X238-SUM($I255:BT255)))</f>
        <v>0</v>
      </c>
      <c r="BV255" s="154">
        <f>IF(BV$5&lt;=$D255,0,IF(SUM($D255,I227)&gt;BV$5,$X238/I227,$X238-SUM($I255:BU255)))</f>
        <v>0</v>
      </c>
      <c r="BW255" s="154">
        <f>IF(BW$5&lt;=$D255,0,IF(SUM($D255,I227)&gt;BW$5,$X238/I227,$X238-SUM($I255:BV255)))</f>
        <v>0</v>
      </c>
    </row>
    <row r="256" spans="4:75" ht="12.75" customHeight="1" outlineLevel="1">
      <c r="D256" s="155">
        <f t="shared" si="64"/>
        <v>2028</v>
      </c>
      <c r="E256" s="120" t="s">
        <v>55</v>
      </c>
      <c r="I256" s="134"/>
      <c r="J256" s="152">
        <f>IF(J$5&lt;=$D256,0,IF(SUM($D256,I227)&gt;J$5,$Y238/I227,$Y238-SUM($I256:I256)))</f>
        <v>0</v>
      </c>
      <c r="K256" s="152">
        <f>IF(K$5&lt;=$D256,0,IF(SUM($D256,I227)&gt;K$5,$Y238/I227,$Y238-SUM($I256:J256)))</f>
        <v>0</v>
      </c>
      <c r="L256" s="152">
        <f>IF(L$5&lt;=$D256,0,IF(SUM($D256,I227)&gt;L$5,$Y238/I227,$Y238-SUM($I256:K256)))</f>
        <v>0</v>
      </c>
      <c r="M256" s="152">
        <f>IF(M$5&lt;=$D256,0,IF(SUM($D256,I227)&gt;M$5,$Y238/I227,$Y238-SUM($I256:L256)))</f>
        <v>0</v>
      </c>
      <c r="N256" s="152">
        <f>IF(N$5&lt;=$D256,0,IF(SUM($D256,I227)&gt;N$5,$Y238/I227,$Y238-SUM($I256:M256)))</f>
        <v>0</v>
      </c>
      <c r="O256" s="152">
        <f>IF(O$5&lt;=$D256,0,IF(SUM($D256,I227)&gt;O$5,$Y238/I227,$Y238-SUM($I256:N256)))</f>
        <v>0</v>
      </c>
      <c r="P256" s="152">
        <f>IF(P$5&lt;=$D256,0,IF(SUM($D256,I227)&gt;P$5,$Y238/I227,$Y238-SUM($I256:O256)))</f>
        <v>0</v>
      </c>
      <c r="Q256" s="152">
        <f>IF(Q$5&lt;=$D256,0,IF(SUM($D256,I227)&gt;Q$5,$Y238/I227,$Y238-SUM($I256:P256)))</f>
        <v>0</v>
      </c>
      <c r="R256" s="152">
        <f>IF(R$5&lt;=$D256,0,IF(SUM($D256,I227)&gt;R$5,$Y238/I227,$Y238-SUM($I256:Q256)))</f>
        <v>0</v>
      </c>
      <c r="S256" s="152">
        <f>IF(S$5&lt;=$D256,0,IF(SUM($D256,I227)&gt;S$5,$Y238/I227,$Y238-SUM($I256:R256)))</f>
        <v>0</v>
      </c>
      <c r="T256" s="152">
        <f>IF(T$5&lt;=$D256,0,IF(SUM($D256,I227)&gt;T$5,$Y238/I227,$Y238-SUM($I256:S256)))</f>
        <v>0</v>
      </c>
      <c r="U256" s="152">
        <f>IF(U$5&lt;=$D256,0,IF(SUM($D256,I227)&gt;U$5,$Y238/I227,$Y238-SUM($I256:T256)))</f>
        <v>0</v>
      </c>
      <c r="V256" s="152">
        <f>IF(V$5&lt;=$D256,0,IF(SUM($D256,I227)&gt;V$5,$Y238/I227,$Y238-SUM($I256:U256)))</f>
        <v>0</v>
      </c>
      <c r="W256" s="152">
        <f>IF(W$5&lt;=$D256,0,IF(SUM($D256,I227)&gt;W$5,$Y238/I227,$Y238-SUM($I256:V256)))</f>
        <v>0</v>
      </c>
      <c r="X256" s="152">
        <f>IF(X$5&lt;=$D256,0,IF(SUM($D256,I227)&gt;X$5,$Y238/I227,$Y238-SUM($I256:W256)))</f>
        <v>0</v>
      </c>
      <c r="Y256" s="152">
        <f>IF(Y$5&lt;=$D256,0,IF(SUM($D256,I227)&gt;Y$5,$Y238/I227,$Y238-SUM($I256:X256)))</f>
        <v>0</v>
      </c>
      <c r="Z256" s="153">
        <f>IF(Z$5&lt;=$D256,0,IF(SUM($D256,I227)&gt;Z$5,$Y238/I227,$Y238-SUM($I256:Y256)))</f>
        <v>0</v>
      </c>
      <c r="AA256" s="154">
        <f>IF(AA$5&lt;=$D256,0,IF(SUM($D256,I227)&gt;AA$5,$Y238/I227,$Y238-SUM($I256:Z256)))</f>
        <v>0</v>
      </c>
      <c r="AB256" s="154">
        <f>IF(AB$5&lt;=$D256,0,IF(SUM($D256,I227)&gt;AB$5,$Y238/I227,$Y238-SUM($I256:AA256)))</f>
        <v>0</v>
      </c>
      <c r="AC256" s="154">
        <f>IF(AC$5&lt;=$D256,0,IF(SUM($D256,I227)&gt;AC$5,$Y238/I227,$Y238-SUM($I256:AB256)))</f>
        <v>0</v>
      </c>
      <c r="AD256" s="154">
        <f>IF(AD$5&lt;=$D256,0,IF(SUM($D256,I227)&gt;AD$5,$Y238/I227,$Y238-SUM($I256:AC256)))</f>
        <v>0</v>
      </c>
      <c r="AE256" s="154">
        <f>IF(AE$5&lt;=$D256,0,IF(SUM($D256,I227)&gt;AE$5,$Y238/I227,$Y238-SUM($I256:AD256)))</f>
        <v>0</v>
      </c>
      <c r="AF256" s="154">
        <f>IF(AF$5&lt;=$D256,0,IF(SUM($D256,I227)&gt;AF$5,$Y238/I227,$Y238-SUM($I256:AE256)))</f>
        <v>0</v>
      </c>
      <c r="AG256" s="154">
        <f>IF(AG$5&lt;=$D256,0,IF(SUM($D256,I227)&gt;AG$5,$Y238/I227,$Y238-SUM($I256:AF256)))</f>
        <v>0</v>
      </c>
      <c r="AH256" s="154">
        <f>IF(AH$5&lt;=$D256,0,IF(SUM($D256,I227)&gt;AH$5,$Y238/I227,$Y238-SUM($I256:AG256)))</f>
        <v>0</v>
      </c>
      <c r="AI256" s="154">
        <f>IF(AI$5&lt;=$D256,0,IF(SUM($D256,I227)&gt;AI$5,$Y238/I227,$Y238-SUM($I256:AH256)))</f>
        <v>0</v>
      </c>
      <c r="AJ256" s="154">
        <f>IF(AJ$5&lt;=$D256,0,IF(SUM($D256,I227)&gt;AJ$5,$Y238/I227,$Y238-SUM($I256:AI256)))</f>
        <v>0</v>
      </c>
      <c r="AK256" s="154">
        <f>IF(AK$5&lt;=$D256,0,IF(SUM($D256,I227)&gt;AK$5,$Y238/I227,$Y238-SUM($I256:AJ256)))</f>
        <v>0</v>
      </c>
      <c r="AL256" s="154">
        <f>IF(AL$5&lt;=$D256,0,IF(SUM($D256,I227)&gt;AL$5,$Y238/I227,$Y238-SUM($I256:AK256)))</f>
        <v>0</v>
      </c>
      <c r="AM256" s="154">
        <f>IF(AM$5&lt;=$D256,0,IF(SUM($D256,I227)&gt;AM$5,$Y238/I227,$Y238-SUM($I256:AL256)))</f>
        <v>0</v>
      </c>
      <c r="AN256" s="154">
        <f>IF(AN$5&lt;=$D256,0,IF(SUM($D256,I227)&gt;AN$5,$Y238/I227,$Y238-SUM($I256:AM256)))</f>
        <v>0</v>
      </c>
      <c r="AO256" s="154">
        <f>IF(AO$5&lt;=$D256,0,IF(SUM($D256,I227)&gt;AO$5,$Y238/I227,$Y238-SUM($I256:AN256)))</f>
        <v>0</v>
      </c>
      <c r="AP256" s="154">
        <f>IF(AP$5&lt;=$D256,0,IF(SUM($D256,I227)&gt;AP$5,$Y238/I227,$Y238-SUM($I256:AO256)))</f>
        <v>0</v>
      </c>
      <c r="AQ256" s="154">
        <f>IF(AQ$5&lt;=$D256,0,IF(SUM($D256,I227)&gt;AQ$5,$Y238/I227,$Y238-SUM($I256:AP256)))</f>
        <v>0</v>
      </c>
      <c r="AR256" s="154">
        <f>IF(AR$5&lt;=$D256,0,IF(SUM($D256,I227)&gt;AR$5,$Y238/I227,$Y238-SUM($I256:AQ256)))</f>
        <v>0</v>
      </c>
      <c r="AS256" s="154">
        <f>IF(AS$5&lt;=$D256,0,IF(SUM($D256,I227)&gt;AS$5,$Y238/I227,$Y238-SUM($I256:AR256)))</f>
        <v>0</v>
      </c>
      <c r="AT256" s="154">
        <f>IF(AT$5&lt;=$D256,0,IF(SUM($D256,I227)&gt;AT$5,$Y238/I227,$Y238-SUM($I256:AS256)))</f>
        <v>0</v>
      </c>
      <c r="AU256" s="154">
        <f>IF(AU$5&lt;=$D256,0,IF(SUM($D256,I227)&gt;AU$5,$Y238/I227,$Y238-SUM($I256:AT256)))</f>
        <v>0</v>
      </c>
      <c r="AV256" s="154">
        <f>IF(AV$5&lt;=$D256,0,IF(SUM($D256,I227)&gt;AV$5,$Y238/I227,$Y238-SUM($I256:AU256)))</f>
        <v>0</v>
      </c>
      <c r="AW256" s="154">
        <f>IF(AW$5&lt;=$D256,0,IF(SUM($D256,I227)&gt;AW$5,$Y238/I227,$Y238-SUM($I256:AV256)))</f>
        <v>0</v>
      </c>
      <c r="AX256" s="154">
        <f>IF(AX$5&lt;=$D256,0,IF(SUM($D256,I227)&gt;AX$5,$Y238/I227,$Y238-SUM($I256:AW256)))</f>
        <v>0</v>
      </c>
      <c r="AY256" s="154">
        <f>IF(AY$5&lt;=$D256,0,IF(SUM($D256,I227)&gt;AY$5,$Y238/I227,$Y238-SUM($I256:AX256)))</f>
        <v>0</v>
      </c>
      <c r="AZ256" s="154">
        <f>IF(AZ$5&lt;=$D256,0,IF(SUM($D256,I227)&gt;AZ$5,$Y238/I227,$Y238-SUM($I256:AY256)))</f>
        <v>0</v>
      </c>
      <c r="BA256" s="154">
        <f>IF(BA$5&lt;=$D256,0,IF(SUM($D256,I227)&gt;BA$5,$Y238/I227,$Y238-SUM($I256:AZ256)))</f>
        <v>0</v>
      </c>
      <c r="BB256" s="154">
        <f>IF(BB$5&lt;=$D256,0,IF(SUM($D256,I227)&gt;BB$5,$Y238/I227,$Y238-SUM($I256:BA256)))</f>
        <v>0</v>
      </c>
      <c r="BC256" s="154">
        <f>IF(BC$5&lt;=$D256,0,IF(SUM($D256,I227)&gt;BC$5,$Y238/I227,$Y238-SUM($I256:BB256)))</f>
        <v>0</v>
      </c>
      <c r="BD256" s="154">
        <f>IF(BD$5&lt;=$D256,0,IF(SUM($D256,I227)&gt;BD$5,$Y238/I227,$Y238-SUM($I256:BC256)))</f>
        <v>0</v>
      </c>
      <c r="BE256" s="154">
        <f>IF(BE$5&lt;=$D256,0,IF(SUM($D256,I227)&gt;BE$5,$Y238/I227,$Y238-SUM($I256:BD256)))</f>
        <v>0</v>
      </c>
      <c r="BF256" s="154">
        <f>IF(BF$5&lt;=$D256,0,IF(SUM($D256,I227)&gt;BF$5,$Y238/I227,$Y238-SUM($I256:BE256)))</f>
        <v>0</v>
      </c>
      <c r="BG256" s="154">
        <f>IF(BG$5&lt;=$D256,0,IF(SUM($D256,I227)&gt;BG$5,$Y238/I227,$Y238-SUM($I256:BF256)))</f>
        <v>0</v>
      </c>
      <c r="BH256" s="154">
        <f>IF(BH$5&lt;=$D256,0,IF(SUM($D256,I227)&gt;BH$5,$Y238/I227,$Y238-SUM($I256:BG256)))</f>
        <v>0</v>
      </c>
      <c r="BI256" s="154">
        <f>IF(BI$5&lt;=$D256,0,IF(SUM($D256,I227)&gt;BI$5,$Y238/I227,$Y238-SUM($I256:BH256)))</f>
        <v>0</v>
      </c>
      <c r="BJ256" s="154">
        <f>IF(BJ$5&lt;=$D256,0,IF(SUM($D256,I227)&gt;BJ$5,$Y238/I227,$Y238-SUM($I256:BI256)))</f>
        <v>0</v>
      </c>
      <c r="BK256" s="154">
        <f>IF(BK$5&lt;=$D256,0,IF(SUM($D256,I227)&gt;BK$5,$Y238/I227,$Y238-SUM($I256:BJ256)))</f>
        <v>0</v>
      </c>
      <c r="BL256" s="154">
        <f>IF(BL$5&lt;=$D256,0,IF(SUM($D256,I227)&gt;BL$5,$Y238/I227,$Y238-SUM($I256:BK256)))</f>
        <v>0</v>
      </c>
      <c r="BM256" s="154">
        <f>IF(BM$5&lt;=$D256,0,IF(SUM($D256,I227)&gt;BM$5,$Y238/I227,$Y238-SUM($I256:BL256)))</f>
        <v>0</v>
      </c>
      <c r="BN256" s="154">
        <f>IF(BN$5&lt;=$D256,0,IF(SUM($D256,I227)&gt;BN$5,$Y238/I227,$Y238-SUM($I256:BM256)))</f>
        <v>0</v>
      </c>
      <c r="BO256" s="154">
        <f>IF(BO$5&lt;=$D256,0,IF(SUM($D256,I227)&gt;BO$5,$Y238/I227,$Y238-SUM($I256:BN256)))</f>
        <v>0</v>
      </c>
      <c r="BP256" s="154">
        <f>IF(BP$5&lt;=$D256,0,IF(SUM($D256,I227)&gt;BP$5,$Y238/I227,$Y238-SUM($I256:BO256)))</f>
        <v>0</v>
      </c>
      <c r="BQ256" s="154">
        <f>IF(BQ$5&lt;=$D256,0,IF(SUM($D256,I227)&gt;BQ$5,$Y238/I227,$Y238-SUM($I256:BP256)))</f>
        <v>0</v>
      </c>
      <c r="BR256" s="154">
        <f>IF(BR$5&lt;=$D256,0,IF(SUM($D256,I227)&gt;BR$5,$Y238/I227,$Y238-SUM($I256:BQ256)))</f>
        <v>0</v>
      </c>
      <c r="BS256" s="154">
        <f>IF(BS$5&lt;=$D256,0,IF(SUM($D256,I227)&gt;BS$5,$Y238/I227,$Y238-SUM($I256:BR256)))</f>
        <v>0</v>
      </c>
      <c r="BT256" s="154">
        <f>IF(BT$5&lt;=$D256,0,IF(SUM($D256,I227)&gt;BT$5,$Y238/I227,$Y238-SUM($I256:BS256)))</f>
        <v>0</v>
      </c>
      <c r="BU256" s="154">
        <f>IF(BU$5&lt;=$D256,0,IF(SUM($D256,I227)&gt;BU$5,$Y238/I227,$Y238-SUM($I256:BT256)))</f>
        <v>0</v>
      </c>
      <c r="BV256" s="154">
        <f>IF(BV$5&lt;=$D256,0,IF(SUM($D256,I227)&gt;BV$5,$Y238/I227,$Y238-SUM($I256:BU256)))</f>
        <v>0</v>
      </c>
      <c r="BW256" s="154">
        <f>IF(BW$5&lt;=$D256,0,IF(SUM($D256,I227)&gt;BW$5,$Y238/I227,$Y238-SUM($I256:BV256)))</f>
        <v>0</v>
      </c>
    </row>
    <row r="257" spans="4:75" ht="12.75" customHeight="1" outlineLevel="1">
      <c r="D257" s="155">
        <f t="shared" si="64"/>
        <v>2029</v>
      </c>
      <c r="E257" s="120" t="s">
        <v>55</v>
      </c>
      <c r="I257" s="134"/>
      <c r="J257" s="152">
        <f>IF(J$5&lt;=$D257,0,IF(SUM($D257,I227)&gt;J$5,$Z238/I227,$Z238-SUM($I257:I257)))</f>
        <v>0</v>
      </c>
      <c r="K257" s="152">
        <f>IF(K$5&lt;=$D257,0,IF(SUM($D257,I227)&gt;K$5,$Z238/I227,$Z238-SUM($I257:J257)))</f>
        <v>0</v>
      </c>
      <c r="L257" s="152">
        <f>IF(L$5&lt;=$D257,0,IF(SUM($D257,I227)&gt;L$5,$Z238/I227,$Z238-SUM($I257:K257)))</f>
        <v>0</v>
      </c>
      <c r="M257" s="152">
        <f>IF(M$5&lt;=$D257,0,IF(SUM($D257,I227)&gt;M$5,$Z238/I227,$Z238-SUM($I257:L257)))</f>
        <v>0</v>
      </c>
      <c r="N257" s="152">
        <f>IF(N$5&lt;=$D257,0,IF(SUM($D257,I227)&gt;N$5,$Z238/I227,$Z238-SUM($I257:M257)))</f>
        <v>0</v>
      </c>
      <c r="O257" s="152">
        <f>IF(O$5&lt;=$D257,0,IF(SUM($D257,I227)&gt;O$5,$Z238/I227,$Z238-SUM($I257:N257)))</f>
        <v>0</v>
      </c>
      <c r="P257" s="152">
        <f>IF(P$5&lt;=$D257,0,IF(SUM($D257,I227)&gt;P$5,$Z238/I227,$Z238-SUM($I257:O257)))</f>
        <v>0</v>
      </c>
      <c r="Q257" s="152">
        <f>IF(Q$5&lt;=$D257,0,IF(SUM($D257,I227)&gt;Q$5,$Z238/I227,$Z238-SUM($I257:P257)))</f>
        <v>0</v>
      </c>
      <c r="R257" s="152">
        <f>IF(R$5&lt;=$D257,0,IF(SUM($D257,I227)&gt;R$5,$Z238/I227,$Z238-SUM($I257:Q257)))</f>
        <v>0</v>
      </c>
      <c r="S257" s="152">
        <f>IF(S$5&lt;=$D257,0,IF(SUM($D257,I227)&gt;S$5,$Z238/I227,$Z238-SUM($I257:R257)))</f>
        <v>0</v>
      </c>
      <c r="T257" s="152">
        <f>IF(T$5&lt;=$D257,0,IF(SUM($D257,I227)&gt;T$5,$Z238/I227,$Z238-SUM($I257:S257)))</f>
        <v>0</v>
      </c>
      <c r="U257" s="152">
        <f>IF(U$5&lt;=$D257,0,IF(SUM($D257,I227)&gt;U$5,$Z238/I227,$Z238-SUM($I257:T257)))</f>
        <v>0</v>
      </c>
      <c r="V257" s="152">
        <f>IF(V$5&lt;=$D257,0,IF(SUM($D257,I227)&gt;V$5,$Z238/I227,$Z238-SUM($I257:U257)))</f>
        <v>0</v>
      </c>
      <c r="W257" s="152">
        <f>IF(W$5&lt;=$D257,0,IF(SUM($D257,I227)&gt;W$5,$Z238/I227,$Z238-SUM($I257:V257)))</f>
        <v>0</v>
      </c>
      <c r="X257" s="152">
        <f>IF(X$5&lt;=$D257,0,IF(SUM($D257,I227)&gt;X$5,$Z238/I227,$Z238-SUM($I257:W257)))</f>
        <v>0</v>
      </c>
      <c r="Y257" s="152">
        <f>IF(Y$5&lt;=$D257,0,IF(SUM($D257,I227)&gt;Y$5,$Z238/I227,$Z238-SUM($I257:X257)))</f>
        <v>0</v>
      </c>
      <c r="Z257" s="152">
        <f>IF(Z$5&lt;=$D257,0,IF(SUM($D257,I227)&gt;Z$5,$Z238/I227,$Z238-SUM($I257:Y257)))</f>
        <v>0</v>
      </c>
      <c r="AA257" s="153">
        <f>IF(AA$5&lt;=$D257,0,IF(SUM($D257,I227)&gt;AA$5,$Z238/I227,$Z238-SUM($I257:Z257)))</f>
        <v>0</v>
      </c>
      <c r="AB257" s="154">
        <f>IF(AB$5&lt;=$D257,0,IF(SUM($D257,I227)&gt;AB$5,$Z238/I227,$Z238-SUM($I257:AA257)))</f>
        <v>0</v>
      </c>
      <c r="AC257" s="154">
        <f>IF(AC$5&lt;=$D257,0,IF(SUM($D257,I227)&gt;AC$5,$Z238/I227,$Z238-SUM($I257:AB257)))</f>
        <v>0</v>
      </c>
      <c r="AD257" s="154">
        <f>IF(AD$5&lt;=$D257,0,IF(SUM($D257,I227)&gt;AD$5,$Z238/I227,$Z238-SUM($I257:AC257)))</f>
        <v>0</v>
      </c>
      <c r="AE257" s="154">
        <f>IF(AE$5&lt;=$D257,0,IF(SUM($D257,I227)&gt;AE$5,$Z238/I227,$Z238-SUM($I257:AD257)))</f>
        <v>0</v>
      </c>
      <c r="AF257" s="154">
        <f>IF(AF$5&lt;=$D257,0,IF(SUM($D257,I227)&gt;AF$5,$Z238/I227,$Z238-SUM($I257:AE257)))</f>
        <v>0</v>
      </c>
      <c r="AG257" s="154">
        <f>IF(AG$5&lt;=$D257,0,IF(SUM($D257,I227)&gt;AG$5,$Z238/I227,$Z238-SUM($I257:AF257)))</f>
        <v>0</v>
      </c>
      <c r="AH257" s="154">
        <f>IF(AH$5&lt;=$D257,0,IF(SUM($D257,I227)&gt;AH$5,$Z238/I227,$Z238-SUM($I257:AG257)))</f>
        <v>0</v>
      </c>
      <c r="AI257" s="154">
        <f>IF(AI$5&lt;=$D257,0,IF(SUM($D257,I227)&gt;AI$5,$Z238/I227,$Z238-SUM($I257:AH257)))</f>
        <v>0</v>
      </c>
      <c r="AJ257" s="154">
        <f>IF(AJ$5&lt;=$D257,0,IF(SUM($D257,I227)&gt;AJ$5,$Z238/I227,$Z238-SUM($I257:AI257)))</f>
        <v>0</v>
      </c>
      <c r="AK257" s="154">
        <f>IF(AK$5&lt;=$D257,0,IF(SUM($D257,I227)&gt;AK$5,$Z238/I227,$Z238-SUM($I257:AJ257)))</f>
        <v>0</v>
      </c>
      <c r="AL257" s="154">
        <f>IF(AL$5&lt;=$D257,0,IF(SUM($D257,I227)&gt;AL$5,$Z238/I227,$Z238-SUM($I257:AK257)))</f>
        <v>0</v>
      </c>
      <c r="AM257" s="154">
        <f>IF(AM$5&lt;=$D257,0,IF(SUM($D257,I227)&gt;AM$5,$Z238/I227,$Z238-SUM($I257:AL257)))</f>
        <v>0</v>
      </c>
      <c r="AN257" s="154">
        <f>IF(AN$5&lt;=$D257,0,IF(SUM($D257,I227)&gt;AN$5,$Z238/I227,$Z238-SUM($I257:AM257)))</f>
        <v>0</v>
      </c>
      <c r="AO257" s="154">
        <f>IF(AO$5&lt;=$D257,0,IF(SUM($D257,I227)&gt;AO$5,$Z238/I227,$Z238-SUM($I257:AN257)))</f>
        <v>0</v>
      </c>
      <c r="AP257" s="154">
        <f>IF(AP$5&lt;=$D257,0,IF(SUM($D257,I227)&gt;AP$5,$Z238/I227,$Z238-SUM($I257:AO257)))</f>
        <v>0</v>
      </c>
      <c r="AQ257" s="154">
        <f>IF(AQ$5&lt;=$D257,0,IF(SUM($D257,I227)&gt;AQ$5,$Z238/I227,$Z238-SUM($I257:AP257)))</f>
        <v>0</v>
      </c>
      <c r="AR257" s="154">
        <f>IF(AR$5&lt;=$D257,0,IF(SUM($D257,I227)&gt;AR$5,$Z238/I227,$Z238-SUM($I257:AQ257)))</f>
        <v>0</v>
      </c>
      <c r="AS257" s="154">
        <f>IF(AS$5&lt;=$D257,0,IF(SUM($D257,I227)&gt;AS$5,$Z238/I227,$Z238-SUM($I257:AR257)))</f>
        <v>0</v>
      </c>
      <c r="AT257" s="154">
        <f>IF(AT$5&lt;=$D257,0,IF(SUM($D257,I227)&gt;AT$5,$Z238/I227,$Z238-SUM($I257:AS257)))</f>
        <v>0</v>
      </c>
      <c r="AU257" s="154">
        <f>IF(AU$5&lt;=$D257,0,IF(SUM($D257,I227)&gt;AU$5,$Z238/I227,$Z238-SUM($I257:AT257)))</f>
        <v>0</v>
      </c>
      <c r="AV257" s="154">
        <f>IF(AV$5&lt;=$D257,0,IF(SUM($D257,I227)&gt;AV$5,$Z238/I227,$Z238-SUM($I257:AU257)))</f>
        <v>0</v>
      </c>
      <c r="AW257" s="154">
        <f>IF(AW$5&lt;=$D257,0,IF(SUM($D257,I227)&gt;AW$5,$Z238/I227,$Z238-SUM($I257:AV257)))</f>
        <v>0</v>
      </c>
      <c r="AX257" s="154">
        <f>IF(AX$5&lt;=$D257,0,IF(SUM($D257,I227)&gt;AX$5,$Z238/I227,$Z238-SUM($I257:AW257)))</f>
        <v>0</v>
      </c>
      <c r="AY257" s="154">
        <f>IF(AY$5&lt;=$D257,0,IF(SUM($D257,I227)&gt;AY$5,$Z238/I227,$Z238-SUM($I257:AX257)))</f>
        <v>0</v>
      </c>
      <c r="AZ257" s="154">
        <f>IF(AZ$5&lt;=$D257,0,IF(SUM($D257,I227)&gt;AZ$5,$Z238/I227,$Z238-SUM($I257:AY257)))</f>
        <v>0</v>
      </c>
      <c r="BA257" s="154">
        <f>IF(BA$5&lt;=$D257,0,IF(SUM($D257,I227)&gt;BA$5,$Z238/I227,$Z238-SUM($I257:AZ257)))</f>
        <v>0</v>
      </c>
      <c r="BB257" s="154">
        <f>IF(BB$5&lt;=$D257,0,IF(SUM($D257,I227)&gt;BB$5,$Z238/I227,$Z238-SUM($I257:BA257)))</f>
        <v>0</v>
      </c>
      <c r="BC257" s="154">
        <f>IF(BC$5&lt;=$D257,0,IF(SUM($D257,I227)&gt;BC$5,$Z238/I227,$Z238-SUM($I257:BB257)))</f>
        <v>0</v>
      </c>
      <c r="BD257" s="154">
        <f>IF(BD$5&lt;=$D257,0,IF(SUM($D257,I227)&gt;BD$5,$Z238/I227,$Z238-SUM($I257:BC257)))</f>
        <v>0</v>
      </c>
      <c r="BE257" s="154">
        <f>IF(BE$5&lt;=$D257,0,IF(SUM($D257,I227)&gt;BE$5,$Z238/I227,$Z238-SUM($I257:BD257)))</f>
        <v>0</v>
      </c>
      <c r="BF257" s="154">
        <f>IF(BF$5&lt;=$D257,0,IF(SUM($D257,I227)&gt;BF$5,$Z238/I227,$Z238-SUM($I257:BE257)))</f>
        <v>0</v>
      </c>
      <c r="BG257" s="154">
        <f>IF(BG$5&lt;=$D257,0,IF(SUM($D257,I227)&gt;BG$5,$Z238/I227,$Z238-SUM($I257:BF257)))</f>
        <v>0</v>
      </c>
      <c r="BH257" s="154">
        <f>IF(BH$5&lt;=$D257,0,IF(SUM($D257,I227)&gt;BH$5,$Z238/I227,$Z238-SUM($I257:BG257)))</f>
        <v>0</v>
      </c>
      <c r="BI257" s="154">
        <f>IF(BI$5&lt;=$D257,0,IF(SUM($D257,I227)&gt;BI$5,$Z238/I227,$Z238-SUM($I257:BH257)))</f>
        <v>0</v>
      </c>
      <c r="BJ257" s="154">
        <f>IF(BJ$5&lt;=$D257,0,IF(SUM($D257,I227)&gt;BJ$5,$Z238/I227,$Z238-SUM($I257:BI257)))</f>
        <v>0</v>
      </c>
      <c r="BK257" s="154">
        <f>IF(BK$5&lt;=$D257,0,IF(SUM($D257,I227)&gt;BK$5,$Z238/I227,$Z238-SUM($I257:BJ257)))</f>
        <v>0</v>
      </c>
      <c r="BL257" s="154">
        <f>IF(BL$5&lt;=$D257,0,IF(SUM($D257,I227)&gt;BL$5,$Z238/I227,$Z238-SUM($I257:BK257)))</f>
        <v>0</v>
      </c>
      <c r="BM257" s="154">
        <f>IF(BM$5&lt;=$D257,0,IF(SUM($D257,I227)&gt;BM$5,$Z238/I227,$Z238-SUM($I257:BL257)))</f>
        <v>0</v>
      </c>
      <c r="BN257" s="154">
        <f>IF(BN$5&lt;=$D257,0,IF(SUM($D257,I227)&gt;BN$5,$Z238/I227,$Z238-SUM($I257:BM257)))</f>
        <v>0</v>
      </c>
      <c r="BO257" s="154">
        <f>IF(BO$5&lt;=$D257,0,IF(SUM($D257,I227)&gt;BO$5,$Z238/I227,$Z238-SUM($I257:BN257)))</f>
        <v>0</v>
      </c>
      <c r="BP257" s="154">
        <f>IF(BP$5&lt;=$D257,0,IF(SUM($D257,I227)&gt;BP$5,$Z238/I227,$Z238-SUM($I257:BO257)))</f>
        <v>0</v>
      </c>
      <c r="BQ257" s="154">
        <f>IF(BQ$5&lt;=$D257,0,IF(SUM($D257,I227)&gt;BQ$5,$Z238/I227,$Z238-SUM($I257:BP257)))</f>
        <v>0</v>
      </c>
      <c r="BR257" s="154">
        <f>IF(BR$5&lt;=$D257,0,IF(SUM($D257,I227)&gt;BR$5,$Z238/I227,$Z238-SUM($I257:BQ257)))</f>
        <v>0</v>
      </c>
      <c r="BS257" s="154">
        <f>IF(BS$5&lt;=$D257,0,IF(SUM($D257,I227)&gt;BS$5,$Z238/I227,$Z238-SUM($I257:BR257)))</f>
        <v>0</v>
      </c>
      <c r="BT257" s="154">
        <f>IF(BT$5&lt;=$D257,0,IF(SUM($D257,I227)&gt;BT$5,$Z238/I227,$Z238-SUM($I257:BS257)))</f>
        <v>0</v>
      </c>
      <c r="BU257" s="154">
        <f>IF(BU$5&lt;=$D257,0,IF(SUM($D257,I227)&gt;BU$5,$Z238/I227,$Z238-SUM($I257:BT257)))</f>
        <v>0</v>
      </c>
      <c r="BV257" s="154">
        <f>IF(BV$5&lt;=$D257,0,IF(SUM($D257,I227)&gt;BV$5,$Z238/I227,$Z238-SUM($I257:BU257)))</f>
        <v>0</v>
      </c>
      <c r="BW257" s="154">
        <f>IF(BW$5&lt;=$D257,0,IF(SUM($D257,I227)&gt;BW$5,$Z238/I227,$Z238-SUM($I257:BV257)))</f>
        <v>0</v>
      </c>
    </row>
    <row r="258" spans="4:75" ht="12.75" customHeight="1" outlineLevel="1">
      <c r="D258" s="155">
        <f t="shared" si="64"/>
        <v>2030</v>
      </c>
      <c r="E258" s="120" t="s">
        <v>55</v>
      </c>
      <c r="I258" s="134"/>
      <c r="J258" s="152">
        <f>IF(J$5&lt;=$D258,0,IF(SUM($D258,I227)&gt;J$5,$AA238/I227,$AA238-SUM($I258:I258)))</f>
        <v>0</v>
      </c>
      <c r="K258" s="152">
        <f>IF(K$5&lt;=$D258,0,IF(SUM($D258,I227)&gt;K$5,$AA238/I227,$AA238-SUM($I258:J258)))</f>
        <v>0</v>
      </c>
      <c r="L258" s="152">
        <f>IF(L$5&lt;=$D258,0,IF(SUM($D258,I227)&gt;L$5,$AA238/I227,$AA238-SUM($I258:K258)))</f>
        <v>0</v>
      </c>
      <c r="M258" s="152">
        <f>IF(M$5&lt;=$D258,0,IF(SUM($D258,I227)&gt;M$5,$AA238/I227,$AA238-SUM($I258:L258)))</f>
        <v>0</v>
      </c>
      <c r="N258" s="152">
        <f>IF(N$5&lt;=$D258,0,IF(SUM($D258,I227)&gt;N$5,$AA238/I227,$AA238-SUM($I258:M258)))</f>
        <v>0</v>
      </c>
      <c r="O258" s="152">
        <f>IF(O$5&lt;=$D258,0,IF(SUM($D258,I227)&gt;O$5,$AA238/I227,$AA238-SUM($I258:N258)))</f>
        <v>0</v>
      </c>
      <c r="P258" s="152">
        <f>IF(P$5&lt;=$D258,0,IF(SUM($D258,I227)&gt;P$5,$AA238/I227,$AA238-SUM($I258:O258)))</f>
        <v>0</v>
      </c>
      <c r="Q258" s="152">
        <f>IF(Q$5&lt;=$D258,0,IF(SUM($D258,I227)&gt;Q$5,$AA238/I227,$AA238-SUM($I258:P258)))</f>
        <v>0</v>
      </c>
      <c r="R258" s="152">
        <f>IF(R$5&lt;=$D258,0,IF(SUM($D258,I227)&gt;R$5,$AA238/I227,$AA238-SUM($I258:Q258)))</f>
        <v>0</v>
      </c>
      <c r="S258" s="152">
        <f>IF(S$5&lt;=$D258,0,IF(SUM($D258,I227)&gt;S$5,$AA238/I227,$AA238-SUM($I258:R258)))</f>
        <v>0</v>
      </c>
      <c r="T258" s="152">
        <f>IF(T$5&lt;=$D258,0,IF(SUM($D258,I227)&gt;T$5,$AA238/I227,$AA238-SUM($I258:S258)))</f>
        <v>0</v>
      </c>
      <c r="U258" s="152">
        <f>IF(U$5&lt;=$D258,0,IF(SUM($D258,I227)&gt;U$5,$AA238/I227,$AA238-SUM($I258:T258)))</f>
        <v>0</v>
      </c>
      <c r="V258" s="152">
        <f>IF(V$5&lt;=$D258,0,IF(SUM($D258,I227)&gt;V$5,$AA238/I227,$AA238-SUM($I258:U258)))</f>
        <v>0</v>
      </c>
      <c r="W258" s="152">
        <f>IF(W$5&lt;=$D258,0,IF(SUM($D258,I227)&gt;W$5,$AA238/I227,$AA238-SUM($I258:V258)))</f>
        <v>0</v>
      </c>
      <c r="X258" s="152">
        <f>IF(X$5&lt;=$D258,0,IF(SUM($D258,I227)&gt;X$5,$AA238/I227,$AA238-SUM($I258:W258)))</f>
        <v>0</v>
      </c>
      <c r="Y258" s="152">
        <f>IF(Y$5&lt;=$D258,0,IF(SUM($D258,I227)&gt;Y$5,$AA238/I227,$AA238-SUM($I258:X258)))</f>
        <v>0</v>
      </c>
      <c r="Z258" s="152">
        <f>IF(Z$5&lt;=$D258,0,IF(SUM($D258,I227)&gt;Z$5,$AA238/I227,$AA238-SUM($I258:Y258)))</f>
        <v>0</v>
      </c>
      <c r="AA258" s="152">
        <f>IF(AA$5&lt;=$D258,0,IF(SUM($D258,I227)&gt;AA$5,$AA238/I227,$AA238-SUM($I258:Z258)))</f>
        <v>0</v>
      </c>
      <c r="AB258" s="153">
        <f>IF(AB$5&lt;=$D258,0,IF(SUM($D258,I227)&gt;AB$5,$AA238/I227,$AA238-SUM($I258:AA258)))</f>
        <v>0</v>
      </c>
      <c r="AC258" s="154">
        <f>IF(AC$5&lt;=$D258,0,IF(SUM($D258,I227)&gt;AC$5,$AA238/I227,$AA238-SUM($I258:AB258)))</f>
        <v>0</v>
      </c>
      <c r="AD258" s="154">
        <f>IF(AD$5&lt;=$D258,0,IF(SUM($D258,I227)&gt;AD$5,$AA238/I227,$AA238-SUM($I258:AC258)))</f>
        <v>0</v>
      </c>
      <c r="AE258" s="154">
        <f>IF(AE$5&lt;=$D258,0,IF(SUM($D258,I227)&gt;AE$5,$AA238/I227,$AA238-SUM($I258:AD258)))</f>
        <v>0</v>
      </c>
      <c r="AF258" s="154">
        <f>IF(AF$5&lt;=$D258,0,IF(SUM($D258,I227)&gt;AF$5,$AA238/I227,$AA238-SUM($I258:AE258)))</f>
        <v>0</v>
      </c>
      <c r="AG258" s="154">
        <f>IF(AG$5&lt;=$D258,0,IF(SUM($D258,I227)&gt;AG$5,$AA238/I227,$AA238-SUM($I258:AF258)))</f>
        <v>0</v>
      </c>
      <c r="AH258" s="154">
        <f>IF(AH$5&lt;=$D258,0,IF(SUM($D258,I227)&gt;AH$5,$AA238/I227,$AA238-SUM($I258:AG258)))</f>
        <v>0</v>
      </c>
      <c r="AI258" s="154">
        <f>IF(AI$5&lt;=$D258,0,IF(SUM($D258,I227)&gt;AI$5,$AA238/I227,$AA238-SUM($I258:AH258)))</f>
        <v>0</v>
      </c>
      <c r="AJ258" s="154">
        <f>IF(AJ$5&lt;=$D258,0,IF(SUM($D258,I227)&gt;AJ$5,$AA238/I227,$AA238-SUM($I258:AI258)))</f>
        <v>0</v>
      </c>
      <c r="AK258" s="154">
        <f>IF(AK$5&lt;=$D258,0,IF(SUM($D258,I227)&gt;AK$5,$AA238/I227,$AA238-SUM($I258:AJ258)))</f>
        <v>0</v>
      </c>
      <c r="AL258" s="154">
        <f>IF(AL$5&lt;=$D258,0,IF(SUM($D258,I227)&gt;AL$5,$AA238/I227,$AA238-SUM($I258:AK258)))</f>
        <v>0</v>
      </c>
      <c r="AM258" s="154">
        <f>IF(AM$5&lt;=$D258,0,IF(SUM($D258,I227)&gt;AM$5,$AA238/I227,$AA238-SUM($I258:AL258)))</f>
        <v>0</v>
      </c>
      <c r="AN258" s="154">
        <f>IF(AN$5&lt;=$D258,0,IF(SUM($D258,I227)&gt;AN$5,$AA238/I227,$AA238-SUM($I258:AM258)))</f>
        <v>0</v>
      </c>
      <c r="AO258" s="154">
        <f>IF(AO$5&lt;=$D258,0,IF(SUM($D258,I227)&gt;AO$5,$AA238/I227,$AA238-SUM($I258:AN258)))</f>
        <v>0</v>
      </c>
      <c r="AP258" s="154">
        <f>IF(AP$5&lt;=$D258,0,IF(SUM($D258,I227)&gt;AP$5,$AA238/I227,$AA238-SUM($I258:AO258)))</f>
        <v>0</v>
      </c>
      <c r="AQ258" s="154">
        <f>IF(AQ$5&lt;=$D258,0,IF(SUM($D258,I227)&gt;AQ$5,$AA238/I227,$AA238-SUM($I258:AP258)))</f>
        <v>0</v>
      </c>
      <c r="AR258" s="154">
        <f>IF(AR$5&lt;=$D258,0,IF(SUM($D258,I227)&gt;AR$5,$AA238/I227,$AA238-SUM($I258:AQ258)))</f>
        <v>0</v>
      </c>
      <c r="AS258" s="154">
        <f>IF(AS$5&lt;=$D258,0,IF(SUM($D258,I227)&gt;AS$5,$AA238/I227,$AA238-SUM($I258:AR258)))</f>
        <v>0</v>
      </c>
      <c r="AT258" s="154">
        <f>IF(AT$5&lt;=$D258,0,IF(SUM($D258,I227)&gt;AT$5,$AA238/I227,$AA238-SUM($I258:AS258)))</f>
        <v>0</v>
      </c>
      <c r="AU258" s="154">
        <f>IF(AU$5&lt;=$D258,0,IF(SUM($D258,I227)&gt;AU$5,$AA238/I227,$AA238-SUM($I258:AT258)))</f>
        <v>0</v>
      </c>
      <c r="AV258" s="154">
        <f>IF(AV$5&lt;=$D258,0,IF(SUM($D258,I227)&gt;AV$5,$AA238/I227,$AA238-SUM($I258:AU258)))</f>
        <v>0</v>
      </c>
      <c r="AW258" s="154">
        <f>IF(AW$5&lt;=$D258,0,IF(SUM($D258,I227)&gt;AW$5,$AA238/I227,$AA238-SUM($I258:AV258)))</f>
        <v>0</v>
      </c>
      <c r="AX258" s="154">
        <f>IF(AX$5&lt;=$D258,0,IF(SUM($D258,I227)&gt;AX$5,$AA238/I227,$AA238-SUM($I258:AW258)))</f>
        <v>0</v>
      </c>
      <c r="AY258" s="154">
        <f>IF(AY$5&lt;=$D258,0,IF(SUM($D258,I227)&gt;AY$5,$AA238/I227,$AA238-SUM($I258:AX258)))</f>
        <v>0</v>
      </c>
      <c r="AZ258" s="154">
        <f>IF(AZ$5&lt;=$D258,0,IF(SUM($D258,I227)&gt;AZ$5,$AA238/I227,$AA238-SUM($I258:AY258)))</f>
        <v>0</v>
      </c>
      <c r="BA258" s="154">
        <f>IF(BA$5&lt;=$D258,0,IF(SUM($D258,I227)&gt;BA$5,$AA238/I227,$AA238-SUM($I258:AZ258)))</f>
        <v>0</v>
      </c>
      <c r="BB258" s="154">
        <f>IF(BB$5&lt;=$D258,0,IF(SUM($D258,I227)&gt;BB$5,$AA238/I227,$AA238-SUM($I258:BA258)))</f>
        <v>0</v>
      </c>
      <c r="BC258" s="154">
        <f>IF(BC$5&lt;=$D258,0,IF(SUM($D258,I227)&gt;BC$5,$AA238/I227,$AA238-SUM($I258:BB258)))</f>
        <v>0</v>
      </c>
      <c r="BD258" s="154">
        <f>IF(BD$5&lt;=$D258,0,IF(SUM($D258,I227)&gt;BD$5,$AA238/I227,$AA238-SUM($I258:BC258)))</f>
        <v>0</v>
      </c>
      <c r="BE258" s="154">
        <f>IF(BE$5&lt;=$D258,0,IF(SUM($D258,I227)&gt;BE$5,$AA238/I227,$AA238-SUM($I258:BD258)))</f>
        <v>0</v>
      </c>
      <c r="BF258" s="154">
        <f>IF(BF$5&lt;=$D258,0,IF(SUM($D258,I227)&gt;BF$5,$AA238/I227,$AA238-SUM($I258:BE258)))</f>
        <v>0</v>
      </c>
      <c r="BG258" s="154">
        <f>IF(BG$5&lt;=$D258,0,IF(SUM($D258,I227)&gt;BG$5,$AA238/I227,$AA238-SUM($I258:BF258)))</f>
        <v>0</v>
      </c>
      <c r="BH258" s="154">
        <f>IF(BH$5&lt;=$D258,0,IF(SUM($D258,I227)&gt;BH$5,$AA238/I227,$AA238-SUM($I258:BG258)))</f>
        <v>0</v>
      </c>
      <c r="BI258" s="154">
        <f>IF(BI$5&lt;=$D258,0,IF(SUM($D258,I227)&gt;BI$5,$AA238/I227,$AA238-SUM($I258:BH258)))</f>
        <v>0</v>
      </c>
      <c r="BJ258" s="154">
        <f>IF(BJ$5&lt;=$D258,0,IF(SUM($D258,I227)&gt;BJ$5,$AA238/I227,$AA238-SUM($I258:BI258)))</f>
        <v>0</v>
      </c>
      <c r="BK258" s="154">
        <f>IF(BK$5&lt;=$D258,0,IF(SUM($D258,I227)&gt;BK$5,$AA238/I227,$AA238-SUM($I258:BJ258)))</f>
        <v>0</v>
      </c>
      <c r="BL258" s="154">
        <f>IF(BL$5&lt;=$D258,0,IF(SUM($D258,I227)&gt;BL$5,$AA238/I227,$AA238-SUM($I258:BK258)))</f>
        <v>0</v>
      </c>
      <c r="BM258" s="154">
        <f>IF(BM$5&lt;=$D258,0,IF(SUM($D258,I227)&gt;BM$5,$AA238/I227,$AA238-SUM($I258:BL258)))</f>
        <v>0</v>
      </c>
      <c r="BN258" s="154">
        <f>IF(BN$5&lt;=$D258,0,IF(SUM($D258,I227)&gt;BN$5,$AA238/I227,$AA238-SUM($I258:BM258)))</f>
        <v>0</v>
      </c>
      <c r="BO258" s="154">
        <f>IF(BO$5&lt;=$D258,0,IF(SUM($D258,I227)&gt;BO$5,$AA238/I227,$AA238-SUM($I258:BN258)))</f>
        <v>0</v>
      </c>
      <c r="BP258" s="154">
        <f>IF(BP$5&lt;=$D258,0,IF(SUM($D258,I227)&gt;BP$5,$AA238/I227,$AA238-SUM($I258:BO258)))</f>
        <v>0</v>
      </c>
      <c r="BQ258" s="154">
        <f>IF(BQ$5&lt;=$D258,0,IF(SUM($D258,I227)&gt;BQ$5,$AA238/I227,$AA238-SUM($I258:BP258)))</f>
        <v>0</v>
      </c>
      <c r="BR258" s="154">
        <f>IF(BR$5&lt;=$D258,0,IF(SUM($D258,I227)&gt;BR$5,$AA238/I227,$AA238-SUM($I258:BQ258)))</f>
        <v>0</v>
      </c>
      <c r="BS258" s="154">
        <f>IF(BS$5&lt;=$D258,0,IF(SUM($D258,I227)&gt;BS$5,$AA238/I227,$AA238-SUM($I258:BR258)))</f>
        <v>0</v>
      </c>
      <c r="BT258" s="154">
        <f>IF(BT$5&lt;=$D258,0,IF(SUM($D258,I227)&gt;BT$5,$AA238/I227,$AA238-SUM($I258:BS258)))</f>
        <v>0</v>
      </c>
      <c r="BU258" s="154">
        <f>IF(BU$5&lt;=$D258,0,IF(SUM($D258,I227)&gt;BU$5,$AA238/I227,$AA238-SUM($I258:BT258)))</f>
        <v>0</v>
      </c>
      <c r="BV258" s="154">
        <f>IF(BV$5&lt;=$D258,0,IF(SUM($D258,I227)&gt;BV$5,$AA238/I227,$AA238-SUM($I258:BU258)))</f>
        <v>0</v>
      </c>
      <c r="BW258" s="154">
        <f>IF(BW$5&lt;=$D258,0,IF(SUM($D258,I227)&gt;BW$5,$AA238/I227,$AA238-SUM($I258:BV258)))</f>
        <v>0</v>
      </c>
    </row>
    <row r="259" spans="4:75" ht="12.75" customHeight="1" outlineLevel="1">
      <c r="D259" s="155">
        <f t="shared" si="64"/>
        <v>2031</v>
      </c>
      <c r="E259" s="120" t="s">
        <v>55</v>
      </c>
      <c r="I259" s="134"/>
      <c r="J259" s="152">
        <f>IF(J$5&lt;=$D259,0,IF(SUM($D259,I227)&gt;J$5,$AB238/I227,$AB238-SUM($I259:I259)))</f>
        <v>0</v>
      </c>
      <c r="K259" s="152">
        <f>IF(K$5&lt;=$D259,0,IF(SUM($D259,I227)&gt;K$5,$AB238/I227,$AB238-SUM($I259:J259)))</f>
        <v>0</v>
      </c>
      <c r="L259" s="152">
        <f>IF(L$5&lt;=$D259,0,IF(SUM($D259,I227)&gt;L$5,$AB238/I227,$AB238-SUM($I259:K259)))</f>
        <v>0</v>
      </c>
      <c r="M259" s="152">
        <f>IF(M$5&lt;=$D259,0,IF(SUM($D259,I227)&gt;M$5,$AB238/I227,$AB238-SUM($I259:L259)))</f>
        <v>0</v>
      </c>
      <c r="N259" s="152">
        <f>IF(N$5&lt;=$D259,0,IF(SUM($D259,I227)&gt;N$5,$AB238/I227,$AB238-SUM($I259:M259)))</f>
        <v>0</v>
      </c>
      <c r="O259" s="152">
        <f>IF(O$5&lt;=$D259,0,IF(SUM($D259,I227)&gt;O$5,$AB238/I227,$AB238-SUM($I259:N259)))</f>
        <v>0</v>
      </c>
      <c r="P259" s="152">
        <f>IF(P$5&lt;=$D259,0,IF(SUM($D259,I227)&gt;P$5,$AB238/I227,$AB238-SUM($I259:O259)))</f>
        <v>0</v>
      </c>
      <c r="Q259" s="152">
        <f>IF(Q$5&lt;=$D259,0,IF(SUM($D259,I227)&gt;Q$5,$AB238/I227,$AB238-SUM($I259:P259)))</f>
        <v>0</v>
      </c>
      <c r="R259" s="152">
        <f>IF(R$5&lt;=$D259,0,IF(SUM($D259,I227)&gt;R$5,$AB238/I227,$AB238-SUM($I259:Q259)))</f>
        <v>0</v>
      </c>
      <c r="S259" s="152">
        <f>IF(S$5&lt;=$D259,0,IF(SUM($D259,I227)&gt;S$5,$AB238/I227,$AB238-SUM($I259:R259)))</f>
        <v>0</v>
      </c>
      <c r="T259" s="152">
        <f>IF(T$5&lt;=$D259,0,IF(SUM($D259,I227)&gt;T$5,$AB238/I227,$AB238-SUM($I259:S259)))</f>
        <v>0</v>
      </c>
      <c r="U259" s="152">
        <f>IF(U$5&lt;=$D259,0,IF(SUM($D259,I227)&gt;U$5,$AB238/I227,$AB238-SUM($I259:T259)))</f>
        <v>0</v>
      </c>
      <c r="V259" s="152">
        <f>IF(V$5&lt;=$D259,0,IF(SUM($D259,I227)&gt;V$5,$AB238/I227,$AB238-SUM($I259:U259)))</f>
        <v>0</v>
      </c>
      <c r="W259" s="152">
        <f>IF(W$5&lt;=$D259,0,IF(SUM($D259,I227)&gt;W$5,$AB238/I227,$AB238-SUM($I259:V259)))</f>
        <v>0</v>
      </c>
      <c r="X259" s="152">
        <f>IF(X$5&lt;=$D259,0,IF(SUM($D259,I227)&gt;X$5,$AB238/I227,$AB238-SUM($I259:W259)))</f>
        <v>0</v>
      </c>
      <c r="Y259" s="152">
        <f>IF(Y$5&lt;=$D259,0,IF(SUM($D259,I227)&gt;Y$5,$AB238/I227,$AB238-SUM($I259:X259)))</f>
        <v>0</v>
      </c>
      <c r="Z259" s="152">
        <f>IF(Z$5&lt;=$D259,0,IF(SUM($D259,I227)&gt;Z$5,$AB238/I227,$AB238-SUM($I259:Y259)))</f>
        <v>0</v>
      </c>
      <c r="AA259" s="152">
        <f>IF(AA$5&lt;=$D259,0,IF(SUM($D259,I227)&gt;AA$5,$AB238/I227,$AB238-SUM($I259:Z259)))</f>
        <v>0</v>
      </c>
      <c r="AB259" s="152">
        <f>IF(AB$5&lt;=$D259,0,IF(SUM($D259,I227)&gt;AB$5,$AB238/I227,$AB238-SUM($I259:AA259)))</f>
        <v>0</v>
      </c>
      <c r="AC259" s="153">
        <f>IF(AC$5&lt;=$D259,0,IF(SUM($D259,I227)&gt;AC$5,$AB238/I227,$AB238-SUM($I259:AB259)))</f>
        <v>0</v>
      </c>
      <c r="AD259" s="154">
        <f>IF(AD$5&lt;=$D259,0,IF(SUM($D259,I227)&gt;AD$5,$AB238/I227,$AB238-SUM($I259:AC259)))</f>
        <v>0</v>
      </c>
      <c r="AE259" s="154">
        <f>IF(AE$5&lt;=$D259,0,IF(SUM($D259,I227)&gt;AE$5,$AB238/I227,$AB238-SUM($I259:AD259)))</f>
        <v>0</v>
      </c>
      <c r="AF259" s="154">
        <f>IF(AF$5&lt;=$D259,0,IF(SUM($D259,I227)&gt;AF$5,$AB238/I227,$AB238-SUM($I259:AE259)))</f>
        <v>0</v>
      </c>
      <c r="AG259" s="154">
        <f>IF(AG$5&lt;=$D259,0,IF(SUM($D259,I227)&gt;AG$5,$AB238/I227,$AB238-SUM($I259:AF259)))</f>
        <v>0</v>
      </c>
      <c r="AH259" s="154">
        <f>IF(AH$5&lt;=$D259,0,IF(SUM($D259,I227)&gt;AH$5,$AB238/I227,$AB238-SUM($I259:AG259)))</f>
        <v>0</v>
      </c>
      <c r="AI259" s="154">
        <f>IF(AI$5&lt;=$D259,0,IF(SUM($D259,I227)&gt;AI$5,$AB238/I227,$AB238-SUM($I259:AH259)))</f>
        <v>0</v>
      </c>
      <c r="AJ259" s="154">
        <f>IF(AJ$5&lt;=$D259,0,IF(SUM($D259,I227)&gt;AJ$5,$AB238/I227,$AB238-SUM($I259:AI259)))</f>
        <v>0</v>
      </c>
      <c r="AK259" s="154">
        <f>IF(AK$5&lt;=$D259,0,IF(SUM($D259,I227)&gt;AK$5,$AB238/I227,$AB238-SUM($I259:AJ259)))</f>
        <v>0</v>
      </c>
      <c r="AL259" s="154">
        <f>IF(AL$5&lt;=$D259,0,IF(SUM($D259,I227)&gt;AL$5,$AB238/I227,$AB238-SUM($I259:AK259)))</f>
        <v>0</v>
      </c>
      <c r="AM259" s="154">
        <f>IF(AM$5&lt;=$D259,0,IF(SUM($D259,I227)&gt;AM$5,$AB238/I227,$AB238-SUM($I259:AL259)))</f>
        <v>0</v>
      </c>
      <c r="AN259" s="154">
        <f>IF(AN$5&lt;=$D259,0,IF(SUM($D259,I227)&gt;AN$5,$AB238/I227,$AB238-SUM($I259:AM259)))</f>
        <v>0</v>
      </c>
      <c r="AO259" s="154">
        <f>IF(AO$5&lt;=$D259,0,IF(SUM($D259,I227)&gt;AO$5,$AB238/I227,$AB238-SUM($I259:AN259)))</f>
        <v>0</v>
      </c>
      <c r="AP259" s="154">
        <f>IF(AP$5&lt;=$D259,0,IF(SUM($D259,I227)&gt;AP$5,$AB238/I227,$AB238-SUM($I259:AO259)))</f>
        <v>0</v>
      </c>
      <c r="AQ259" s="154">
        <f>IF(AQ$5&lt;=$D259,0,IF(SUM($D259,I227)&gt;AQ$5,$AB238/I227,$AB238-SUM($I259:AP259)))</f>
        <v>0</v>
      </c>
      <c r="AR259" s="154">
        <f>IF(AR$5&lt;=$D259,0,IF(SUM($D259,I227)&gt;AR$5,$AB238/I227,$AB238-SUM($I259:AQ259)))</f>
        <v>0</v>
      </c>
      <c r="AS259" s="154">
        <f>IF(AS$5&lt;=$D259,0,IF(SUM($D259,I227)&gt;AS$5,$AB238/I227,$AB238-SUM($I259:AR259)))</f>
        <v>0</v>
      </c>
      <c r="AT259" s="154">
        <f>IF(AT$5&lt;=$D259,0,IF(SUM($D259,I227)&gt;AT$5,$AB238/I227,$AB238-SUM($I259:AS259)))</f>
        <v>0</v>
      </c>
      <c r="AU259" s="154">
        <f>IF(AU$5&lt;=$D259,0,IF(SUM($D259,I227)&gt;AU$5,$AB238/I227,$AB238-SUM($I259:AT259)))</f>
        <v>0</v>
      </c>
      <c r="AV259" s="154">
        <f>IF(AV$5&lt;=$D259,0,IF(SUM($D259,I227)&gt;AV$5,$AB238/I227,$AB238-SUM($I259:AU259)))</f>
        <v>0</v>
      </c>
      <c r="AW259" s="154">
        <f>IF(AW$5&lt;=$D259,0,IF(SUM($D259,I227)&gt;AW$5,$AB238/I227,$AB238-SUM($I259:AV259)))</f>
        <v>0</v>
      </c>
      <c r="AX259" s="154">
        <f>IF(AX$5&lt;=$D259,0,IF(SUM($D259,I227)&gt;AX$5,$AB238/I227,$AB238-SUM($I259:AW259)))</f>
        <v>0</v>
      </c>
      <c r="AY259" s="154">
        <f>IF(AY$5&lt;=$D259,0,IF(SUM($D259,I227)&gt;AY$5,$AB238/I227,$AB238-SUM($I259:AX259)))</f>
        <v>0</v>
      </c>
      <c r="AZ259" s="154">
        <f>IF(AZ$5&lt;=$D259,0,IF(SUM($D259,I227)&gt;AZ$5,$AB238/I227,$AB238-SUM($I259:AY259)))</f>
        <v>0</v>
      </c>
      <c r="BA259" s="154">
        <f>IF(BA$5&lt;=$D259,0,IF(SUM($D259,I227)&gt;BA$5,$AB238/I227,$AB238-SUM($I259:AZ259)))</f>
        <v>0</v>
      </c>
      <c r="BB259" s="154">
        <f>IF(BB$5&lt;=$D259,0,IF(SUM($D259,I227)&gt;BB$5,$AB238/I227,$AB238-SUM($I259:BA259)))</f>
        <v>0</v>
      </c>
      <c r="BC259" s="154">
        <f>IF(BC$5&lt;=$D259,0,IF(SUM($D259,I227)&gt;BC$5,$AB238/I227,$AB238-SUM($I259:BB259)))</f>
        <v>0</v>
      </c>
      <c r="BD259" s="154">
        <f>IF(BD$5&lt;=$D259,0,IF(SUM($D259,I227)&gt;BD$5,$AB238/I227,$AB238-SUM($I259:BC259)))</f>
        <v>0</v>
      </c>
      <c r="BE259" s="154">
        <f>IF(BE$5&lt;=$D259,0,IF(SUM($D259,I227)&gt;BE$5,$AB238/I227,$AB238-SUM($I259:BD259)))</f>
        <v>0</v>
      </c>
      <c r="BF259" s="154">
        <f>IF(BF$5&lt;=$D259,0,IF(SUM($D259,I227)&gt;BF$5,$AB238/I227,$AB238-SUM($I259:BE259)))</f>
        <v>0</v>
      </c>
      <c r="BG259" s="154">
        <f>IF(BG$5&lt;=$D259,0,IF(SUM($D259,I227)&gt;BG$5,$AB238/I227,$AB238-SUM($I259:BF259)))</f>
        <v>0</v>
      </c>
      <c r="BH259" s="154">
        <f>IF(BH$5&lt;=$D259,0,IF(SUM($D259,I227)&gt;BH$5,$AB238/I227,$AB238-SUM($I259:BG259)))</f>
        <v>0</v>
      </c>
      <c r="BI259" s="154">
        <f>IF(BI$5&lt;=$D259,0,IF(SUM($D259,I227)&gt;BI$5,$AB238/I227,$AB238-SUM($I259:BH259)))</f>
        <v>0</v>
      </c>
      <c r="BJ259" s="154">
        <f>IF(BJ$5&lt;=$D259,0,IF(SUM($D259,I227)&gt;BJ$5,$AB238/I227,$AB238-SUM($I259:BI259)))</f>
        <v>0</v>
      </c>
      <c r="BK259" s="154">
        <f>IF(BK$5&lt;=$D259,0,IF(SUM($D259,I227)&gt;BK$5,$AB238/I227,$AB238-SUM($I259:BJ259)))</f>
        <v>0</v>
      </c>
      <c r="BL259" s="154">
        <f>IF(BL$5&lt;=$D259,0,IF(SUM($D259,I227)&gt;BL$5,$AB238/I227,$AB238-SUM($I259:BK259)))</f>
        <v>0</v>
      </c>
      <c r="BM259" s="154">
        <f>IF(BM$5&lt;=$D259,0,IF(SUM($D259,I227)&gt;BM$5,$AB238/I227,$AB238-SUM($I259:BL259)))</f>
        <v>0</v>
      </c>
      <c r="BN259" s="154">
        <f>IF(BN$5&lt;=$D259,0,IF(SUM($D259,I227)&gt;BN$5,$AB238/I227,$AB238-SUM($I259:BM259)))</f>
        <v>0</v>
      </c>
      <c r="BO259" s="154">
        <f>IF(BO$5&lt;=$D259,0,IF(SUM($D259,I227)&gt;BO$5,$AB238/I227,$AB238-SUM($I259:BN259)))</f>
        <v>0</v>
      </c>
      <c r="BP259" s="154">
        <f>IF(BP$5&lt;=$D259,0,IF(SUM($D259,I227)&gt;BP$5,$AB238/I227,$AB238-SUM($I259:BO259)))</f>
        <v>0</v>
      </c>
      <c r="BQ259" s="154">
        <f>IF(BQ$5&lt;=$D259,0,IF(SUM($D259,I227)&gt;BQ$5,$AB238/I227,$AB238-SUM($I259:BP259)))</f>
        <v>0</v>
      </c>
      <c r="BR259" s="154">
        <f>IF(BR$5&lt;=$D259,0,IF(SUM($D259,I227)&gt;BR$5,$AB238/I227,$AB238-SUM($I259:BQ259)))</f>
        <v>0</v>
      </c>
      <c r="BS259" s="154">
        <f>IF(BS$5&lt;=$D259,0,IF(SUM($D259,I227)&gt;BS$5,$AB238/I227,$AB238-SUM($I259:BR259)))</f>
        <v>0</v>
      </c>
      <c r="BT259" s="154">
        <f>IF(BT$5&lt;=$D259,0,IF(SUM($D259,I227)&gt;BT$5,$AB238/I227,$AB238-SUM($I259:BS259)))</f>
        <v>0</v>
      </c>
      <c r="BU259" s="154">
        <f>IF(BU$5&lt;=$D259,0,IF(SUM($D259,I227)&gt;BU$5,$AB238/I227,$AB238-SUM($I259:BT259)))</f>
        <v>0</v>
      </c>
      <c r="BV259" s="154">
        <f>IF(BV$5&lt;=$D259,0,IF(SUM($D259,I227)&gt;BV$5,$AB238/I227,$AB238-SUM($I259:BU259)))</f>
        <v>0</v>
      </c>
      <c r="BW259" s="154">
        <f>IF(BW$5&lt;=$D259,0,IF(SUM($D259,I227)&gt;BW$5,$AB238/I227,$AB238-SUM($I259:BV259)))</f>
        <v>0</v>
      </c>
    </row>
    <row r="260" spans="4:75" ht="12.75" customHeight="1" outlineLevel="1">
      <c r="D260" s="155">
        <f t="shared" si="64"/>
        <v>2032</v>
      </c>
      <c r="E260" s="120" t="s">
        <v>55</v>
      </c>
      <c r="I260" s="134"/>
      <c r="J260" s="152">
        <f>IF(J$5&lt;=$D260,0,IF(SUM($D260,I227)&gt;J$5,$AC238/I227,$AC238-SUM($I260:I260)))</f>
        <v>0</v>
      </c>
      <c r="K260" s="152">
        <f>IF(K$5&lt;=$D260,0,IF(SUM($D260,I227)&gt;K$5,$AC238/I227,$AC238-SUM($I260:J260)))</f>
        <v>0</v>
      </c>
      <c r="L260" s="152">
        <f>IF(L$5&lt;=$D260,0,IF(SUM($D260,I227)&gt;L$5,$AC238/I227,$AC238-SUM($I260:K260)))</f>
        <v>0</v>
      </c>
      <c r="M260" s="152">
        <f>IF(M$5&lt;=$D260,0,IF(SUM($D260,I227)&gt;M$5,$AC238/I227,$AC238-SUM($I260:L260)))</f>
        <v>0</v>
      </c>
      <c r="N260" s="152">
        <f>IF(N$5&lt;=$D260,0,IF(SUM($D260,I227)&gt;N$5,$AC238/I227,$AC238-SUM($I260:M260)))</f>
        <v>0</v>
      </c>
      <c r="O260" s="152">
        <f>IF(O$5&lt;=$D260,0,IF(SUM($D260,I227)&gt;O$5,$AC238/I227,$AC238-SUM($I260:N260)))</f>
        <v>0</v>
      </c>
      <c r="P260" s="152">
        <f>IF(P$5&lt;=$D260,0,IF(SUM($D260,I227)&gt;P$5,$AC238/I227,$AC238-SUM($I260:O260)))</f>
        <v>0</v>
      </c>
      <c r="Q260" s="152">
        <f>IF(Q$5&lt;=$D260,0,IF(SUM($D260,I227)&gt;Q$5,$AC238/I227,$AC238-SUM($I260:P260)))</f>
        <v>0</v>
      </c>
      <c r="R260" s="152">
        <f>IF(R$5&lt;=$D260,0,IF(SUM($D260,I227)&gt;R$5,$AC238/I227,$AC238-SUM($I260:Q260)))</f>
        <v>0</v>
      </c>
      <c r="S260" s="152">
        <f>IF(S$5&lt;=$D260,0,IF(SUM($D260,I227)&gt;S$5,$AC238/I227,$AC238-SUM($I260:R260)))</f>
        <v>0</v>
      </c>
      <c r="T260" s="152">
        <f>IF(T$5&lt;=$D260,0,IF(SUM($D260,I227)&gt;T$5,$AC238/I227,$AC238-SUM($I260:S260)))</f>
        <v>0</v>
      </c>
      <c r="U260" s="152">
        <f>IF(U$5&lt;=$D260,0,IF(SUM($D260,I227)&gt;U$5,$AC238/I227,$AC238-SUM($I260:T260)))</f>
        <v>0</v>
      </c>
      <c r="V260" s="152">
        <f>IF(V$5&lt;=$D260,0,IF(SUM($D260,I227)&gt;V$5,$AC238/I227,$AC238-SUM($I260:U260)))</f>
        <v>0</v>
      </c>
      <c r="W260" s="152">
        <f>IF(W$5&lt;=$D260,0,IF(SUM($D260,I227)&gt;W$5,$AC238/I227,$AC238-SUM($I260:V260)))</f>
        <v>0</v>
      </c>
      <c r="X260" s="152">
        <f>IF(X$5&lt;=$D260,0,IF(SUM($D260,I227)&gt;X$5,$AC238/I227,$AC238-SUM($I260:W260)))</f>
        <v>0</v>
      </c>
      <c r="Y260" s="152">
        <f>IF(Y$5&lt;=$D260,0,IF(SUM($D260,I227)&gt;Y$5,$AC238/I227,$AC238-SUM($I260:X260)))</f>
        <v>0</v>
      </c>
      <c r="Z260" s="152">
        <f>IF(Z$5&lt;=$D260,0,IF(SUM($D260,I227)&gt;Z$5,$AC238/I227,$AC238-SUM($I260:Y260)))</f>
        <v>0</v>
      </c>
      <c r="AA260" s="152">
        <f>IF(AA$5&lt;=$D260,0,IF(SUM($D260,I227)&gt;AA$5,$AC238/I227,$AC238-SUM($I260:Z260)))</f>
        <v>0</v>
      </c>
      <c r="AB260" s="152">
        <f>IF(AB$5&lt;=$D260,0,IF(SUM($D260,I227)&gt;AB$5,$AC238/I227,$AC238-SUM($I260:AA260)))</f>
        <v>0</v>
      </c>
      <c r="AC260" s="152">
        <f>IF(AC$5&lt;=$D260,0,IF(SUM($D260,I227)&gt;AC$5,$AC238/I227,$AC238-SUM($I260:AB260)))</f>
        <v>0</v>
      </c>
      <c r="AD260" s="153">
        <f>IF(AD$5&lt;=$D260,0,IF(SUM($D260,I227)&gt;AD$5,$AC238/I227,$AC238-SUM($I260:AC260)))</f>
        <v>0</v>
      </c>
      <c r="AE260" s="154">
        <f>IF(AE$5&lt;=$D260,0,IF(SUM($D260,I227)&gt;AE$5,$AC238/I227,$AC238-SUM($I260:AD260)))</f>
        <v>0</v>
      </c>
      <c r="AF260" s="154">
        <f>IF(AF$5&lt;=$D260,0,IF(SUM($D260,I227)&gt;AF$5,$AC238/I227,$AC238-SUM($I260:AE260)))</f>
        <v>0</v>
      </c>
      <c r="AG260" s="154">
        <f>IF(AG$5&lt;=$D260,0,IF(SUM($D260,I227)&gt;AG$5,$AC238/I227,$AC238-SUM($I260:AF260)))</f>
        <v>0</v>
      </c>
      <c r="AH260" s="154">
        <f>IF(AH$5&lt;=$D260,0,IF(SUM($D260,I227)&gt;AH$5,$AC238/I227,$AC238-SUM($I260:AG260)))</f>
        <v>0</v>
      </c>
      <c r="AI260" s="154">
        <f>IF(AI$5&lt;=$D260,0,IF(SUM($D260,I227)&gt;AI$5,$AC238/I227,$AC238-SUM($I260:AH260)))</f>
        <v>0</v>
      </c>
      <c r="AJ260" s="154">
        <f>IF(AJ$5&lt;=$D260,0,IF(SUM($D260,I227)&gt;AJ$5,$AC238/I227,$AC238-SUM($I260:AI260)))</f>
        <v>0</v>
      </c>
      <c r="AK260" s="154">
        <f>IF(AK$5&lt;=$D260,0,IF(SUM($D260,I227)&gt;AK$5,$AC238/I227,$AC238-SUM($I260:AJ260)))</f>
        <v>0</v>
      </c>
      <c r="AL260" s="154">
        <f>IF(AL$5&lt;=$D260,0,IF(SUM($D260,I227)&gt;AL$5,$AC238/I227,$AC238-SUM($I260:AK260)))</f>
        <v>0</v>
      </c>
      <c r="AM260" s="154">
        <f>IF(AM$5&lt;=$D260,0,IF(SUM($D260,I227)&gt;AM$5,$AC238/I227,$AC238-SUM($I260:AL260)))</f>
        <v>0</v>
      </c>
      <c r="AN260" s="154">
        <f>IF(AN$5&lt;=$D260,0,IF(SUM($D260,I227)&gt;AN$5,$AC238/I227,$AC238-SUM($I260:AM260)))</f>
        <v>0</v>
      </c>
      <c r="AO260" s="154">
        <f>IF(AO$5&lt;=$D260,0,IF(SUM($D260,I227)&gt;AO$5,$AC238/I227,$AC238-SUM($I260:AN260)))</f>
        <v>0</v>
      </c>
      <c r="AP260" s="154">
        <f>IF(AP$5&lt;=$D260,0,IF(SUM($D260,I227)&gt;AP$5,$AC238/I227,$AC238-SUM($I260:AO260)))</f>
        <v>0</v>
      </c>
      <c r="AQ260" s="154">
        <f>IF(AQ$5&lt;=$D260,0,IF(SUM($D260,I227)&gt;AQ$5,$AC238/I227,$AC238-SUM($I260:AP260)))</f>
        <v>0</v>
      </c>
      <c r="AR260" s="154">
        <f>IF(AR$5&lt;=$D260,0,IF(SUM($D260,I227)&gt;AR$5,$AC238/I227,$AC238-SUM($I260:AQ260)))</f>
        <v>0</v>
      </c>
      <c r="AS260" s="154">
        <f>IF(AS$5&lt;=$D260,0,IF(SUM($D260,I227)&gt;AS$5,$AC238/I227,$AC238-SUM($I260:AR260)))</f>
        <v>0</v>
      </c>
      <c r="AT260" s="154">
        <f>IF(AT$5&lt;=$D260,0,IF(SUM($D260,I227)&gt;AT$5,$AC238/I227,$AC238-SUM($I260:AS260)))</f>
        <v>0</v>
      </c>
      <c r="AU260" s="154">
        <f>IF(AU$5&lt;=$D260,0,IF(SUM($D260,I227)&gt;AU$5,$AC238/I227,$AC238-SUM($I260:AT260)))</f>
        <v>0</v>
      </c>
      <c r="AV260" s="154">
        <f>IF(AV$5&lt;=$D260,0,IF(SUM($D260,I227)&gt;AV$5,$AC238/I227,$AC238-SUM($I260:AU260)))</f>
        <v>0</v>
      </c>
      <c r="AW260" s="154">
        <f>IF(AW$5&lt;=$D260,0,IF(SUM($D260,I227)&gt;AW$5,$AC238/I227,$AC238-SUM($I260:AV260)))</f>
        <v>0</v>
      </c>
      <c r="AX260" s="154">
        <f>IF(AX$5&lt;=$D260,0,IF(SUM($D260,I227)&gt;AX$5,$AC238/I227,$AC238-SUM($I260:AW260)))</f>
        <v>0</v>
      </c>
      <c r="AY260" s="154">
        <f>IF(AY$5&lt;=$D260,0,IF(SUM($D260,I227)&gt;AY$5,$AC238/I227,$AC238-SUM($I260:AX260)))</f>
        <v>0</v>
      </c>
      <c r="AZ260" s="154">
        <f>IF(AZ$5&lt;=$D260,0,IF(SUM($D260,I227)&gt;AZ$5,$AC238/I227,$AC238-SUM($I260:AY260)))</f>
        <v>0</v>
      </c>
      <c r="BA260" s="154">
        <f>IF(BA$5&lt;=$D260,0,IF(SUM($D260,I227)&gt;BA$5,$AC238/I227,$AC238-SUM($I260:AZ260)))</f>
        <v>0</v>
      </c>
      <c r="BB260" s="154">
        <f>IF(BB$5&lt;=$D260,0,IF(SUM($D260,I227)&gt;BB$5,$AC238/I227,$AC238-SUM($I260:BA260)))</f>
        <v>0</v>
      </c>
      <c r="BC260" s="154">
        <f>IF(BC$5&lt;=$D260,0,IF(SUM($D260,I227)&gt;BC$5,$AC238/I227,$AC238-SUM($I260:BB260)))</f>
        <v>0</v>
      </c>
      <c r="BD260" s="154">
        <f>IF(BD$5&lt;=$D260,0,IF(SUM($D260,I227)&gt;BD$5,$AC238/I227,$AC238-SUM($I260:BC260)))</f>
        <v>0</v>
      </c>
      <c r="BE260" s="154">
        <f>IF(BE$5&lt;=$D260,0,IF(SUM($D260,I227)&gt;BE$5,$AC238/I227,$AC238-SUM($I260:BD260)))</f>
        <v>0</v>
      </c>
      <c r="BF260" s="154">
        <f>IF(BF$5&lt;=$D260,0,IF(SUM($D260,I227)&gt;BF$5,$AC238/I227,$AC238-SUM($I260:BE260)))</f>
        <v>0</v>
      </c>
      <c r="BG260" s="154">
        <f>IF(BG$5&lt;=$D260,0,IF(SUM($D260,I227)&gt;BG$5,$AC238/I227,$AC238-SUM($I260:BF260)))</f>
        <v>0</v>
      </c>
      <c r="BH260" s="154">
        <f>IF(BH$5&lt;=$D260,0,IF(SUM($D260,I227)&gt;BH$5,$AC238/I227,$AC238-SUM($I260:BG260)))</f>
        <v>0</v>
      </c>
      <c r="BI260" s="154">
        <f>IF(BI$5&lt;=$D260,0,IF(SUM($D260,I227)&gt;BI$5,$AC238/I227,$AC238-SUM($I260:BH260)))</f>
        <v>0</v>
      </c>
      <c r="BJ260" s="154">
        <f>IF(BJ$5&lt;=$D260,0,IF(SUM($D260,I227)&gt;BJ$5,$AC238/I227,$AC238-SUM($I260:BI260)))</f>
        <v>0</v>
      </c>
      <c r="BK260" s="154">
        <f>IF(BK$5&lt;=$D260,0,IF(SUM($D260,I227)&gt;BK$5,$AC238/I227,$AC238-SUM($I260:BJ260)))</f>
        <v>0</v>
      </c>
      <c r="BL260" s="154">
        <f>IF(BL$5&lt;=$D260,0,IF(SUM($D260,I227)&gt;BL$5,$AC238/I227,$AC238-SUM($I260:BK260)))</f>
        <v>0</v>
      </c>
      <c r="BM260" s="154">
        <f>IF(BM$5&lt;=$D260,0,IF(SUM($D260,I227)&gt;BM$5,$AC238/I227,$AC238-SUM($I260:BL260)))</f>
        <v>0</v>
      </c>
      <c r="BN260" s="154">
        <f>IF(BN$5&lt;=$D260,0,IF(SUM($D260,I227)&gt;BN$5,$AC238/I227,$AC238-SUM($I260:BM260)))</f>
        <v>0</v>
      </c>
      <c r="BO260" s="154">
        <f>IF(BO$5&lt;=$D260,0,IF(SUM($D260,I227)&gt;BO$5,$AC238/I227,$AC238-SUM($I260:BN260)))</f>
        <v>0</v>
      </c>
      <c r="BP260" s="154">
        <f>IF(BP$5&lt;=$D260,0,IF(SUM($D260,I227)&gt;BP$5,$AC238/I227,$AC238-SUM($I260:BO260)))</f>
        <v>0</v>
      </c>
      <c r="BQ260" s="154">
        <f>IF(BQ$5&lt;=$D260,0,IF(SUM($D260,I227)&gt;BQ$5,$AC238/I227,$AC238-SUM($I260:BP260)))</f>
        <v>0</v>
      </c>
      <c r="BR260" s="154">
        <f>IF(BR$5&lt;=$D260,0,IF(SUM($D260,I227)&gt;BR$5,$AC238/I227,$AC238-SUM($I260:BQ260)))</f>
        <v>0</v>
      </c>
      <c r="BS260" s="154">
        <f>IF(BS$5&lt;=$D260,0,IF(SUM($D260,I227)&gt;BS$5,$AC238/I227,$AC238-SUM($I260:BR260)))</f>
        <v>0</v>
      </c>
      <c r="BT260" s="154">
        <f>IF(BT$5&lt;=$D260,0,IF(SUM($D260,I227)&gt;BT$5,$AC238/I227,$AC238-SUM($I260:BS260)))</f>
        <v>0</v>
      </c>
      <c r="BU260" s="154">
        <f>IF(BU$5&lt;=$D260,0,IF(SUM($D260,I227)&gt;BU$5,$AC238/I227,$AC238-SUM($I260:BT260)))</f>
        <v>0</v>
      </c>
      <c r="BV260" s="154">
        <f>IF(BV$5&lt;=$D260,0,IF(SUM($D260,I227)&gt;BV$5,$AC238/I227,$AC238-SUM($I260:BU260)))</f>
        <v>0</v>
      </c>
      <c r="BW260" s="154">
        <f>IF(BW$5&lt;=$D260,0,IF(SUM($D260,I227)&gt;BW$5,$AC238/I227,$AC238-SUM($I260:BV260)))</f>
        <v>0</v>
      </c>
    </row>
    <row r="261" spans="4:75" ht="12.75" customHeight="1" outlineLevel="1">
      <c r="D261" s="155">
        <f t="shared" si="64"/>
        <v>2033</v>
      </c>
      <c r="E261" s="120" t="s">
        <v>55</v>
      </c>
      <c r="I261" s="134"/>
      <c r="J261" s="152">
        <f>IF(J$5&lt;=$D261,0,IF(SUM($D261,I227)&gt;J$5,$AD238/I227,$AD238-SUM($I261:I261)))</f>
        <v>0</v>
      </c>
      <c r="K261" s="152">
        <f>IF(K$5&lt;=$D261,0,IF(SUM($D261,I227)&gt;K$5,$AD238/I227,$AD238-SUM($I261:J261)))</f>
        <v>0</v>
      </c>
      <c r="L261" s="152">
        <f>IF(L$5&lt;=$D261,0,IF(SUM($D261,I227)&gt;L$5,$AD238/I227,$AD238-SUM($I261:K261)))</f>
        <v>0</v>
      </c>
      <c r="M261" s="152">
        <f>IF(M$5&lt;=$D261,0,IF(SUM($D261,I227)&gt;M$5,$AD238/I227,$AD238-SUM($I261:L261)))</f>
        <v>0</v>
      </c>
      <c r="N261" s="152">
        <f>IF(N$5&lt;=$D261,0,IF(SUM($D261,I227)&gt;N$5,$AD238/I227,$AD238-SUM($I261:M261)))</f>
        <v>0</v>
      </c>
      <c r="O261" s="152">
        <f>IF(O$5&lt;=$D261,0,IF(SUM($D261,I227)&gt;O$5,$AD238/I227,$AD238-SUM($I261:N261)))</f>
        <v>0</v>
      </c>
      <c r="P261" s="152">
        <f>IF(P$5&lt;=$D261,0,IF(SUM($D261,I227)&gt;P$5,$AD238/I227,$AD238-SUM($I261:O261)))</f>
        <v>0</v>
      </c>
      <c r="Q261" s="152">
        <f>IF(Q$5&lt;=$D261,0,IF(SUM($D261,I227)&gt;Q$5,$AD238/I227,$AD238-SUM($I261:P261)))</f>
        <v>0</v>
      </c>
      <c r="R261" s="152">
        <f>IF(R$5&lt;=$D261,0,IF(SUM($D261,I227)&gt;R$5,$AD238/I227,$AD238-SUM($I261:Q261)))</f>
        <v>0</v>
      </c>
      <c r="S261" s="152">
        <f>IF(S$5&lt;=$D261,0,IF(SUM($D261,I227)&gt;S$5,$AD238/I227,$AD238-SUM($I261:R261)))</f>
        <v>0</v>
      </c>
      <c r="T261" s="152">
        <f>IF(T$5&lt;=$D261,0,IF(SUM($D261,I227)&gt;T$5,$AD238/I227,$AD238-SUM($I261:S261)))</f>
        <v>0</v>
      </c>
      <c r="U261" s="152">
        <f>IF(U$5&lt;=$D261,0,IF(SUM($D261,I227)&gt;U$5,$AD238/I227,$AD238-SUM($I261:T261)))</f>
        <v>0</v>
      </c>
      <c r="V261" s="152">
        <f>IF(V$5&lt;=$D261,0,IF(SUM($D261,I227)&gt;V$5,$AD238/I227,$AD238-SUM($I261:U261)))</f>
        <v>0</v>
      </c>
      <c r="W261" s="152">
        <f>IF(W$5&lt;=$D261,0,IF(SUM($D261,I227)&gt;W$5,$AD238/I227,$AD238-SUM($I261:V261)))</f>
        <v>0</v>
      </c>
      <c r="X261" s="152">
        <f>IF(X$5&lt;=$D261,0,IF(SUM($D261,I227)&gt;X$5,$AD238/I227,$AD238-SUM($I261:W261)))</f>
        <v>0</v>
      </c>
      <c r="Y261" s="152">
        <f>IF(Y$5&lt;=$D261,0,IF(SUM($D261,I227)&gt;Y$5,$AD238/I227,$AD238-SUM($I261:X261)))</f>
        <v>0</v>
      </c>
      <c r="Z261" s="152">
        <f>IF(Z$5&lt;=$D261,0,IF(SUM($D261,I227)&gt;Z$5,$AD238/I227,$AD238-SUM($I261:Y261)))</f>
        <v>0</v>
      </c>
      <c r="AA261" s="152">
        <f>IF(AA$5&lt;=$D261,0,IF(SUM($D261,I227)&gt;AA$5,$AD238/I227,$AD238-SUM($I261:Z261)))</f>
        <v>0</v>
      </c>
      <c r="AB261" s="152">
        <f>IF(AB$5&lt;=$D261,0,IF(SUM($D261,I227)&gt;AB$5,$AD238/I227,$AD238-SUM($I261:AA261)))</f>
        <v>0</v>
      </c>
      <c r="AC261" s="152">
        <f>IF(AC$5&lt;=$D261,0,IF(SUM($D261,I227)&gt;AC$5,$AD238/I227,$AD238-SUM($I261:AB261)))</f>
        <v>0</v>
      </c>
      <c r="AD261" s="152">
        <f>IF(AD$5&lt;=$D261,0,IF(SUM($D261,I227)&gt;AD$5,$AD238/I227,$AD238-SUM($I261:AC261)))</f>
        <v>0</v>
      </c>
      <c r="AE261" s="153">
        <f>IF(AE$5&lt;=$D261,0,IF(SUM($D261,I227)&gt;AE$5,$AD238/I227,$AD238-SUM($I261:AD261)))</f>
        <v>0</v>
      </c>
      <c r="AF261" s="154">
        <f>IF(AF$5&lt;=$D261,0,IF(SUM($D261,I227)&gt;AF$5,$AD238/I227,$AD238-SUM($I261:AE261)))</f>
        <v>0</v>
      </c>
      <c r="AG261" s="154">
        <f>IF(AG$5&lt;=$D261,0,IF(SUM($D261,I227)&gt;AG$5,$AD238/I227,$AD238-SUM($I261:AF261)))</f>
        <v>0</v>
      </c>
      <c r="AH261" s="154">
        <f>IF(AH$5&lt;=$D261,0,IF(SUM($D261,I227)&gt;AH$5,$AD238/I227,$AD238-SUM($I261:AG261)))</f>
        <v>0</v>
      </c>
      <c r="AI261" s="154">
        <f>IF(AI$5&lt;=$D261,0,IF(SUM($D261,I227)&gt;AI$5,$AD238/I227,$AD238-SUM($I261:AH261)))</f>
        <v>0</v>
      </c>
      <c r="AJ261" s="154">
        <f>IF(AJ$5&lt;=$D261,0,IF(SUM($D261,I227)&gt;AJ$5,$AD238/I227,$AD238-SUM($I261:AI261)))</f>
        <v>0</v>
      </c>
      <c r="AK261" s="154">
        <f>IF(AK$5&lt;=$D261,0,IF(SUM($D261,I227)&gt;AK$5,$AD238/I227,$AD238-SUM($I261:AJ261)))</f>
        <v>0</v>
      </c>
      <c r="AL261" s="154">
        <f>IF(AL$5&lt;=$D261,0,IF(SUM($D261,I227)&gt;AL$5,$AD238/I227,$AD238-SUM($I261:AK261)))</f>
        <v>0</v>
      </c>
      <c r="AM261" s="154">
        <f>IF(AM$5&lt;=$D261,0,IF(SUM($D261,I227)&gt;AM$5,$AD238/I227,$AD238-SUM($I261:AL261)))</f>
        <v>0</v>
      </c>
      <c r="AN261" s="154">
        <f>IF(AN$5&lt;=$D261,0,IF(SUM($D261,I227)&gt;AN$5,$AD238/I227,$AD238-SUM($I261:AM261)))</f>
        <v>0</v>
      </c>
      <c r="AO261" s="154">
        <f>IF(AO$5&lt;=$D261,0,IF(SUM($D261,I227)&gt;AO$5,$AD238/I227,$AD238-SUM($I261:AN261)))</f>
        <v>0</v>
      </c>
      <c r="AP261" s="154">
        <f>IF(AP$5&lt;=$D261,0,IF(SUM($D261,I227)&gt;AP$5,$AD238/I227,$AD238-SUM($I261:AO261)))</f>
        <v>0</v>
      </c>
      <c r="AQ261" s="154">
        <f>IF(AQ$5&lt;=$D261,0,IF(SUM($D261,I227)&gt;AQ$5,$AD238/I227,$AD238-SUM($I261:AP261)))</f>
        <v>0</v>
      </c>
      <c r="AR261" s="154">
        <f>IF(AR$5&lt;=$D261,0,IF(SUM($D261,I227)&gt;AR$5,$AD238/I227,$AD238-SUM($I261:AQ261)))</f>
        <v>0</v>
      </c>
      <c r="AS261" s="154">
        <f>IF(AS$5&lt;=$D261,0,IF(SUM($D261,I227)&gt;AS$5,$AD238/I227,$AD238-SUM($I261:AR261)))</f>
        <v>0</v>
      </c>
      <c r="AT261" s="154">
        <f>IF(AT$5&lt;=$D261,0,IF(SUM($D261,I227)&gt;AT$5,$AD238/I227,$AD238-SUM($I261:AS261)))</f>
        <v>0</v>
      </c>
      <c r="AU261" s="154">
        <f>IF(AU$5&lt;=$D261,0,IF(SUM($D261,I227)&gt;AU$5,$AD238/I227,$AD238-SUM($I261:AT261)))</f>
        <v>0</v>
      </c>
      <c r="AV261" s="154">
        <f>IF(AV$5&lt;=$D261,0,IF(SUM($D261,I227)&gt;AV$5,$AD238/I227,$AD238-SUM($I261:AU261)))</f>
        <v>0</v>
      </c>
      <c r="AW261" s="154">
        <f>IF(AW$5&lt;=$D261,0,IF(SUM($D261,I227)&gt;AW$5,$AD238/I227,$AD238-SUM($I261:AV261)))</f>
        <v>0</v>
      </c>
      <c r="AX261" s="154">
        <f>IF(AX$5&lt;=$D261,0,IF(SUM($D261,I227)&gt;AX$5,$AD238/I227,$AD238-SUM($I261:AW261)))</f>
        <v>0</v>
      </c>
      <c r="AY261" s="154">
        <f>IF(AY$5&lt;=$D261,0,IF(SUM($D261,I227)&gt;AY$5,$AD238/I227,$AD238-SUM($I261:AX261)))</f>
        <v>0</v>
      </c>
      <c r="AZ261" s="154">
        <f>IF(AZ$5&lt;=$D261,0,IF(SUM($D261,I227)&gt;AZ$5,$AD238/I227,$AD238-SUM($I261:AY261)))</f>
        <v>0</v>
      </c>
      <c r="BA261" s="154">
        <f>IF(BA$5&lt;=$D261,0,IF(SUM($D261,I227)&gt;BA$5,$AD238/I227,$AD238-SUM($I261:AZ261)))</f>
        <v>0</v>
      </c>
      <c r="BB261" s="154">
        <f>IF(BB$5&lt;=$D261,0,IF(SUM($D261,I227)&gt;BB$5,$AD238/I227,$AD238-SUM($I261:BA261)))</f>
        <v>0</v>
      </c>
      <c r="BC261" s="154">
        <f>IF(BC$5&lt;=$D261,0,IF(SUM($D261,I227)&gt;BC$5,$AD238/I227,$AD238-SUM($I261:BB261)))</f>
        <v>0</v>
      </c>
      <c r="BD261" s="154">
        <f>IF(BD$5&lt;=$D261,0,IF(SUM($D261,I227)&gt;BD$5,$AD238/I227,$AD238-SUM($I261:BC261)))</f>
        <v>0</v>
      </c>
      <c r="BE261" s="154">
        <f>IF(BE$5&lt;=$D261,0,IF(SUM($D261,I227)&gt;BE$5,$AD238/I227,$AD238-SUM($I261:BD261)))</f>
        <v>0</v>
      </c>
      <c r="BF261" s="154">
        <f>IF(BF$5&lt;=$D261,0,IF(SUM($D261,I227)&gt;BF$5,$AD238/I227,$AD238-SUM($I261:BE261)))</f>
        <v>0</v>
      </c>
      <c r="BG261" s="154">
        <f>IF(BG$5&lt;=$D261,0,IF(SUM($D261,I227)&gt;BG$5,$AD238/I227,$AD238-SUM($I261:BF261)))</f>
        <v>0</v>
      </c>
      <c r="BH261" s="154">
        <f>IF(BH$5&lt;=$D261,0,IF(SUM($D261,I227)&gt;BH$5,$AD238/I227,$AD238-SUM($I261:BG261)))</f>
        <v>0</v>
      </c>
      <c r="BI261" s="154">
        <f>IF(BI$5&lt;=$D261,0,IF(SUM($D261,I227)&gt;BI$5,$AD238/I227,$AD238-SUM($I261:BH261)))</f>
        <v>0</v>
      </c>
      <c r="BJ261" s="154">
        <f>IF(BJ$5&lt;=$D261,0,IF(SUM($D261,I227)&gt;BJ$5,$AD238/I227,$AD238-SUM($I261:BI261)))</f>
        <v>0</v>
      </c>
      <c r="BK261" s="154">
        <f>IF(BK$5&lt;=$D261,0,IF(SUM($D261,I227)&gt;BK$5,$AD238/I227,$AD238-SUM($I261:BJ261)))</f>
        <v>0</v>
      </c>
      <c r="BL261" s="154">
        <f>IF(BL$5&lt;=$D261,0,IF(SUM($D261,I227)&gt;BL$5,$AD238/I227,$AD238-SUM($I261:BK261)))</f>
        <v>0</v>
      </c>
      <c r="BM261" s="154">
        <f>IF(BM$5&lt;=$D261,0,IF(SUM($D261,I227)&gt;BM$5,$AD238/I227,$AD238-SUM($I261:BL261)))</f>
        <v>0</v>
      </c>
      <c r="BN261" s="154">
        <f>IF(BN$5&lt;=$D261,0,IF(SUM($D261,I227)&gt;BN$5,$AD238/I227,$AD238-SUM($I261:BM261)))</f>
        <v>0</v>
      </c>
      <c r="BO261" s="154">
        <f>IF(BO$5&lt;=$D261,0,IF(SUM($D261,I227)&gt;BO$5,$AD238/I227,$AD238-SUM($I261:BN261)))</f>
        <v>0</v>
      </c>
      <c r="BP261" s="154">
        <f>IF(BP$5&lt;=$D261,0,IF(SUM($D261,I227)&gt;BP$5,$AD238/I227,$AD238-SUM($I261:BO261)))</f>
        <v>0</v>
      </c>
      <c r="BQ261" s="154">
        <f>IF(BQ$5&lt;=$D261,0,IF(SUM($D261,I227)&gt;BQ$5,$AD238/I227,$AD238-SUM($I261:BP261)))</f>
        <v>0</v>
      </c>
      <c r="BR261" s="154">
        <f>IF(BR$5&lt;=$D261,0,IF(SUM($D261,I227)&gt;BR$5,$AD238/I227,$AD238-SUM($I261:BQ261)))</f>
        <v>0</v>
      </c>
      <c r="BS261" s="154">
        <f>IF(BS$5&lt;=$D261,0,IF(SUM($D261,I227)&gt;BS$5,$AD238/I227,$AD238-SUM($I261:BR261)))</f>
        <v>0</v>
      </c>
      <c r="BT261" s="154">
        <f>IF(BT$5&lt;=$D261,0,IF(SUM($D261,I227)&gt;BT$5,$AD238/I227,$AD238-SUM($I261:BS261)))</f>
        <v>0</v>
      </c>
      <c r="BU261" s="154">
        <f>IF(BU$5&lt;=$D261,0,IF(SUM($D261,I227)&gt;BU$5,$AD238/I227,$AD238-SUM($I261:BT261)))</f>
        <v>0</v>
      </c>
      <c r="BV261" s="154">
        <f>IF(BV$5&lt;=$D261,0,IF(SUM($D261,I227)&gt;BV$5,$AD238/I227,$AD238-SUM($I261:BU261)))</f>
        <v>0</v>
      </c>
      <c r="BW261" s="154">
        <f>IF(BW$5&lt;=$D261,0,IF(SUM($D261,I227)&gt;BW$5,$AD238/I227,$AD238-SUM($I261:BV261)))</f>
        <v>0</v>
      </c>
    </row>
    <row r="262" spans="4:75" ht="12.75" customHeight="1" outlineLevel="1">
      <c r="D262" s="155">
        <f t="shared" si="64"/>
        <v>2034</v>
      </c>
      <c r="E262" s="120" t="s">
        <v>55</v>
      </c>
      <c r="I262" s="134"/>
      <c r="J262" s="152">
        <f>IF(J$5&lt;=$D262,0,IF(SUM($D262,I227)&gt;J$5,$AE238/I227,$AE238-SUM($I262:I262)))</f>
        <v>0</v>
      </c>
      <c r="K262" s="152">
        <f>IF(K$5&lt;=$D262,0,IF(SUM($D262,I227)&gt;K$5,$AE238/I227,$AE238-SUM($I262:J262)))</f>
        <v>0</v>
      </c>
      <c r="L262" s="152">
        <f>IF(L$5&lt;=$D262,0,IF(SUM($D262,I227)&gt;L$5,$AE238/I227,$AE238-SUM($I262:K262)))</f>
        <v>0</v>
      </c>
      <c r="M262" s="152">
        <f>IF(M$5&lt;=$D262,0,IF(SUM($D262,I227)&gt;M$5,$AE238/I227,$AE238-SUM($I262:L262)))</f>
        <v>0</v>
      </c>
      <c r="N262" s="152">
        <f>IF(N$5&lt;=$D262,0,IF(SUM($D262,I227)&gt;N$5,$AE238/I227,$AE238-SUM($I262:M262)))</f>
        <v>0</v>
      </c>
      <c r="O262" s="152">
        <f>IF(O$5&lt;=$D262,0,IF(SUM($D262,I227)&gt;O$5,$AE238/I227,$AE238-SUM($I262:N262)))</f>
        <v>0</v>
      </c>
      <c r="P262" s="152">
        <f>IF(P$5&lt;=$D262,0,IF(SUM($D262,I227)&gt;P$5,$AE238/I227,$AE238-SUM($I262:O262)))</f>
        <v>0</v>
      </c>
      <c r="Q262" s="152">
        <f>IF(Q$5&lt;=$D262,0,IF(SUM($D262,I227)&gt;Q$5,$AE238/I227,$AE238-SUM($I262:P262)))</f>
        <v>0</v>
      </c>
      <c r="R262" s="152">
        <f>IF(R$5&lt;=$D262,0,IF(SUM($D262,I227)&gt;R$5,$AE238/I227,$AE238-SUM($I262:Q262)))</f>
        <v>0</v>
      </c>
      <c r="S262" s="152">
        <f>IF(S$5&lt;=$D262,0,IF(SUM($D262,I227)&gt;S$5,$AE238/I227,$AE238-SUM($I262:R262)))</f>
        <v>0</v>
      </c>
      <c r="T262" s="152">
        <f>IF(T$5&lt;=$D262,0,IF(SUM($D262,I227)&gt;T$5,$AE238/I227,$AE238-SUM($I262:S262)))</f>
        <v>0</v>
      </c>
      <c r="U262" s="152">
        <f>IF(U$5&lt;=$D262,0,IF(SUM($D262,I227)&gt;U$5,$AE238/I227,$AE238-SUM($I262:T262)))</f>
        <v>0</v>
      </c>
      <c r="V262" s="152">
        <f>IF(V$5&lt;=$D262,0,IF(SUM($D262,I227)&gt;V$5,$AE238/I227,$AE238-SUM($I262:U262)))</f>
        <v>0</v>
      </c>
      <c r="W262" s="152">
        <f>IF(W$5&lt;=$D262,0,IF(SUM($D262,I227)&gt;W$5,$AE238/I227,$AE238-SUM($I262:V262)))</f>
        <v>0</v>
      </c>
      <c r="X262" s="152">
        <f>IF(X$5&lt;=$D262,0,IF(SUM($D262,I227)&gt;X$5,$AE238/I227,$AE238-SUM($I262:W262)))</f>
        <v>0</v>
      </c>
      <c r="Y262" s="152">
        <f>IF(Y$5&lt;=$D262,0,IF(SUM($D262,I227)&gt;Y$5,$AE238/I227,$AE238-SUM($I262:X262)))</f>
        <v>0</v>
      </c>
      <c r="Z262" s="152">
        <f>IF(Z$5&lt;=$D262,0,IF(SUM($D262,I227)&gt;Z$5,$AE238/I227,$AE238-SUM($I262:Y262)))</f>
        <v>0</v>
      </c>
      <c r="AA262" s="152">
        <f>IF(AA$5&lt;=$D262,0,IF(SUM($D262,I227)&gt;AA$5,$AE238/I227,$AE238-SUM($I262:Z262)))</f>
        <v>0</v>
      </c>
      <c r="AB262" s="152">
        <f>IF(AB$5&lt;=$D262,0,IF(SUM($D262,I227)&gt;AB$5,$AE238/I227,$AE238-SUM($I262:AA262)))</f>
        <v>0</v>
      </c>
      <c r="AC262" s="152">
        <f>IF(AC$5&lt;=$D262,0,IF(SUM($D262,I227)&gt;AC$5,$AE238/I227,$AE238-SUM($I262:AB262)))</f>
        <v>0</v>
      </c>
      <c r="AD262" s="152">
        <f>IF(AD$5&lt;=$D262,0,IF(SUM($D262,I227)&gt;AD$5,$AE238/I227,$AE238-SUM($I262:AC262)))</f>
        <v>0</v>
      </c>
      <c r="AE262" s="152">
        <f>IF(AE$5&lt;=$D262,0,IF(SUM($D262,I227)&gt;AE$5,$AE238/I227,$AE238-SUM($I262:AD262)))</f>
        <v>0</v>
      </c>
      <c r="AF262" s="153">
        <f>IF(AF$5&lt;=$D262,0,IF(SUM($D262,I227)&gt;AF$5,$AE238/I227,$AE238-SUM($I262:AE262)))</f>
        <v>0</v>
      </c>
      <c r="AG262" s="154">
        <f>IF(AG$5&lt;=$D262,0,IF(SUM($D262,I227)&gt;AG$5,$AE238/I227,$AE238-SUM($I262:AF262)))</f>
        <v>0</v>
      </c>
      <c r="AH262" s="154">
        <f>IF(AH$5&lt;=$D262,0,IF(SUM($D262,I227)&gt;AH$5,$AE238/I227,$AE238-SUM($I262:AG262)))</f>
        <v>0</v>
      </c>
      <c r="AI262" s="154">
        <f>IF(AI$5&lt;=$D262,0,IF(SUM($D262,I227)&gt;AI$5,$AE238/I227,$AE238-SUM($I262:AH262)))</f>
        <v>0</v>
      </c>
      <c r="AJ262" s="154">
        <f>IF(AJ$5&lt;=$D262,0,IF(SUM($D262,I227)&gt;AJ$5,$AE238/I227,$AE238-SUM($I262:AI262)))</f>
        <v>0</v>
      </c>
      <c r="AK262" s="154">
        <f>IF(AK$5&lt;=$D262,0,IF(SUM($D262,I227)&gt;AK$5,$AE238/I227,$AE238-SUM($I262:AJ262)))</f>
        <v>0</v>
      </c>
      <c r="AL262" s="154">
        <f>IF(AL$5&lt;=$D262,0,IF(SUM($D262,I227)&gt;AL$5,$AE238/I227,$AE238-SUM($I262:AK262)))</f>
        <v>0</v>
      </c>
      <c r="AM262" s="154">
        <f>IF(AM$5&lt;=$D262,0,IF(SUM($D262,I227)&gt;AM$5,$AE238/I227,$AE238-SUM($I262:AL262)))</f>
        <v>0</v>
      </c>
      <c r="AN262" s="154">
        <f>IF(AN$5&lt;=$D262,0,IF(SUM($D262,I227)&gt;AN$5,$AE238/I227,$AE238-SUM($I262:AM262)))</f>
        <v>0</v>
      </c>
      <c r="AO262" s="154">
        <f>IF(AO$5&lt;=$D262,0,IF(SUM($D262,I227)&gt;AO$5,$AE238/I227,$AE238-SUM($I262:AN262)))</f>
        <v>0</v>
      </c>
      <c r="AP262" s="154">
        <f>IF(AP$5&lt;=$D262,0,IF(SUM($D262,I227)&gt;AP$5,$AE238/I227,$AE238-SUM($I262:AO262)))</f>
        <v>0</v>
      </c>
      <c r="AQ262" s="154">
        <f>IF(AQ$5&lt;=$D262,0,IF(SUM($D262,I227)&gt;AQ$5,$AE238/I227,$AE238-SUM($I262:AP262)))</f>
        <v>0</v>
      </c>
      <c r="AR262" s="154">
        <f>IF(AR$5&lt;=$D262,0,IF(SUM($D262,I227)&gt;AR$5,$AE238/I227,$AE238-SUM($I262:AQ262)))</f>
        <v>0</v>
      </c>
      <c r="AS262" s="154">
        <f>IF(AS$5&lt;=$D262,0,IF(SUM($D262,I227)&gt;AS$5,$AE238/I227,$AE238-SUM($I262:AR262)))</f>
        <v>0</v>
      </c>
      <c r="AT262" s="154">
        <f>IF(AT$5&lt;=$D262,0,IF(SUM($D262,I227)&gt;AT$5,$AE238/I227,$AE238-SUM($I262:AS262)))</f>
        <v>0</v>
      </c>
      <c r="AU262" s="154">
        <f>IF(AU$5&lt;=$D262,0,IF(SUM($D262,I227)&gt;AU$5,$AE238/I227,$AE238-SUM($I262:AT262)))</f>
        <v>0</v>
      </c>
      <c r="AV262" s="154">
        <f>IF(AV$5&lt;=$D262,0,IF(SUM($D262,I227)&gt;AV$5,$AE238/I227,$AE238-SUM($I262:AU262)))</f>
        <v>0</v>
      </c>
      <c r="AW262" s="154">
        <f>IF(AW$5&lt;=$D262,0,IF(SUM($D262,I227)&gt;AW$5,$AE238/I227,$AE238-SUM($I262:AV262)))</f>
        <v>0</v>
      </c>
      <c r="AX262" s="154">
        <f>IF(AX$5&lt;=$D262,0,IF(SUM($D262,I227)&gt;AX$5,$AE238/I227,$AE238-SUM($I262:AW262)))</f>
        <v>0</v>
      </c>
      <c r="AY262" s="154">
        <f>IF(AY$5&lt;=$D262,0,IF(SUM($D262,I227)&gt;AY$5,$AE238/I227,$AE238-SUM($I262:AX262)))</f>
        <v>0</v>
      </c>
      <c r="AZ262" s="154">
        <f>IF(AZ$5&lt;=$D262,0,IF(SUM($D262,I227)&gt;AZ$5,$AE238/I227,$AE238-SUM($I262:AY262)))</f>
        <v>0</v>
      </c>
      <c r="BA262" s="154">
        <f>IF(BA$5&lt;=$D262,0,IF(SUM($D262,I227)&gt;BA$5,$AE238/I227,$AE238-SUM($I262:AZ262)))</f>
        <v>0</v>
      </c>
      <c r="BB262" s="154">
        <f>IF(BB$5&lt;=$D262,0,IF(SUM($D262,I227)&gt;BB$5,$AE238/I227,$AE238-SUM($I262:BA262)))</f>
        <v>0</v>
      </c>
      <c r="BC262" s="154">
        <f>IF(BC$5&lt;=$D262,0,IF(SUM($D262,I227)&gt;BC$5,$AE238/I227,$AE238-SUM($I262:BB262)))</f>
        <v>0</v>
      </c>
      <c r="BD262" s="154">
        <f>IF(BD$5&lt;=$D262,0,IF(SUM($D262,I227)&gt;BD$5,$AE238/I227,$AE238-SUM($I262:BC262)))</f>
        <v>0</v>
      </c>
      <c r="BE262" s="154">
        <f>IF(BE$5&lt;=$D262,0,IF(SUM($D262,I227)&gt;BE$5,$AE238/I227,$AE238-SUM($I262:BD262)))</f>
        <v>0</v>
      </c>
      <c r="BF262" s="154">
        <f>IF(BF$5&lt;=$D262,0,IF(SUM($D262,I227)&gt;BF$5,$AE238/I227,$AE238-SUM($I262:BE262)))</f>
        <v>0</v>
      </c>
      <c r="BG262" s="154">
        <f>IF(BG$5&lt;=$D262,0,IF(SUM($D262,I227)&gt;BG$5,$AE238/I227,$AE238-SUM($I262:BF262)))</f>
        <v>0</v>
      </c>
      <c r="BH262" s="154">
        <f>IF(BH$5&lt;=$D262,0,IF(SUM($D262,I227)&gt;BH$5,$AE238/I227,$AE238-SUM($I262:BG262)))</f>
        <v>0</v>
      </c>
      <c r="BI262" s="154">
        <f>IF(BI$5&lt;=$D262,0,IF(SUM($D262,I227)&gt;BI$5,$AE238/I227,$AE238-SUM($I262:BH262)))</f>
        <v>0</v>
      </c>
      <c r="BJ262" s="154">
        <f>IF(BJ$5&lt;=$D262,0,IF(SUM($D262,I227)&gt;BJ$5,$AE238/I227,$AE238-SUM($I262:BI262)))</f>
        <v>0</v>
      </c>
      <c r="BK262" s="154">
        <f>IF(BK$5&lt;=$D262,0,IF(SUM($D262,I227)&gt;BK$5,$AE238/I227,$AE238-SUM($I262:BJ262)))</f>
        <v>0</v>
      </c>
      <c r="BL262" s="154">
        <f>IF(BL$5&lt;=$D262,0,IF(SUM($D262,I227)&gt;BL$5,$AE238/I227,$AE238-SUM($I262:BK262)))</f>
        <v>0</v>
      </c>
      <c r="BM262" s="154">
        <f>IF(BM$5&lt;=$D262,0,IF(SUM($D262,I227)&gt;BM$5,$AE238/I227,$AE238-SUM($I262:BL262)))</f>
        <v>0</v>
      </c>
      <c r="BN262" s="154">
        <f>IF(BN$5&lt;=$D262,0,IF(SUM($D262,I227)&gt;BN$5,$AE238/I227,$AE238-SUM($I262:BM262)))</f>
        <v>0</v>
      </c>
      <c r="BO262" s="154">
        <f>IF(BO$5&lt;=$D262,0,IF(SUM($D262,I227)&gt;BO$5,$AE238/I227,$AE238-SUM($I262:BN262)))</f>
        <v>0</v>
      </c>
      <c r="BP262" s="154">
        <f>IF(BP$5&lt;=$D262,0,IF(SUM($D262,I227)&gt;BP$5,$AE238/I227,$AE238-SUM($I262:BO262)))</f>
        <v>0</v>
      </c>
      <c r="BQ262" s="154">
        <f>IF(BQ$5&lt;=$D262,0,IF(SUM($D262,I227)&gt;BQ$5,$AE238/I227,$AE238-SUM($I262:BP262)))</f>
        <v>0</v>
      </c>
      <c r="BR262" s="154">
        <f>IF(BR$5&lt;=$D262,0,IF(SUM($D262,I227)&gt;BR$5,$AE238/I227,$AE238-SUM($I262:BQ262)))</f>
        <v>0</v>
      </c>
      <c r="BS262" s="154">
        <f>IF(BS$5&lt;=$D262,0,IF(SUM($D262,I227)&gt;BS$5,$AE238/I227,$AE238-SUM($I262:BR262)))</f>
        <v>0</v>
      </c>
      <c r="BT262" s="154">
        <f>IF(BT$5&lt;=$D262,0,IF(SUM($D262,I227)&gt;BT$5,$AE238/I227,$AE238-SUM($I262:BS262)))</f>
        <v>0</v>
      </c>
      <c r="BU262" s="154">
        <f>IF(BU$5&lt;=$D262,0,IF(SUM($D262,I227)&gt;BU$5,$AE238/I227,$AE238-SUM($I262:BT262)))</f>
        <v>0</v>
      </c>
      <c r="BV262" s="154">
        <f>IF(BV$5&lt;=$D262,0,IF(SUM($D262,I227)&gt;BV$5,$AE238/I227,$AE238-SUM($I262:BU262)))</f>
        <v>0</v>
      </c>
      <c r="BW262" s="154">
        <f>IF(BW$5&lt;=$D262,0,IF(SUM($D262,I227)&gt;BW$5,$AE238/I227,$AE238-SUM($I262:BV262)))</f>
        <v>0</v>
      </c>
    </row>
    <row r="263" spans="4:75" ht="12.75" customHeight="1" outlineLevel="1">
      <c r="D263" s="155">
        <f t="shared" si="64"/>
        <v>2035</v>
      </c>
      <c r="E263" s="120" t="s">
        <v>55</v>
      </c>
      <c r="I263" s="134"/>
      <c r="J263" s="152">
        <f>IF(J$5&lt;=$D263,0,IF(SUM($D263,I227)&gt;J$5,$AF238/I227,$AF238-SUM($I263:I263)))</f>
        <v>0</v>
      </c>
      <c r="K263" s="152">
        <f>IF(K$5&lt;=$D263,0,IF(SUM($D263,I227)&gt;K$5,$AF238/I227,$AF238-SUM($I263:J263)))</f>
        <v>0</v>
      </c>
      <c r="L263" s="152">
        <f>IF(L$5&lt;=$D263,0,IF(SUM($D263,I227)&gt;L$5,$AF238/I227,$AF238-SUM($I263:K263)))</f>
        <v>0</v>
      </c>
      <c r="M263" s="152">
        <f>IF(M$5&lt;=$D263,0,IF(SUM($D263,I227)&gt;M$5,$AF238/I227,$AF238-SUM($I263:L263)))</f>
        <v>0</v>
      </c>
      <c r="N263" s="152">
        <f>IF(N$5&lt;=$D263,0,IF(SUM($D263,I227)&gt;N$5,$AF238/I227,$AF238-SUM($I263:M263)))</f>
        <v>0</v>
      </c>
      <c r="O263" s="152">
        <f>IF(O$5&lt;=$D263,0,IF(SUM($D263,I227)&gt;O$5,$AF238/I227,$AF238-SUM($I263:N263)))</f>
        <v>0</v>
      </c>
      <c r="P263" s="152">
        <f>IF(P$5&lt;=$D263,0,IF(SUM($D263,I227)&gt;P$5,$AF238/I227,$AF238-SUM($I263:O263)))</f>
        <v>0</v>
      </c>
      <c r="Q263" s="152">
        <f>IF(Q$5&lt;=$D263,0,IF(SUM($D263,I227)&gt;Q$5,$AF238/I227,$AF238-SUM($I263:P263)))</f>
        <v>0</v>
      </c>
      <c r="R263" s="152">
        <f>IF(R$5&lt;=$D263,0,IF(SUM($D263,I227)&gt;R$5,$AF238/I227,$AF238-SUM($I263:Q263)))</f>
        <v>0</v>
      </c>
      <c r="S263" s="152">
        <f>IF(S$5&lt;=$D263,0,IF(SUM($D263,I227)&gt;S$5,$AF238/I227,$AF238-SUM($I263:R263)))</f>
        <v>0</v>
      </c>
      <c r="T263" s="152">
        <f>IF(T$5&lt;=$D263,0,IF(SUM($D263,I227)&gt;T$5,$AF238/I227,$AF238-SUM($I263:S263)))</f>
        <v>0</v>
      </c>
      <c r="U263" s="152">
        <f>IF(U$5&lt;=$D263,0,IF(SUM($D263,I227)&gt;U$5,$AF238/I227,$AF238-SUM($I263:T263)))</f>
        <v>0</v>
      </c>
      <c r="V263" s="152">
        <f>IF(V$5&lt;=$D263,0,IF(SUM($D263,I227)&gt;V$5,$AF238/I227,$AF238-SUM($I263:U263)))</f>
        <v>0</v>
      </c>
      <c r="W263" s="152">
        <f>IF(W$5&lt;=$D263,0,IF(SUM($D263,I227)&gt;W$5,$AF238/I227,$AF238-SUM($I263:V263)))</f>
        <v>0</v>
      </c>
      <c r="X263" s="152">
        <f>IF(X$5&lt;=$D263,0,IF(SUM($D263,I227)&gt;X$5,$AF238/I227,$AF238-SUM($I263:W263)))</f>
        <v>0</v>
      </c>
      <c r="Y263" s="152">
        <f>IF(Y$5&lt;=$D263,0,IF(SUM($D263,I227)&gt;Y$5,$AF238/I227,$AF238-SUM($I263:X263)))</f>
        <v>0</v>
      </c>
      <c r="Z263" s="152">
        <f>IF(Z$5&lt;=$D263,0,IF(SUM($D263,I227)&gt;Z$5,$AF238/I227,$AF238-SUM($I263:Y263)))</f>
        <v>0</v>
      </c>
      <c r="AA263" s="152">
        <f>IF(AA$5&lt;=$D263,0,IF(SUM($D263,I227)&gt;AA$5,$AF238/I227,$AF238-SUM($I263:Z263)))</f>
        <v>0</v>
      </c>
      <c r="AB263" s="152">
        <f>IF(AB$5&lt;=$D263,0,IF(SUM($D263,I227)&gt;AB$5,$AF238/I227,$AF238-SUM($I263:AA263)))</f>
        <v>0</v>
      </c>
      <c r="AC263" s="152">
        <f>IF(AC$5&lt;=$D263,0,IF(SUM($D263,I227)&gt;AC$5,$AF238/I227,$AF238-SUM($I263:AB263)))</f>
        <v>0</v>
      </c>
      <c r="AD263" s="152">
        <f>IF(AD$5&lt;=$D263,0,IF(SUM($D263,I227)&gt;AD$5,$AF238/I227,$AF238-SUM($I263:AC263)))</f>
        <v>0</v>
      </c>
      <c r="AE263" s="152">
        <f>IF(AE$5&lt;=$D263,0,IF(SUM($D263,I227)&gt;AE$5,$AF238/I227,$AF238-SUM($I263:AD263)))</f>
        <v>0</v>
      </c>
      <c r="AF263" s="152">
        <f>IF(AF$5&lt;=$D263,0,IF(SUM($D263,I227)&gt;AF$5,$AF238/I227,$AF238-SUM($I263:AE263)))</f>
        <v>0</v>
      </c>
      <c r="AG263" s="153">
        <f>IF(AG$5&lt;=$D263,0,IF(SUM($D263,I227)&gt;AG$5,$AF238/I227,$AF238-SUM($I263:AF263)))</f>
        <v>0</v>
      </c>
      <c r="AH263" s="154">
        <f>IF(AH$5&lt;=$D263,0,IF(SUM($D263,I227)&gt;AH$5,$AF238/I227,$AF238-SUM($I263:AG263)))</f>
        <v>0</v>
      </c>
      <c r="AI263" s="154">
        <f>IF(AI$5&lt;=$D263,0,IF(SUM($D263,I227)&gt;AI$5,$AF238/I227,$AF238-SUM($I263:AH263)))</f>
        <v>0</v>
      </c>
      <c r="AJ263" s="154">
        <f>IF(AJ$5&lt;=$D263,0,IF(SUM($D263,I227)&gt;AJ$5,$AF238/I227,$AF238-SUM($I263:AI263)))</f>
        <v>0</v>
      </c>
      <c r="AK263" s="154">
        <f>IF(AK$5&lt;=$D263,0,IF(SUM($D263,I227)&gt;AK$5,$AF238/I227,$AF238-SUM($I263:AJ263)))</f>
        <v>0</v>
      </c>
      <c r="AL263" s="154">
        <f>IF(AL$5&lt;=$D263,0,IF(SUM($D263,I227)&gt;AL$5,$AF238/I227,$AF238-SUM($I263:AK263)))</f>
        <v>0</v>
      </c>
      <c r="AM263" s="154">
        <f>IF(AM$5&lt;=$D263,0,IF(SUM($D263,I227)&gt;AM$5,$AF238/I227,$AF238-SUM($I263:AL263)))</f>
        <v>0</v>
      </c>
      <c r="AN263" s="154">
        <f>IF(AN$5&lt;=$D263,0,IF(SUM($D263,I227)&gt;AN$5,$AF238/I227,$AF238-SUM($I263:AM263)))</f>
        <v>0</v>
      </c>
      <c r="AO263" s="154">
        <f>IF(AO$5&lt;=$D263,0,IF(SUM($D263,I227)&gt;AO$5,$AF238/I227,$AF238-SUM($I263:AN263)))</f>
        <v>0</v>
      </c>
      <c r="AP263" s="154">
        <f>IF(AP$5&lt;=$D263,0,IF(SUM($D263,I227)&gt;AP$5,$AF238/I227,$AF238-SUM($I263:AO263)))</f>
        <v>0</v>
      </c>
      <c r="AQ263" s="154">
        <f>IF(AQ$5&lt;=$D263,0,IF(SUM($D263,I227)&gt;AQ$5,$AF238/I227,$AF238-SUM($I263:AP263)))</f>
        <v>0</v>
      </c>
      <c r="AR263" s="154">
        <f>IF(AR$5&lt;=$D263,0,IF(SUM($D263,I227)&gt;AR$5,$AF238/I227,$AF238-SUM($I263:AQ263)))</f>
        <v>0</v>
      </c>
      <c r="AS263" s="154">
        <f>IF(AS$5&lt;=$D263,0,IF(SUM($D263,I227)&gt;AS$5,$AF238/I227,$AF238-SUM($I263:AR263)))</f>
        <v>0</v>
      </c>
      <c r="AT263" s="154">
        <f>IF(AT$5&lt;=$D263,0,IF(SUM($D263,I227)&gt;AT$5,$AF238/I227,$AF238-SUM($I263:AS263)))</f>
        <v>0</v>
      </c>
      <c r="AU263" s="154">
        <f>IF(AU$5&lt;=$D263,0,IF(SUM($D263,I227)&gt;AU$5,$AF238/I227,$AF238-SUM($I263:AT263)))</f>
        <v>0</v>
      </c>
      <c r="AV263" s="154">
        <f>IF(AV$5&lt;=$D263,0,IF(SUM($D263,I227)&gt;AV$5,$AF238/I227,$AF238-SUM($I263:AU263)))</f>
        <v>0</v>
      </c>
      <c r="AW263" s="154">
        <f>IF(AW$5&lt;=$D263,0,IF(SUM($D263,I227)&gt;AW$5,$AF238/I227,$AF238-SUM($I263:AV263)))</f>
        <v>0</v>
      </c>
      <c r="AX263" s="154">
        <f>IF(AX$5&lt;=$D263,0,IF(SUM($D263,I227)&gt;AX$5,$AF238/I227,$AF238-SUM($I263:AW263)))</f>
        <v>0</v>
      </c>
      <c r="AY263" s="154">
        <f>IF(AY$5&lt;=$D263,0,IF(SUM($D263,I227)&gt;AY$5,$AF238/I227,$AF238-SUM($I263:AX263)))</f>
        <v>0</v>
      </c>
      <c r="AZ263" s="154">
        <f>IF(AZ$5&lt;=$D263,0,IF(SUM($D263,I227)&gt;AZ$5,$AF238/I227,$AF238-SUM($I263:AY263)))</f>
        <v>0</v>
      </c>
      <c r="BA263" s="154">
        <f>IF(BA$5&lt;=$D263,0,IF(SUM($D263,I227)&gt;BA$5,$AF238/I227,$AF238-SUM($I263:AZ263)))</f>
        <v>0</v>
      </c>
      <c r="BB263" s="154">
        <f>IF(BB$5&lt;=$D263,0,IF(SUM($D263,I227)&gt;BB$5,$AF238/I227,$AF238-SUM($I263:BA263)))</f>
        <v>0</v>
      </c>
      <c r="BC263" s="154">
        <f>IF(BC$5&lt;=$D263,0,IF(SUM($D263,I227)&gt;BC$5,$AF238/I227,$AF238-SUM($I263:BB263)))</f>
        <v>0</v>
      </c>
      <c r="BD263" s="154">
        <f>IF(BD$5&lt;=$D263,0,IF(SUM($D263,I227)&gt;BD$5,$AF238/I227,$AF238-SUM($I263:BC263)))</f>
        <v>0</v>
      </c>
      <c r="BE263" s="154">
        <f>IF(BE$5&lt;=$D263,0,IF(SUM($D263,I227)&gt;BE$5,$AF238/I227,$AF238-SUM($I263:BD263)))</f>
        <v>0</v>
      </c>
      <c r="BF263" s="154">
        <f>IF(BF$5&lt;=$D263,0,IF(SUM($D263,I227)&gt;BF$5,$AF238/I227,$AF238-SUM($I263:BE263)))</f>
        <v>0</v>
      </c>
      <c r="BG263" s="154">
        <f>IF(BG$5&lt;=$D263,0,IF(SUM($D263,I227)&gt;BG$5,$AF238/I227,$AF238-SUM($I263:BF263)))</f>
        <v>0</v>
      </c>
      <c r="BH263" s="154">
        <f>IF(BH$5&lt;=$D263,0,IF(SUM($D263,I227)&gt;BH$5,$AF238/I227,$AF238-SUM($I263:BG263)))</f>
        <v>0</v>
      </c>
      <c r="BI263" s="154">
        <f>IF(BI$5&lt;=$D263,0,IF(SUM($D263,I227)&gt;BI$5,$AF238/I227,$AF238-SUM($I263:BH263)))</f>
        <v>0</v>
      </c>
      <c r="BJ263" s="154">
        <f>IF(BJ$5&lt;=$D263,0,IF(SUM($D263,I227)&gt;BJ$5,$AF238/I227,$AF238-SUM($I263:BI263)))</f>
        <v>0</v>
      </c>
      <c r="BK263" s="154">
        <f>IF(BK$5&lt;=$D263,0,IF(SUM($D263,I227)&gt;BK$5,$AF238/I227,$AF238-SUM($I263:BJ263)))</f>
        <v>0</v>
      </c>
      <c r="BL263" s="154">
        <f>IF(BL$5&lt;=$D263,0,IF(SUM($D263,I227)&gt;BL$5,$AF238/I227,$AF238-SUM($I263:BK263)))</f>
        <v>0</v>
      </c>
      <c r="BM263" s="154">
        <f>IF(BM$5&lt;=$D263,0,IF(SUM($D263,I227)&gt;BM$5,$AF238/I227,$AF238-SUM($I263:BL263)))</f>
        <v>0</v>
      </c>
      <c r="BN263" s="154">
        <f>IF(BN$5&lt;=$D263,0,IF(SUM($D263,I227)&gt;BN$5,$AF238/I227,$AF238-SUM($I263:BM263)))</f>
        <v>0</v>
      </c>
      <c r="BO263" s="154">
        <f>IF(BO$5&lt;=$D263,0,IF(SUM($D263,I227)&gt;BO$5,$AF238/I227,$AF238-SUM($I263:BN263)))</f>
        <v>0</v>
      </c>
      <c r="BP263" s="154">
        <f>IF(BP$5&lt;=$D263,0,IF(SUM($D263,I227)&gt;BP$5,$AF238/I227,$AF238-SUM($I263:BO263)))</f>
        <v>0</v>
      </c>
      <c r="BQ263" s="154">
        <f>IF(BQ$5&lt;=$D263,0,IF(SUM($D263,I227)&gt;BQ$5,$AF238/I227,$AF238-SUM($I263:BP263)))</f>
        <v>0</v>
      </c>
      <c r="BR263" s="154">
        <f>IF(BR$5&lt;=$D263,0,IF(SUM($D263,I227)&gt;BR$5,$AF238/I227,$AF238-SUM($I263:BQ263)))</f>
        <v>0</v>
      </c>
      <c r="BS263" s="154">
        <f>IF(BS$5&lt;=$D263,0,IF(SUM($D263,I227)&gt;BS$5,$AF238/I227,$AF238-SUM($I263:BR263)))</f>
        <v>0</v>
      </c>
      <c r="BT263" s="154">
        <f>IF(BT$5&lt;=$D263,0,IF(SUM($D263,I227)&gt;BT$5,$AF238/I227,$AF238-SUM($I263:BS263)))</f>
        <v>0</v>
      </c>
      <c r="BU263" s="154">
        <f>IF(BU$5&lt;=$D263,0,IF(SUM($D263,I227)&gt;BU$5,$AF238/I227,$AF238-SUM($I263:BT263)))</f>
        <v>0</v>
      </c>
      <c r="BV263" s="154">
        <f>IF(BV$5&lt;=$D263,0,IF(SUM($D263,I227)&gt;BV$5,$AF238/I227,$AF238-SUM($I263:BU263)))</f>
        <v>0</v>
      </c>
      <c r="BW263" s="154">
        <f>IF(BW$5&lt;=$D263,0,IF(SUM($D263,I227)&gt;BW$5,$AF238/I227,$AF238-SUM($I263:BV263)))</f>
        <v>0</v>
      </c>
    </row>
    <row r="264" spans="4:75" ht="12.75" customHeight="1" outlineLevel="1">
      <c r="D264" s="155">
        <f t="shared" si="64"/>
        <v>2036</v>
      </c>
      <c r="E264" s="120" t="s">
        <v>55</v>
      </c>
      <c r="I264" s="134"/>
      <c r="J264" s="152">
        <f>IF(J$5&lt;=$D264,0,IF(SUM($D264,I227)&gt;J$5,$AG238/I227,$AG238-SUM($I264:I264)))</f>
        <v>0</v>
      </c>
      <c r="K264" s="152">
        <f>IF(K$5&lt;=$D264,0,IF(SUM($D264,I227)&gt;K$5,$AG238/I227,$AG238-SUM($I264:J264)))</f>
        <v>0</v>
      </c>
      <c r="L264" s="152">
        <f>IF(L$5&lt;=$D264,0,IF(SUM($D264,I227)&gt;L$5,$AG238/I227,$AG238-SUM($I264:K264)))</f>
        <v>0</v>
      </c>
      <c r="M264" s="152">
        <f>IF(M$5&lt;=$D264,0,IF(SUM($D264,I227)&gt;M$5,$AG238/I227,$AG238-SUM($I264:L264)))</f>
        <v>0</v>
      </c>
      <c r="N264" s="152">
        <f>IF(N$5&lt;=$D264,0,IF(SUM($D264,I227)&gt;N$5,$AG238/I227,$AG238-SUM($I264:M264)))</f>
        <v>0</v>
      </c>
      <c r="O264" s="152">
        <f>IF(O$5&lt;=$D264,0,IF(SUM($D264,I227)&gt;O$5,$AG238/I227,$AG238-SUM($I264:N264)))</f>
        <v>0</v>
      </c>
      <c r="P264" s="152">
        <f>IF(P$5&lt;=$D264,0,IF(SUM($D264,I227)&gt;P$5,$AG238/I227,$AG238-SUM($I264:O264)))</f>
        <v>0</v>
      </c>
      <c r="Q264" s="152">
        <f>IF(Q$5&lt;=$D264,0,IF(SUM($D264,I227)&gt;Q$5,$AG238/I227,$AG238-SUM($I264:P264)))</f>
        <v>0</v>
      </c>
      <c r="R264" s="152">
        <f>IF(R$5&lt;=$D264,0,IF(SUM($D264,I227)&gt;R$5,$AG238/I227,$AG238-SUM($I264:Q264)))</f>
        <v>0</v>
      </c>
      <c r="S264" s="152">
        <f>IF(S$5&lt;=$D264,0,IF(SUM($D264,I227)&gt;S$5,$AG238/I227,$AG238-SUM($I264:R264)))</f>
        <v>0</v>
      </c>
      <c r="T264" s="152">
        <f>IF(T$5&lt;=$D264,0,IF(SUM($D264,I227)&gt;T$5,$AG238/I227,$AG238-SUM($I264:S264)))</f>
        <v>0</v>
      </c>
      <c r="U264" s="152">
        <f>IF(U$5&lt;=$D264,0,IF(SUM($D264,I227)&gt;U$5,$AG238/I227,$AG238-SUM($I264:T264)))</f>
        <v>0</v>
      </c>
      <c r="V264" s="152">
        <f>IF(V$5&lt;=$D264,0,IF(SUM($D264,I227)&gt;V$5,$AG238/I227,$AG238-SUM($I264:U264)))</f>
        <v>0</v>
      </c>
      <c r="W264" s="152">
        <f>IF(W$5&lt;=$D264,0,IF(SUM($D264,I227)&gt;W$5,$AG238/I227,$AG238-SUM($I264:V264)))</f>
        <v>0</v>
      </c>
      <c r="X264" s="152">
        <f>IF(X$5&lt;=$D264,0,IF(SUM($D264,I227)&gt;X$5,$AG238/I227,$AG238-SUM($I264:W264)))</f>
        <v>0</v>
      </c>
      <c r="Y264" s="152">
        <f>IF(Y$5&lt;=$D264,0,IF(SUM($D264,I227)&gt;Y$5,$AG238/I227,$AG238-SUM($I264:X264)))</f>
        <v>0</v>
      </c>
      <c r="Z264" s="152">
        <f>IF(Z$5&lt;=$D264,0,IF(SUM($D264,I227)&gt;Z$5,$AG238/I227,$AG238-SUM($I264:Y264)))</f>
        <v>0</v>
      </c>
      <c r="AA264" s="152">
        <f>IF(AA$5&lt;=$D264,0,IF(SUM($D264,I227)&gt;AA$5,$AG238/I227,$AG238-SUM($I264:Z264)))</f>
        <v>0</v>
      </c>
      <c r="AB264" s="152">
        <f>IF(AB$5&lt;=$D264,0,IF(SUM($D264,I227)&gt;AB$5,$AG238/I227,$AG238-SUM($I264:AA264)))</f>
        <v>0</v>
      </c>
      <c r="AC264" s="152">
        <f>IF(AC$5&lt;=$D264,0,IF(SUM($D264,I227)&gt;AC$5,$AG238/I227,$AG238-SUM($I264:AB264)))</f>
        <v>0</v>
      </c>
      <c r="AD264" s="152">
        <f>IF(AD$5&lt;=$D264,0,IF(SUM($D264,I227)&gt;AD$5,$AG238/I227,$AG238-SUM($I264:AC264)))</f>
        <v>0</v>
      </c>
      <c r="AE264" s="152">
        <f>IF(AE$5&lt;=$D264,0,IF(SUM($D264,I227)&gt;AE$5,$AG238/I227,$AG238-SUM($I264:AD264)))</f>
        <v>0</v>
      </c>
      <c r="AF264" s="152">
        <f>IF(AF$5&lt;=$D264,0,IF(SUM($D264,I227)&gt;AF$5,$AG238/I227,$AG238-SUM($I264:AE264)))</f>
        <v>0</v>
      </c>
      <c r="AG264" s="152">
        <f>IF(AG$5&lt;=$D264,0,IF(SUM($D264,I227)&gt;AG$5,$AG238/I227,$AG238-SUM($I264:AF264)))</f>
        <v>0</v>
      </c>
      <c r="AH264" s="153">
        <f>IF(AH$5&lt;=$D264,0,IF(SUM($D264,I227)&gt;AH$5,$AG238/I227,$AG238-SUM($I264:AG264)))</f>
        <v>0</v>
      </c>
      <c r="AI264" s="154">
        <f>IF(AI$5&lt;=$D264,0,IF(SUM($D264,I227)&gt;AI$5,$AG238/I227,$AG238-SUM($I264:AH264)))</f>
        <v>0</v>
      </c>
      <c r="AJ264" s="154">
        <f>IF(AJ$5&lt;=$D264,0,IF(SUM($D264,I227)&gt;AJ$5,$AG238/I227,$AG238-SUM($I264:AI264)))</f>
        <v>0</v>
      </c>
      <c r="AK264" s="154">
        <f>IF(AK$5&lt;=$D264,0,IF(SUM($D264,I227)&gt;AK$5,$AG238/I227,$AG238-SUM($I264:AJ264)))</f>
        <v>0</v>
      </c>
      <c r="AL264" s="154">
        <f>IF(AL$5&lt;=$D264,0,IF(SUM($D264,I227)&gt;AL$5,$AG238/I227,$AG238-SUM($I264:AK264)))</f>
        <v>0</v>
      </c>
      <c r="AM264" s="154">
        <f>IF(AM$5&lt;=$D264,0,IF(SUM($D264,I227)&gt;AM$5,$AG238/I227,$AG238-SUM($I264:AL264)))</f>
        <v>0</v>
      </c>
      <c r="AN264" s="154">
        <f>IF(AN$5&lt;=$D264,0,IF(SUM($D264,I227)&gt;AN$5,$AG238/I227,$AG238-SUM($I264:AM264)))</f>
        <v>0</v>
      </c>
      <c r="AO264" s="154">
        <f>IF(AO$5&lt;=$D264,0,IF(SUM($D264,I227)&gt;AO$5,$AG238/I227,$AG238-SUM($I264:AN264)))</f>
        <v>0</v>
      </c>
      <c r="AP264" s="154">
        <f>IF(AP$5&lt;=$D264,0,IF(SUM($D264,I227)&gt;AP$5,$AG238/I227,$AG238-SUM($I264:AO264)))</f>
        <v>0</v>
      </c>
      <c r="AQ264" s="154">
        <f>IF(AQ$5&lt;=$D264,0,IF(SUM($D264,I227)&gt;AQ$5,$AG238/I227,$AG238-SUM($I264:AP264)))</f>
        <v>0</v>
      </c>
      <c r="AR264" s="154">
        <f>IF(AR$5&lt;=$D264,0,IF(SUM($D264,I227)&gt;AR$5,$AG238/I227,$AG238-SUM($I264:AQ264)))</f>
        <v>0</v>
      </c>
      <c r="AS264" s="154">
        <f>IF(AS$5&lt;=$D264,0,IF(SUM($D264,I227)&gt;AS$5,$AG238/I227,$AG238-SUM($I264:AR264)))</f>
        <v>0</v>
      </c>
      <c r="AT264" s="154">
        <f>IF(AT$5&lt;=$D264,0,IF(SUM($D264,I227)&gt;AT$5,$AG238/I227,$AG238-SUM($I264:AS264)))</f>
        <v>0</v>
      </c>
      <c r="AU264" s="154">
        <f>IF(AU$5&lt;=$D264,0,IF(SUM($D264,I227)&gt;AU$5,$AG238/I227,$AG238-SUM($I264:AT264)))</f>
        <v>0</v>
      </c>
      <c r="AV264" s="154">
        <f>IF(AV$5&lt;=$D264,0,IF(SUM($D264,I227)&gt;AV$5,$AG238/I227,$AG238-SUM($I264:AU264)))</f>
        <v>0</v>
      </c>
      <c r="AW264" s="154">
        <f>IF(AW$5&lt;=$D264,0,IF(SUM($D264,I227)&gt;AW$5,$AG238/I227,$AG238-SUM($I264:AV264)))</f>
        <v>0</v>
      </c>
      <c r="AX264" s="154">
        <f>IF(AX$5&lt;=$D264,0,IF(SUM($D264,I227)&gt;AX$5,$AG238/I227,$AG238-SUM($I264:AW264)))</f>
        <v>0</v>
      </c>
      <c r="AY264" s="154">
        <f>IF(AY$5&lt;=$D264,0,IF(SUM($D264,I227)&gt;AY$5,$AG238/I227,$AG238-SUM($I264:AX264)))</f>
        <v>0</v>
      </c>
      <c r="AZ264" s="154">
        <f>IF(AZ$5&lt;=$D264,0,IF(SUM($D264,I227)&gt;AZ$5,$AG238/I227,$AG238-SUM($I264:AY264)))</f>
        <v>0</v>
      </c>
      <c r="BA264" s="154">
        <f>IF(BA$5&lt;=$D264,0,IF(SUM($D264,I227)&gt;BA$5,$AG238/I227,$AG238-SUM($I264:AZ264)))</f>
        <v>0</v>
      </c>
      <c r="BB264" s="154">
        <f>IF(BB$5&lt;=$D264,0,IF(SUM($D264,I227)&gt;BB$5,$AG238/I227,$AG238-SUM($I264:BA264)))</f>
        <v>0</v>
      </c>
      <c r="BC264" s="154">
        <f>IF(BC$5&lt;=$D264,0,IF(SUM($D264,I227)&gt;BC$5,$AG238/I227,$AG238-SUM($I264:BB264)))</f>
        <v>0</v>
      </c>
      <c r="BD264" s="154">
        <f>IF(BD$5&lt;=$D264,0,IF(SUM($D264,I227)&gt;BD$5,$AG238/I227,$AG238-SUM($I264:BC264)))</f>
        <v>0</v>
      </c>
      <c r="BE264" s="154">
        <f>IF(BE$5&lt;=$D264,0,IF(SUM($D264,I227)&gt;BE$5,$AG238/I227,$AG238-SUM($I264:BD264)))</f>
        <v>0</v>
      </c>
      <c r="BF264" s="154">
        <f>IF(BF$5&lt;=$D264,0,IF(SUM($D264,I227)&gt;BF$5,$AG238/I227,$AG238-SUM($I264:BE264)))</f>
        <v>0</v>
      </c>
      <c r="BG264" s="154">
        <f>IF(BG$5&lt;=$D264,0,IF(SUM($D264,I227)&gt;BG$5,$AG238/I227,$AG238-SUM($I264:BF264)))</f>
        <v>0</v>
      </c>
      <c r="BH264" s="154">
        <f>IF(BH$5&lt;=$D264,0,IF(SUM($D264,I227)&gt;BH$5,$AG238/I227,$AG238-SUM($I264:BG264)))</f>
        <v>0</v>
      </c>
      <c r="BI264" s="154">
        <f>IF(BI$5&lt;=$D264,0,IF(SUM($D264,I227)&gt;BI$5,$AG238/I227,$AG238-SUM($I264:BH264)))</f>
        <v>0</v>
      </c>
      <c r="BJ264" s="154">
        <f>IF(BJ$5&lt;=$D264,0,IF(SUM($D264,I227)&gt;BJ$5,$AG238/I227,$AG238-SUM($I264:BI264)))</f>
        <v>0</v>
      </c>
      <c r="BK264" s="154">
        <f>IF(BK$5&lt;=$D264,0,IF(SUM($D264,I227)&gt;BK$5,$AG238/I227,$AG238-SUM($I264:BJ264)))</f>
        <v>0</v>
      </c>
      <c r="BL264" s="154">
        <f>IF(BL$5&lt;=$D264,0,IF(SUM($D264,I227)&gt;BL$5,$AG238/I227,$AG238-SUM($I264:BK264)))</f>
        <v>0</v>
      </c>
      <c r="BM264" s="154">
        <f>IF(BM$5&lt;=$D264,0,IF(SUM($D264,I227)&gt;BM$5,$AG238/I227,$AG238-SUM($I264:BL264)))</f>
        <v>0</v>
      </c>
      <c r="BN264" s="154">
        <f>IF(BN$5&lt;=$D264,0,IF(SUM($D264,I227)&gt;BN$5,$AG238/I227,$AG238-SUM($I264:BM264)))</f>
        <v>0</v>
      </c>
      <c r="BO264" s="154">
        <f>IF(BO$5&lt;=$D264,0,IF(SUM($D264,I227)&gt;BO$5,$AG238/I227,$AG238-SUM($I264:BN264)))</f>
        <v>0</v>
      </c>
      <c r="BP264" s="154">
        <f>IF(BP$5&lt;=$D264,0,IF(SUM($D264,I227)&gt;BP$5,$AG238/I227,$AG238-SUM($I264:BO264)))</f>
        <v>0</v>
      </c>
      <c r="BQ264" s="154">
        <f>IF(BQ$5&lt;=$D264,0,IF(SUM($D264,I227)&gt;BQ$5,$AG238/I227,$AG238-SUM($I264:BP264)))</f>
        <v>0</v>
      </c>
      <c r="BR264" s="154">
        <f>IF(BR$5&lt;=$D264,0,IF(SUM($D264,I227)&gt;BR$5,$AG238/I227,$AG238-SUM($I264:BQ264)))</f>
        <v>0</v>
      </c>
      <c r="BS264" s="154">
        <f>IF(BS$5&lt;=$D264,0,IF(SUM($D264,I227)&gt;BS$5,$AG238/I227,$AG238-SUM($I264:BR264)))</f>
        <v>0</v>
      </c>
      <c r="BT264" s="154">
        <f>IF(BT$5&lt;=$D264,0,IF(SUM($D264,I227)&gt;BT$5,$AG238/I227,$AG238-SUM($I264:BS264)))</f>
        <v>0</v>
      </c>
      <c r="BU264" s="154">
        <f>IF(BU$5&lt;=$D264,0,IF(SUM($D264,I227)&gt;BU$5,$AG238/I227,$AG238-SUM($I264:BT264)))</f>
        <v>0</v>
      </c>
      <c r="BV264" s="154">
        <f>IF(BV$5&lt;=$D264,0,IF(SUM($D264,I227)&gt;BV$5,$AG238/I227,$AG238-SUM($I264:BU264)))</f>
        <v>0</v>
      </c>
      <c r="BW264" s="154">
        <f>IF(BW$5&lt;=$D264,0,IF(SUM($D264,I227)&gt;BW$5,$AG238/I227,$AG238-SUM($I264:BV264)))</f>
        <v>0</v>
      </c>
    </row>
    <row r="265" spans="4:75" ht="12.75" customHeight="1" outlineLevel="1">
      <c r="D265" s="155">
        <f t="shared" si="64"/>
        <v>2037</v>
      </c>
      <c r="E265" s="120" t="s">
        <v>55</v>
      </c>
      <c r="I265" s="134"/>
      <c r="J265" s="152">
        <f>IF(J$5&lt;=$D265,0,IF(SUM($D265,I227)&gt;J$5,$AH238/I227,$AH238-SUM($I265:I265)))</f>
        <v>0</v>
      </c>
      <c r="K265" s="152">
        <f>IF(K$5&lt;=$D265,0,IF(SUM($D265,I227)&gt;K$5,$AH238/I227,$AH238-SUM($I265:J265)))</f>
        <v>0</v>
      </c>
      <c r="L265" s="152">
        <f>IF(L$5&lt;=$D265,0,IF(SUM($D265,I227)&gt;L$5,$AH238/I227,$AH238-SUM($I265:K265)))</f>
        <v>0</v>
      </c>
      <c r="M265" s="152">
        <f>IF(M$5&lt;=$D265,0,IF(SUM($D265,I227)&gt;M$5,$AH238/I227,$AH238-SUM($I265:L265)))</f>
        <v>0</v>
      </c>
      <c r="N265" s="152">
        <f>IF(N$5&lt;=$D265,0,IF(SUM($D265,I227)&gt;N$5,$AH238/I227,$AH238-SUM($I265:M265)))</f>
        <v>0</v>
      </c>
      <c r="O265" s="152">
        <f>IF(O$5&lt;=$D265,0,IF(SUM($D265,I227)&gt;O$5,$AH238/I227,$AH238-SUM($I265:N265)))</f>
        <v>0</v>
      </c>
      <c r="P265" s="152">
        <f>IF(P$5&lt;=$D265,0,IF(SUM($D265,I227)&gt;P$5,$AH238/I227,$AH238-SUM($I265:O265)))</f>
        <v>0</v>
      </c>
      <c r="Q265" s="152">
        <f>IF(Q$5&lt;=$D265,0,IF(SUM($D265,I227)&gt;Q$5,$AH238/I227,$AH238-SUM($I265:P265)))</f>
        <v>0</v>
      </c>
      <c r="R265" s="152">
        <f>IF(R$5&lt;=$D265,0,IF(SUM($D265,I227)&gt;R$5,$AH238/I227,$AH238-SUM($I265:Q265)))</f>
        <v>0</v>
      </c>
      <c r="S265" s="152">
        <f>IF(S$5&lt;=$D265,0,IF(SUM($D265,I227)&gt;S$5,$AH238/I227,$AH238-SUM($I265:R265)))</f>
        <v>0</v>
      </c>
      <c r="T265" s="152">
        <f>IF(T$5&lt;=$D265,0,IF(SUM($D265,I227)&gt;T$5,$AH238/I227,$AH238-SUM($I265:S265)))</f>
        <v>0</v>
      </c>
      <c r="U265" s="152">
        <f>IF(U$5&lt;=$D265,0,IF(SUM($D265,I227)&gt;U$5,$AH238/I227,$AH238-SUM($I265:T265)))</f>
        <v>0</v>
      </c>
      <c r="V265" s="152">
        <f>IF(V$5&lt;=$D265,0,IF(SUM($D265,I227)&gt;V$5,$AH238/I227,$AH238-SUM($I265:U265)))</f>
        <v>0</v>
      </c>
      <c r="W265" s="152">
        <f>IF(W$5&lt;=$D265,0,IF(SUM($D265,I227)&gt;W$5,$AH238/I227,$AH238-SUM($I265:V265)))</f>
        <v>0</v>
      </c>
      <c r="X265" s="152">
        <f>IF(X$5&lt;=$D265,0,IF(SUM($D265,I227)&gt;X$5,$AH238/I227,$AH238-SUM($I265:W265)))</f>
        <v>0</v>
      </c>
      <c r="Y265" s="152">
        <f>IF(Y$5&lt;=$D265,0,IF(SUM($D265,I227)&gt;Y$5,$AH238/I227,$AH238-SUM($I265:X265)))</f>
        <v>0</v>
      </c>
      <c r="Z265" s="152">
        <f>IF(Z$5&lt;=$D265,0,IF(SUM($D265,I227)&gt;Z$5,$AH238/I227,$AH238-SUM($I265:Y265)))</f>
        <v>0</v>
      </c>
      <c r="AA265" s="152">
        <f>IF(AA$5&lt;=$D265,0,IF(SUM($D265,I227)&gt;AA$5,$AH238/I227,$AH238-SUM($I265:Z265)))</f>
        <v>0</v>
      </c>
      <c r="AB265" s="152">
        <f>IF(AB$5&lt;=$D265,0,IF(SUM($D265,I227)&gt;AB$5,$AH238/I227,$AH238-SUM($I265:AA265)))</f>
        <v>0</v>
      </c>
      <c r="AC265" s="152">
        <f>IF(AC$5&lt;=$D265,0,IF(SUM($D265,I227)&gt;AC$5,$AH238/I227,$AH238-SUM($I265:AB265)))</f>
        <v>0</v>
      </c>
      <c r="AD265" s="152">
        <f>IF(AD$5&lt;=$D265,0,IF(SUM($D265,I227)&gt;AD$5,$AH238/I227,$AH238-SUM($I265:AC265)))</f>
        <v>0</v>
      </c>
      <c r="AE265" s="152">
        <f>IF(AE$5&lt;=$D265,0,IF(SUM($D265,I227)&gt;AE$5,$AH238/I227,$AH238-SUM($I265:AD265)))</f>
        <v>0</v>
      </c>
      <c r="AF265" s="152">
        <f>IF(AF$5&lt;=$D265,0,IF(SUM($D265,I227)&gt;AF$5,$AH238/I227,$AH238-SUM($I265:AE265)))</f>
        <v>0</v>
      </c>
      <c r="AG265" s="152">
        <f>IF(AG$5&lt;=$D265,0,IF(SUM($D265,I227)&gt;AG$5,$AH238/I227,$AH238-SUM($I265:AF265)))</f>
        <v>0</v>
      </c>
      <c r="AH265" s="152">
        <f>IF(AH$5&lt;=$D265,0,IF(SUM($D265,I227)&gt;AH$5,$AH238/I227,$AH238-SUM($I265:AG265)))</f>
        <v>0</v>
      </c>
      <c r="AI265" s="153">
        <f>IF(AI$5&lt;=$D265,0,IF(SUM($D265,I227)&gt;AI$5,$AH238/I227,$AH238-SUM($I265:AH265)))</f>
        <v>0</v>
      </c>
      <c r="AJ265" s="154">
        <f>IF(AJ$5&lt;=$D265,0,IF(SUM($D265,I227)&gt;AJ$5,$AH238/I227,$AH238-SUM($I265:AI265)))</f>
        <v>0</v>
      </c>
      <c r="AK265" s="154">
        <f>IF(AK$5&lt;=$D265,0,IF(SUM($D265,I227)&gt;AK$5,$AH238/I227,$AH238-SUM($I265:AJ265)))</f>
        <v>0</v>
      </c>
      <c r="AL265" s="154">
        <f>IF(AL$5&lt;=$D265,0,IF(SUM($D265,I227)&gt;AL$5,$AH238/I227,$AH238-SUM($I265:AK265)))</f>
        <v>0</v>
      </c>
      <c r="AM265" s="154">
        <f>IF(AM$5&lt;=$D265,0,IF(SUM($D265,I227)&gt;AM$5,$AH238/I227,$AH238-SUM($I265:AL265)))</f>
        <v>0</v>
      </c>
      <c r="AN265" s="154">
        <f>IF(AN$5&lt;=$D265,0,IF(SUM($D265,I227)&gt;AN$5,$AH238/I227,$AH238-SUM($I265:AM265)))</f>
        <v>0</v>
      </c>
      <c r="AO265" s="154">
        <f>IF(AO$5&lt;=$D265,0,IF(SUM($D265,I227)&gt;AO$5,$AH238/I227,$AH238-SUM($I265:AN265)))</f>
        <v>0</v>
      </c>
      <c r="AP265" s="154">
        <f>IF(AP$5&lt;=$D265,0,IF(SUM($D265,I227)&gt;AP$5,$AH238/I227,$AH238-SUM($I265:AO265)))</f>
        <v>0</v>
      </c>
      <c r="AQ265" s="154">
        <f>IF(AQ$5&lt;=$D265,0,IF(SUM($D265,I227)&gt;AQ$5,$AH238/I227,$AH238-SUM($I265:AP265)))</f>
        <v>0</v>
      </c>
      <c r="AR265" s="154">
        <f>IF(AR$5&lt;=$D265,0,IF(SUM($D265,I227)&gt;AR$5,$AH238/I227,$AH238-SUM($I265:AQ265)))</f>
        <v>0</v>
      </c>
      <c r="AS265" s="154">
        <f>IF(AS$5&lt;=$D265,0,IF(SUM($D265,I227)&gt;AS$5,$AH238/I227,$AH238-SUM($I265:AR265)))</f>
        <v>0</v>
      </c>
      <c r="AT265" s="154">
        <f>IF(AT$5&lt;=$D265,0,IF(SUM($D265,I227)&gt;AT$5,$AH238/I227,$AH238-SUM($I265:AS265)))</f>
        <v>0</v>
      </c>
      <c r="AU265" s="154">
        <f>IF(AU$5&lt;=$D265,0,IF(SUM($D265,I227)&gt;AU$5,$AH238/I227,$AH238-SUM($I265:AT265)))</f>
        <v>0</v>
      </c>
      <c r="AV265" s="154">
        <f>IF(AV$5&lt;=$D265,0,IF(SUM($D265,I227)&gt;AV$5,$AH238/I227,$AH238-SUM($I265:AU265)))</f>
        <v>0</v>
      </c>
      <c r="AW265" s="154">
        <f>IF(AW$5&lt;=$D265,0,IF(SUM($D265,I227)&gt;AW$5,$AH238/I227,$AH238-SUM($I265:AV265)))</f>
        <v>0</v>
      </c>
      <c r="AX265" s="154">
        <f>IF(AX$5&lt;=$D265,0,IF(SUM($D265,I227)&gt;AX$5,$AH238/I227,$AH238-SUM($I265:AW265)))</f>
        <v>0</v>
      </c>
      <c r="AY265" s="154">
        <f>IF(AY$5&lt;=$D265,0,IF(SUM($D265,I227)&gt;AY$5,$AH238/I227,$AH238-SUM($I265:AX265)))</f>
        <v>0</v>
      </c>
      <c r="AZ265" s="154">
        <f>IF(AZ$5&lt;=$D265,0,IF(SUM($D265,I227)&gt;AZ$5,$AH238/I227,$AH238-SUM($I265:AY265)))</f>
        <v>0</v>
      </c>
      <c r="BA265" s="154">
        <f>IF(BA$5&lt;=$D265,0,IF(SUM($D265,I227)&gt;BA$5,$AH238/I227,$AH238-SUM($I265:AZ265)))</f>
        <v>0</v>
      </c>
      <c r="BB265" s="154">
        <f>IF(BB$5&lt;=$D265,0,IF(SUM($D265,I227)&gt;BB$5,$AH238/I227,$AH238-SUM($I265:BA265)))</f>
        <v>0</v>
      </c>
      <c r="BC265" s="154">
        <f>IF(BC$5&lt;=$D265,0,IF(SUM($D265,I227)&gt;BC$5,$AH238/I227,$AH238-SUM($I265:BB265)))</f>
        <v>0</v>
      </c>
      <c r="BD265" s="154">
        <f>IF(BD$5&lt;=$D265,0,IF(SUM($D265,I227)&gt;BD$5,$AH238/I227,$AH238-SUM($I265:BC265)))</f>
        <v>0</v>
      </c>
      <c r="BE265" s="154">
        <f>IF(BE$5&lt;=$D265,0,IF(SUM($D265,I227)&gt;BE$5,$AH238/I227,$AH238-SUM($I265:BD265)))</f>
        <v>0</v>
      </c>
      <c r="BF265" s="154">
        <f>IF(BF$5&lt;=$D265,0,IF(SUM($D265,I227)&gt;BF$5,$AH238/I227,$AH238-SUM($I265:BE265)))</f>
        <v>0</v>
      </c>
      <c r="BG265" s="154">
        <f>IF(BG$5&lt;=$D265,0,IF(SUM($D265,I227)&gt;BG$5,$AH238/I227,$AH238-SUM($I265:BF265)))</f>
        <v>0</v>
      </c>
      <c r="BH265" s="154">
        <f>IF(BH$5&lt;=$D265,0,IF(SUM($D265,I227)&gt;BH$5,$AH238/I227,$AH238-SUM($I265:BG265)))</f>
        <v>0</v>
      </c>
      <c r="BI265" s="154">
        <f>IF(BI$5&lt;=$D265,0,IF(SUM($D265,I227)&gt;BI$5,$AH238/I227,$AH238-SUM($I265:BH265)))</f>
        <v>0</v>
      </c>
      <c r="BJ265" s="154">
        <f>IF(BJ$5&lt;=$D265,0,IF(SUM($D265,I227)&gt;BJ$5,$AH238/I227,$AH238-SUM($I265:BI265)))</f>
        <v>0</v>
      </c>
      <c r="BK265" s="154">
        <f>IF(BK$5&lt;=$D265,0,IF(SUM($D265,I227)&gt;BK$5,$AH238/I227,$AH238-SUM($I265:BJ265)))</f>
        <v>0</v>
      </c>
      <c r="BL265" s="154">
        <f>IF(BL$5&lt;=$D265,0,IF(SUM($D265,I227)&gt;BL$5,$AH238/I227,$AH238-SUM($I265:BK265)))</f>
        <v>0</v>
      </c>
      <c r="BM265" s="154">
        <f>IF(BM$5&lt;=$D265,0,IF(SUM($D265,I227)&gt;BM$5,$AH238/I227,$AH238-SUM($I265:BL265)))</f>
        <v>0</v>
      </c>
      <c r="BN265" s="154">
        <f>IF(BN$5&lt;=$D265,0,IF(SUM($D265,I227)&gt;BN$5,$AH238/I227,$AH238-SUM($I265:BM265)))</f>
        <v>0</v>
      </c>
      <c r="BO265" s="154">
        <f>IF(BO$5&lt;=$D265,0,IF(SUM($D265,I227)&gt;BO$5,$AH238/I227,$AH238-SUM($I265:BN265)))</f>
        <v>0</v>
      </c>
      <c r="BP265" s="154">
        <f>IF(BP$5&lt;=$D265,0,IF(SUM($D265,I227)&gt;BP$5,$AH238/I227,$AH238-SUM($I265:BO265)))</f>
        <v>0</v>
      </c>
      <c r="BQ265" s="154">
        <f>IF(BQ$5&lt;=$D265,0,IF(SUM($D265,I227)&gt;BQ$5,$AH238/I227,$AH238-SUM($I265:BP265)))</f>
        <v>0</v>
      </c>
      <c r="BR265" s="154">
        <f>IF(BR$5&lt;=$D265,0,IF(SUM($D265,I227)&gt;BR$5,$AH238/I227,$AH238-SUM($I265:BQ265)))</f>
        <v>0</v>
      </c>
      <c r="BS265" s="154">
        <f>IF(BS$5&lt;=$D265,0,IF(SUM($D265,I227)&gt;BS$5,$AH238/I227,$AH238-SUM($I265:BR265)))</f>
        <v>0</v>
      </c>
      <c r="BT265" s="154">
        <f>IF(BT$5&lt;=$D265,0,IF(SUM($D265,I227)&gt;BT$5,$AH238/I227,$AH238-SUM($I265:BS265)))</f>
        <v>0</v>
      </c>
      <c r="BU265" s="154">
        <f>IF(BU$5&lt;=$D265,0,IF(SUM($D265,I227)&gt;BU$5,$AH238/I227,$AH238-SUM($I265:BT265)))</f>
        <v>0</v>
      </c>
      <c r="BV265" s="154">
        <f>IF(BV$5&lt;=$D265,0,IF(SUM($D265,I227)&gt;BV$5,$AH238/I227,$AH238-SUM($I265:BU265)))</f>
        <v>0</v>
      </c>
      <c r="BW265" s="154">
        <f>IF(BW$5&lt;=$D265,0,IF(SUM($D265,I227)&gt;BW$5,$AH238/I227,$AH238-SUM($I265:BV265)))</f>
        <v>0</v>
      </c>
    </row>
    <row r="266" spans="4:75" ht="12.75" customHeight="1" outlineLevel="1">
      <c r="D266" s="155">
        <f t="shared" si="64"/>
        <v>2038</v>
      </c>
      <c r="E266" s="120" t="s">
        <v>55</v>
      </c>
      <c r="I266" s="134"/>
      <c r="J266" s="152">
        <f>IF(J$5&lt;=$D266,0,IF(SUM($D266,I227)&gt;J$5,$AI238/I227,$AI238-SUM($I266:I266)))</f>
        <v>0</v>
      </c>
      <c r="K266" s="152">
        <f>IF(K$5&lt;=$D266,0,IF(SUM($D266,I227)&gt;K$5,$AI238/I227,$AI238-SUM($I266:J266)))</f>
        <v>0</v>
      </c>
      <c r="L266" s="152">
        <f>IF(L$5&lt;=$D266,0,IF(SUM($D266,I227)&gt;L$5,$AI238/I227,$AI238-SUM($I266:K266)))</f>
        <v>0</v>
      </c>
      <c r="M266" s="152">
        <f>IF(M$5&lt;=$D266,0,IF(SUM($D266,I227)&gt;M$5,$AI238/I227,$AI238-SUM($I266:L266)))</f>
        <v>0</v>
      </c>
      <c r="N266" s="152">
        <f>IF(N$5&lt;=$D266,0,IF(SUM($D266,I227)&gt;N$5,$AI238/I227,$AI238-SUM($I266:M266)))</f>
        <v>0</v>
      </c>
      <c r="O266" s="152">
        <f>IF(O$5&lt;=$D266,0,IF(SUM($D266,I227)&gt;O$5,$AI238/I227,$AI238-SUM($I266:N266)))</f>
        <v>0</v>
      </c>
      <c r="P266" s="152">
        <f>IF(P$5&lt;=$D266,0,IF(SUM($D266,I227)&gt;P$5,$AI238/I227,$AI238-SUM($I266:O266)))</f>
        <v>0</v>
      </c>
      <c r="Q266" s="152">
        <f>IF(Q$5&lt;=$D266,0,IF(SUM($D266,I227)&gt;Q$5,$AI238/I227,$AI238-SUM($I266:P266)))</f>
        <v>0</v>
      </c>
      <c r="R266" s="152">
        <f>IF(R$5&lt;=$D266,0,IF(SUM($D266,I227)&gt;R$5,$AI238/I227,$AI238-SUM($I266:Q266)))</f>
        <v>0</v>
      </c>
      <c r="S266" s="152">
        <f>IF(S$5&lt;=$D266,0,IF(SUM($D266,I227)&gt;S$5,$AI238/I227,$AI238-SUM($I266:R266)))</f>
        <v>0</v>
      </c>
      <c r="T266" s="152">
        <f>IF(T$5&lt;=$D266,0,IF(SUM($D266,I227)&gt;T$5,$AI238/I227,$AI238-SUM($I266:S266)))</f>
        <v>0</v>
      </c>
      <c r="U266" s="152">
        <f>IF(U$5&lt;=$D266,0,IF(SUM($D266,I227)&gt;U$5,$AI238/I227,$AI238-SUM($I266:T266)))</f>
        <v>0</v>
      </c>
      <c r="V266" s="152">
        <f>IF(V$5&lt;=$D266,0,IF(SUM($D266,I227)&gt;V$5,$AI238/I227,$AI238-SUM($I266:U266)))</f>
        <v>0</v>
      </c>
      <c r="W266" s="152">
        <f>IF(W$5&lt;=$D266,0,IF(SUM($D266,I227)&gt;W$5,$AI238/I227,$AI238-SUM($I266:V266)))</f>
        <v>0</v>
      </c>
      <c r="X266" s="152">
        <f>IF(X$5&lt;=$D266,0,IF(SUM($D266,I227)&gt;X$5,$AI238/I227,$AI238-SUM($I266:W266)))</f>
        <v>0</v>
      </c>
      <c r="Y266" s="152">
        <f>IF(Y$5&lt;=$D266,0,IF(SUM($D266,I227)&gt;Y$5,$AI238/I227,$AI238-SUM($I266:X266)))</f>
        <v>0</v>
      </c>
      <c r="Z266" s="152">
        <f>IF(Z$5&lt;=$D266,0,IF(SUM($D266,I227)&gt;Z$5,$AI238/I227,$AI238-SUM($I266:Y266)))</f>
        <v>0</v>
      </c>
      <c r="AA266" s="152">
        <f>IF(AA$5&lt;=$D266,0,IF(SUM($D266,I227)&gt;AA$5,$AI238/I227,$AI238-SUM($I266:Z266)))</f>
        <v>0</v>
      </c>
      <c r="AB266" s="152">
        <f>IF(AB$5&lt;=$D266,0,IF(SUM($D266,I227)&gt;AB$5,$AI238/I227,$AI238-SUM($I266:AA266)))</f>
        <v>0</v>
      </c>
      <c r="AC266" s="152">
        <f>IF(AC$5&lt;=$D266,0,IF(SUM($D266,I227)&gt;AC$5,$AI238/I227,$AI238-SUM($I266:AB266)))</f>
        <v>0</v>
      </c>
      <c r="AD266" s="152">
        <f>IF(AD$5&lt;=$D266,0,IF(SUM($D266,I227)&gt;AD$5,$AI238/I227,$AI238-SUM($I266:AC266)))</f>
        <v>0</v>
      </c>
      <c r="AE266" s="152">
        <f>IF(AE$5&lt;=$D266,0,IF(SUM($D266,I227)&gt;AE$5,$AI238/I227,$AI238-SUM($I266:AD266)))</f>
        <v>0</v>
      </c>
      <c r="AF266" s="152">
        <f>IF(AF$5&lt;=$D266,0,IF(SUM($D266,I227)&gt;AF$5,$AI238/I227,$AI238-SUM($I266:AE266)))</f>
        <v>0</v>
      </c>
      <c r="AG266" s="152">
        <f>IF(AG$5&lt;=$D266,0,IF(SUM($D266,I227)&gt;AG$5,$AI238/I227,$AI238-SUM($I266:AF266)))</f>
        <v>0</v>
      </c>
      <c r="AH266" s="152">
        <f>IF(AH$5&lt;=$D266,0,IF(SUM($D266,I227)&gt;AH$5,$AI238/I227,$AI238-SUM($I266:AG266)))</f>
        <v>0</v>
      </c>
      <c r="AI266" s="152">
        <f>IF(AI$5&lt;=$D266,0,IF(SUM($D266,I227)&gt;AI$5,$AI238/I227,$AI238-SUM($I266:AH266)))</f>
        <v>0</v>
      </c>
      <c r="AJ266" s="153">
        <f>IF(AJ$5&lt;=$D266,0,IF(SUM($D266,I227)&gt;AJ$5,$AI238/I227,$AI238-SUM($I266:AI266)))</f>
        <v>0</v>
      </c>
      <c r="AK266" s="154">
        <f>IF(AK$5&lt;=$D266,0,IF(SUM($D266,I227)&gt;AK$5,$AI238/I227,$AI238-SUM($I266:AJ266)))</f>
        <v>0</v>
      </c>
      <c r="AL266" s="154">
        <f>IF(AL$5&lt;=$D266,0,IF(SUM($D266,I227)&gt;AL$5,$AI238/I227,$AI238-SUM($I266:AK266)))</f>
        <v>0</v>
      </c>
      <c r="AM266" s="154">
        <f>IF(AM$5&lt;=$D266,0,IF(SUM($D266,I227)&gt;AM$5,$AI238/I227,$AI238-SUM($I266:AL266)))</f>
        <v>0</v>
      </c>
      <c r="AN266" s="154">
        <f>IF(AN$5&lt;=$D266,0,IF(SUM($D266,I227)&gt;AN$5,$AI238/I227,$AI238-SUM($I266:AM266)))</f>
        <v>0</v>
      </c>
      <c r="AO266" s="154">
        <f>IF(AO$5&lt;=$D266,0,IF(SUM($D266,I227)&gt;AO$5,$AI238/I227,$AI238-SUM($I266:AN266)))</f>
        <v>0</v>
      </c>
      <c r="AP266" s="154">
        <f>IF(AP$5&lt;=$D266,0,IF(SUM($D266,I227)&gt;AP$5,$AI238/I227,$AI238-SUM($I266:AO266)))</f>
        <v>0</v>
      </c>
      <c r="AQ266" s="154">
        <f>IF(AQ$5&lt;=$D266,0,IF(SUM($D266,I227)&gt;AQ$5,$AI238/I227,$AI238-SUM($I266:AP266)))</f>
        <v>0</v>
      </c>
      <c r="AR266" s="154">
        <f>IF(AR$5&lt;=$D266,0,IF(SUM($D266,I227)&gt;AR$5,$AI238/I227,$AI238-SUM($I266:AQ266)))</f>
        <v>0</v>
      </c>
      <c r="AS266" s="154">
        <f>IF(AS$5&lt;=$D266,0,IF(SUM($D266,I227)&gt;AS$5,$AI238/I227,$AI238-SUM($I266:AR266)))</f>
        <v>0</v>
      </c>
      <c r="AT266" s="154">
        <f>IF(AT$5&lt;=$D266,0,IF(SUM($D266,I227)&gt;AT$5,$AI238/I227,$AI238-SUM($I266:AS266)))</f>
        <v>0</v>
      </c>
      <c r="AU266" s="154">
        <f>IF(AU$5&lt;=$D266,0,IF(SUM($D266,I227)&gt;AU$5,$AI238/I227,$AI238-SUM($I266:AT266)))</f>
        <v>0</v>
      </c>
      <c r="AV266" s="154">
        <f>IF(AV$5&lt;=$D266,0,IF(SUM($D266,I227)&gt;AV$5,$AI238/I227,$AI238-SUM($I266:AU266)))</f>
        <v>0</v>
      </c>
      <c r="AW266" s="154">
        <f>IF(AW$5&lt;=$D266,0,IF(SUM($D266,I227)&gt;AW$5,$AI238/I227,$AI238-SUM($I266:AV266)))</f>
        <v>0</v>
      </c>
      <c r="AX266" s="154">
        <f>IF(AX$5&lt;=$D266,0,IF(SUM($D266,I227)&gt;AX$5,$AI238/I227,$AI238-SUM($I266:AW266)))</f>
        <v>0</v>
      </c>
      <c r="AY266" s="154">
        <f>IF(AY$5&lt;=$D266,0,IF(SUM($D266,I227)&gt;AY$5,$AI238/I227,$AI238-SUM($I266:AX266)))</f>
        <v>0</v>
      </c>
      <c r="AZ266" s="154">
        <f>IF(AZ$5&lt;=$D266,0,IF(SUM($D266,I227)&gt;AZ$5,$AI238/I227,$AI238-SUM($I266:AY266)))</f>
        <v>0</v>
      </c>
      <c r="BA266" s="154">
        <f>IF(BA$5&lt;=$D266,0,IF(SUM($D266,I227)&gt;BA$5,$AI238/I227,$AI238-SUM($I266:AZ266)))</f>
        <v>0</v>
      </c>
      <c r="BB266" s="154">
        <f>IF(BB$5&lt;=$D266,0,IF(SUM($D266,I227)&gt;BB$5,$AI238/I227,$AI238-SUM($I266:BA266)))</f>
        <v>0</v>
      </c>
      <c r="BC266" s="154">
        <f>IF(BC$5&lt;=$D266,0,IF(SUM($D266,I227)&gt;BC$5,$AI238/I227,$AI238-SUM($I266:BB266)))</f>
        <v>0</v>
      </c>
      <c r="BD266" s="154">
        <f>IF(BD$5&lt;=$D266,0,IF(SUM($D266,I227)&gt;BD$5,$AI238/I227,$AI238-SUM($I266:BC266)))</f>
        <v>0</v>
      </c>
      <c r="BE266" s="154">
        <f>IF(BE$5&lt;=$D266,0,IF(SUM($D266,I227)&gt;BE$5,$AI238/I227,$AI238-SUM($I266:BD266)))</f>
        <v>0</v>
      </c>
      <c r="BF266" s="154">
        <f>IF(BF$5&lt;=$D266,0,IF(SUM($D266,I227)&gt;BF$5,$AI238/I227,$AI238-SUM($I266:BE266)))</f>
        <v>0</v>
      </c>
      <c r="BG266" s="154">
        <f>IF(BG$5&lt;=$D266,0,IF(SUM($D266,I227)&gt;BG$5,$AI238/I227,$AI238-SUM($I266:BF266)))</f>
        <v>0</v>
      </c>
      <c r="BH266" s="154">
        <f>IF(BH$5&lt;=$D266,0,IF(SUM($D266,I227)&gt;BH$5,$AI238/I227,$AI238-SUM($I266:BG266)))</f>
        <v>0</v>
      </c>
      <c r="BI266" s="154">
        <f>IF(BI$5&lt;=$D266,0,IF(SUM($D266,I227)&gt;BI$5,$AI238/I227,$AI238-SUM($I266:BH266)))</f>
        <v>0</v>
      </c>
      <c r="BJ266" s="154">
        <f>IF(BJ$5&lt;=$D266,0,IF(SUM($D266,I227)&gt;BJ$5,$AI238/I227,$AI238-SUM($I266:BI266)))</f>
        <v>0</v>
      </c>
      <c r="BK266" s="154">
        <f>IF(BK$5&lt;=$D266,0,IF(SUM($D266,I227)&gt;BK$5,$AI238/I227,$AI238-SUM($I266:BJ266)))</f>
        <v>0</v>
      </c>
      <c r="BL266" s="154">
        <f>IF(BL$5&lt;=$D266,0,IF(SUM($D266,I227)&gt;BL$5,$AI238/I227,$AI238-SUM($I266:BK266)))</f>
        <v>0</v>
      </c>
      <c r="BM266" s="154">
        <f>IF(BM$5&lt;=$D266,0,IF(SUM($D266,I227)&gt;BM$5,$AI238/I227,$AI238-SUM($I266:BL266)))</f>
        <v>0</v>
      </c>
      <c r="BN266" s="154">
        <f>IF(BN$5&lt;=$D266,0,IF(SUM($D266,I227)&gt;BN$5,$AI238/I227,$AI238-SUM($I266:BM266)))</f>
        <v>0</v>
      </c>
      <c r="BO266" s="154">
        <f>IF(BO$5&lt;=$D266,0,IF(SUM($D266,I227)&gt;BO$5,$AI238/I227,$AI238-SUM($I266:BN266)))</f>
        <v>0</v>
      </c>
      <c r="BP266" s="154">
        <f>IF(BP$5&lt;=$D266,0,IF(SUM($D266,I227)&gt;BP$5,$AI238/I227,$AI238-SUM($I266:BO266)))</f>
        <v>0</v>
      </c>
      <c r="BQ266" s="154">
        <f>IF(BQ$5&lt;=$D266,0,IF(SUM($D266,I227)&gt;BQ$5,$AI238/I227,$AI238-SUM($I266:BP266)))</f>
        <v>0</v>
      </c>
      <c r="BR266" s="154">
        <f>IF(BR$5&lt;=$D266,0,IF(SUM($D266,I227)&gt;BR$5,$AI238/I227,$AI238-SUM($I266:BQ266)))</f>
        <v>0</v>
      </c>
      <c r="BS266" s="154">
        <f>IF(BS$5&lt;=$D266,0,IF(SUM($D266,I227)&gt;BS$5,$AI238/I227,$AI238-SUM($I266:BR266)))</f>
        <v>0</v>
      </c>
      <c r="BT266" s="154">
        <f>IF(BT$5&lt;=$D266,0,IF(SUM($D266,I227)&gt;BT$5,$AI238/I227,$AI238-SUM($I266:BS266)))</f>
        <v>0</v>
      </c>
      <c r="BU266" s="154">
        <f>IF(BU$5&lt;=$D266,0,IF(SUM($D266,I227)&gt;BU$5,$AI238/I227,$AI238-SUM($I266:BT266)))</f>
        <v>0</v>
      </c>
      <c r="BV266" s="154">
        <f>IF(BV$5&lt;=$D266,0,IF(SUM($D266,I227)&gt;BV$5,$AI238/I227,$AI238-SUM($I266:BU266)))</f>
        <v>0</v>
      </c>
      <c r="BW266" s="154">
        <f>IF(BW$5&lt;=$D266,0,IF(SUM($D266,I227)&gt;BW$5,$AI238/I227,$AI238-SUM($I266:BV266)))</f>
        <v>0</v>
      </c>
    </row>
    <row r="267" spans="4:75" ht="12.75" customHeight="1" outlineLevel="1">
      <c r="D267" s="155">
        <f t="shared" si="64"/>
        <v>2039</v>
      </c>
      <c r="E267" s="120" t="s">
        <v>55</v>
      </c>
      <c r="I267" s="134"/>
      <c r="J267" s="152">
        <f>IF(J$5&lt;=$D267,0,IF(SUM($D267,I227)&gt;J$5,$AJ238/I227,$AJ238-SUM($I267:I267)))</f>
        <v>0</v>
      </c>
      <c r="K267" s="152">
        <f>IF(K$5&lt;=$D267,0,IF(SUM($D267,I227)&gt;K$5,$AJ238/I227,$AJ238-SUM($I267:J267)))</f>
        <v>0</v>
      </c>
      <c r="L267" s="152">
        <f>IF(L$5&lt;=$D267,0,IF(SUM($D267,I227)&gt;L$5,$AJ238/I227,$AJ238-SUM($I267:K267)))</f>
        <v>0</v>
      </c>
      <c r="M267" s="152">
        <f>IF(M$5&lt;=$D267,0,IF(SUM($D267,I227)&gt;M$5,$AJ238/I227,$AJ238-SUM($I267:L267)))</f>
        <v>0</v>
      </c>
      <c r="N267" s="152">
        <f>IF(N$5&lt;=$D267,0,IF(SUM($D267,I227)&gt;N$5,$AJ238/I227,$AJ238-SUM($I267:M267)))</f>
        <v>0</v>
      </c>
      <c r="O267" s="152">
        <f>IF(O$5&lt;=$D267,0,IF(SUM($D267,I227)&gt;O$5,$AJ238/I227,$AJ238-SUM($I267:N267)))</f>
        <v>0</v>
      </c>
      <c r="P267" s="152">
        <f>IF(P$5&lt;=$D267,0,IF(SUM($D267,I227)&gt;P$5,$AJ238/I227,$AJ238-SUM($I267:O267)))</f>
        <v>0</v>
      </c>
      <c r="Q267" s="152">
        <f>IF(Q$5&lt;=$D267,0,IF(SUM($D267,I227)&gt;Q$5,$AJ238/I227,$AJ238-SUM($I267:P267)))</f>
        <v>0</v>
      </c>
      <c r="R267" s="152">
        <f>IF(R$5&lt;=$D267,0,IF(SUM($D267,I227)&gt;R$5,$AJ238/I227,$AJ238-SUM($I267:Q267)))</f>
        <v>0</v>
      </c>
      <c r="S267" s="152">
        <f>IF(S$5&lt;=$D267,0,IF(SUM($D267,I227)&gt;S$5,$AJ238/I227,$AJ238-SUM($I267:R267)))</f>
        <v>0</v>
      </c>
      <c r="T267" s="152">
        <f>IF(T$5&lt;=$D267,0,IF(SUM($D267,I227)&gt;T$5,$AJ238/I227,$AJ238-SUM($I267:S267)))</f>
        <v>0</v>
      </c>
      <c r="U267" s="152">
        <f>IF(U$5&lt;=$D267,0,IF(SUM($D267,I227)&gt;U$5,$AJ238/I227,$AJ238-SUM($I267:T267)))</f>
        <v>0</v>
      </c>
      <c r="V267" s="152">
        <f>IF(V$5&lt;=$D267,0,IF(SUM($D267,I227)&gt;V$5,$AJ238/I227,$AJ238-SUM($I267:U267)))</f>
        <v>0</v>
      </c>
      <c r="W267" s="152">
        <f>IF(W$5&lt;=$D267,0,IF(SUM($D267,I227)&gt;W$5,$AJ238/I227,$AJ238-SUM($I267:V267)))</f>
        <v>0</v>
      </c>
      <c r="X267" s="152">
        <f>IF(X$5&lt;=$D267,0,IF(SUM($D267,I227)&gt;X$5,$AJ238/I227,$AJ238-SUM($I267:W267)))</f>
        <v>0</v>
      </c>
      <c r="Y267" s="152">
        <f>IF(Y$5&lt;=$D267,0,IF(SUM($D267,I227)&gt;Y$5,$AJ238/I227,$AJ238-SUM($I267:X267)))</f>
        <v>0</v>
      </c>
      <c r="Z267" s="152">
        <f>IF(Z$5&lt;=$D267,0,IF(SUM($D267,I227)&gt;Z$5,$AJ238/I227,$AJ238-SUM($I267:Y267)))</f>
        <v>0</v>
      </c>
      <c r="AA267" s="152">
        <f>IF(AA$5&lt;=$D267,0,IF(SUM($D267,I227)&gt;AA$5,$AJ238/I227,$AJ238-SUM($I267:Z267)))</f>
        <v>0</v>
      </c>
      <c r="AB267" s="152">
        <f>IF(AB$5&lt;=$D267,0,IF(SUM($D267,I227)&gt;AB$5,$AJ238/I227,$AJ238-SUM($I267:AA267)))</f>
        <v>0</v>
      </c>
      <c r="AC267" s="152">
        <f>IF(AC$5&lt;=$D267,0,IF(SUM($D267,I227)&gt;AC$5,$AJ238/I227,$AJ238-SUM($I267:AB267)))</f>
        <v>0</v>
      </c>
      <c r="AD267" s="152">
        <f>IF(AD$5&lt;=$D267,0,IF(SUM($D267,I227)&gt;AD$5,$AJ238/I227,$AJ238-SUM($I267:AC267)))</f>
        <v>0</v>
      </c>
      <c r="AE267" s="152">
        <f>IF(AE$5&lt;=$D267,0,IF(SUM($D267,I227)&gt;AE$5,$AJ238/I227,$AJ238-SUM($I267:AD267)))</f>
        <v>0</v>
      </c>
      <c r="AF267" s="152">
        <f>IF(AF$5&lt;=$D267,0,IF(SUM($D267,I227)&gt;AF$5,$AJ238/I227,$AJ238-SUM($I267:AE267)))</f>
        <v>0</v>
      </c>
      <c r="AG267" s="152">
        <f>IF(AG$5&lt;=$D267,0,IF(SUM($D267,I227)&gt;AG$5,$AJ238/I227,$AJ238-SUM($I267:AF267)))</f>
        <v>0</v>
      </c>
      <c r="AH267" s="152">
        <f>IF(AH$5&lt;=$D267,0,IF(SUM($D267,I227)&gt;AH$5,$AJ238/I227,$AJ238-SUM($I267:AG267)))</f>
        <v>0</v>
      </c>
      <c r="AI267" s="152">
        <f>IF(AI$5&lt;=$D267,0,IF(SUM($D267,I227)&gt;AI$5,$AJ238/I227,$AJ238-SUM($I267:AH267)))</f>
        <v>0</v>
      </c>
      <c r="AJ267" s="152">
        <f>IF(AJ$5&lt;=$D267,0,IF(SUM($D267,I227)&gt;AJ$5,$AJ238/I227,$AJ238-SUM($I267:AI267)))</f>
        <v>0</v>
      </c>
      <c r="AK267" s="153">
        <f>IF(AK$5&lt;=$D267,0,IF(SUM($D267,I227)&gt;AK$5,$AJ238/I227,$AJ238-SUM($I267:AJ267)))</f>
        <v>0</v>
      </c>
      <c r="AL267" s="154">
        <f>IF(AL$5&lt;=$D267,0,IF(SUM($D267,I227)&gt;AL$5,$AJ238/I227,$AJ238-SUM($I267:AK267)))</f>
        <v>0</v>
      </c>
      <c r="AM267" s="154">
        <f>IF(AM$5&lt;=$D267,0,IF(SUM($D267,I227)&gt;AM$5,$AJ238/I227,$AJ238-SUM($I267:AL267)))</f>
        <v>0</v>
      </c>
      <c r="AN267" s="154">
        <f>IF(AN$5&lt;=$D267,0,IF(SUM($D267,I227)&gt;AN$5,$AJ238/I227,$AJ238-SUM($I267:AM267)))</f>
        <v>0</v>
      </c>
      <c r="AO267" s="154">
        <f>IF(AO$5&lt;=$D267,0,IF(SUM($D267,I227)&gt;AO$5,$AJ238/I227,$AJ238-SUM($I267:AN267)))</f>
        <v>0</v>
      </c>
      <c r="AP267" s="154">
        <f>IF(AP$5&lt;=$D267,0,IF(SUM($D267,I227)&gt;AP$5,$AJ238/I227,$AJ238-SUM($I267:AO267)))</f>
        <v>0</v>
      </c>
      <c r="AQ267" s="154">
        <f>IF(AQ$5&lt;=$D267,0,IF(SUM($D267,I227)&gt;AQ$5,$AJ238/I227,$AJ238-SUM($I267:AP267)))</f>
        <v>0</v>
      </c>
      <c r="AR267" s="154">
        <f>IF(AR$5&lt;=$D267,0,IF(SUM($D267,I227)&gt;AR$5,$AJ238/I227,$AJ238-SUM($I267:AQ267)))</f>
        <v>0</v>
      </c>
      <c r="AS267" s="154">
        <f>IF(AS$5&lt;=$D267,0,IF(SUM($D267,I227)&gt;AS$5,$AJ238/I227,$AJ238-SUM($I267:AR267)))</f>
        <v>0</v>
      </c>
      <c r="AT267" s="154">
        <f>IF(AT$5&lt;=$D267,0,IF(SUM($D267,I227)&gt;AT$5,$AJ238/I227,$AJ238-SUM($I267:AS267)))</f>
        <v>0</v>
      </c>
      <c r="AU267" s="154">
        <f>IF(AU$5&lt;=$D267,0,IF(SUM($D267,I227)&gt;AU$5,$AJ238/I227,$AJ238-SUM($I267:AT267)))</f>
        <v>0</v>
      </c>
      <c r="AV267" s="154">
        <f>IF(AV$5&lt;=$D267,0,IF(SUM($D267,I227)&gt;AV$5,$AJ238/I227,$AJ238-SUM($I267:AU267)))</f>
        <v>0</v>
      </c>
      <c r="AW267" s="154">
        <f>IF(AW$5&lt;=$D267,0,IF(SUM($D267,I227)&gt;AW$5,$AJ238/I227,$AJ238-SUM($I267:AV267)))</f>
        <v>0</v>
      </c>
      <c r="AX267" s="154">
        <f>IF(AX$5&lt;=$D267,0,IF(SUM($D267,I227)&gt;AX$5,$AJ238/I227,$AJ238-SUM($I267:AW267)))</f>
        <v>0</v>
      </c>
      <c r="AY267" s="154">
        <f>IF(AY$5&lt;=$D267,0,IF(SUM($D267,I227)&gt;AY$5,$AJ238/I227,$AJ238-SUM($I267:AX267)))</f>
        <v>0</v>
      </c>
      <c r="AZ267" s="154">
        <f>IF(AZ$5&lt;=$D267,0,IF(SUM($D267,I227)&gt;AZ$5,$AJ238/I227,$AJ238-SUM($I267:AY267)))</f>
        <v>0</v>
      </c>
      <c r="BA267" s="154">
        <f>IF(BA$5&lt;=$D267,0,IF(SUM($D267,I227)&gt;BA$5,$AJ238/I227,$AJ238-SUM($I267:AZ267)))</f>
        <v>0</v>
      </c>
      <c r="BB267" s="154">
        <f>IF(BB$5&lt;=$D267,0,IF(SUM($D267,I227)&gt;BB$5,$AJ238/I227,$AJ238-SUM($I267:BA267)))</f>
        <v>0</v>
      </c>
      <c r="BC267" s="154">
        <f>IF(BC$5&lt;=$D267,0,IF(SUM($D267,I227)&gt;BC$5,$AJ238/I227,$AJ238-SUM($I267:BB267)))</f>
        <v>0</v>
      </c>
      <c r="BD267" s="154">
        <f>IF(BD$5&lt;=$D267,0,IF(SUM($D267,I227)&gt;BD$5,$AJ238/I227,$AJ238-SUM($I267:BC267)))</f>
        <v>0</v>
      </c>
      <c r="BE267" s="154">
        <f>IF(BE$5&lt;=$D267,0,IF(SUM($D267,I227)&gt;BE$5,$AJ238/I227,$AJ238-SUM($I267:BD267)))</f>
        <v>0</v>
      </c>
      <c r="BF267" s="154">
        <f>IF(BF$5&lt;=$D267,0,IF(SUM($D267,I227)&gt;BF$5,$AJ238/I227,$AJ238-SUM($I267:BE267)))</f>
        <v>0</v>
      </c>
      <c r="BG267" s="154">
        <f>IF(BG$5&lt;=$D267,0,IF(SUM($D267,I227)&gt;BG$5,$AJ238/I227,$AJ238-SUM($I267:BF267)))</f>
        <v>0</v>
      </c>
      <c r="BH267" s="154">
        <f>IF(BH$5&lt;=$D267,0,IF(SUM($D267,I227)&gt;BH$5,$AJ238/I227,$AJ238-SUM($I267:BG267)))</f>
        <v>0</v>
      </c>
      <c r="BI267" s="154">
        <f>IF(BI$5&lt;=$D267,0,IF(SUM($D267,I227)&gt;BI$5,$AJ238/I227,$AJ238-SUM($I267:BH267)))</f>
        <v>0</v>
      </c>
      <c r="BJ267" s="154">
        <f>IF(BJ$5&lt;=$D267,0,IF(SUM($D267,I227)&gt;BJ$5,$AJ238/I227,$AJ238-SUM($I267:BI267)))</f>
        <v>0</v>
      </c>
      <c r="BK267" s="154">
        <f>IF(BK$5&lt;=$D267,0,IF(SUM($D267,I227)&gt;BK$5,$AJ238/I227,$AJ238-SUM($I267:BJ267)))</f>
        <v>0</v>
      </c>
      <c r="BL267" s="154">
        <f>IF(BL$5&lt;=$D267,0,IF(SUM($D267,I227)&gt;BL$5,$AJ238/I227,$AJ238-SUM($I267:BK267)))</f>
        <v>0</v>
      </c>
      <c r="BM267" s="154">
        <f>IF(BM$5&lt;=$D267,0,IF(SUM($D267,I227)&gt;BM$5,$AJ238/I227,$AJ238-SUM($I267:BL267)))</f>
        <v>0</v>
      </c>
      <c r="BN267" s="154">
        <f>IF(BN$5&lt;=$D267,0,IF(SUM($D267,I227)&gt;BN$5,$AJ238/I227,$AJ238-SUM($I267:BM267)))</f>
        <v>0</v>
      </c>
      <c r="BO267" s="154">
        <f>IF(BO$5&lt;=$D267,0,IF(SUM($D267,I227)&gt;BO$5,$AJ238/I227,$AJ238-SUM($I267:BN267)))</f>
        <v>0</v>
      </c>
      <c r="BP267" s="154">
        <f>IF(BP$5&lt;=$D267,0,IF(SUM($D267,I227)&gt;BP$5,$AJ238/I227,$AJ238-SUM($I267:BO267)))</f>
        <v>0</v>
      </c>
      <c r="BQ267" s="154">
        <f>IF(BQ$5&lt;=$D267,0,IF(SUM($D267,I227)&gt;BQ$5,$AJ238/I227,$AJ238-SUM($I267:BP267)))</f>
        <v>0</v>
      </c>
      <c r="BR267" s="154">
        <f>IF(BR$5&lt;=$D267,0,IF(SUM($D267,I227)&gt;BR$5,$AJ238/I227,$AJ238-SUM($I267:BQ267)))</f>
        <v>0</v>
      </c>
      <c r="BS267" s="154">
        <f>IF(BS$5&lt;=$D267,0,IF(SUM($D267,I227)&gt;BS$5,$AJ238/I227,$AJ238-SUM($I267:BR267)))</f>
        <v>0</v>
      </c>
      <c r="BT267" s="154">
        <f>IF(BT$5&lt;=$D267,0,IF(SUM($D267,I227)&gt;BT$5,$AJ238/I227,$AJ238-SUM($I267:BS267)))</f>
        <v>0</v>
      </c>
      <c r="BU267" s="154">
        <f>IF(BU$5&lt;=$D267,0,IF(SUM($D267,I227)&gt;BU$5,$AJ238/I227,$AJ238-SUM($I267:BT267)))</f>
        <v>0</v>
      </c>
      <c r="BV267" s="154">
        <f>IF(BV$5&lt;=$D267,0,IF(SUM($D267,I227)&gt;BV$5,$AJ238/I227,$AJ238-SUM($I267:BU267)))</f>
        <v>0</v>
      </c>
      <c r="BW267" s="154">
        <f>IF(BW$5&lt;=$D267,0,IF(SUM($D267,I227)&gt;BW$5,$AJ238/I227,$AJ238-SUM($I267:BV267)))</f>
        <v>0</v>
      </c>
    </row>
    <row r="268" spans="4:75" ht="12.75" customHeight="1" outlineLevel="1">
      <c r="D268" s="155">
        <f t="shared" si="64"/>
        <v>2040</v>
      </c>
      <c r="E268" s="120" t="s">
        <v>55</v>
      </c>
      <c r="I268" s="134"/>
      <c r="J268" s="152">
        <f>IF(J$5&lt;=$D268,0,IF(SUM($D268,I227)&gt;J$5,$AK238/I227,$AK238-SUM($I268:I268)))</f>
        <v>0</v>
      </c>
      <c r="K268" s="152">
        <f>IF(K$5&lt;=$D268,0,IF(SUM($D268,I227)&gt;K$5,$AK238/I227,$AK238-SUM($I268:J268)))</f>
        <v>0</v>
      </c>
      <c r="L268" s="152">
        <f>IF(L$5&lt;=$D268,0,IF(SUM($D268,I227)&gt;L$5,$AK238/I227,$AK238-SUM($I268:K268)))</f>
        <v>0</v>
      </c>
      <c r="M268" s="152">
        <f>IF(M$5&lt;=$D268,0,IF(SUM($D268,I227)&gt;M$5,$AK238/I227,$AK238-SUM($I268:L268)))</f>
        <v>0</v>
      </c>
      <c r="N268" s="152">
        <f>IF(N$5&lt;=$D268,0,IF(SUM($D268,I227)&gt;N$5,$AK238/I227,$AK238-SUM($I268:M268)))</f>
        <v>0</v>
      </c>
      <c r="O268" s="152">
        <f>IF(O$5&lt;=$D268,0,IF(SUM($D268,I227)&gt;O$5,$AK238/I227,$AK238-SUM($I268:N268)))</f>
        <v>0</v>
      </c>
      <c r="P268" s="152">
        <f>IF(P$5&lt;=$D268,0,IF(SUM($D268,I227)&gt;P$5,$AK238/I227,$AK238-SUM($I268:O268)))</f>
        <v>0</v>
      </c>
      <c r="Q268" s="152">
        <f>IF(Q$5&lt;=$D268,0,IF(SUM($D268,I227)&gt;Q$5,$AK238/I227,$AK238-SUM($I268:P268)))</f>
        <v>0</v>
      </c>
      <c r="R268" s="152">
        <f>IF(R$5&lt;=$D268,0,IF(SUM($D268,I227)&gt;R$5,$AK238/I227,$AK238-SUM($I268:Q268)))</f>
        <v>0</v>
      </c>
      <c r="S268" s="152">
        <f>IF(S$5&lt;=$D268,0,IF(SUM($D268,I227)&gt;S$5,$AK238/I227,$AK238-SUM($I268:R268)))</f>
        <v>0</v>
      </c>
      <c r="T268" s="152">
        <f>IF(T$5&lt;=$D268,0,IF(SUM($D268,I227)&gt;T$5,$AK238/I227,$AK238-SUM($I268:S268)))</f>
        <v>0</v>
      </c>
      <c r="U268" s="152">
        <f>IF(U$5&lt;=$D268,0,IF(SUM($D268,I227)&gt;U$5,$AK238/I227,$AK238-SUM($I268:T268)))</f>
        <v>0</v>
      </c>
      <c r="V268" s="152">
        <f>IF(V$5&lt;=$D268,0,IF(SUM($D268,I227)&gt;V$5,$AK238/I227,$AK238-SUM($I268:U268)))</f>
        <v>0</v>
      </c>
      <c r="W268" s="152">
        <f>IF(W$5&lt;=$D268,0,IF(SUM($D268,I227)&gt;W$5,$AK238/I227,$AK238-SUM($I268:V268)))</f>
        <v>0</v>
      </c>
      <c r="X268" s="152">
        <f>IF(X$5&lt;=$D268,0,IF(SUM($D268,I227)&gt;X$5,$AK238/I227,$AK238-SUM($I268:W268)))</f>
        <v>0</v>
      </c>
      <c r="Y268" s="152">
        <f>IF(Y$5&lt;=$D268,0,IF(SUM($D268,I227)&gt;Y$5,$AK238/I227,$AK238-SUM($I268:X268)))</f>
        <v>0</v>
      </c>
      <c r="Z268" s="152">
        <f>IF(Z$5&lt;=$D268,0,IF(SUM($D268,I227)&gt;Z$5,$AK238/I227,$AK238-SUM($I268:Y268)))</f>
        <v>0</v>
      </c>
      <c r="AA268" s="152">
        <f>IF(AA$5&lt;=$D268,0,IF(SUM($D268,I227)&gt;AA$5,$AK238/I227,$AK238-SUM($I268:Z268)))</f>
        <v>0</v>
      </c>
      <c r="AB268" s="152">
        <f>IF(AB$5&lt;=$D268,0,IF(SUM($D268,I227)&gt;AB$5,$AK238/I227,$AK238-SUM($I268:AA268)))</f>
        <v>0</v>
      </c>
      <c r="AC268" s="152">
        <f>IF(AC$5&lt;=$D268,0,IF(SUM($D268,I227)&gt;AC$5,$AK238/I227,$AK238-SUM($I268:AB268)))</f>
        <v>0</v>
      </c>
      <c r="AD268" s="152">
        <f>IF(AD$5&lt;=$D268,0,IF(SUM($D268,I227)&gt;AD$5,$AK238/I227,$AK238-SUM($I268:AC268)))</f>
        <v>0</v>
      </c>
      <c r="AE268" s="152">
        <f>IF(AE$5&lt;=$D268,0,IF(SUM($D268,I227)&gt;AE$5,$AK238/I227,$AK238-SUM($I268:AD268)))</f>
        <v>0</v>
      </c>
      <c r="AF268" s="152">
        <f>IF(AF$5&lt;=$D268,0,IF(SUM($D268,I227)&gt;AF$5,$AK238/I227,$AK238-SUM($I268:AE268)))</f>
        <v>0</v>
      </c>
      <c r="AG268" s="152">
        <f>IF(AG$5&lt;=$D268,0,IF(SUM($D268,I227)&gt;AG$5,$AK238/I227,$AK238-SUM($I268:AF268)))</f>
        <v>0</v>
      </c>
      <c r="AH268" s="152">
        <f>IF(AH$5&lt;=$D268,0,IF(SUM($D268,I227)&gt;AH$5,$AK238/I227,$AK238-SUM($I268:AG268)))</f>
        <v>0</v>
      </c>
      <c r="AI268" s="152">
        <f>IF(AI$5&lt;=$D268,0,IF(SUM($D268,I227)&gt;AI$5,$AK238/I227,$AK238-SUM($I268:AH268)))</f>
        <v>0</v>
      </c>
      <c r="AJ268" s="152">
        <f>IF(AJ$5&lt;=$D268,0,IF(SUM($D268,I227)&gt;AJ$5,$AK238/I227,$AK238-SUM($I268:AI268)))</f>
        <v>0</v>
      </c>
      <c r="AK268" s="152">
        <f>IF(AK$5&lt;=$D268,0,IF(SUM($D268,I227)&gt;AK$5,$AK238/I227,$AK238-SUM($I268:AJ268)))</f>
        <v>0</v>
      </c>
      <c r="AL268" s="153">
        <f>IF(AL$5&lt;=$D268,0,IF(SUM($D268,I227)&gt;AL$5,$AK238/I227,$AK238-SUM($I268:AK268)))</f>
        <v>0</v>
      </c>
      <c r="AM268" s="154">
        <f>IF(AM$5&lt;=$D268,0,IF(SUM($D268,I227)&gt;AM$5,$AK238/I227,$AK238-SUM($I268:AL268)))</f>
        <v>0</v>
      </c>
      <c r="AN268" s="154">
        <f>IF(AN$5&lt;=$D268,0,IF(SUM($D268,I227)&gt;AN$5,$AK238/I227,$AK238-SUM($I268:AM268)))</f>
        <v>0</v>
      </c>
      <c r="AO268" s="154">
        <f>IF(AO$5&lt;=$D268,0,IF(SUM($D268,I227)&gt;AO$5,$AK238/I227,$AK238-SUM($I268:AN268)))</f>
        <v>0</v>
      </c>
      <c r="AP268" s="154">
        <f>IF(AP$5&lt;=$D268,0,IF(SUM($D268,I227)&gt;AP$5,$AK238/I227,$AK238-SUM($I268:AO268)))</f>
        <v>0</v>
      </c>
      <c r="AQ268" s="154">
        <f>IF(AQ$5&lt;=$D268,0,IF(SUM($D268,I227)&gt;AQ$5,$AK238/I227,$AK238-SUM($I268:AP268)))</f>
        <v>0</v>
      </c>
      <c r="AR268" s="154">
        <f>IF(AR$5&lt;=$D268,0,IF(SUM($D268,I227)&gt;AR$5,$AK238/I227,$AK238-SUM($I268:AQ268)))</f>
        <v>0</v>
      </c>
      <c r="AS268" s="154">
        <f>IF(AS$5&lt;=$D268,0,IF(SUM($D268,I227)&gt;AS$5,$AK238/I227,$AK238-SUM($I268:AR268)))</f>
        <v>0</v>
      </c>
      <c r="AT268" s="154">
        <f>IF(AT$5&lt;=$D268,0,IF(SUM($D268,I227)&gt;AT$5,$AK238/I227,$AK238-SUM($I268:AS268)))</f>
        <v>0</v>
      </c>
      <c r="AU268" s="154">
        <f>IF(AU$5&lt;=$D268,0,IF(SUM($D268,I227)&gt;AU$5,$AK238/I227,$AK238-SUM($I268:AT268)))</f>
        <v>0</v>
      </c>
      <c r="AV268" s="154">
        <f>IF(AV$5&lt;=$D268,0,IF(SUM($D268,I227)&gt;AV$5,$AK238/I227,$AK238-SUM($I268:AU268)))</f>
        <v>0</v>
      </c>
      <c r="AW268" s="154">
        <f>IF(AW$5&lt;=$D268,0,IF(SUM($D268,I227)&gt;AW$5,$AK238/I227,$AK238-SUM($I268:AV268)))</f>
        <v>0</v>
      </c>
      <c r="AX268" s="154">
        <f>IF(AX$5&lt;=$D268,0,IF(SUM($D268,I227)&gt;AX$5,$AK238/I227,$AK238-SUM($I268:AW268)))</f>
        <v>0</v>
      </c>
      <c r="AY268" s="154">
        <f>IF(AY$5&lt;=$D268,0,IF(SUM($D268,I227)&gt;AY$5,$AK238/I227,$AK238-SUM($I268:AX268)))</f>
        <v>0</v>
      </c>
      <c r="AZ268" s="154">
        <f>IF(AZ$5&lt;=$D268,0,IF(SUM($D268,I227)&gt;AZ$5,$AK238/I227,$AK238-SUM($I268:AY268)))</f>
        <v>0</v>
      </c>
      <c r="BA268" s="154">
        <f>IF(BA$5&lt;=$D268,0,IF(SUM($D268,I227)&gt;BA$5,$AK238/I227,$AK238-SUM($I268:AZ268)))</f>
        <v>0</v>
      </c>
      <c r="BB268" s="154">
        <f>IF(BB$5&lt;=$D268,0,IF(SUM($D268,I227)&gt;BB$5,$AK238/I227,$AK238-SUM($I268:BA268)))</f>
        <v>0</v>
      </c>
      <c r="BC268" s="154">
        <f>IF(BC$5&lt;=$D268,0,IF(SUM($D268,I227)&gt;BC$5,$AK238/I227,$AK238-SUM($I268:BB268)))</f>
        <v>0</v>
      </c>
      <c r="BD268" s="154">
        <f>IF(BD$5&lt;=$D268,0,IF(SUM($D268,I227)&gt;BD$5,$AK238/I227,$AK238-SUM($I268:BC268)))</f>
        <v>0</v>
      </c>
      <c r="BE268" s="154">
        <f>IF(BE$5&lt;=$D268,0,IF(SUM($D268,I227)&gt;BE$5,$AK238/I227,$AK238-SUM($I268:BD268)))</f>
        <v>0</v>
      </c>
      <c r="BF268" s="154">
        <f>IF(BF$5&lt;=$D268,0,IF(SUM($D268,I227)&gt;BF$5,$AK238/I227,$AK238-SUM($I268:BE268)))</f>
        <v>0</v>
      </c>
      <c r="BG268" s="154">
        <f>IF(BG$5&lt;=$D268,0,IF(SUM($D268,I227)&gt;BG$5,$AK238/I227,$AK238-SUM($I268:BF268)))</f>
        <v>0</v>
      </c>
      <c r="BH268" s="154">
        <f>IF(BH$5&lt;=$D268,0,IF(SUM($D268,I227)&gt;BH$5,$AK238/I227,$AK238-SUM($I268:BG268)))</f>
        <v>0</v>
      </c>
      <c r="BI268" s="154">
        <f>IF(BI$5&lt;=$D268,0,IF(SUM($D268,I227)&gt;BI$5,$AK238/I227,$AK238-SUM($I268:BH268)))</f>
        <v>0</v>
      </c>
      <c r="BJ268" s="154">
        <f>IF(BJ$5&lt;=$D268,0,IF(SUM($D268,I227)&gt;BJ$5,$AK238/I227,$AK238-SUM($I268:BI268)))</f>
        <v>0</v>
      </c>
      <c r="BK268" s="154">
        <f>IF(BK$5&lt;=$D268,0,IF(SUM($D268,I227)&gt;BK$5,$AK238/I227,$AK238-SUM($I268:BJ268)))</f>
        <v>0</v>
      </c>
      <c r="BL268" s="154">
        <f>IF(BL$5&lt;=$D268,0,IF(SUM($D268,I227)&gt;BL$5,$AK238/I227,$AK238-SUM($I268:BK268)))</f>
        <v>0</v>
      </c>
      <c r="BM268" s="154">
        <f>IF(BM$5&lt;=$D268,0,IF(SUM($D268,I227)&gt;BM$5,$AK238/I227,$AK238-SUM($I268:BL268)))</f>
        <v>0</v>
      </c>
      <c r="BN268" s="154">
        <f>IF(BN$5&lt;=$D268,0,IF(SUM($D268,I227)&gt;BN$5,$AK238/I227,$AK238-SUM($I268:BM268)))</f>
        <v>0</v>
      </c>
      <c r="BO268" s="154">
        <f>IF(BO$5&lt;=$D268,0,IF(SUM($D268,I227)&gt;BO$5,$AK238/I227,$AK238-SUM($I268:BN268)))</f>
        <v>0</v>
      </c>
      <c r="BP268" s="154">
        <f>IF(BP$5&lt;=$D268,0,IF(SUM($D268,I227)&gt;BP$5,$AK238/I227,$AK238-SUM($I268:BO268)))</f>
        <v>0</v>
      </c>
      <c r="BQ268" s="154">
        <f>IF(BQ$5&lt;=$D268,0,IF(SUM($D268,I227)&gt;BQ$5,$AK238/I227,$AK238-SUM($I268:BP268)))</f>
        <v>0</v>
      </c>
      <c r="BR268" s="154">
        <f>IF(BR$5&lt;=$D268,0,IF(SUM($D268,I227)&gt;BR$5,$AK238/I227,$AK238-SUM($I268:BQ268)))</f>
        <v>0</v>
      </c>
      <c r="BS268" s="154">
        <f>IF(BS$5&lt;=$D268,0,IF(SUM($D268,I227)&gt;BS$5,$AK238/I227,$AK238-SUM($I268:BR268)))</f>
        <v>0</v>
      </c>
      <c r="BT268" s="154">
        <f>IF(BT$5&lt;=$D268,0,IF(SUM($D268,I227)&gt;BT$5,$AK238/I227,$AK238-SUM($I268:BS268)))</f>
        <v>0</v>
      </c>
      <c r="BU268" s="154">
        <f>IF(BU$5&lt;=$D268,0,IF(SUM($D268,I227)&gt;BU$5,$AK238/I227,$AK238-SUM($I268:BT268)))</f>
        <v>0</v>
      </c>
      <c r="BV268" s="154">
        <f>IF(BV$5&lt;=$D268,0,IF(SUM($D268,I227)&gt;BV$5,$AK238/I227,$AK238-SUM($I268:BU268)))</f>
        <v>0</v>
      </c>
      <c r="BW268" s="154">
        <f>IF(BW$5&lt;=$D268,0,IF(SUM($D268,I227)&gt;BW$5,$AK238/I227,$AK238-SUM($I268:BV268)))</f>
        <v>0</v>
      </c>
    </row>
    <row r="269" spans="4:75" ht="12.75" customHeight="1" outlineLevel="1">
      <c r="D269" s="155">
        <f t="shared" si="64"/>
        <v>2041</v>
      </c>
      <c r="E269" s="120" t="s">
        <v>55</v>
      </c>
      <c r="I269" s="134"/>
      <c r="J269" s="152">
        <f>IF(J$5&lt;=$D269,0,IF(SUM($D269,I227)&gt;J$5,$AL238/I227,$AL238-SUM($I269:I269)))</f>
        <v>0</v>
      </c>
      <c r="K269" s="152">
        <f>IF(K$5&lt;=$D269,0,IF(SUM($D269,I227)&gt;K$5,$AL238/I227,$AL238-SUM($I269:J269)))</f>
        <v>0</v>
      </c>
      <c r="L269" s="152">
        <f>IF(L$5&lt;=$D269,0,IF(SUM($D269,I227)&gt;L$5,$AL238/I227,$AL238-SUM($I269:K269)))</f>
        <v>0</v>
      </c>
      <c r="M269" s="152">
        <f>IF(M$5&lt;=$D269,0,IF(SUM($D269,I227)&gt;M$5,$AL238/I227,$AL238-SUM($I269:L269)))</f>
        <v>0</v>
      </c>
      <c r="N269" s="152">
        <f>IF(N$5&lt;=$D269,0,IF(SUM($D269,I227)&gt;N$5,$AL238/I227,$AL238-SUM($I269:M269)))</f>
        <v>0</v>
      </c>
      <c r="O269" s="152">
        <f>IF(O$5&lt;=$D269,0,IF(SUM($D269,I227)&gt;O$5,$AL238/I227,$AL238-SUM($I269:N269)))</f>
        <v>0</v>
      </c>
      <c r="P269" s="152">
        <f>IF(P$5&lt;=$D269,0,IF(SUM($D269,I227)&gt;P$5,$AL238/I227,$AL238-SUM($I269:O269)))</f>
        <v>0</v>
      </c>
      <c r="Q269" s="152">
        <f>IF(Q$5&lt;=$D269,0,IF(SUM($D269,I227)&gt;Q$5,$AL238/I227,$AL238-SUM($I269:P269)))</f>
        <v>0</v>
      </c>
      <c r="R269" s="152">
        <f>IF(R$5&lt;=$D269,0,IF(SUM($D269,I227)&gt;R$5,$AL238/I227,$AL238-SUM($I269:Q269)))</f>
        <v>0</v>
      </c>
      <c r="S269" s="152">
        <f>IF(S$5&lt;=$D269,0,IF(SUM($D269,I227)&gt;S$5,$AL238/I227,$AL238-SUM($I269:R269)))</f>
        <v>0</v>
      </c>
      <c r="T269" s="152">
        <f>IF(T$5&lt;=$D269,0,IF(SUM($D269,I227)&gt;T$5,$AL238/I227,$AL238-SUM($I269:S269)))</f>
        <v>0</v>
      </c>
      <c r="U269" s="152">
        <f>IF(U$5&lt;=$D269,0,IF(SUM($D269,I227)&gt;U$5,$AL238/I227,$AL238-SUM($I269:T269)))</f>
        <v>0</v>
      </c>
      <c r="V269" s="152">
        <f>IF(V$5&lt;=$D269,0,IF(SUM($D269,I227)&gt;V$5,$AL238/I227,$AL238-SUM($I269:U269)))</f>
        <v>0</v>
      </c>
      <c r="W269" s="152">
        <f>IF(W$5&lt;=$D269,0,IF(SUM($D269,I227)&gt;W$5,$AL238/I227,$AL238-SUM($I269:V269)))</f>
        <v>0</v>
      </c>
      <c r="X269" s="152">
        <f>IF(X$5&lt;=$D269,0,IF(SUM($D269,I227)&gt;X$5,$AL238/I227,$AL238-SUM($I269:W269)))</f>
        <v>0</v>
      </c>
      <c r="Y269" s="152">
        <f>IF(Y$5&lt;=$D269,0,IF(SUM($D269,I227)&gt;Y$5,$AL238/I227,$AL238-SUM($I269:X269)))</f>
        <v>0</v>
      </c>
      <c r="Z269" s="152">
        <f>IF(Z$5&lt;=$D269,0,IF(SUM($D269,I227)&gt;Z$5,$AL238/I227,$AL238-SUM($I269:Y269)))</f>
        <v>0</v>
      </c>
      <c r="AA269" s="152">
        <f>IF(AA$5&lt;=$D269,0,IF(SUM($D269,I227)&gt;AA$5,$AL238/I227,$AL238-SUM($I269:Z269)))</f>
        <v>0</v>
      </c>
      <c r="AB269" s="152">
        <f>IF(AB$5&lt;=$D269,0,IF(SUM($D269,I227)&gt;AB$5,$AL238/I227,$AL238-SUM($I269:AA269)))</f>
        <v>0</v>
      </c>
      <c r="AC269" s="152">
        <f>IF(AC$5&lt;=$D269,0,IF(SUM($D269,I227)&gt;AC$5,$AL238/I227,$AL238-SUM($I269:AB269)))</f>
        <v>0</v>
      </c>
      <c r="AD269" s="152">
        <f>IF(AD$5&lt;=$D269,0,IF(SUM($D269,I227)&gt;AD$5,$AL238/I227,$AL238-SUM($I269:AC269)))</f>
        <v>0</v>
      </c>
      <c r="AE269" s="152">
        <f>IF(AE$5&lt;=$D269,0,IF(SUM($D269,I227)&gt;AE$5,$AL238/I227,$AL238-SUM($I269:AD269)))</f>
        <v>0</v>
      </c>
      <c r="AF269" s="152">
        <f>IF(AF$5&lt;=$D269,0,IF(SUM($D269,I227)&gt;AF$5,$AL238/I227,$AL238-SUM($I269:AE269)))</f>
        <v>0</v>
      </c>
      <c r="AG269" s="152">
        <f>IF(AG$5&lt;=$D269,0,IF(SUM($D269,I227)&gt;AG$5,$AL238/I227,$AL238-SUM($I269:AF269)))</f>
        <v>0</v>
      </c>
      <c r="AH269" s="152">
        <f>IF(AH$5&lt;=$D269,0,IF(SUM($D269,I227)&gt;AH$5,$AL238/I227,$AL238-SUM($I269:AG269)))</f>
        <v>0</v>
      </c>
      <c r="AI269" s="152">
        <f>IF(AI$5&lt;=$D269,0,IF(SUM($D269,I227)&gt;AI$5,$AL238/I227,$AL238-SUM($I269:AH269)))</f>
        <v>0</v>
      </c>
      <c r="AJ269" s="152">
        <f>IF(AJ$5&lt;=$D269,0,IF(SUM($D269,I227)&gt;AJ$5,$AL238/I227,$AL238-SUM($I269:AI269)))</f>
        <v>0</v>
      </c>
      <c r="AK269" s="152">
        <f>IF(AK$5&lt;=$D269,0,IF(SUM($D269,I227)&gt;AK$5,$AL238/I227,$AL238-SUM($I269:AJ269)))</f>
        <v>0</v>
      </c>
      <c r="AL269" s="152">
        <f>IF(AL$5&lt;=$D269,0,IF(SUM($D269,I227)&gt;AL$5,$AL238/I227,$AL238-SUM($I269:AK269)))</f>
        <v>0</v>
      </c>
      <c r="AM269" s="153">
        <f>IF(AM$5&lt;=$D269,0,IF(SUM($D269,I227)&gt;AM$5,$AL238/I227,$AL238-SUM($I269:AL269)))</f>
        <v>0</v>
      </c>
      <c r="AN269" s="154">
        <f>IF(AN$5&lt;=$D269,0,IF(SUM($D269,I227)&gt;AN$5,$AL238/I227,$AL238-SUM($I269:AM269)))</f>
        <v>0</v>
      </c>
      <c r="AO269" s="154">
        <f>IF(AO$5&lt;=$D269,0,IF(SUM($D269,I227)&gt;AO$5,$AL238/I227,$AL238-SUM($I269:AN269)))</f>
        <v>0</v>
      </c>
      <c r="AP269" s="154">
        <f>IF(AP$5&lt;=$D269,0,IF(SUM($D269,I227)&gt;AP$5,$AL238/I227,$AL238-SUM($I269:AO269)))</f>
        <v>0</v>
      </c>
      <c r="AQ269" s="154">
        <f>IF(AQ$5&lt;=$D269,0,IF(SUM($D269,I227)&gt;AQ$5,$AL238/I227,$AL238-SUM($I269:AP269)))</f>
        <v>0</v>
      </c>
      <c r="AR269" s="154">
        <f>IF(AR$5&lt;=$D269,0,IF(SUM($D269,I227)&gt;AR$5,$AL238/I227,$AL238-SUM($I269:AQ269)))</f>
        <v>0</v>
      </c>
      <c r="AS269" s="154">
        <f>IF(AS$5&lt;=$D269,0,IF(SUM($D269,I227)&gt;AS$5,$AL238/I227,$AL238-SUM($I269:AR269)))</f>
        <v>0</v>
      </c>
      <c r="AT269" s="154">
        <f>IF(AT$5&lt;=$D269,0,IF(SUM($D269,I227)&gt;AT$5,$AL238/I227,$AL238-SUM($I269:AS269)))</f>
        <v>0</v>
      </c>
      <c r="AU269" s="154">
        <f>IF(AU$5&lt;=$D269,0,IF(SUM($D269,I227)&gt;AU$5,$AL238/I227,$AL238-SUM($I269:AT269)))</f>
        <v>0</v>
      </c>
      <c r="AV269" s="154">
        <f>IF(AV$5&lt;=$D269,0,IF(SUM($D269,I227)&gt;AV$5,$AL238/I227,$AL238-SUM($I269:AU269)))</f>
        <v>0</v>
      </c>
      <c r="AW269" s="154">
        <f>IF(AW$5&lt;=$D269,0,IF(SUM($D269,I227)&gt;AW$5,$AL238/I227,$AL238-SUM($I269:AV269)))</f>
        <v>0</v>
      </c>
      <c r="AX269" s="154">
        <f>IF(AX$5&lt;=$D269,0,IF(SUM($D269,I227)&gt;AX$5,$AL238/I227,$AL238-SUM($I269:AW269)))</f>
        <v>0</v>
      </c>
      <c r="AY269" s="154">
        <f>IF(AY$5&lt;=$D269,0,IF(SUM($D269,I227)&gt;AY$5,$AL238/I227,$AL238-SUM($I269:AX269)))</f>
        <v>0</v>
      </c>
      <c r="AZ269" s="154">
        <f>IF(AZ$5&lt;=$D269,0,IF(SUM($D269,I227)&gt;AZ$5,$AL238/I227,$AL238-SUM($I269:AY269)))</f>
        <v>0</v>
      </c>
      <c r="BA269" s="154">
        <f>IF(BA$5&lt;=$D269,0,IF(SUM($D269,I227)&gt;BA$5,$AL238/I227,$AL238-SUM($I269:AZ269)))</f>
        <v>0</v>
      </c>
      <c r="BB269" s="154">
        <f>IF(BB$5&lt;=$D269,0,IF(SUM($D269,I227)&gt;BB$5,$AL238/I227,$AL238-SUM($I269:BA269)))</f>
        <v>0</v>
      </c>
      <c r="BC269" s="154">
        <f>IF(BC$5&lt;=$D269,0,IF(SUM($D269,I227)&gt;BC$5,$AL238/I227,$AL238-SUM($I269:BB269)))</f>
        <v>0</v>
      </c>
      <c r="BD269" s="154">
        <f>IF(BD$5&lt;=$D269,0,IF(SUM($D269,I227)&gt;BD$5,$AL238/I227,$AL238-SUM($I269:BC269)))</f>
        <v>0</v>
      </c>
      <c r="BE269" s="154">
        <f>IF(BE$5&lt;=$D269,0,IF(SUM($D269,I227)&gt;BE$5,$AL238/I227,$AL238-SUM($I269:BD269)))</f>
        <v>0</v>
      </c>
      <c r="BF269" s="154">
        <f>IF(BF$5&lt;=$D269,0,IF(SUM($D269,I227)&gt;BF$5,$AL238/I227,$AL238-SUM($I269:BE269)))</f>
        <v>0</v>
      </c>
      <c r="BG269" s="154">
        <f>IF(BG$5&lt;=$D269,0,IF(SUM($D269,I227)&gt;BG$5,$AL238/I227,$AL238-SUM($I269:BF269)))</f>
        <v>0</v>
      </c>
      <c r="BH269" s="154">
        <f>IF(BH$5&lt;=$D269,0,IF(SUM($D269,I227)&gt;BH$5,$AL238/I227,$AL238-SUM($I269:BG269)))</f>
        <v>0</v>
      </c>
      <c r="BI269" s="154">
        <f>IF(BI$5&lt;=$D269,0,IF(SUM($D269,I227)&gt;BI$5,$AL238/I227,$AL238-SUM($I269:BH269)))</f>
        <v>0</v>
      </c>
      <c r="BJ269" s="154">
        <f>IF(BJ$5&lt;=$D269,0,IF(SUM($D269,I227)&gt;BJ$5,$AL238/I227,$AL238-SUM($I269:BI269)))</f>
        <v>0</v>
      </c>
      <c r="BK269" s="154">
        <f>IF(BK$5&lt;=$D269,0,IF(SUM($D269,I227)&gt;BK$5,$AL238/I227,$AL238-SUM($I269:BJ269)))</f>
        <v>0</v>
      </c>
      <c r="BL269" s="154">
        <f>IF(BL$5&lt;=$D269,0,IF(SUM($D269,I227)&gt;BL$5,$AL238/I227,$AL238-SUM($I269:BK269)))</f>
        <v>0</v>
      </c>
      <c r="BM269" s="154">
        <f>IF(BM$5&lt;=$D269,0,IF(SUM($D269,I227)&gt;BM$5,$AL238/I227,$AL238-SUM($I269:BL269)))</f>
        <v>0</v>
      </c>
      <c r="BN269" s="154">
        <f>IF(BN$5&lt;=$D269,0,IF(SUM($D269,I227)&gt;BN$5,$AL238/I227,$AL238-SUM($I269:BM269)))</f>
        <v>0</v>
      </c>
      <c r="BO269" s="154">
        <f>IF(BO$5&lt;=$D269,0,IF(SUM($D269,I227)&gt;BO$5,$AL238/I227,$AL238-SUM($I269:BN269)))</f>
        <v>0</v>
      </c>
      <c r="BP269" s="154">
        <f>IF(BP$5&lt;=$D269,0,IF(SUM($D269,I227)&gt;BP$5,$AL238/I227,$AL238-SUM($I269:BO269)))</f>
        <v>0</v>
      </c>
      <c r="BQ269" s="154">
        <f>IF(BQ$5&lt;=$D269,0,IF(SUM($D269,I227)&gt;BQ$5,$AL238/I227,$AL238-SUM($I269:BP269)))</f>
        <v>0</v>
      </c>
      <c r="BR269" s="154">
        <f>IF(BR$5&lt;=$D269,0,IF(SUM($D269,I227)&gt;BR$5,$AL238/I227,$AL238-SUM($I269:BQ269)))</f>
        <v>0</v>
      </c>
      <c r="BS269" s="154">
        <f>IF(BS$5&lt;=$D269,0,IF(SUM($D269,I227)&gt;BS$5,$AL238/I227,$AL238-SUM($I269:BR269)))</f>
        <v>0</v>
      </c>
      <c r="BT269" s="154">
        <f>IF(BT$5&lt;=$D269,0,IF(SUM($D269,I227)&gt;BT$5,$AL238/I227,$AL238-SUM($I269:BS269)))</f>
        <v>0</v>
      </c>
      <c r="BU269" s="154">
        <f>IF(BU$5&lt;=$D269,0,IF(SUM($D269,I227)&gt;BU$5,$AL238/I227,$AL238-SUM($I269:BT269)))</f>
        <v>0</v>
      </c>
      <c r="BV269" s="154">
        <f>IF(BV$5&lt;=$D269,0,IF(SUM($D269,I227)&gt;BV$5,$AL238/I227,$AL238-SUM($I269:BU269)))</f>
        <v>0</v>
      </c>
      <c r="BW269" s="154">
        <f>IF(BW$5&lt;=$D269,0,IF(SUM($D269,I227)&gt;BW$5,$AL238/I227,$AL238-SUM($I269:BV269)))</f>
        <v>0</v>
      </c>
    </row>
    <row r="270" spans="4:75" ht="12.75" customHeight="1" outlineLevel="1">
      <c r="D270" s="155">
        <f t="shared" si="64"/>
        <v>2042</v>
      </c>
      <c r="E270" s="120" t="s">
        <v>55</v>
      </c>
      <c r="I270" s="134"/>
      <c r="J270" s="152">
        <f>IF(J$5&lt;=$D270,0,IF(SUM($D270,I227)&gt;J$5,$AM238/I227,$AM238-SUM($I270:I270)))</f>
        <v>0</v>
      </c>
      <c r="K270" s="152">
        <f>IF(K$5&lt;=$D270,0,IF(SUM($D270,I227)&gt;K$5,$AM238/I227,$AM238-SUM($I270:J270)))</f>
        <v>0</v>
      </c>
      <c r="L270" s="152">
        <f>IF(L$5&lt;=$D270,0,IF(SUM($D270,I227)&gt;L$5,$AM238/I227,$AM238-SUM($I270:K270)))</f>
        <v>0</v>
      </c>
      <c r="M270" s="152">
        <f>IF(M$5&lt;=$D270,0,IF(SUM($D270,I227)&gt;M$5,$AM238/I227,$AM238-SUM($I270:L270)))</f>
        <v>0</v>
      </c>
      <c r="N270" s="152">
        <f>IF(N$5&lt;=$D270,0,IF(SUM($D270,I227)&gt;N$5,$AM238/I227,$AM238-SUM($I270:M270)))</f>
        <v>0</v>
      </c>
      <c r="O270" s="152">
        <f>IF(O$5&lt;=$D270,0,IF(SUM($D270,I227)&gt;O$5,$AM238/I227,$AM238-SUM($I270:N270)))</f>
        <v>0</v>
      </c>
      <c r="P270" s="152">
        <f>IF(P$5&lt;=$D270,0,IF(SUM($D270,I227)&gt;P$5,$AM238/I227,$AM238-SUM($I270:O270)))</f>
        <v>0</v>
      </c>
      <c r="Q270" s="152">
        <f>IF(Q$5&lt;=$D270,0,IF(SUM($D270,I227)&gt;Q$5,$AM238/I227,$AM238-SUM($I270:P270)))</f>
        <v>0</v>
      </c>
      <c r="R270" s="152">
        <f>IF(R$5&lt;=$D270,0,IF(SUM($D270,I227)&gt;R$5,$AM238/I227,$AM238-SUM($I270:Q270)))</f>
        <v>0</v>
      </c>
      <c r="S270" s="152">
        <f>IF(S$5&lt;=$D270,0,IF(SUM($D270,I227)&gt;S$5,$AM238/I227,$AM238-SUM($I270:R270)))</f>
        <v>0</v>
      </c>
      <c r="T270" s="152">
        <f>IF(T$5&lt;=$D270,0,IF(SUM($D270,I227)&gt;T$5,$AM238/I227,$AM238-SUM($I270:S270)))</f>
        <v>0</v>
      </c>
      <c r="U270" s="152">
        <f>IF(U$5&lt;=$D270,0,IF(SUM($D270,I227)&gt;U$5,$AM238/I227,$AM238-SUM($I270:T270)))</f>
        <v>0</v>
      </c>
      <c r="V270" s="152">
        <f>IF(V$5&lt;=$D270,0,IF(SUM($D270,I227)&gt;V$5,$AM238/I227,$AM238-SUM($I270:U270)))</f>
        <v>0</v>
      </c>
      <c r="W270" s="152">
        <f>IF(W$5&lt;=$D270,0,IF(SUM($D270,I227)&gt;W$5,$AM238/I227,$AM238-SUM($I270:V270)))</f>
        <v>0</v>
      </c>
      <c r="X270" s="152">
        <f>IF(X$5&lt;=$D270,0,IF(SUM($D270,I227)&gt;X$5,$AM238/I227,$AM238-SUM($I270:W270)))</f>
        <v>0</v>
      </c>
      <c r="Y270" s="152">
        <f>IF(Y$5&lt;=$D270,0,IF(SUM($D270,I227)&gt;Y$5,$AM238/I227,$AM238-SUM($I270:X270)))</f>
        <v>0</v>
      </c>
      <c r="Z270" s="152">
        <f>IF(Z$5&lt;=$D270,0,IF(SUM($D270,I227)&gt;Z$5,$AM238/I227,$AM238-SUM($I270:Y270)))</f>
        <v>0</v>
      </c>
      <c r="AA270" s="152">
        <f>IF(AA$5&lt;=$D270,0,IF(SUM($D270,I227)&gt;AA$5,$AM238/I227,$AM238-SUM($I270:Z270)))</f>
        <v>0</v>
      </c>
      <c r="AB270" s="152">
        <f>IF(AB$5&lt;=$D270,0,IF(SUM($D270,I227)&gt;AB$5,$AM238/I227,$AM238-SUM($I270:AA270)))</f>
        <v>0</v>
      </c>
      <c r="AC270" s="152">
        <f>IF(AC$5&lt;=$D270,0,IF(SUM($D270,I227)&gt;AC$5,$AM238/I227,$AM238-SUM($I270:AB270)))</f>
        <v>0</v>
      </c>
      <c r="AD270" s="152">
        <f>IF(AD$5&lt;=$D270,0,IF(SUM($D270,I227)&gt;AD$5,$AM238/I227,$AM238-SUM($I270:AC270)))</f>
        <v>0</v>
      </c>
      <c r="AE270" s="152">
        <f>IF(AE$5&lt;=$D270,0,IF(SUM($D270,I227)&gt;AE$5,$AM238/I227,$AM238-SUM($I270:AD270)))</f>
        <v>0</v>
      </c>
      <c r="AF270" s="152">
        <f>IF(AF$5&lt;=$D270,0,IF(SUM($D270,I227)&gt;AF$5,$AM238/I227,$AM238-SUM($I270:AE270)))</f>
        <v>0</v>
      </c>
      <c r="AG270" s="152">
        <f>IF(AG$5&lt;=$D270,0,IF(SUM($D270,I227)&gt;AG$5,$AM238/I227,$AM238-SUM($I270:AF270)))</f>
        <v>0</v>
      </c>
      <c r="AH270" s="152">
        <f>IF(AH$5&lt;=$D270,0,IF(SUM($D270,I227)&gt;AH$5,$AM238/I227,$AM238-SUM($I270:AG270)))</f>
        <v>0</v>
      </c>
      <c r="AI270" s="152">
        <f>IF(AI$5&lt;=$D270,0,IF(SUM($D270,I227)&gt;AI$5,$AM238/I227,$AM238-SUM($I270:AH270)))</f>
        <v>0</v>
      </c>
      <c r="AJ270" s="152">
        <f>IF(AJ$5&lt;=$D270,0,IF(SUM($D270,I227)&gt;AJ$5,$AM238/I227,$AM238-SUM($I270:AI270)))</f>
        <v>0</v>
      </c>
      <c r="AK270" s="152">
        <f>IF(AK$5&lt;=$D270,0,IF(SUM($D270,I227)&gt;AK$5,$AM238/I227,$AM238-SUM($I270:AJ270)))</f>
        <v>0</v>
      </c>
      <c r="AL270" s="152">
        <f>IF(AL$5&lt;=$D270,0,IF(SUM($D270,I227)&gt;AL$5,$AM238/I227,$AM238-SUM($I270:AK270)))</f>
        <v>0</v>
      </c>
      <c r="AM270" s="152">
        <f>IF(AM$5&lt;=$D270,0,IF(SUM($D270,I227)&gt;AM$5,$AM238/I227,$AM238-SUM($I270:AL270)))</f>
        <v>0</v>
      </c>
      <c r="AN270" s="153">
        <f>IF(AN$5&lt;=$D270,0,IF(SUM($D270,I227)&gt;AN$5,$AM238/I227,$AM238-SUM($I270:AM270)))</f>
        <v>0</v>
      </c>
      <c r="AO270" s="154">
        <f>IF(AO$5&lt;=$D270,0,IF(SUM($D270,I227)&gt;AO$5,$AM238/I227,$AM238-SUM($I270:AN270)))</f>
        <v>0</v>
      </c>
      <c r="AP270" s="154">
        <f>IF(AP$5&lt;=$D270,0,IF(SUM($D270,I227)&gt;AP$5,$AM238/I227,$AM238-SUM($I270:AO270)))</f>
        <v>0</v>
      </c>
      <c r="AQ270" s="154">
        <f>IF(AQ$5&lt;=$D270,0,IF(SUM($D270,I227)&gt;AQ$5,$AM238/I227,$AM238-SUM($I270:AP270)))</f>
        <v>0</v>
      </c>
      <c r="AR270" s="154">
        <f>IF(AR$5&lt;=$D270,0,IF(SUM($D270,I227)&gt;AR$5,$AM238/I227,$AM238-SUM($I270:AQ270)))</f>
        <v>0</v>
      </c>
      <c r="AS270" s="154">
        <f>IF(AS$5&lt;=$D270,0,IF(SUM($D270,I227)&gt;AS$5,$AM238/I227,$AM238-SUM($I270:AR270)))</f>
        <v>0</v>
      </c>
      <c r="AT270" s="154">
        <f>IF(AT$5&lt;=$D270,0,IF(SUM($D270,I227)&gt;AT$5,$AM238/I227,$AM238-SUM($I270:AS270)))</f>
        <v>0</v>
      </c>
      <c r="AU270" s="154">
        <f>IF(AU$5&lt;=$D270,0,IF(SUM($D270,I227)&gt;AU$5,$AM238/I227,$AM238-SUM($I270:AT270)))</f>
        <v>0</v>
      </c>
      <c r="AV270" s="154">
        <f>IF(AV$5&lt;=$D270,0,IF(SUM($D270,I227)&gt;AV$5,$AM238/I227,$AM238-SUM($I270:AU270)))</f>
        <v>0</v>
      </c>
      <c r="AW270" s="154">
        <f>IF(AW$5&lt;=$D270,0,IF(SUM($D270,I227)&gt;AW$5,$AM238/I227,$AM238-SUM($I270:AV270)))</f>
        <v>0</v>
      </c>
      <c r="AX270" s="154">
        <f>IF(AX$5&lt;=$D270,0,IF(SUM($D270,I227)&gt;AX$5,$AM238/I227,$AM238-SUM($I270:AW270)))</f>
        <v>0</v>
      </c>
      <c r="AY270" s="154">
        <f>IF(AY$5&lt;=$D270,0,IF(SUM($D270,I227)&gt;AY$5,$AM238/I227,$AM238-SUM($I270:AX270)))</f>
        <v>0</v>
      </c>
      <c r="AZ270" s="154">
        <f>IF(AZ$5&lt;=$D270,0,IF(SUM($D270,I227)&gt;AZ$5,$AM238/I227,$AM238-SUM($I270:AY270)))</f>
        <v>0</v>
      </c>
      <c r="BA270" s="154">
        <f>IF(BA$5&lt;=$D270,0,IF(SUM($D270,I227)&gt;BA$5,$AM238/I227,$AM238-SUM($I270:AZ270)))</f>
        <v>0</v>
      </c>
      <c r="BB270" s="154">
        <f>IF(BB$5&lt;=$D270,0,IF(SUM($D270,I227)&gt;BB$5,$AM238/I227,$AM238-SUM($I270:BA270)))</f>
        <v>0</v>
      </c>
      <c r="BC270" s="154">
        <f>IF(BC$5&lt;=$D270,0,IF(SUM($D270,I227)&gt;BC$5,$AM238/I227,$AM238-SUM($I270:BB270)))</f>
        <v>0</v>
      </c>
      <c r="BD270" s="154">
        <f>IF(BD$5&lt;=$D270,0,IF(SUM($D270,I227)&gt;BD$5,$AM238/I227,$AM238-SUM($I270:BC270)))</f>
        <v>0</v>
      </c>
      <c r="BE270" s="154">
        <f>IF(BE$5&lt;=$D270,0,IF(SUM($D270,I227)&gt;BE$5,$AM238/I227,$AM238-SUM($I270:BD270)))</f>
        <v>0</v>
      </c>
      <c r="BF270" s="154">
        <f>IF(BF$5&lt;=$D270,0,IF(SUM($D270,I227)&gt;BF$5,$AM238/I227,$AM238-SUM($I270:BE270)))</f>
        <v>0</v>
      </c>
      <c r="BG270" s="154">
        <f>IF(BG$5&lt;=$D270,0,IF(SUM($D270,I227)&gt;BG$5,$AM238/I227,$AM238-SUM($I270:BF270)))</f>
        <v>0</v>
      </c>
      <c r="BH270" s="154">
        <f>IF(BH$5&lt;=$D270,0,IF(SUM($D270,I227)&gt;BH$5,$AM238/I227,$AM238-SUM($I270:BG270)))</f>
        <v>0</v>
      </c>
      <c r="BI270" s="154">
        <f>IF(BI$5&lt;=$D270,0,IF(SUM($D270,I227)&gt;BI$5,$AM238/I227,$AM238-SUM($I270:BH270)))</f>
        <v>0</v>
      </c>
      <c r="BJ270" s="154">
        <f>IF(BJ$5&lt;=$D270,0,IF(SUM($D270,I227)&gt;BJ$5,$AM238/I227,$AM238-SUM($I270:BI270)))</f>
        <v>0</v>
      </c>
      <c r="BK270" s="154">
        <f>IF(BK$5&lt;=$D270,0,IF(SUM($D270,I227)&gt;BK$5,$AM238/I227,$AM238-SUM($I270:BJ270)))</f>
        <v>0</v>
      </c>
      <c r="BL270" s="154">
        <f>IF(BL$5&lt;=$D270,0,IF(SUM($D270,I227)&gt;BL$5,$AM238/I227,$AM238-SUM($I270:BK270)))</f>
        <v>0</v>
      </c>
      <c r="BM270" s="154">
        <f>IF(BM$5&lt;=$D270,0,IF(SUM($D270,I227)&gt;BM$5,$AM238/I227,$AM238-SUM($I270:BL270)))</f>
        <v>0</v>
      </c>
      <c r="BN270" s="154">
        <f>IF(BN$5&lt;=$D270,0,IF(SUM($D270,I227)&gt;BN$5,$AM238/I227,$AM238-SUM($I270:BM270)))</f>
        <v>0</v>
      </c>
      <c r="BO270" s="154">
        <f>IF(BO$5&lt;=$D270,0,IF(SUM($D270,I227)&gt;BO$5,$AM238/I227,$AM238-SUM($I270:BN270)))</f>
        <v>0</v>
      </c>
      <c r="BP270" s="154">
        <f>IF(BP$5&lt;=$D270,0,IF(SUM($D270,I227)&gt;BP$5,$AM238/I227,$AM238-SUM($I270:BO270)))</f>
        <v>0</v>
      </c>
      <c r="BQ270" s="154">
        <f>IF(BQ$5&lt;=$D270,0,IF(SUM($D270,I227)&gt;BQ$5,$AM238/I227,$AM238-SUM($I270:BP270)))</f>
        <v>0</v>
      </c>
      <c r="BR270" s="154">
        <f>IF(BR$5&lt;=$D270,0,IF(SUM($D270,I227)&gt;BR$5,$AM238/I227,$AM238-SUM($I270:BQ270)))</f>
        <v>0</v>
      </c>
      <c r="BS270" s="154">
        <f>IF(BS$5&lt;=$D270,0,IF(SUM($D270,I227)&gt;BS$5,$AM238/I227,$AM238-SUM($I270:BR270)))</f>
        <v>0</v>
      </c>
      <c r="BT270" s="154">
        <f>IF(BT$5&lt;=$D270,0,IF(SUM($D270,I227)&gt;BT$5,$AM238/I227,$AM238-SUM($I270:BS270)))</f>
        <v>0</v>
      </c>
      <c r="BU270" s="154">
        <f>IF(BU$5&lt;=$D270,0,IF(SUM($D270,I227)&gt;BU$5,$AM238/I227,$AM238-SUM($I270:BT270)))</f>
        <v>0</v>
      </c>
      <c r="BV270" s="154">
        <f>IF(BV$5&lt;=$D270,0,IF(SUM($D270,I227)&gt;BV$5,$AM238/I227,$AM238-SUM($I270:BU270)))</f>
        <v>0</v>
      </c>
      <c r="BW270" s="154">
        <f>IF(BW$5&lt;=$D270,0,IF(SUM($D270,I227)&gt;BW$5,$AM238/I227,$AM238-SUM($I270:BV270)))</f>
        <v>0</v>
      </c>
    </row>
    <row r="271" spans="4:75" ht="12.75" customHeight="1" outlineLevel="1">
      <c r="I271" s="134"/>
    </row>
    <row r="272" spans="4:75" ht="12.75" customHeight="1">
      <c r="D272" s="126" t="s">
        <v>28</v>
      </c>
      <c r="E272" s="120" t="s">
        <v>55</v>
      </c>
      <c r="I272" s="134"/>
      <c r="J272" s="120">
        <f>J232+SUM(J240:J270)</f>
        <v>9.1821799575411926</v>
      </c>
      <c r="K272" s="120">
        <f t="shared" ref="K272:BQ272" si="65">K232+SUM(K240:K270)</f>
        <v>9.272046795049782</v>
      </c>
      <c r="L272" s="120">
        <f t="shared" si="65"/>
        <v>9.3669460268982014</v>
      </c>
      <c r="M272" s="120">
        <f t="shared" si="65"/>
        <v>9.4805200036864967</v>
      </c>
      <c r="N272" s="120">
        <f t="shared" si="65"/>
        <v>9.6031900689371241</v>
      </c>
      <c r="O272" s="120">
        <f t="shared" si="65"/>
        <v>9.7366276748563614</v>
      </c>
      <c r="P272" s="120">
        <f t="shared" si="65"/>
        <v>9.7366276748563614</v>
      </c>
      <c r="Q272" s="120">
        <f t="shared" si="65"/>
        <v>9.7366276748563614</v>
      </c>
      <c r="R272" s="120">
        <f t="shared" si="65"/>
        <v>9.7366276748563614</v>
      </c>
      <c r="S272" s="120">
        <f t="shared" si="65"/>
        <v>9.7366276748563614</v>
      </c>
      <c r="T272" s="120">
        <f t="shared" si="65"/>
        <v>3.9656547573725738</v>
      </c>
      <c r="U272" s="120">
        <f t="shared" si="65"/>
        <v>0.5544477173151684</v>
      </c>
      <c r="V272" s="120">
        <f t="shared" si="65"/>
        <v>0.5544477173151684</v>
      </c>
      <c r="W272" s="120">
        <f t="shared" si="65"/>
        <v>0.5544477173151684</v>
      </c>
      <c r="X272" s="120">
        <f t="shared" si="65"/>
        <v>0.5544477173151684</v>
      </c>
      <c r="Y272" s="120">
        <f t="shared" si="65"/>
        <v>0.5544477173151684</v>
      </c>
      <c r="Z272" s="120">
        <f t="shared" si="65"/>
        <v>0.5544477173151684</v>
      </c>
      <c r="AA272" s="120">
        <f t="shared" si="65"/>
        <v>0.5544477173151684</v>
      </c>
      <c r="AB272" s="120">
        <f t="shared" si="65"/>
        <v>0.5544477173151684</v>
      </c>
      <c r="AC272" s="120">
        <f t="shared" si="65"/>
        <v>0.5544477173151684</v>
      </c>
      <c r="AD272" s="120">
        <f t="shared" si="65"/>
        <v>0.5544477173151684</v>
      </c>
      <c r="AE272" s="120">
        <f t="shared" si="65"/>
        <v>0.5544477173151684</v>
      </c>
      <c r="AF272" s="120">
        <f t="shared" si="65"/>
        <v>0.5544477173151684</v>
      </c>
      <c r="AG272" s="120">
        <f t="shared" si="65"/>
        <v>0.5544477173151684</v>
      </c>
      <c r="AH272" s="120">
        <f t="shared" si="65"/>
        <v>0.5544477173151684</v>
      </c>
      <c r="AI272" s="120">
        <f t="shared" si="65"/>
        <v>0.5544477173151684</v>
      </c>
      <c r="AJ272" s="120">
        <f t="shared" si="65"/>
        <v>0.5544477173151684</v>
      </c>
      <c r="AK272" s="120">
        <f t="shared" si="65"/>
        <v>0.5544477173151684</v>
      </c>
      <c r="AL272" s="120">
        <f t="shared" si="65"/>
        <v>0.5544477173151684</v>
      </c>
      <c r="AM272" s="120">
        <f t="shared" si="65"/>
        <v>0.5544477173151684</v>
      </c>
      <c r="AN272" s="120">
        <f t="shared" si="65"/>
        <v>0.55444771731516718</v>
      </c>
      <c r="AO272" s="120">
        <f t="shared" si="65"/>
        <v>0.46458087980658125</v>
      </c>
      <c r="AP272" s="120">
        <f t="shared" si="65"/>
        <v>0.36968164795816205</v>
      </c>
      <c r="AQ272" s="120">
        <f t="shared" si="65"/>
        <v>0.25610767116986388</v>
      </c>
      <c r="AR272" s="120">
        <f t="shared" si="65"/>
        <v>0.13343760591923903</v>
      </c>
      <c r="AS272" s="120">
        <f t="shared" si="65"/>
        <v>0</v>
      </c>
      <c r="AT272" s="120">
        <f t="shared" si="65"/>
        <v>0</v>
      </c>
      <c r="AU272" s="120">
        <f t="shared" si="65"/>
        <v>0</v>
      </c>
      <c r="AV272" s="120">
        <f t="shared" si="65"/>
        <v>0</v>
      </c>
      <c r="AW272" s="120">
        <f t="shared" si="65"/>
        <v>0</v>
      </c>
      <c r="AX272" s="120">
        <f t="shared" si="65"/>
        <v>0</v>
      </c>
      <c r="AY272" s="120">
        <f t="shared" si="65"/>
        <v>0</v>
      </c>
      <c r="AZ272" s="120">
        <f t="shared" si="65"/>
        <v>0</v>
      </c>
      <c r="BA272" s="120">
        <f t="shared" si="65"/>
        <v>0</v>
      </c>
      <c r="BB272" s="120">
        <f t="shared" si="65"/>
        <v>0</v>
      </c>
      <c r="BC272" s="120">
        <f t="shared" si="65"/>
        <v>0</v>
      </c>
      <c r="BD272" s="120">
        <f t="shared" si="65"/>
        <v>0</v>
      </c>
      <c r="BE272" s="120">
        <f t="shared" si="65"/>
        <v>0</v>
      </c>
      <c r="BF272" s="120">
        <f t="shared" si="65"/>
        <v>0</v>
      </c>
      <c r="BG272" s="120">
        <f t="shared" si="65"/>
        <v>0</v>
      </c>
      <c r="BH272" s="120">
        <f t="shared" si="65"/>
        <v>0</v>
      </c>
      <c r="BI272" s="120">
        <f t="shared" si="65"/>
        <v>0</v>
      </c>
      <c r="BJ272" s="120">
        <f t="shared" si="65"/>
        <v>0</v>
      </c>
      <c r="BK272" s="120">
        <f t="shared" si="65"/>
        <v>0</v>
      </c>
      <c r="BL272" s="120">
        <f t="shared" si="65"/>
        <v>0</v>
      </c>
      <c r="BM272" s="120">
        <f t="shared" si="65"/>
        <v>0</v>
      </c>
      <c r="BN272" s="120">
        <f t="shared" si="65"/>
        <v>0</v>
      </c>
      <c r="BO272" s="120">
        <f t="shared" si="65"/>
        <v>0</v>
      </c>
      <c r="BP272" s="120">
        <f t="shared" si="65"/>
        <v>0</v>
      </c>
      <c r="BQ272" s="120">
        <f t="shared" si="65"/>
        <v>0</v>
      </c>
      <c r="BR272" s="120">
        <f t="shared" ref="BR272:BV272" si="66">BR232+SUM(BR240:BR270)</f>
        <v>0</v>
      </c>
      <c r="BS272" s="120">
        <f t="shared" si="66"/>
        <v>0</v>
      </c>
      <c r="BT272" s="120">
        <f t="shared" si="66"/>
        <v>0</v>
      </c>
      <c r="BU272" s="120">
        <f t="shared" si="66"/>
        <v>0</v>
      </c>
      <c r="BV272" s="120">
        <f t="shared" si="66"/>
        <v>0</v>
      </c>
      <c r="BW272" s="120">
        <f t="shared" ref="BW272" si="67">BW232+SUM(BW240:BW270)</f>
        <v>0</v>
      </c>
    </row>
    <row r="273" spans="1:75" ht="12.75" customHeight="1">
      <c r="D273" s="126" t="s">
        <v>30</v>
      </c>
      <c r="E273" s="120" t="s">
        <v>55</v>
      </c>
      <c r="I273" s="134"/>
      <c r="J273" s="120">
        <f>J238-SUM(J241:J270)+I273</f>
        <v>2.696005125257666</v>
      </c>
      <c r="K273" s="120">
        <f t="shared" ref="K273:BQ273" si="68">K238-SUM(K241:K270)+J273</f>
        <v>5.4531152432016627</v>
      </c>
      <c r="L273" s="120">
        <f t="shared" si="68"/>
        <v>8.6755684774935062</v>
      </c>
      <c r="M273" s="120">
        <f t="shared" si="68"/>
        <v>12.057330388867033</v>
      </c>
      <c r="N273" s="120">
        <f t="shared" si="68"/>
        <v>15.639448455048223</v>
      </c>
      <c r="O273" s="120">
        <f t="shared" si="68"/>
        <v>15.085000737733054</v>
      </c>
      <c r="P273" s="120">
        <f t="shared" si="68"/>
        <v>14.530553020417885</v>
      </c>
      <c r="Q273" s="120">
        <f t="shared" si="68"/>
        <v>13.976105303102717</v>
      </c>
      <c r="R273" s="120">
        <f t="shared" si="68"/>
        <v>13.421657585787548</v>
      </c>
      <c r="S273" s="120">
        <f t="shared" si="68"/>
        <v>12.867209868472379</v>
      </c>
      <c r="T273" s="120">
        <f t="shared" si="68"/>
        <v>12.312762151157211</v>
      </c>
      <c r="U273" s="120">
        <f t="shared" si="68"/>
        <v>11.758314433842042</v>
      </c>
      <c r="V273" s="120">
        <f t="shared" si="68"/>
        <v>11.203866716526873</v>
      </c>
      <c r="W273" s="120">
        <f t="shared" si="68"/>
        <v>10.649418999211704</v>
      </c>
      <c r="X273" s="120">
        <f t="shared" si="68"/>
        <v>10.094971281896536</v>
      </c>
      <c r="Y273" s="120">
        <f t="shared" si="68"/>
        <v>9.5405235645813669</v>
      </c>
      <c r="Z273" s="120">
        <f t="shared" si="68"/>
        <v>8.9860758472661981</v>
      </c>
      <c r="AA273" s="120">
        <f t="shared" si="68"/>
        <v>8.4316281299510294</v>
      </c>
      <c r="AB273" s="120">
        <f t="shared" si="68"/>
        <v>7.8771804126358607</v>
      </c>
      <c r="AC273" s="120">
        <f t="shared" si="68"/>
        <v>7.3227326953206919</v>
      </c>
      <c r="AD273" s="120">
        <f t="shared" si="68"/>
        <v>6.7682849780055232</v>
      </c>
      <c r="AE273" s="120">
        <f t="shared" si="68"/>
        <v>6.2138372606903545</v>
      </c>
      <c r="AF273" s="120">
        <f t="shared" si="68"/>
        <v>5.6593895433751857</v>
      </c>
      <c r="AG273" s="120">
        <f t="shared" si="68"/>
        <v>5.104941826060017</v>
      </c>
      <c r="AH273" s="120">
        <f t="shared" si="68"/>
        <v>4.5504941087448483</v>
      </c>
      <c r="AI273" s="120">
        <f t="shared" si="68"/>
        <v>3.99604639142968</v>
      </c>
      <c r="AJ273" s="120">
        <f t="shared" si="68"/>
        <v>3.4415986741145117</v>
      </c>
      <c r="AK273" s="120">
        <f t="shared" si="68"/>
        <v>2.8871509567993434</v>
      </c>
      <c r="AL273" s="120">
        <f t="shared" si="68"/>
        <v>2.3327032394841751</v>
      </c>
      <c r="AM273" s="120">
        <f t="shared" si="68"/>
        <v>1.7782555221690068</v>
      </c>
      <c r="AN273" s="120">
        <f t="shared" si="68"/>
        <v>1.2238078048538397</v>
      </c>
      <c r="AO273" s="120">
        <f t="shared" si="68"/>
        <v>0.75922692504725842</v>
      </c>
      <c r="AP273" s="120">
        <f t="shared" si="68"/>
        <v>0.38954527708909636</v>
      </c>
      <c r="AQ273" s="120">
        <f t="shared" si="68"/>
        <v>0.13343760591923248</v>
      </c>
      <c r="AR273" s="120">
        <f t="shared" si="68"/>
        <v>-6.5503158452884236E-15</v>
      </c>
      <c r="AS273" s="120">
        <f t="shared" si="68"/>
        <v>-6.5503158452884236E-15</v>
      </c>
      <c r="AT273" s="120">
        <f t="shared" si="68"/>
        <v>-6.5503158452884236E-15</v>
      </c>
      <c r="AU273" s="120">
        <f t="shared" si="68"/>
        <v>-6.5503158452884236E-15</v>
      </c>
      <c r="AV273" s="120">
        <f t="shared" si="68"/>
        <v>-6.5503158452884236E-15</v>
      </c>
      <c r="AW273" s="120">
        <f t="shared" si="68"/>
        <v>-6.5503158452884236E-15</v>
      </c>
      <c r="AX273" s="120">
        <f t="shared" si="68"/>
        <v>-6.5503158452884236E-15</v>
      </c>
      <c r="AY273" s="120">
        <f t="shared" si="68"/>
        <v>-6.5503158452884236E-15</v>
      </c>
      <c r="AZ273" s="120">
        <f t="shared" si="68"/>
        <v>-6.5503158452884236E-15</v>
      </c>
      <c r="BA273" s="120">
        <f t="shared" si="68"/>
        <v>-6.5503158452884236E-15</v>
      </c>
      <c r="BB273" s="120">
        <f t="shared" si="68"/>
        <v>-6.5503158452884236E-15</v>
      </c>
      <c r="BC273" s="120">
        <f t="shared" si="68"/>
        <v>-6.5503158452884236E-15</v>
      </c>
      <c r="BD273" s="120">
        <f t="shared" si="68"/>
        <v>-6.5503158452884236E-15</v>
      </c>
      <c r="BE273" s="120">
        <f t="shared" si="68"/>
        <v>-6.5503158452884236E-15</v>
      </c>
      <c r="BF273" s="120">
        <f t="shared" si="68"/>
        <v>-6.5503158452884236E-15</v>
      </c>
      <c r="BG273" s="120">
        <f t="shared" si="68"/>
        <v>-6.5503158452884236E-15</v>
      </c>
      <c r="BH273" s="120">
        <f t="shared" si="68"/>
        <v>-6.5503158452884236E-15</v>
      </c>
      <c r="BI273" s="120">
        <f t="shared" si="68"/>
        <v>-6.5503158452884236E-15</v>
      </c>
      <c r="BJ273" s="120">
        <f t="shared" si="68"/>
        <v>-6.5503158452884236E-15</v>
      </c>
      <c r="BK273" s="120">
        <f t="shared" si="68"/>
        <v>-6.5503158452884236E-15</v>
      </c>
      <c r="BL273" s="120">
        <f t="shared" si="68"/>
        <v>-6.5503158452884236E-15</v>
      </c>
      <c r="BM273" s="120">
        <f t="shared" si="68"/>
        <v>-6.5503158452884236E-15</v>
      </c>
      <c r="BN273" s="120">
        <f t="shared" si="68"/>
        <v>-6.5503158452884236E-15</v>
      </c>
      <c r="BO273" s="120">
        <f t="shared" si="68"/>
        <v>-6.5503158452884236E-15</v>
      </c>
      <c r="BP273" s="120">
        <f t="shared" si="68"/>
        <v>-6.5503158452884236E-15</v>
      </c>
      <c r="BQ273" s="120">
        <f t="shared" si="68"/>
        <v>-6.5503158452884236E-15</v>
      </c>
      <c r="BR273" s="120">
        <f t="shared" ref="BR273:BW273" si="69">BR238-SUM(BR241:BR270)+BQ273</f>
        <v>-6.5503158452884236E-15</v>
      </c>
      <c r="BS273" s="120">
        <f t="shared" si="69"/>
        <v>-6.5503158452884236E-15</v>
      </c>
      <c r="BT273" s="120">
        <f t="shared" si="69"/>
        <v>-6.5503158452884236E-15</v>
      </c>
      <c r="BU273" s="120">
        <f t="shared" si="69"/>
        <v>-6.5503158452884236E-15</v>
      </c>
      <c r="BV273" s="120">
        <f t="shared" si="69"/>
        <v>-6.5503158452884236E-15</v>
      </c>
      <c r="BW273" s="120">
        <f t="shared" si="69"/>
        <v>-6.5503158452884236E-15</v>
      </c>
    </row>
    <row r="274" spans="1:75" ht="12.75" customHeight="1">
      <c r="D274" s="126" t="str">
        <f>"Total Closing RAB - "&amp;B225</f>
        <v>Total Closing RAB - Meters</v>
      </c>
      <c r="E274" s="120" t="s">
        <v>55</v>
      </c>
      <c r="I274" s="134"/>
      <c r="J274" s="120">
        <f t="shared" ref="J274:BU274" si="70">J273+J235</f>
        <v>88.746831783185812</v>
      </c>
      <c r="K274" s="120">
        <f t="shared" si="70"/>
        <v>82.321761943588612</v>
      </c>
      <c r="L274" s="120">
        <f t="shared" si="70"/>
        <v>76.362035220339266</v>
      </c>
      <c r="M274" s="120">
        <f t="shared" si="70"/>
        <v>70.561617174171587</v>
      </c>
      <c r="N274" s="120">
        <f t="shared" si="70"/>
        <v>64.961555282811588</v>
      </c>
      <c r="O274" s="120">
        <f t="shared" si="70"/>
        <v>55.224927607955223</v>
      </c>
      <c r="P274" s="120">
        <f t="shared" si="70"/>
        <v>45.488299933098858</v>
      </c>
      <c r="Q274" s="120">
        <f t="shared" si="70"/>
        <v>35.751672258242493</v>
      </c>
      <c r="R274" s="120">
        <f t="shared" si="70"/>
        <v>26.015044583386135</v>
      </c>
      <c r="S274" s="120">
        <f t="shared" si="70"/>
        <v>16.278416908529774</v>
      </c>
      <c r="T274" s="120">
        <f t="shared" si="70"/>
        <v>12.3127621511572</v>
      </c>
      <c r="U274" s="120">
        <f t="shared" si="70"/>
        <v>11.758314433842031</v>
      </c>
      <c r="V274" s="120">
        <f t="shared" si="70"/>
        <v>11.203866716526862</v>
      </c>
      <c r="W274" s="120">
        <f t="shared" si="70"/>
        <v>10.649418999211694</v>
      </c>
      <c r="X274" s="120">
        <f t="shared" si="70"/>
        <v>10.094971281896525</v>
      </c>
      <c r="Y274" s="120">
        <f t="shared" si="70"/>
        <v>9.5405235645813562</v>
      </c>
      <c r="Z274" s="120">
        <f t="shared" si="70"/>
        <v>8.9860758472661875</v>
      </c>
      <c r="AA274" s="120">
        <f t="shared" si="70"/>
        <v>8.4316281299510187</v>
      </c>
      <c r="AB274" s="120">
        <f t="shared" si="70"/>
        <v>7.87718041263585</v>
      </c>
      <c r="AC274" s="120">
        <f t="shared" si="70"/>
        <v>7.3227326953206813</v>
      </c>
      <c r="AD274" s="120">
        <f t="shared" si="70"/>
        <v>6.7682849780055125</v>
      </c>
      <c r="AE274" s="120">
        <f t="shared" si="70"/>
        <v>6.2138372606903438</v>
      </c>
      <c r="AF274" s="120">
        <f t="shared" si="70"/>
        <v>5.6593895433751751</v>
      </c>
      <c r="AG274" s="120">
        <f t="shared" si="70"/>
        <v>5.1049418260600063</v>
      </c>
      <c r="AH274" s="120">
        <f t="shared" si="70"/>
        <v>4.5504941087448376</v>
      </c>
      <c r="AI274" s="120">
        <f t="shared" si="70"/>
        <v>3.9960463914296693</v>
      </c>
      <c r="AJ274" s="120">
        <f t="shared" si="70"/>
        <v>3.441598674114501</v>
      </c>
      <c r="AK274" s="120">
        <f t="shared" si="70"/>
        <v>2.8871509567993328</v>
      </c>
      <c r="AL274" s="120">
        <f t="shared" si="70"/>
        <v>2.3327032394841645</v>
      </c>
      <c r="AM274" s="120">
        <f t="shared" si="70"/>
        <v>1.7782555221689962</v>
      </c>
      <c r="AN274" s="120">
        <f t="shared" si="70"/>
        <v>1.223807804853829</v>
      </c>
      <c r="AO274" s="120">
        <f t="shared" si="70"/>
        <v>0.75922692504724776</v>
      </c>
      <c r="AP274" s="120">
        <f t="shared" si="70"/>
        <v>0.38954527708908571</v>
      </c>
      <c r="AQ274" s="120">
        <f t="shared" si="70"/>
        <v>0.13343760591922182</v>
      </c>
      <c r="AR274" s="120">
        <f t="shared" si="70"/>
        <v>-1.7208456881689926E-14</v>
      </c>
      <c r="AS274" s="120">
        <f t="shared" si="70"/>
        <v>-1.7208456881689926E-14</v>
      </c>
      <c r="AT274" s="120">
        <f t="shared" si="70"/>
        <v>-1.7208456881689926E-14</v>
      </c>
      <c r="AU274" s="120">
        <f t="shared" si="70"/>
        <v>-1.7208456881689926E-14</v>
      </c>
      <c r="AV274" s="120">
        <f t="shared" si="70"/>
        <v>-1.7208456881689926E-14</v>
      </c>
      <c r="AW274" s="120">
        <f t="shared" si="70"/>
        <v>-1.7208456881689926E-14</v>
      </c>
      <c r="AX274" s="120">
        <f t="shared" si="70"/>
        <v>-1.7208456881689926E-14</v>
      </c>
      <c r="AY274" s="120">
        <f t="shared" si="70"/>
        <v>-1.7208456881689926E-14</v>
      </c>
      <c r="AZ274" s="120">
        <f t="shared" si="70"/>
        <v>-1.7208456881689926E-14</v>
      </c>
      <c r="BA274" s="120">
        <f t="shared" si="70"/>
        <v>-1.7208456881689926E-14</v>
      </c>
      <c r="BB274" s="120">
        <f t="shared" si="70"/>
        <v>-1.7208456881689926E-14</v>
      </c>
      <c r="BC274" s="120">
        <f t="shared" si="70"/>
        <v>-1.7208456881689926E-14</v>
      </c>
      <c r="BD274" s="120">
        <f t="shared" si="70"/>
        <v>-1.7208456881689926E-14</v>
      </c>
      <c r="BE274" s="120">
        <f t="shared" si="70"/>
        <v>-1.7208456881689926E-14</v>
      </c>
      <c r="BF274" s="120">
        <f t="shared" si="70"/>
        <v>-1.7208456881689926E-14</v>
      </c>
      <c r="BG274" s="120">
        <f t="shared" si="70"/>
        <v>-1.7208456881689926E-14</v>
      </c>
      <c r="BH274" s="120">
        <f t="shared" si="70"/>
        <v>-1.7208456881689926E-14</v>
      </c>
      <c r="BI274" s="120">
        <f t="shared" si="70"/>
        <v>-1.7208456881689926E-14</v>
      </c>
      <c r="BJ274" s="120">
        <f t="shared" si="70"/>
        <v>-1.7208456881689926E-14</v>
      </c>
      <c r="BK274" s="120">
        <f t="shared" si="70"/>
        <v>-1.7208456881689926E-14</v>
      </c>
      <c r="BL274" s="120">
        <f t="shared" si="70"/>
        <v>-1.7208456881689926E-14</v>
      </c>
      <c r="BM274" s="120">
        <f t="shared" si="70"/>
        <v>-1.7208456881689926E-14</v>
      </c>
      <c r="BN274" s="120">
        <f t="shared" si="70"/>
        <v>-1.7208456881689926E-14</v>
      </c>
      <c r="BO274" s="120">
        <f t="shared" si="70"/>
        <v>-1.7208456881689926E-14</v>
      </c>
      <c r="BP274" s="120">
        <f t="shared" si="70"/>
        <v>-1.7208456881689926E-14</v>
      </c>
      <c r="BQ274" s="120">
        <f t="shared" si="70"/>
        <v>-1.7208456881689926E-14</v>
      </c>
      <c r="BR274" s="120">
        <f t="shared" si="70"/>
        <v>-1.7208456881689926E-14</v>
      </c>
      <c r="BS274" s="120">
        <f t="shared" si="70"/>
        <v>-1.7208456881689926E-14</v>
      </c>
      <c r="BT274" s="120">
        <f t="shared" si="70"/>
        <v>-1.7208456881689926E-14</v>
      </c>
      <c r="BU274" s="120">
        <f t="shared" si="70"/>
        <v>-1.7208456881689926E-14</v>
      </c>
      <c r="BV274" s="120">
        <f t="shared" ref="BV274:BW274" si="71">BV273+BV235</f>
        <v>-1.7208456881689926E-14</v>
      </c>
      <c r="BW274" s="120">
        <f t="shared" si="71"/>
        <v>-1.7208456881689926E-14</v>
      </c>
    </row>
    <row r="275" spans="1:75" ht="12.75" customHeight="1">
      <c r="I275" s="134"/>
    </row>
    <row r="276" spans="1:75" ht="12.75" customHeight="1">
      <c r="N276" s="128"/>
    </row>
    <row r="277" spans="1:75" s="133" customFormat="1" ht="12.75" customHeight="1">
      <c r="A277" s="130"/>
      <c r="B277" s="131" t="str">
        <f>'Inputs - Summary'!C48</f>
        <v>Land</v>
      </c>
      <c r="C277" s="130"/>
      <c r="D277" s="132"/>
      <c r="E277" s="130"/>
      <c r="F277" s="130"/>
      <c r="G277" s="130"/>
      <c r="H277" s="130"/>
      <c r="I277" s="130"/>
      <c r="J277" s="130"/>
      <c r="K277" s="130"/>
      <c r="L277" s="130"/>
      <c r="M277" s="130"/>
      <c r="N277" s="130"/>
      <c r="O277" s="130"/>
      <c r="P277" s="130"/>
      <c r="Q277" s="130"/>
      <c r="R277" s="130"/>
      <c r="S277" s="130"/>
      <c r="T277" s="130"/>
      <c r="U277" s="130"/>
      <c r="V277" s="130"/>
      <c r="W277" s="130"/>
      <c r="X277" s="130"/>
      <c r="Y277" s="130"/>
      <c r="Z277" s="130"/>
      <c r="AA277" s="130"/>
      <c r="AB277" s="130"/>
      <c r="AC277" s="130"/>
      <c r="AD277" s="130"/>
      <c r="AE277" s="130"/>
      <c r="AF277" s="130"/>
      <c r="AG277" s="130"/>
      <c r="AH277" s="130"/>
      <c r="AI277" s="130"/>
      <c r="AJ277" s="130"/>
      <c r="AK277" s="130"/>
      <c r="AL277" s="130"/>
      <c r="AM277" s="130"/>
      <c r="AN277" s="130"/>
      <c r="AO277" s="130"/>
      <c r="AP277" s="130"/>
      <c r="AQ277" s="130"/>
      <c r="AR277" s="130"/>
      <c r="AS277" s="130"/>
      <c r="AT277" s="130"/>
      <c r="AU277" s="130"/>
      <c r="AV277" s="130"/>
      <c r="AW277" s="130"/>
      <c r="AX277" s="130"/>
      <c r="AY277" s="130"/>
      <c r="AZ277" s="130"/>
      <c r="BA277" s="130"/>
      <c r="BB277" s="130"/>
      <c r="BC277" s="130"/>
      <c r="BD277" s="130"/>
      <c r="BE277" s="130"/>
      <c r="BF277" s="130"/>
      <c r="BG277" s="130"/>
      <c r="BH277" s="130"/>
      <c r="BI277" s="130"/>
      <c r="BJ277" s="130"/>
      <c r="BK277" s="130"/>
      <c r="BL277" s="130"/>
      <c r="BM277" s="130"/>
      <c r="BN277" s="130"/>
      <c r="BO277" s="130"/>
      <c r="BP277" s="130"/>
      <c r="BQ277" s="130"/>
      <c r="BR277" s="130"/>
      <c r="BS277" s="130"/>
      <c r="BT277" s="130"/>
      <c r="BU277" s="130"/>
      <c r="BV277" s="130"/>
      <c r="BW277" s="130"/>
    </row>
    <row r="278" spans="1:75" ht="12.75" customHeight="1" outlineLevel="1">
      <c r="B278" s="118"/>
      <c r="C278" s="120" t="s">
        <v>11</v>
      </c>
      <c r="I278" s="134">
        <f>INDEX('Inputs - Summary'!$E$43:$E$52, MATCH(B277, 'Inputs - Summary'!$C$43:$C$52,0))</f>
        <v>0</v>
      </c>
    </row>
    <row r="279" spans="1:75" ht="12.75" customHeight="1" outlineLevel="1">
      <c r="B279" s="118"/>
      <c r="C279" s="120" t="s">
        <v>12</v>
      </c>
      <c r="I279" s="134">
        <f>IF(INDEX('Inputs - Summary'!$F$43:$F$52,MATCH(B277,'Inputs - Summary'!$C$43:$C$52,0))&lt;0,1,INDEX('Inputs - Summary'!$F$43:$F$52,MATCH(B277,'Inputs - Summary'!$C$43:$C$52,0)))</f>
        <v>0</v>
      </c>
    </row>
    <row r="280" spans="1:75" ht="12.75" customHeight="1" outlineLevel="1">
      <c r="B280" s="118"/>
      <c r="I280" s="134"/>
    </row>
    <row r="281" spans="1:75" ht="12.75" customHeight="1" outlineLevel="1">
      <c r="C281" s="118" t="s">
        <v>32</v>
      </c>
      <c r="I281" s="134"/>
    </row>
    <row r="282" spans="1:75" ht="12.75" customHeight="1" outlineLevel="1">
      <c r="D282" s="126" t="s">
        <v>33</v>
      </c>
      <c r="E282" s="120" t="s">
        <v>55</v>
      </c>
      <c r="I282" s="134"/>
      <c r="J282" s="135">
        <f>IF(OR($I278=0,I287=0),0,IF($I285&gt;0,(MIN($I287/$I278, $I287-SUM($I282:I282))),(MAX($I287/$I278, $I287-SUM($I282:I282)))))</f>
        <v>0</v>
      </c>
      <c r="K282" s="136">
        <f>IF(OR($I278=0,J287=0),0,IF($I285&gt;0,(MIN($I287/$I278, $I287-SUM($I282:J282))),(MAX($I287/$I278, $I287-SUM($I282:J282)))))</f>
        <v>0</v>
      </c>
      <c r="L282" s="136">
        <f>IF(OR($I278=0,K287=0),0,IF($I285&gt;0,(MIN($I287/$I278, $I287-SUM($I282:K282))),(MAX($I287/$I278, $I287-SUM($I282:K282)))))</f>
        <v>0</v>
      </c>
      <c r="M282" s="136">
        <f>IF(OR($I278=0,L287=0),0,IF($I285&gt;0,(MIN($I287/$I278, $I287-SUM($I282:L282))),(MAX($I287/$I278, $I287-SUM($I282:L282)))))</f>
        <v>0</v>
      </c>
      <c r="N282" s="136">
        <f>IF(OR($I278=0,M287=0),0,IF($I285&gt;0,(MIN($I287/$I278, $I287-SUM($I282:M282))),(MAX($I287/$I278, $I287-SUM($I282:M282)))))</f>
        <v>0</v>
      </c>
      <c r="O282" s="136">
        <f>IF(OR($I278=0,N287=0),0,IF($I285&gt;0,(MIN($I287/$I278, $I287-SUM($I282:N282))),(MAX($I287/$I278, $I287-SUM($I282:N282)))))</f>
        <v>0</v>
      </c>
      <c r="P282" s="136">
        <f>IF(OR($I278=0,O287=0),0,IF($I285&gt;0,(MIN($I287/$I278, $I287-SUM($I282:O282))),(MAX($I287/$I278, $I287-SUM($I282:O282)))))</f>
        <v>0</v>
      </c>
      <c r="Q282" s="136">
        <f>IF(OR($I278=0,P287=0),0,IF($I285&gt;0,(MIN($I287/$I278, $I287-SUM($I282:P282))),(MAX($I287/$I278, $I287-SUM($I282:P282)))))</f>
        <v>0</v>
      </c>
      <c r="R282" s="136">
        <f>IF(OR($I278=0,Q287=0),0,IF($I285&gt;0,(MIN($I287/$I278, $I287-SUM($I282:Q282))),(MAX($I287/$I278, $I287-SUM($I282:Q282)))))</f>
        <v>0</v>
      </c>
      <c r="S282" s="136">
        <f>IF(OR($I278=0,R287=0),0,IF($I285&gt;0,(MIN($I287/$I278, $I287-SUM($I282:R282))),(MAX($I287/$I278, $I287-SUM($I282:R282)))))</f>
        <v>0</v>
      </c>
      <c r="T282" s="136">
        <f>IF(OR($I278=0,S287=0),0,IF($I285&gt;0,(MIN($I287/$I278, $I287-SUM($I282:S282))),(MAX($I287/$I278, $I287-SUM($I282:S282)))))</f>
        <v>0</v>
      </c>
      <c r="U282" s="136">
        <f>IF(OR($I278=0,T287=0),0,IF($I285&gt;0,(MIN($I287/$I278, $I287-SUM($I282:T282))),(MAX($I287/$I278, $I287-SUM($I282:T282)))))</f>
        <v>0</v>
      </c>
      <c r="V282" s="136">
        <f>IF(OR($I278=0,U287=0),0,IF($I285&gt;0,(MIN($I287/$I278, $I287-SUM($I282:U282))),(MAX($I287/$I278, $I287-SUM($I282:U282)))))</f>
        <v>0</v>
      </c>
      <c r="W282" s="136">
        <f>IF(OR($I278=0,V287=0),0,IF($I285&gt;0,(MIN($I287/$I278, $I287-SUM($I282:V282))),(MAX($I287/$I278, $I287-SUM($I282:V282)))))</f>
        <v>0</v>
      </c>
      <c r="X282" s="136">
        <f>IF(OR($I278=0,W287=0),0,IF($I285&gt;0,(MIN($I287/$I278, $I287-SUM($I282:W282))),(MAX($I287/$I278, $I287-SUM($I282:W282)))))</f>
        <v>0</v>
      </c>
      <c r="Y282" s="136">
        <f>IF(OR($I278=0,X287=0),0,IF($I285&gt;0,(MIN($I287/$I278, $I287-SUM($I282:X282))),(MAX($I287/$I278, $I287-SUM($I282:X282)))))</f>
        <v>0</v>
      </c>
      <c r="Z282" s="136">
        <f>IF(OR($I278=0,Y287=0),0,IF($I285&gt;0,(MIN($I287/$I278, $I287-SUM($I282:Y282))),(MAX($I287/$I278, $I287-SUM($I282:Y282)))))</f>
        <v>0</v>
      </c>
      <c r="AA282" s="136">
        <f>IF(OR($I278=0,Z287=0),0,IF($I285&gt;0,(MIN($I287/$I278, $I287-SUM($I282:Z282))),(MAX($I287/$I278, $I287-SUM($I282:Z282)))))</f>
        <v>0</v>
      </c>
      <c r="AB282" s="136">
        <f>IF(OR($I278=0,AA287=0),0,IF($I285&gt;0,(MIN($I287/$I278, $I287-SUM($I282:AA282))),(MAX($I287/$I278, $I287-SUM($I282:AA282)))))</f>
        <v>0</v>
      </c>
      <c r="AC282" s="136">
        <f>IF(OR($I278=0,AB287=0),0,IF($I285&gt;0,(MIN($I287/$I278, $I287-SUM($I282:AB282))),(MAX($I287/$I278, $I287-SUM($I282:AB282)))))</f>
        <v>0</v>
      </c>
      <c r="AD282" s="136">
        <f>IF(OR($I278=0,AC287=0),0,IF($I285&gt;0,(MIN($I287/$I278, $I287-SUM($I282:AC282))),(MAX($I287/$I278, $I287-SUM($I282:AC282)))))</f>
        <v>0</v>
      </c>
      <c r="AE282" s="136">
        <f>IF(OR($I278=0,AD287=0),0,IF($I285&gt;0,(MIN($I287/$I278, $I287-SUM($I282:AD282))),(MAX($I287/$I278, $I287-SUM($I282:AD282)))))</f>
        <v>0</v>
      </c>
      <c r="AF282" s="136">
        <f>IF(OR($I278=0,AE287=0),0,IF($I285&gt;0,(MIN($I287/$I278, $I287-SUM($I282:AE282))),(MAX($I287/$I278, $I287-SUM($I282:AE282)))))</f>
        <v>0</v>
      </c>
      <c r="AG282" s="136">
        <f>IF(OR($I278=0,AF287=0),0,IF($I285&gt;0,(MIN($I287/$I278, $I287-SUM($I282:AF282))),(MAX($I287/$I278, $I287-SUM($I282:AF282)))))</f>
        <v>0</v>
      </c>
      <c r="AH282" s="136">
        <f>IF(OR($I278=0,AG287=0),0,IF($I285&gt;0,(MIN($I287/$I278, $I287-SUM($I282:AG282))),(MAX($I287/$I278, $I287-SUM($I282:AG282)))))</f>
        <v>0</v>
      </c>
      <c r="AI282" s="136">
        <f>IF(OR($I278=0,AH287=0),0,IF($I285&gt;0,(MIN($I287/$I278, $I287-SUM($I282:AH282))),(MAX($I287/$I278, $I287-SUM($I282:AH282)))))</f>
        <v>0</v>
      </c>
      <c r="AJ282" s="136">
        <f>IF(OR($I278=0,AI287=0),0,IF($I285&gt;0,(MIN($I287/$I278, $I287-SUM($I282:AI282))),(MAX($I287/$I278, $I287-SUM($I282:AI282)))))</f>
        <v>0</v>
      </c>
      <c r="AK282" s="136">
        <f>IF(OR($I278=0,AJ287=0),0,IF($I285&gt;0,(MIN($I287/$I278, $I287-SUM($I282:AJ282))),(MAX($I287/$I278, $I287-SUM($I282:AJ282)))))</f>
        <v>0</v>
      </c>
      <c r="AL282" s="136">
        <f>IF(OR($I278=0,AK287=0),0,IF($I285&gt;0,(MIN($I287/$I278, $I287-SUM($I282:AK282))),(MAX($I287/$I278, $I287-SUM($I282:AK282)))))</f>
        <v>0</v>
      </c>
      <c r="AM282" s="136">
        <f>IF(OR($I278=0,AL287=0),0,IF($I285&gt;0,(MIN($I287/$I278, $I287-SUM($I282:AL282))),(MAX($I287/$I278, $I287-SUM($I282:AL282)))))</f>
        <v>0</v>
      </c>
      <c r="AN282" s="136">
        <f>IF(OR($I278=0,AM287=0),0,IF($I285&gt;0,(MIN($I287/$I278, $I287-SUM($I282:AM282))),(MAX($I287/$I278, $I287-SUM($I282:AM282)))))</f>
        <v>0</v>
      </c>
      <c r="AO282" s="136">
        <f>IF(OR($I278=0,AN287=0),0,IF($I285&gt;0,(MIN($I287/$I278, $I287-SUM($I282:AN282))),(MAX($I287/$I278, $I287-SUM($I282:AN282)))))</f>
        <v>0</v>
      </c>
      <c r="AP282" s="136">
        <f>IF(OR($I278=0,AO287=0),0,IF($I285&gt;0,(MIN($I287/$I278, $I287-SUM($I282:AO282))),(MAX($I287/$I278, $I287-SUM($I282:AO282)))))</f>
        <v>0</v>
      </c>
      <c r="AQ282" s="136">
        <f>IF(OR($I278=0,AP287=0),0,IF($I285&gt;0,(MIN($I287/$I278, $I287-SUM($I282:AP282))),(MAX($I287/$I278, $I287-SUM($I282:AP282)))))</f>
        <v>0</v>
      </c>
      <c r="AR282" s="136">
        <f>IF(OR($I278=0,AQ287=0),0,IF($I285&gt;0,(MIN($I287/$I278, $I287-SUM($I282:AQ282))),(MAX($I287/$I278, $I287-SUM($I282:AQ282)))))</f>
        <v>0</v>
      </c>
      <c r="AS282" s="136">
        <f>IF(OR($I278=0,AR287=0),0,IF($I285&gt;0,(MIN($I287/$I278, $I287-SUM($I282:AR282))),(MAX($I287/$I278, $I287-SUM($I282:AR282)))))</f>
        <v>0</v>
      </c>
      <c r="AT282" s="136">
        <f>IF(OR($I278=0,AS287=0),0,IF($I285&gt;0,(MIN($I287/$I278, $I287-SUM($I282:AS282))),(MAX($I287/$I278, $I287-SUM($I282:AS282)))))</f>
        <v>0</v>
      </c>
      <c r="AU282" s="136">
        <f>IF(OR($I278=0,AT287=0),0,IF($I285&gt;0,(MIN($I287/$I278, $I287-SUM($I282:AT282))),(MAX($I287/$I278, $I287-SUM($I282:AT282)))))</f>
        <v>0</v>
      </c>
      <c r="AV282" s="136">
        <f>IF(OR($I278=0,AU287=0),0,IF($I285&gt;0,(MIN($I287/$I278, $I287-SUM($I282:AU282))),(MAX($I287/$I278, $I287-SUM($I282:AU282)))))</f>
        <v>0</v>
      </c>
      <c r="AW282" s="136">
        <f>IF(OR($I278=0,AV287=0),0,IF($I285&gt;0,(MIN($I287/$I278, $I287-SUM($I282:AV282))),(MAX($I287/$I278, $I287-SUM($I282:AV282)))))</f>
        <v>0</v>
      </c>
      <c r="AX282" s="136">
        <f>IF(OR($I278=0,AW287=0),0,IF($I285&gt;0,(MIN($I287/$I278, $I287-SUM($I282:AW282))),(MAX($I287/$I278, $I287-SUM($I282:AW282)))))</f>
        <v>0</v>
      </c>
      <c r="AY282" s="136">
        <f>IF(OR($I278=0,AX287=0),0,IF($I285&gt;0,(MIN($I287/$I278, $I287-SUM($I282:AX282))),(MAX($I287/$I278, $I287-SUM($I282:AX282)))))</f>
        <v>0</v>
      </c>
      <c r="AZ282" s="136">
        <f>IF(OR($I278=0,AY287=0),0,IF($I285&gt;0,(MIN($I287/$I278, $I287-SUM($I282:AY282))),(MAX($I287/$I278, $I287-SUM($I282:AY282)))))</f>
        <v>0</v>
      </c>
      <c r="BA282" s="136">
        <f>IF(OR($I278=0,AZ287=0),0,IF($I285&gt;0,(MIN($I287/$I278, $I287-SUM($I282:AZ282))),(MAX($I287/$I278, $I287-SUM($I282:AZ282)))))</f>
        <v>0</v>
      </c>
      <c r="BB282" s="136">
        <f>IF(OR($I278=0,BA287=0),0,IF($I285&gt;0,(MIN($I287/$I278, $I287-SUM($I282:BA282))),(MAX($I287/$I278, $I287-SUM($I282:BA282)))))</f>
        <v>0</v>
      </c>
      <c r="BC282" s="136">
        <f>IF(OR($I278=0,BB287=0),0,IF($I285&gt;0,(MIN($I287/$I278, $I287-SUM($I282:BB282))),(MAX($I287/$I278, $I287-SUM($I282:BB282)))))</f>
        <v>0</v>
      </c>
      <c r="BD282" s="136">
        <f>IF(OR($I278=0,BC287=0),0,IF($I285&gt;0,(MIN($I287/$I278, $I287-SUM($I282:BC282))),(MAX($I287/$I278, $I287-SUM($I282:BC282)))))</f>
        <v>0</v>
      </c>
      <c r="BE282" s="136">
        <f>IF(OR($I278=0,BD287=0),0,IF($I285&gt;0,(MIN($I287/$I278, $I287-SUM($I282:BD282))),(MAX($I287/$I278, $I287-SUM($I282:BD282)))))</f>
        <v>0</v>
      </c>
      <c r="BF282" s="136">
        <f>IF(OR($I278=0,BE287=0),0,IF($I285&gt;0,(MIN($I287/$I278, $I287-SUM($I282:BE282))),(MAX($I287/$I278, $I287-SUM($I282:BE282)))))</f>
        <v>0</v>
      </c>
      <c r="BG282" s="136">
        <f>IF(OR($I278=0,BF287=0),0,IF($I285&gt;0,(MIN($I287/$I278, $I287-SUM($I282:BF282))),(MAX($I287/$I278, $I287-SUM($I282:BF282)))))</f>
        <v>0</v>
      </c>
      <c r="BH282" s="136">
        <f>IF(OR($I278=0,BG287=0),0,IF($I285&gt;0,(MIN($I287/$I278, $I287-SUM($I282:BG282))),(MAX($I287/$I278, $I287-SUM($I282:BG282)))))</f>
        <v>0</v>
      </c>
      <c r="BI282" s="136">
        <f>IF(OR($I278=0,BH287=0),0,IF($I285&gt;0,(MIN($I287/$I278, $I287-SUM($I282:BH282))),(MAX($I287/$I278, $I287-SUM($I282:BH282)))))</f>
        <v>0</v>
      </c>
      <c r="BJ282" s="136">
        <f>IF(OR($I278=0,BI287=0),0,IF($I285&gt;0,(MIN($I287/$I278, $I287-SUM($I282:BI282))),(MAX($I287/$I278, $I287-SUM($I282:BI282)))))</f>
        <v>0</v>
      </c>
      <c r="BK282" s="136">
        <f>IF(OR($I278=0,BJ287=0),0,IF($I285&gt;0,(MIN($I287/$I278, $I287-SUM($I282:BJ282))),(MAX($I287/$I278, $I287-SUM($I282:BJ282)))))</f>
        <v>0</v>
      </c>
      <c r="BL282" s="136">
        <f>IF(OR($I278=0,BK287=0),0,IF($I285&gt;0,(MIN($I287/$I278, $I287-SUM($I282:BK282))),(MAX($I287/$I278, $I287-SUM($I282:BK282)))))</f>
        <v>0</v>
      </c>
      <c r="BM282" s="136">
        <f>IF(OR($I278=0,BL287=0),0,IF($I285&gt;0,(MIN($I287/$I278, $I287-SUM($I282:BL282))),(MAX($I287/$I278, $I287-SUM($I282:BL282)))))</f>
        <v>0</v>
      </c>
      <c r="BN282" s="136">
        <f>IF(OR($I278=0,BM287=0),0,IF($I285&gt;0,(MIN($I287/$I278, $I287-SUM($I282:BM282))),(MAX($I287/$I278, $I287-SUM($I282:BM282)))))</f>
        <v>0</v>
      </c>
      <c r="BO282" s="136">
        <f>IF(OR($I278=0,BN287=0),0,IF($I285&gt;0,(MIN($I287/$I278, $I287-SUM($I282:BN282))),(MAX($I287/$I278, $I287-SUM($I282:BN282)))))</f>
        <v>0</v>
      </c>
      <c r="BP282" s="136">
        <f>IF(OR($I278=0,BO287=0),0,IF($I285&gt;0,(MIN($I287/$I278, $I287-SUM($I282:BO282))),(MAX($I287/$I278, $I287-SUM($I282:BO282)))))</f>
        <v>0</v>
      </c>
      <c r="BQ282" s="136">
        <f>IF(OR($I278=0,BP287=0),0,IF($I285&gt;0,(MIN($I287/$I278, $I287-SUM($I282:BP282))),(MAX($I287/$I278, $I287-SUM($I282:BP282)))))</f>
        <v>0</v>
      </c>
      <c r="BR282" s="136">
        <f>IF(OR($I278=0,BQ287=0),0,IF($I285&gt;0,(MIN($I287/$I278, $I287-SUM($I282:BQ282))),(MAX($I287/$I278, $I287-SUM($I282:BQ282)))))</f>
        <v>0</v>
      </c>
      <c r="BS282" s="136">
        <f>IF(OR($I278=0,BR287=0),0,IF($I285&gt;0,(MIN($I287/$I278, $I287-SUM($I282:BR282))),(MAX($I287/$I278, $I287-SUM($I282:BR282)))))</f>
        <v>0</v>
      </c>
      <c r="BT282" s="136">
        <f>IF(OR($I278=0,BS287=0),0,IF($I285&gt;0,(MIN($I287/$I278, $I287-SUM($I282:BS282))),(MAX($I287/$I278, $I287-SUM($I282:BS282)))))</f>
        <v>0</v>
      </c>
      <c r="BU282" s="136">
        <f>IF(OR($I278=0,BT287=0),0,IF($I285&gt;0,(MIN($I287/$I278, $I287-SUM($I282:BT282))),(MAX($I287/$I278, $I287-SUM($I282:BT282)))))</f>
        <v>0</v>
      </c>
      <c r="BV282" s="136">
        <f>IF(OR($I278=0,BU287=0),0,IF($I285&gt;0,(MIN($I287/$I278, $I287-SUM($I282:BU282))),(MAX($I287/$I278, $I287-SUM($I282:BU282)))))</f>
        <v>0</v>
      </c>
      <c r="BW282" s="136">
        <f>IF(OR($I278=0,BV287=0),0,IF($I285&gt;0,(MIN($I287/$I278, $I287-SUM($I282:BV282))),(MAX($I287/$I278, $I287-SUM($I282:BV282)))))</f>
        <v>0</v>
      </c>
    </row>
    <row r="283" spans="1:75" ht="12.75" customHeight="1" outlineLevel="1">
      <c r="D283" s="126" t="s">
        <v>34</v>
      </c>
      <c r="E283" s="120" t="s">
        <v>55</v>
      </c>
      <c r="I283" s="134"/>
      <c r="J283" s="137"/>
      <c r="K283" s="138"/>
      <c r="L283" s="138"/>
      <c r="M283" s="138"/>
      <c r="N283" s="139"/>
      <c r="O283" s="136">
        <f>IF(OR($I278=0,N287=0),0,IF($N286&gt;0,(MIN($N286/IF($I278&lt;=5,1,($I278-5)),$N286-SUM($N283:N283))), (MAX($N286/IF($I278&lt;=5,1,($I278-5)),$N286-SUM($N283:N283)))))</f>
        <v>0</v>
      </c>
      <c r="P283" s="136">
        <f>IF(OR($I278=0,O287=0),0,IF($N286&gt;0,(MIN($N286/IF($I278&lt;=5,1,($I278-5)),$N286-SUM($N283:O283))), (MAX($N286/IF($I278&lt;=5,1,($I278-5)),$N286-SUM($N283:O283)))))</f>
        <v>0</v>
      </c>
      <c r="Q283" s="136">
        <f>IF(OR($I278=0,P287=0),0,IF($N286&gt;0,(MIN($N286/IF($I278&lt;=5,1,($I278-5)),$N286-SUM($N283:P283))), (MAX($N286/IF($I278&lt;=5,1,($I278-5)),$N286-SUM($N283:P283)))))</f>
        <v>0</v>
      </c>
      <c r="R283" s="136">
        <f>IF(OR($I278=0,Q287=0),0,IF($N286&gt;0,(MIN($N286/IF($I278&lt;=5,1,($I278-5)),$N286-SUM($N283:Q283))), (MAX($N286/IF($I278&lt;=5,1,($I278-5)),$N286-SUM($N283:Q283)))))</f>
        <v>0</v>
      </c>
      <c r="S283" s="136">
        <f>IF(OR($I278=0,R287=0),0,IF($N286&gt;0,(MIN($N286/IF($I278&lt;=5,1,($I278-5)),$N286-SUM($N283:R283))), (MAX($N286/IF($I278&lt;=5,1,($I278-5)),$N286-SUM($N283:R283)))))</f>
        <v>0</v>
      </c>
      <c r="T283" s="136">
        <f>IF(OR($I278=0,S287=0),0,IF($N286&gt;0,(MIN($N286/IF($I278&lt;=5,1,($I278-5)),$N286-SUM($N283:S283))), (MAX($N286/IF($I278&lt;=5,1,($I278-5)),$N286-SUM($N283:S283)))))</f>
        <v>0</v>
      </c>
      <c r="U283" s="136">
        <f>IF(OR($I278=0,T287=0),0,IF($N286&gt;0,(MIN($N286/IF($I278&lt;=5,1,($I278-5)),$N286-SUM($N283:T283))), (MAX($N286/IF($I278&lt;=5,1,($I278-5)),$N286-SUM($N283:T283)))))</f>
        <v>0</v>
      </c>
      <c r="V283" s="136">
        <f>IF(OR($I278=0,U287=0),0,IF($N286&gt;0,(MIN($N286/IF($I278&lt;=5,1,($I278-5)),$N286-SUM($N283:U283))), (MAX($N286/IF($I278&lt;=5,1,($I278-5)),$N286-SUM($N283:U283)))))</f>
        <v>0</v>
      </c>
      <c r="W283" s="136">
        <f>IF(OR($I278=0,V287=0),0,IF($N286&gt;0,(MIN($N286/IF($I278&lt;=5,1,($I278-5)),$N286-SUM($N283:V283))), (MAX($N286/IF($I278&lt;=5,1,($I278-5)),$N286-SUM($N283:V283)))))</f>
        <v>0</v>
      </c>
      <c r="X283" s="136">
        <f>IF(OR($I278=0,W287=0),0,IF($N286&gt;0,(MIN($N286/IF($I278&lt;=5,1,($I278-5)),$N286-SUM($N283:W283))), (MAX($N286/IF($I278&lt;=5,1,($I278-5)),$N286-SUM($N283:W283)))))</f>
        <v>0</v>
      </c>
      <c r="Y283" s="136">
        <f>IF(OR($I278=0,X287=0),0,IF($N286&gt;0,(MIN($N286/IF($I278&lt;=5,1,($I278-5)),$N286-SUM($N283:X283))), (MAX($N286/IF($I278&lt;=5,1,($I278-5)),$N286-SUM($N283:X283)))))</f>
        <v>0</v>
      </c>
      <c r="Z283" s="136">
        <f>IF(OR($I278=0,Y287=0),0,IF($N286&gt;0,(MIN($N286/IF($I278&lt;=5,1,($I278-5)),$N286-SUM($N283:Y283))), (MAX($N286/IF($I278&lt;=5,1,($I278-5)),$N286-SUM($N283:Y283)))))</f>
        <v>0</v>
      </c>
      <c r="AA283" s="136">
        <f>IF(OR($I278=0,Z287=0),0,IF($N286&gt;0,(MIN($N286/IF($I278&lt;=5,1,($I278-5)),$N286-SUM($N283:Z283))), (MAX($N286/IF($I278&lt;=5,1,($I278-5)),$N286-SUM($N283:Z283)))))</f>
        <v>0</v>
      </c>
      <c r="AB283" s="136">
        <f>IF(OR($I278=0,AA287=0),0,IF($N286&gt;0,(MIN($N286/IF($I278&lt;=5,1,($I278-5)),$N286-SUM($N283:AA283))), (MAX($N286/IF($I278&lt;=5,1,($I278-5)),$N286-SUM($N283:AA283)))))</f>
        <v>0</v>
      </c>
      <c r="AC283" s="136">
        <f>IF(OR($I278=0,AB287=0),0,IF($N286&gt;0,(MIN($N286/IF($I278&lt;=5,1,($I278-5)),$N286-SUM($N283:AB283))), (MAX($N286/IF($I278&lt;=5,1,($I278-5)),$N286-SUM($N283:AB283)))))</f>
        <v>0</v>
      </c>
      <c r="AD283" s="136">
        <f>IF(OR($I278=0,AC287=0),0,IF($N286&gt;0,(MIN($N286/IF($I278&lt;=5,1,($I278-5)),$N286-SUM($N283:AC283))), (MAX($N286/IF($I278&lt;=5,1,($I278-5)),$N286-SUM($N283:AC283)))))</f>
        <v>0</v>
      </c>
      <c r="AE283" s="136">
        <f>IF(OR($I278=0,AD287=0),0,IF($N286&gt;0,(MIN($N286/IF($I278&lt;=5,1,($I278-5)),$N286-SUM($N283:AD283))), (MAX($N286/IF($I278&lt;=5,1,($I278-5)),$N286-SUM($N283:AD283)))))</f>
        <v>0</v>
      </c>
      <c r="AF283" s="136">
        <f>IF(OR($I278=0,AE287=0),0,IF($N286&gt;0,(MIN($N286/IF($I278&lt;=5,1,($I278-5)),$N286-SUM($N283:AE283))), (MAX($N286/IF($I278&lt;=5,1,($I278-5)),$N286-SUM($N283:AE283)))))</f>
        <v>0</v>
      </c>
      <c r="AG283" s="136">
        <f>IF(OR($I278=0,AF287=0),0,IF($N286&gt;0,(MIN($N286/IF($I278&lt;=5,1,($I278-5)),$N286-SUM($N283:AF283))), (MAX($N286/IF($I278&lt;=5,1,($I278-5)),$N286-SUM($N283:AF283)))))</f>
        <v>0</v>
      </c>
      <c r="AH283" s="136">
        <f>IF(OR($I278=0,AG287=0),0,IF($N286&gt;0,(MIN($N286/IF($I278&lt;=5,1,($I278-5)),$N286-SUM($N283:AG283))), (MAX($N286/IF($I278&lt;=5,1,($I278-5)),$N286-SUM($N283:AG283)))))</f>
        <v>0</v>
      </c>
      <c r="AI283" s="136">
        <f>IF(OR($I278=0,AH287=0),0,IF($N286&gt;0,(MIN($N286/IF($I278&lt;=5,1,($I278-5)),$N286-SUM($N283:AH283))), (MAX($N286/IF($I278&lt;=5,1,($I278-5)),$N286-SUM($N283:AH283)))))</f>
        <v>0</v>
      </c>
      <c r="AJ283" s="136">
        <f>IF(OR($I278=0,AI287=0),0,IF($N286&gt;0,(MIN($N286/IF($I278&lt;=5,1,($I278-5)),$N286-SUM($N283:AI283))), (MAX($N286/IF($I278&lt;=5,1,($I278-5)),$N286-SUM($N283:AI283)))))</f>
        <v>0</v>
      </c>
      <c r="AK283" s="136">
        <f>IF(OR($I278=0,AJ287=0),0,IF($N286&gt;0,(MIN($N286/IF($I278&lt;=5,1,($I278-5)),$N286-SUM($N283:AJ283))), (MAX($N286/IF($I278&lt;=5,1,($I278-5)),$N286-SUM($N283:AJ283)))))</f>
        <v>0</v>
      </c>
      <c r="AL283" s="136">
        <f>IF(OR($I278=0,AK287=0),0,IF($N286&gt;0,(MIN($N286/IF($I278&lt;=5,1,($I278-5)),$N286-SUM($N283:AK283))), (MAX($N286/IF($I278&lt;=5,1,($I278-5)),$N286-SUM($N283:AK283)))))</f>
        <v>0</v>
      </c>
      <c r="AM283" s="136">
        <f>IF(OR($I278=0,AL287=0),0,IF($N286&gt;0,(MIN($N286/IF($I278&lt;=5,1,($I278-5)),$N286-SUM($N283:AL283))), (MAX($N286/IF($I278&lt;=5,1,($I278-5)),$N286-SUM($N283:AL283)))))</f>
        <v>0</v>
      </c>
      <c r="AN283" s="136">
        <f>IF(OR($I278=0,AM287=0),0,IF($N286&gt;0,(MIN($N286/IF($I278&lt;=5,1,($I278-5)),$N286-SUM($N283:AM283))), (MAX($N286/IF($I278&lt;=5,1,($I278-5)),$N286-SUM($N283:AM283)))))</f>
        <v>0</v>
      </c>
      <c r="AO283" s="136">
        <f>IF(OR($I278=0,AN287=0),0,IF($N286&gt;0,(MIN($N286/IF($I278&lt;=5,1,($I278-5)),$N286-SUM($N283:AN283))), (MAX($N286/IF($I278&lt;=5,1,($I278-5)),$N286-SUM($N283:AN283)))))</f>
        <v>0</v>
      </c>
      <c r="AP283" s="136">
        <f>IF(OR($I278=0,AO287=0),0,IF($N286&gt;0,(MIN($N286/IF($I278&lt;=5,1,($I278-5)),$N286-SUM($N283:AO283))), (MAX($N286/IF($I278&lt;=5,1,($I278-5)),$N286-SUM($N283:AO283)))))</f>
        <v>0</v>
      </c>
      <c r="AQ283" s="136">
        <f>IF(OR($I278=0,AP287=0),0,IF($N286&gt;0,(MIN($N286/IF($I278&lt;=5,1,($I278-5)),$N286-SUM($N283:AP283))), (MAX($N286/IF($I278&lt;=5,1,($I278-5)),$N286-SUM($N283:AP283)))))</f>
        <v>0</v>
      </c>
      <c r="AR283" s="136">
        <f>IF(OR($I278=0,AQ287=0),0,IF($N286&gt;0,(MIN($N286/IF($I278&lt;=5,1,($I278-5)),$N286-SUM($N283:AQ283))), (MAX($N286/IF($I278&lt;=5,1,($I278-5)),$N286-SUM($N283:AQ283)))))</f>
        <v>0</v>
      </c>
      <c r="AS283" s="136">
        <f>IF(OR($I278=0,AR287=0),0,IF($N286&gt;0,(MIN($N286/IF($I278&lt;=5,1,($I278-5)),$N286-SUM($N283:AR283))), (MAX($N286/IF($I278&lt;=5,1,($I278-5)),$N286-SUM($N283:AR283)))))</f>
        <v>0</v>
      </c>
      <c r="AT283" s="136">
        <f>IF(OR($I278=0,AS287=0),0,IF($N286&gt;0,(MIN($N286/IF($I278&lt;=5,1,($I278-5)),$N286-SUM($N283:AS283))), (MAX($N286/IF($I278&lt;=5,1,($I278-5)),$N286-SUM($N283:AS283)))))</f>
        <v>0</v>
      </c>
      <c r="AU283" s="136">
        <f>IF(OR($I278=0,AT287=0),0,IF($N286&gt;0,(MIN($N286/IF($I278&lt;=5,1,($I278-5)),$N286-SUM($N283:AT283))), (MAX($N286/IF($I278&lt;=5,1,($I278-5)),$N286-SUM($N283:AT283)))))</f>
        <v>0</v>
      </c>
      <c r="AV283" s="136">
        <f>IF(OR($I278=0,AU287=0),0,IF($N286&gt;0,(MIN($N286/IF($I278&lt;=5,1,($I278-5)),$N286-SUM($N283:AU283))), (MAX($N286/IF($I278&lt;=5,1,($I278-5)),$N286-SUM($N283:AU283)))))</f>
        <v>0</v>
      </c>
      <c r="AW283" s="136">
        <f>IF(OR($I278=0,AV287=0),0,IF($N286&gt;0,(MIN($N286/IF($I278&lt;=5,1,($I278-5)),$N286-SUM($N283:AV283))), (MAX($N286/IF($I278&lt;=5,1,($I278-5)),$N286-SUM($N283:AV283)))))</f>
        <v>0</v>
      </c>
      <c r="AX283" s="136">
        <f>IF(OR($I278=0,AW287=0),0,IF($N286&gt;0,(MIN($N286/IF($I278&lt;=5,1,($I278-5)),$N286-SUM($N283:AW283))), (MAX($N286/IF($I278&lt;=5,1,($I278-5)),$N286-SUM($N283:AW283)))))</f>
        <v>0</v>
      </c>
      <c r="AY283" s="136">
        <f>IF(OR($I278=0,AX287=0),0,IF($N286&gt;0,(MIN($N286/IF($I278&lt;=5,1,($I278-5)),$N286-SUM($N283:AX283))), (MAX($N286/IF($I278&lt;=5,1,($I278-5)),$N286-SUM($N283:AX283)))))</f>
        <v>0</v>
      </c>
      <c r="AZ283" s="136">
        <f>IF(OR($I278=0,AY287=0),0,IF($N286&gt;0,(MIN($N286/IF($I278&lt;=5,1,($I278-5)),$N286-SUM($N283:AY283))), (MAX($N286/IF($I278&lt;=5,1,($I278-5)),$N286-SUM($N283:AY283)))))</f>
        <v>0</v>
      </c>
      <c r="BA283" s="136">
        <f>IF(OR($I278=0,AZ287=0),0,IF($N286&gt;0,(MIN($N286/IF($I278&lt;=5,1,($I278-5)),$N286-SUM($N283:AZ283))), (MAX($N286/IF($I278&lt;=5,1,($I278-5)),$N286-SUM($N283:AZ283)))))</f>
        <v>0</v>
      </c>
      <c r="BB283" s="136">
        <f>IF(OR($I278=0,BA287=0),0,IF($N286&gt;0,(MIN($N286/IF($I278&lt;=5,1,($I278-5)),$N286-SUM($N283:BA283))), (MAX($N286/IF($I278&lt;=5,1,($I278-5)),$N286-SUM($N283:BA283)))))</f>
        <v>0</v>
      </c>
      <c r="BC283" s="136">
        <f>IF(OR($I278=0,BB287=0),0,IF($N286&gt;0,(MIN($N286/IF($I278&lt;=5,1,($I278-5)),$N286-SUM($N283:BB283))), (MAX($N286/IF($I278&lt;=5,1,($I278-5)),$N286-SUM($N283:BB283)))))</f>
        <v>0</v>
      </c>
      <c r="BD283" s="136">
        <f>IF(OR($I278=0,BC287=0),0,IF($N286&gt;0,(MIN($N286/IF($I278&lt;=5,1,($I278-5)),$N286-SUM($N283:BC283))), (MAX($N286/IF($I278&lt;=5,1,($I278-5)),$N286-SUM($N283:BC283)))))</f>
        <v>0</v>
      </c>
      <c r="BE283" s="136">
        <f>IF(OR($I278=0,BD287=0),0,IF($N286&gt;0,(MIN($N286/IF($I278&lt;=5,1,($I278-5)),$N286-SUM($N283:BD283))), (MAX($N286/IF($I278&lt;=5,1,($I278-5)),$N286-SUM($N283:BD283)))))</f>
        <v>0</v>
      </c>
      <c r="BF283" s="136">
        <f>IF(OR($I278=0,BE287=0),0,IF($N286&gt;0,(MIN($N286/IF($I278&lt;=5,1,($I278-5)),$N286-SUM($N283:BE283))), (MAX($N286/IF($I278&lt;=5,1,($I278-5)),$N286-SUM($N283:BE283)))))</f>
        <v>0</v>
      </c>
      <c r="BG283" s="136">
        <f>IF(OR($I278=0,BF287=0),0,IF($N286&gt;0,(MIN($N286/IF($I278&lt;=5,1,($I278-5)),$N286-SUM($N283:BF283))), (MAX($N286/IF($I278&lt;=5,1,($I278-5)),$N286-SUM($N283:BF283)))))</f>
        <v>0</v>
      </c>
      <c r="BH283" s="136">
        <f>IF(OR($I278=0,BG287=0),0,IF($N286&gt;0,(MIN($N286/IF($I278&lt;=5,1,($I278-5)),$N286-SUM($N283:BG283))), (MAX($N286/IF($I278&lt;=5,1,($I278-5)),$N286-SUM($N283:BG283)))))</f>
        <v>0</v>
      </c>
      <c r="BI283" s="136">
        <f>IF(OR($I278=0,BH287=0),0,IF($N286&gt;0,(MIN($N286/IF($I278&lt;=5,1,($I278-5)),$N286-SUM($N283:BH283))), (MAX($N286/IF($I278&lt;=5,1,($I278-5)),$N286-SUM($N283:BH283)))))</f>
        <v>0</v>
      </c>
      <c r="BJ283" s="136">
        <f>IF(OR($I278=0,BI287=0),0,IF($N286&gt;0,(MIN($N286/IF($I278&lt;=5,1,($I278-5)),$N286-SUM($N283:BI283))), (MAX($N286/IF($I278&lt;=5,1,($I278-5)),$N286-SUM($N283:BI283)))))</f>
        <v>0</v>
      </c>
      <c r="BK283" s="136">
        <f>IF(OR($I278=0,BJ287=0),0,IF($N286&gt;0,(MIN($N286/IF($I278&lt;=5,1,($I278-5)),$N286-SUM($N283:BJ283))), (MAX($N286/IF($I278&lt;=5,1,($I278-5)),$N286-SUM($N283:BJ283)))))</f>
        <v>0</v>
      </c>
      <c r="BL283" s="136">
        <f>IF(OR($I278=0,BK287=0),0,IF($N286&gt;0,(MIN($N286/IF($I278&lt;=5,1,($I278-5)),$N286-SUM($N283:BK283))), (MAX($N286/IF($I278&lt;=5,1,($I278-5)),$N286-SUM($N283:BK283)))))</f>
        <v>0</v>
      </c>
      <c r="BM283" s="136">
        <f>IF(OR($I278=0,BL287=0),0,IF($N286&gt;0,(MIN($N286/IF($I278&lt;=5,1,($I278-5)),$N286-SUM($N283:BL283))), (MAX($N286/IF($I278&lt;=5,1,($I278-5)),$N286-SUM($N283:BL283)))))</f>
        <v>0</v>
      </c>
      <c r="BN283" s="136">
        <f>IF(OR($I278=0,BM287=0),0,IF($N286&gt;0,(MIN($N286/IF($I278&lt;=5,1,($I278-5)),$N286-SUM($N283:BM283))), (MAX($N286/IF($I278&lt;=5,1,($I278-5)),$N286-SUM($N283:BM283)))))</f>
        <v>0</v>
      </c>
      <c r="BO283" s="136">
        <f>IF(OR($I278=0,BN287=0),0,IF($N286&gt;0,(MIN($N286/IF($I278&lt;=5,1,($I278-5)),$N286-SUM($N283:BN283))), (MAX($N286/IF($I278&lt;=5,1,($I278-5)),$N286-SUM($N283:BN283)))))</f>
        <v>0</v>
      </c>
      <c r="BP283" s="136">
        <f>IF(OR($I278=0,BO287=0),0,IF($N286&gt;0,(MIN($N286/IF($I278&lt;=5,1,($I278-5)),$N286-SUM($N283:BO283))), (MAX($N286/IF($I278&lt;=5,1,($I278-5)),$N286-SUM($N283:BO283)))))</f>
        <v>0</v>
      </c>
      <c r="BQ283" s="136">
        <f>IF(OR($I278=0,BP287=0),0,IF($N286&gt;0,(MIN($N286/IF($I278&lt;=5,1,($I278-5)),$N286-SUM($N283:BP283))), (MAX($N286/IF($I278&lt;=5,1,($I278-5)),$N286-SUM($N283:BP283)))))</f>
        <v>0</v>
      </c>
      <c r="BR283" s="136">
        <f>IF(OR($I278=0,BQ287=0),0,IF($N286&gt;0,(MIN($N286/IF($I278&lt;=5,1,($I278-5)),$N286-SUM($N283:BQ283))), (MAX($N286/IF($I278&lt;=5,1,($I278-5)),$N286-SUM($N283:BQ283)))))</f>
        <v>0</v>
      </c>
      <c r="BS283" s="136">
        <f>IF(OR($I278=0,BR287=0),0,IF($N286&gt;0,(MIN($N286/IF($I278&lt;=5,1,($I278-5)),$N286-SUM($N283:BR283))), (MAX($N286/IF($I278&lt;=5,1,($I278-5)),$N286-SUM($N283:BR283)))))</f>
        <v>0</v>
      </c>
      <c r="BT283" s="136">
        <f>IF(OR($I278=0,BS287=0),0,IF($N286&gt;0,(MIN($N286/IF($I278&lt;=5,1,($I278-5)),$N286-SUM($N283:BS283))), (MAX($N286/IF($I278&lt;=5,1,($I278-5)),$N286-SUM($N283:BS283)))))</f>
        <v>0</v>
      </c>
      <c r="BU283" s="136">
        <f>IF(OR($I278=0,BT287=0),0,IF($N286&gt;0,(MIN($N286/IF($I278&lt;=5,1,($I278-5)),$N286-SUM($N283:BT283))), (MAX($N286/IF($I278&lt;=5,1,($I278-5)),$N286-SUM($N283:BT283)))))</f>
        <v>0</v>
      </c>
      <c r="BV283" s="136">
        <f>IF(OR($I278=0,BU287=0),0,IF($N286&gt;0,(MIN($N286/IF($I278&lt;=5,1,($I278-5)),$N286-SUM($N283:BU283))), (MAX($N286/IF($I278&lt;=5,1,($I278-5)),$N286-SUM($N283:BU283)))))</f>
        <v>0</v>
      </c>
      <c r="BW283" s="136">
        <f>IF(OR($I278=0,BV287=0),0,IF($N286&gt;0,(MIN($N286/IF($I278&lt;=5,1,($I278-5)),$N286-SUM($N283:BV283))), (MAX($N286/IF($I278&lt;=5,1,($I278-5)),$N286-SUM($N283:BV283)))))</f>
        <v>0</v>
      </c>
    </row>
    <row r="284" spans="1:75" ht="12.75" customHeight="1" outlineLevel="1">
      <c r="D284" s="140" t="s">
        <v>35</v>
      </c>
      <c r="E284" s="141" t="s">
        <v>55</v>
      </c>
      <c r="F284" s="141"/>
      <c r="G284" s="141"/>
      <c r="H284" s="141"/>
      <c r="I284" s="142"/>
      <c r="J284" s="143">
        <f>SUM(J282:J283)</f>
        <v>0</v>
      </c>
      <c r="K284" s="143">
        <f t="shared" ref="K284:N284" si="72">SUM(K282:K283)</f>
        <v>0</v>
      </c>
      <c r="L284" s="143">
        <f t="shared" si="72"/>
        <v>0</v>
      </c>
      <c r="M284" s="143">
        <f t="shared" si="72"/>
        <v>0</v>
      </c>
      <c r="N284" s="143">
        <f t="shared" si="72"/>
        <v>0</v>
      </c>
      <c r="O284" s="143">
        <f>SUM(O282:O283)</f>
        <v>0</v>
      </c>
      <c r="P284" s="143">
        <f t="shared" ref="P284:BV284" si="73">SUM(P282:P283)</f>
        <v>0</v>
      </c>
      <c r="Q284" s="143">
        <f t="shared" si="73"/>
        <v>0</v>
      </c>
      <c r="R284" s="143">
        <f t="shared" si="73"/>
        <v>0</v>
      </c>
      <c r="S284" s="143">
        <f t="shared" si="73"/>
        <v>0</v>
      </c>
      <c r="T284" s="143">
        <f t="shared" si="73"/>
        <v>0</v>
      </c>
      <c r="U284" s="143">
        <f t="shared" si="73"/>
        <v>0</v>
      </c>
      <c r="V284" s="143">
        <f t="shared" si="73"/>
        <v>0</v>
      </c>
      <c r="W284" s="143">
        <f t="shared" si="73"/>
        <v>0</v>
      </c>
      <c r="X284" s="143">
        <f t="shared" si="73"/>
        <v>0</v>
      </c>
      <c r="Y284" s="143">
        <f t="shared" si="73"/>
        <v>0</v>
      </c>
      <c r="Z284" s="143">
        <f t="shared" si="73"/>
        <v>0</v>
      </c>
      <c r="AA284" s="143">
        <f t="shared" si="73"/>
        <v>0</v>
      </c>
      <c r="AB284" s="143">
        <f t="shared" si="73"/>
        <v>0</v>
      </c>
      <c r="AC284" s="143">
        <f t="shared" si="73"/>
        <v>0</v>
      </c>
      <c r="AD284" s="143">
        <f t="shared" si="73"/>
        <v>0</v>
      </c>
      <c r="AE284" s="143">
        <f t="shared" si="73"/>
        <v>0</v>
      </c>
      <c r="AF284" s="143">
        <f t="shared" si="73"/>
        <v>0</v>
      </c>
      <c r="AG284" s="143">
        <f t="shared" si="73"/>
        <v>0</v>
      </c>
      <c r="AH284" s="143">
        <f t="shared" si="73"/>
        <v>0</v>
      </c>
      <c r="AI284" s="143">
        <f t="shared" si="73"/>
        <v>0</v>
      </c>
      <c r="AJ284" s="143">
        <f t="shared" si="73"/>
        <v>0</v>
      </c>
      <c r="AK284" s="143">
        <f t="shared" si="73"/>
        <v>0</v>
      </c>
      <c r="AL284" s="143">
        <f t="shared" si="73"/>
        <v>0</v>
      </c>
      <c r="AM284" s="143">
        <f t="shared" si="73"/>
        <v>0</v>
      </c>
      <c r="AN284" s="143">
        <f t="shared" si="73"/>
        <v>0</v>
      </c>
      <c r="AO284" s="143">
        <f t="shared" si="73"/>
        <v>0</v>
      </c>
      <c r="AP284" s="143">
        <f t="shared" si="73"/>
        <v>0</v>
      </c>
      <c r="AQ284" s="143">
        <f t="shared" si="73"/>
        <v>0</v>
      </c>
      <c r="AR284" s="143">
        <f t="shared" si="73"/>
        <v>0</v>
      </c>
      <c r="AS284" s="143">
        <f t="shared" si="73"/>
        <v>0</v>
      </c>
      <c r="AT284" s="143">
        <f t="shared" si="73"/>
        <v>0</v>
      </c>
      <c r="AU284" s="143">
        <f t="shared" si="73"/>
        <v>0</v>
      </c>
      <c r="AV284" s="143">
        <f t="shared" si="73"/>
        <v>0</v>
      </c>
      <c r="AW284" s="143">
        <f t="shared" si="73"/>
        <v>0</v>
      </c>
      <c r="AX284" s="143">
        <f t="shared" si="73"/>
        <v>0</v>
      </c>
      <c r="AY284" s="143">
        <f t="shared" si="73"/>
        <v>0</v>
      </c>
      <c r="AZ284" s="143">
        <f t="shared" si="73"/>
        <v>0</v>
      </c>
      <c r="BA284" s="143">
        <f t="shared" si="73"/>
        <v>0</v>
      </c>
      <c r="BB284" s="143">
        <f t="shared" si="73"/>
        <v>0</v>
      </c>
      <c r="BC284" s="143">
        <f t="shared" si="73"/>
        <v>0</v>
      </c>
      <c r="BD284" s="143">
        <f t="shared" si="73"/>
        <v>0</v>
      </c>
      <c r="BE284" s="143">
        <f t="shared" si="73"/>
        <v>0</v>
      </c>
      <c r="BF284" s="143">
        <f t="shared" si="73"/>
        <v>0</v>
      </c>
      <c r="BG284" s="143">
        <f t="shared" si="73"/>
        <v>0</v>
      </c>
      <c r="BH284" s="143">
        <f t="shared" si="73"/>
        <v>0</v>
      </c>
      <c r="BI284" s="143">
        <f t="shared" si="73"/>
        <v>0</v>
      </c>
      <c r="BJ284" s="143">
        <f t="shared" si="73"/>
        <v>0</v>
      </c>
      <c r="BK284" s="143">
        <f t="shared" si="73"/>
        <v>0</v>
      </c>
      <c r="BL284" s="143">
        <f t="shared" si="73"/>
        <v>0</v>
      </c>
      <c r="BM284" s="143">
        <f t="shared" si="73"/>
        <v>0</v>
      </c>
      <c r="BN284" s="143">
        <f t="shared" si="73"/>
        <v>0</v>
      </c>
      <c r="BO284" s="143">
        <f t="shared" si="73"/>
        <v>0</v>
      </c>
      <c r="BP284" s="143">
        <f t="shared" si="73"/>
        <v>0</v>
      </c>
      <c r="BQ284" s="143">
        <f t="shared" si="73"/>
        <v>0</v>
      </c>
      <c r="BR284" s="143">
        <f t="shared" si="73"/>
        <v>0</v>
      </c>
      <c r="BS284" s="143">
        <f t="shared" si="73"/>
        <v>0</v>
      </c>
      <c r="BT284" s="143">
        <f t="shared" si="73"/>
        <v>0</v>
      </c>
      <c r="BU284" s="143">
        <f t="shared" si="73"/>
        <v>0</v>
      </c>
      <c r="BV284" s="143">
        <f t="shared" si="73"/>
        <v>0</v>
      </c>
      <c r="BW284" s="143">
        <f t="shared" ref="BW284" si="74">SUM(BW282:BW283)</f>
        <v>0</v>
      </c>
    </row>
    <row r="285" spans="1:75" ht="12.75" customHeight="1" outlineLevel="1">
      <c r="D285" s="126" t="s">
        <v>13</v>
      </c>
      <c r="I285" s="134">
        <f>IF(I$5=first_reg_period, INDEX('Inputs - Summary'!$I$43:$I$52,MATCH(B277,'Inputs - Summary'!$C$43:$C$52,0)),0)</f>
        <v>0</v>
      </c>
      <c r="J285" s="134">
        <f>IF(J$5=first_reg_period, INDEX('Inputs - Summary'!$I$43:$I$49,MATCH(C277,'Inputs - Summary'!$C$43:$C$49,0)),0)</f>
        <v>0</v>
      </c>
      <c r="K285" s="134">
        <f>IF(K$5=first_reg_period, INDEX('Inputs - Summary'!$I$43:$I$49,MATCH(D277,'Inputs - Summary'!$C$43:$C$49,0)),0)</f>
        <v>0</v>
      </c>
      <c r="L285" s="134">
        <f>IF(L$5=first_reg_period, INDEX('Inputs - Summary'!$I$43:$I$49,MATCH(E277,'Inputs - Summary'!$C$43:$C$49,0)),0)</f>
        <v>0</v>
      </c>
      <c r="M285" s="134">
        <f>IF(M$5=first_reg_period, INDEX('Inputs - Summary'!$I$43:$I$49,MATCH(F277,'Inputs - Summary'!$C$43:$C$49,0)),0)</f>
        <v>0</v>
      </c>
      <c r="N285" s="134">
        <f>IF(N$5=first_reg_period, INDEX('Inputs - Summary'!$I$43:$I$49,MATCH(G277,'Inputs - Summary'!$C$43:$C$49,0)),0)</f>
        <v>0</v>
      </c>
      <c r="O285" s="134">
        <f>IF(O$5=first_reg_period, INDEX('Inputs - Summary'!$I$43:$I$49,MATCH(H277,'Inputs - Summary'!$C$43:$C$49,0)),0)</f>
        <v>0</v>
      </c>
      <c r="P285" s="134">
        <f>IF(P$5=first_reg_period, INDEX('Inputs - Summary'!$I$43:$I$49,MATCH(I277,'Inputs - Summary'!$C$43:$C$49,0)),0)</f>
        <v>0</v>
      </c>
      <c r="Q285" s="134">
        <f>IF(Q$5=first_reg_period, INDEX('Inputs - Summary'!$I$43:$I$49,MATCH(J277,'Inputs - Summary'!$C$43:$C$49,0)),0)</f>
        <v>0</v>
      </c>
      <c r="R285" s="134">
        <f>IF(R$5=first_reg_period, INDEX('Inputs - Summary'!$I$43:$I$49,MATCH(K277,'Inputs - Summary'!$C$43:$C$49,0)),0)</f>
        <v>0</v>
      </c>
      <c r="S285" s="134">
        <f>IF(S$5=first_reg_period, INDEX('Inputs - Summary'!$I$43:$I$49,MATCH(L277,'Inputs - Summary'!$C$43:$C$49,0)),0)</f>
        <v>0</v>
      </c>
      <c r="T285" s="134">
        <f>IF(T$5=first_reg_period, INDEX('Inputs - Summary'!$I$43:$I$49,MATCH(M277,'Inputs - Summary'!$C$43:$C$49,0)),0)</f>
        <v>0</v>
      </c>
      <c r="U285" s="134">
        <f>IF(U$5=first_reg_period, INDEX('Inputs - Summary'!$I$43:$I$49,MATCH(N277,'Inputs - Summary'!$C$43:$C$49,0)),0)</f>
        <v>0</v>
      </c>
      <c r="V285" s="134">
        <f>IF(V$5=first_reg_period, INDEX('Inputs - Summary'!$I$43:$I$49,MATCH(O277,'Inputs - Summary'!$C$43:$C$49,0)),0)</f>
        <v>0</v>
      </c>
      <c r="W285" s="134">
        <f>IF(W$5=first_reg_period, INDEX('Inputs - Summary'!$I$43:$I$49,MATCH(P277,'Inputs - Summary'!$C$43:$C$49,0)),0)</f>
        <v>0</v>
      </c>
      <c r="X285" s="134">
        <f>IF(X$5=first_reg_period, INDEX('Inputs - Summary'!$I$43:$I$49,MATCH(Q277,'Inputs - Summary'!$C$43:$C$49,0)),0)</f>
        <v>0</v>
      </c>
      <c r="Y285" s="134">
        <f>IF(Y$5=first_reg_period, INDEX('Inputs - Summary'!$I$43:$I$49,MATCH(R277,'Inputs - Summary'!$C$43:$C$49,0)),0)</f>
        <v>0</v>
      </c>
      <c r="Z285" s="134">
        <f>IF(Z$5=first_reg_period, INDEX('Inputs - Summary'!$I$43:$I$49,MATCH(S277,'Inputs - Summary'!$C$43:$C$49,0)),0)</f>
        <v>0</v>
      </c>
      <c r="AA285" s="134">
        <f>IF(AA$5=first_reg_period, INDEX('Inputs - Summary'!$I$43:$I$49,MATCH(T277,'Inputs - Summary'!$C$43:$C$49,0)),0)</f>
        <v>0</v>
      </c>
      <c r="AB285" s="134">
        <f>IF(AB$5=first_reg_period, INDEX('Inputs - Summary'!$I$43:$I$49,MATCH(U277,'Inputs - Summary'!$C$43:$C$49,0)),0)</f>
        <v>0</v>
      </c>
      <c r="AC285" s="134">
        <f>IF(AC$5=first_reg_period, INDEX('Inputs - Summary'!$I$43:$I$49,MATCH(V277,'Inputs - Summary'!$C$43:$C$49,0)),0)</f>
        <v>0</v>
      </c>
      <c r="AD285" s="134">
        <f>IF(AD$5=first_reg_period, INDEX('Inputs - Summary'!$I$43:$I$49,MATCH(W277,'Inputs - Summary'!$C$43:$C$49,0)),0)</f>
        <v>0</v>
      </c>
      <c r="AE285" s="134">
        <f>IF(AE$5=first_reg_period, INDEX('Inputs - Summary'!$I$43:$I$49,MATCH(X277,'Inputs - Summary'!$C$43:$C$49,0)),0)</f>
        <v>0</v>
      </c>
      <c r="AF285" s="134">
        <f>IF(AF$5=first_reg_period, INDEX('Inputs - Summary'!$I$43:$I$49,MATCH(Y277,'Inputs - Summary'!$C$43:$C$49,0)),0)</f>
        <v>0</v>
      </c>
      <c r="AG285" s="134">
        <f>IF(AG$5=first_reg_period, INDEX('Inputs - Summary'!$I$43:$I$49,MATCH(Z277,'Inputs - Summary'!$C$43:$C$49,0)),0)</f>
        <v>0</v>
      </c>
      <c r="AH285" s="134">
        <f>IF(AH$5=first_reg_period, INDEX('Inputs - Summary'!$I$43:$I$49,MATCH(AA277,'Inputs - Summary'!$C$43:$C$49,0)),0)</f>
        <v>0</v>
      </c>
      <c r="AI285" s="134">
        <f>IF(AI$5=first_reg_period, INDEX('Inputs - Summary'!$I$43:$I$49,MATCH(AB277,'Inputs - Summary'!$C$43:$C$49,0)),0)</f>
        <v>0</v>
      </c>
      <c r="AJ285" s="134">
        <f>IF(AJ$5=first_reg_period, INDEX('Inputs - Summary'!$I$43:$I$49,MATCH(AC277,'Inputs - Summary'!$C$43:$C$49,0)),0)</f>
        <v>0</v>
      </c>
      <c r="AK285" s="134">
        <f>IF(AK$5=first_reg_period, INDEX('Inputs - Summary'!$I$43:$I$49,MATCH(AD277,'Inputs - Summary'!$C$43:$C$49,0)),0)</f>
        <v>0</v>
      </c>
      <c r="AL285" s="134">
        <f>IF(AL$5=first_reg_period, INDEX('Inputs - Summary'!$I$43:$I$49,MATCH(AE277,'Inputs - Summary'!$C$43:$C$49,0)),0)</f>
        <v>0</v>
      </c>
      <c r="AM285" s="134">
        <f>IF(AM$5=first_reg_period, INDEX('Inputs - Summary'!$I$43:$I$49,MATCH(AF277,'Inputs - Summary'!$C$43:$C$49,0)),0)</f>
        <v>0</v>
      </c>
      <c r="AN285" s="134">
        <f>IF(AN$5=first_reg_period, INDEX('Inputs - Summary'!$I$43:$I$49,MATCH(AG277,'Inputs - Summary'!$C$43:$C$49,0)),0)</f>
        <v>0</v>
      </c>
      <c r="AO285" s="134">
        <f>IF(AO$5=first_reg_period, INDEX('Inputs - Summary'!$I$43:$I$49,MATCH(AH277,'Inputs - Summary'!$C$43:$C$49,0)),0)</f>
        <v>0</v>
      </c>
      <c r="AP285" s="134">
        <f>IF(AP$5=first_reg_period, INDEX('Inputs - Summary'!$I$43:$I$49,MATCH(AI277,'Inputs - Summary'!$C$43:$C$49,0)),0)</f>
        <v>0</v>
      </c>
      <c r="AQ285" s="134">
        <f>IF(AQ$5=first_reg_period, INDEX('Inputs - Summary'!$I$43:$I$49,MATCH(AJ277,'Inputs - Summary'!$C$43:$C$49,0)),0)</f>
        <v>0</v>
      </c>
      <c r="AR285" s="134">
        <f>IF(AR$5=first_reg_period, INDEX('Inputs - Summary'!$I$43:$I$49,MATCH(AK277,'Inputs - Summary'!$C$43:$C$49,0)),0)</f>
        <v>0</v>
      </c>
      <c r="AS285" s="134">
        <f>IF(AS$5=first_reg_period, INDEX('Inputs - Summary'!$I$43:$I$49,MATCH(AL277,'Inputs - Summary'!$C$43:$C$49,0)),0)</f>
        <v>0</v>
      </c>
      <c r="AT285" s="134">
        <f>IF(AT$5=first_reg_period, INDEX('Inputs - Summary'!$I$43:$I$49,MATCH(AM277,'Inputs - Summary'!$C$43:$C$49,0)),0)</f>
        <v>0</v>
      </c>
      <c r="AU285" s="134">
        <f>IF(AU$5=first_reg_period, INDEX('Inputs - Summary'!$I$43:$I$49,MATCH(AN277,'Inputs - Summary'!$C$43:$C$49,0)),0)</f>
        <v>0</v>
      </c>
      <c r="AV285" s="134">
        <f>IF(AV$5=first_reg_period, INDEX('Inputs - Summary'!$I$43:$I$49,MATCH(AO277,'Inputs - Summary'!$C$43:$C$49,0)),0)</f>
        <v>0</v>
      </c>
      <c r="AW285" s="134">
        <f>IF(AW$5=first_reg_period, INDEX('Inputs - Summary'!$I$43:$I$49,MATCH(AP277,'Inputs - Summary'!$C$43:$C$49,0)),0)</f>
        <v>0</v>
      </c>
      <c r="AX285" s="134">
        <f>IF(AX$5=first_reg_period, INDEX('Inputs - Summary'!$I$43:$I$49,MATCH(AQ277,'Inputs - Summary'!$C$43:$C$49,0)),0)</f>
        <v>0</v>
      </c>
      <c r="AY285" s="134">
        <f>IF(AY$5=first_reg_period, INDEX('Inputs - Summary'!$I$43:$I$49,MATCH(AR277,'Inputs - Summary'!$C$43:$C$49,0)),0)</f>
        <v>0</v>
      </c>
      <c r="AZ285" s="134">
        <f>IF(AZ$5=first_reg_period, INDEX('Inputs - Summary'!$I$43:$I$49,MATCH(AS277,'Inputs - Summary'!$C$43:$C$49,0)),0)</f>
        <v>0</v>
      </c>
      <c r="BA285" s="134">
        <f>IF(BA$5=first_reg_period, INDEX('Inputs - Summary'!$I$43:$I$49,MATCH(AT277,'Inputs - Summary'!$C$43:$C$49,0)),0)</f>
        <v>0</v>
      </c>
      <c r="BB285" s="134">
        <f>IF(BB$5=first_reg_period, INDEX('Inputs - Summary'!$I$43:$I$49,MATCH(AU277,'Inputs - Summary'!$C$43:$C$49,0)),0)</f>
        <v>0</v>
      </c>
      <c r="BC285" s="134">
        <f>IF(BC$5=first_reg_period, INDEX('Inputs - Summary'!$I$43:$I$49,MATCH(AV277,'Inputs - Summary'!$C$43:$C$49,0)),0)</f>
        <v>0</v>
      </c>
      <c r="BD285" s="134">
        <f>IF(BD$5=first_reg_period, INDEX('Inputs - Summary'!$I$43:$I$49,MATCH(AW277,'Inputs - Summary'!$C$43:$C$49,0)),0)</f>
        <v>0</v>
      </c>
      <c r="BE285" s="134">
        <f>IF(BE$5=first_reg_period, INDEX('Inputs - Summary'!$I$43:$I$49,MATCH(AX277,'Inputs - Summary'!$C$43:$C$49,0)),0)</f>
        <v>0</v>
      </c>
      <c r="BF285" s="134">
        <f>IF(BF$5=first_reg_period, INDEX('Inputs - Summary'!$I$43:$I$49,MATCH(AY277,'Inputs - Summary'!$C$43:$C$49,0)),0)</f>
        <v>0</v>
      </c>
      <c r="BG285" s="134">
        <f>IF(BG$5=first_reg_period, INDEX('Inputs - Summary'!$I$43:$I$49,MATCH(AZ277,'Inputs - Summary'!$C$43:$C$49,0)),0)</f>
        <v>0</v>
      </c>
      <c r="BH285" s="134">
        <f>IF(BH$5=first_reg_period, INDEX('Inputs - Summary'!$I$43:$I$49,MATCH(BA277,'Inputs - Summary'!$C$43:$C$49,0)),0)</f>
        <v>0</v>
      </c>
      <c r="BI285" s="134">
        <f>IF(BI$5=first_reg_period, INDEX('Inputs - Summary'!$I$43:$I$49,MATCH(BB277,'Inputs - Summary'!$C$43:$C$49,0)),0)</f>
        <v>0</v>
      </c>
      <c r="BJ285" s="134">
        <f>IF(BJ$5=first_reg_period, INDEX('Inputs - Summary'!$I$43:$I$49,MATCH(BC277,'Inputs - Summary'!$C$43:$C$49,0)),0)</f>
        <v>0</v>
      </c>
      <c r="BK285" s="134">
        <f>IF(BK$5=first_reg_period, INDEX('Inputs - Summary'!$I$43:$I$49,MATCH(BD277,'Inputs - Summary'!$C$43:$C$49,0)),0)</f>
        <v>0</v>
      </c>
      <c r="BL285" s="134">
        <f>IF(BL$5=first_reg_period, INDEX('Inputs - Summary'!$I$43:$I$49,MATCH(BE277,'Inputs - Summary'!$C$43:$C$49,0)),0)</f>
        <v>0</v>
      </c>
      <c r="BM285" s="134">
        <f>IF(BM$5=first_reg_period, INDEX('Inputs - Summary'!$I$43:$I$49,MATCH(BF277,'Inputs - Summary'!$C$43:$C$49,0)),0)</f>
        <v>0</v>
      </c>
      <c r="BN285" s="134">
        <f>IF(BN$5=first_reg_period, INDEX('Inputs - Summary'!$I$43:$I$49,MATCH(BG277,'Inputs - Summary'!$C$43:$C$49,0)),0)</f>
        <v>0</v>
      </c>
      <c r="BO285" s="134">
        <f>IF(BO$5=first_reg_period, INDEX('Inputs - Summary'!$I$43:$I$49,MATCH(BH277,'Inputs - Summary'!$C$43:$C$49,0)),0)</f>
        <v>0</v>
      </c>
      <c r="BP285" s="134">
        <f>IF(BP$5=first_reg_period, INDEX('Inputs - Summary'!$I$43:$I$49,MATCH(BI277,'Inputs - Summary'!$C$43:$C$49,0)),0)</f>
        <v>0</v>
      </c>
      <c r="BQ285" s="134">
        <f>IF(BQ$5=first_reg_period, INDEX('Inputs - Summary'!$I$43:$I$49,MATCH(BJ277,'Inputs - Summary'!$C$43:$C$49,0)),0)</f>
        <v>0</v>
      </c>
      <c r="BR285" s="134">
        <f>IF(BR$5=first_reg_period, INDEX('Inputs - Summary'!$I$43:$I$49,MATCH(BK277,'Inputs - Summary'!$C$43:$C$49,0)),0)</f>
        <v>0</v>
      </c>
      <c r="BS285" s="134">
        <f>IF(BS$5=first_reg_period, INDEX('Inputs - Summary'!$I$43:$I$49,MATCH(BL277,'Inputs - Summary'!$C$43:$C$49,0)),0)</f>
        <v>0</v>
      </c>
      <c r="BT285" s="134">
        <f>IF(BT$5=first_reg_period, INDEX('Inputs - Summary'!$I$43:$I$49,MATCH(BM277,'Inputs - Summary'!$C$43:$C$49,0)),0)</f>
        <v>0</v>
      </c>
      <c r="BU285" s="134">
        <f>IF(BU$5=first_reg_period, INDEX('Inputs - Summary'!$I$43:$I$49,MATCH(BN277,'Inputs - Summary'!$C$43:$C$49,0)),0)</f>
        <v>0</v>
      </c>
      <c r="BV285" s="134">
        <f>IF(BV$5=first_reg_period, INDEX('Inputs - Summary'!$I$43:$I$49,MATCH(BO277,'Inputs - Summary'!$C$43:$C$49,0)),0)</f>
        <v>0</v>
      </c>
      <c r="BW285" s="134">
        <f>IF(BW$5=first_reg_period, INDEX('Inputs - Summary'!$I$43:$I$49,MATCH(BP277,'Inputs - Summary'!$C$43:$C$49,0)),0)</f>
        <v>0</v>
      </c>
    </row>
    <row r="286" spans="1:75" ht="12.75" customHeight="1" outlineLevel="1">
      <c r="D286" s="126" t="s">
        <v>56</v>
      </c>
      <c r="I286" s="134"/>
      <c r="J286" s="144">
        <f>IF(J$5=second_reg_period, INDEX('Inputs - Summary'!$N$219:$N$228,MATCH($B277,'Inputs - Summary'!$C$219:$C$228,0)),0)/conv_2015_2010</f>
        <v>0</v>
      </c>
      <c r="K286" s="144">
        <f>IF(K$5=second_reg_period, INDEX('Inputs - Summary'!$N$219:$N$228,MATCH($B277,'Inputs - Summary'!$C$219:$C$228,0)),0)/conv_2015_2010</f>
        <v>0</v>
      </c>
      <c r="L286" s="144">
        <f>IF(L$5=second_reg_period, INDEX('Inputs - Summary'!$N$219:$N$228,MATCH($B277,'Inputs - Summary'!$C$219:$C$228,0)),0)/conv_2015_2010</f>
        <v>0</v>
      </c>
      <c r="M286" s="144">
        <f>IF(M$5=second_reg_period, INDEX('Inputs - Summary'!$N$219:$N$228,MATCH($B277,'Inputs - Summary'!$C$219:$C$228,0)),0)/conv_2015_2010</f>
        <v>0</v>
      </c>
      <c r="N286" s="144">
        <f>IF(N$5=second_reg_period, INDEX('Inputs - Summary'!$N$219:$N$228,MATCH($B277,'Inputs - Summary'!$C$219:$C$228,0)),0)/conv_2015_2010</f>
        <v>0</v>
      </c>
      <c r="O286" s="144">
        <f>IF(O$5=second_reg_period, INDEX('Inputs - Summary'!$N$219:$N$228,MATCH($B277,'Inputs - Summary'!$C$219:$C$228,0)),0)/conv_2015_2010</f>
        <v>0</v>
      </c>
      <c r="P286" s="144">
        <f>IF(P$5=second_reg_period, INDEX('Inputs - Summary'!$N$219:$N$228,MATCH($B277,'Inputs - Summary'!$C$219:$C$228,0)),0)/conv_2015_2010</f>
        <v>0</v>
      </c>
      <c r="Q286" s="144">
        <f>IF(Q$5=second_reg_period, INDEX('Inputs - Summary'!$N$219:$N$228,MATCH($B277,'Inputs - Summary'!$C$219:$C$228,0)),0)/conv_2015_2010</f>
        <v>0</v>
      </c>
      <c r="R286" s="144">
        <f>IF(R$5=second_reg_period, INDEX('Inputs - Summary'!$N$219:$N$228,MATCH($B277,'Inputs - Summary'!$C$219:$C$228,0)),0)/conv_2015_2010</f>
        <v>0</v>
      </c>
      <c r="S286" s="144">
        <f>IF(S$5=second_reg_period, INDEX('Inputs - Summary'!$N$219:$N$228,MATCH($B277,'Inputs - Summary'!$C$219:$C$228,0)),0)/conv_2015_2010</f>
        <v>0</v>
      </c>
      <c r="T286" s="144">
        <f>IF(T$5=second_reg_period, INDEX('Inputs - Summary'!$N$219:$N$228,MATCH($B277,'Inputs - Summary'!$C$219:$C$228,0)),0)/conv_2015_2010</f>
        <v>0</v>
      </c>
      <c r="U286" s="144">
        <f>IF(U$5=second_reg_period, INDEX('Inputs - Summary'!$N$219:$N$228,MATCH($B277,'Inputs - Summary'!$C$219:$C$228,0)),0)/conv_2015_2010</f>
        <v>0</v>
      </c>
      <c r="V286" s="144">
        <f>IF(V$5=second_reg_period, INDEX('Inputs - Summary'!$N$219:$N$228,MATCH($B277,'Inputs - Summary'!$C$219:$C$228,0)),0)/conv_2015_2010</f>
        <v>0</v>
      </c>
      <c r="W286" s="144">
        <f>IF(W$5=second_reg_period, INDEX('Inputs - Summary'!$N$219:$N$228,MATCH($B277,'Inputs - Summary'!$C$219:$C$228,0)),0)/conv_2015_2010</f>
        <v>0</v>
      </c>
      <c r="X286" s="144">
        <f>IF(X$5=second_reg_period, INDEX('Inputs - Summary'!$N$219:$N$228,MATCH($B277,'Inputs - Summary'!$C$219:$C$228,0)),0)/conv_2015_2010</f>
        <v>0</v>
      </c>
      <c r="Y286" s="144">
        <f>IF(Y$5=second_reg_period, INDEX('Inputs - Summary'!$N$219:$N$228,MATCH($B277,'Inputs - Summary'!$C$219:$C$228,0)),0)/conv_2015_2010</f>
        <v>0</v>
      </c>
      <c r="Z286" s="144">
        <f>IF(Z$5=second_reg_period, INDEX('Inputs - Summary'!$N$219:$N$228,MATCH($B277,'Inputs - Summary'!$C$219:$C$228,0)),0)/conv_2015_2010</f>
        <v>0</v>
      </c>
      <c r="AA286" s="144">
        <f>IF(AA$5=second_reg_period, INDEX('Inputs - Summary'!$N$219:$N$228,MATCH($B277,'Inputs - Summary'!$C$219:$C$228,0)),0)/conv_2015_2010</f>
        <v>0</v>
      </c>
      <c r="AB286" s="144">
        <f>IF(AB$5=second_reg_period, INDEX('Inputs - Summary'!$N$219:$N$228,MATCH($B277,'Inputs - Summary'!$C$219:$C$228,0)),0)/conv_2015_2010</f>
        <v>0</v>
      </c>
      <c r="AC286" s="144">
        <f>IF(AC$5=second_reg_period, INDEX('Inputs - Summary'!$N$219:$N$228,MATCH($B277,'Inputs - Summary'!$C$219:$C$228,0)),0)/conv_2015_2010</f>
        <v>0</v>
      </c>
      <c r="AD286" s="144">
        <f>IF(AD$5=second_reg_period, INDEX('Inputs - Summary'!$N$219:$N$228,MATCH($B277,'Inputs - Summary'!$C$219:$C$228,0)),0)/conv_2015_2010</f>
        <v>0</v>
      </c>
      <c r="AE286" s="144">
        <f>IF(AE$5=second_reg_period, INDEX('Inputs - Summary'!$N$219:$N$228,MATCH($B277,'Inputs - Summary'!$C$219:$C$228,0)),0)/conv_2015_2010</f>
        <v>0</v>
      </c>
      <c r="AF286" s="144">
        <f>IF(AF$5=second_reg_period, INDEX('Inputs - Summary'!$N$219:$N$228,MATCH($B277,'Inputs - Summary'!$C$219:$C$228,0)),0)/conv_2015_2010</f>
        <v>0</v>
      </c>
      <c r="AG286" s="144">
        <f>IF(AG$5=second_reg_period, INDEX('Inputs - Summary'!$N$219:$N$228,MATCH($B277,'Inputs - Summary'!$C$219:$C$228,0)),0)/conv_2015_2010</f>
        <v>0</v>
      </c>
      <c r="AH286" s="144">
        <f>IF(AH$5=second_reg_period, INDEX('Inputs - Summary'!$N$219:$N$228,MATCH($B277,'Inputs - Summary'!$C$219:$C$228,0)),0)/conv_2015_2010</f>
        <v>0</v>
      </c>
      <c r="AI286" s="144">
        <f>IF(AI$5=second_reg_period, INDEX('Inputs - Summary'!$N$219:$N$228,MATCH($B277,'Inputs - Summary'!$C$219:$C$228,0)),0)/conv_2015_2010</f>
        <v>0</v>
      </c>
      <c r="AJ286" s="144">
        <f>IF(AJ$5=second_reg_period, INDEX('Inputs - Summary'!$N$219:$N$228,MATCH($B277,'Inputs - Summary'!$C$219:$C$228,0)),0)/conv_2015_2010</f>
        <v>0</v>
      </c>
      <c r="AK286" s="144">
        <f>IF(AK$5=second_reg_period, INDEX('Inputs - Summary'!$N$219:$N$228,MATCH($B277,'Inputs - Summary'!$C$219:$C$228,0)),0)/conv_2015_2010</f>
        <v>0</v>
      </c>
      <c r="AL286" s="144">
        <f>IF(AL$5=second_reg_period, INDEX('Inputs - Summary'!$N$219:$N$228,MATCH($B277,'Inputs - Summary'!$C$219:$C$228,0)),0)/conv_2015_2010</f>
        <v>0</v>
      </c>
      <c r="AM286" s="144">
        <f>IF(AM$5=second_reg_period, INDEX('Inputs - Summary'!$N$219:$N$228,MATCH($B277,'Inputs - Summary'!$C$219:$C$228,0)),0)/conv_2015_2010</f>
        <v>0</v>
      </c>
      <c r="AN286" s="144">
        <f>IF(AN$5=second_reg_period, INDEX('Inputs - Summary'!$N$219:$N$228,MATCH($B277,'Inputs - Summary'!$C$219:$C$228,0)),0)/conv_2015_2010</f>
        <v>0</v>
      </c>
      <c r="AO286" s="144">
        <f>IF(AO$5=second_reg_period, INDEX('Inputs - Summary'!$N$219:$N$228,MATCH($B277,'Inputs - Summary'!$C$219:$C$228,0)),0)/conv_2015_2010</f>
        <v>0</v>
      </c>
      <c r="AP286" s="144">
        <f>IF(AP$5=second_reg_period, INDEX('Inputs - Summary'!$N$219:$N$228,MATCH($B277,'Inputs - Summary'!$C$219:$C$228,0)),0)/conv_2015_2010</f>
        <v>0</v>
      </c>
      <c r="AQ286" s="144">
        <f>IF(AQ$5=second_reg_period, INDEX('Inputs - Summary'!$N$219:$N$228,MATCH($B277,'Inputs - Summary'!$C$219:$C$228,0)),0)/conv_2015_2010</f>
        <v>0</v>
      </c>
      <c r="AR286" s="144">
        <f>IF(AR$5=second_reg_period, INDEX('Inputs - Summary'!$N$219:$N$228,MATCH($B277,'Inputs - Summary'!$C$219:$C$228,0)),0)/conv_2015_2010</f>
        <v>0</v>
      </c>
      <c r="AS286" s="144">
        <f>IF(AS$5=second_reg_period, INDEX('Inputs - Summary'!$N$219:$N$228,MATCH($B277,'Inputs - Summary'!$C$219:$C$228,0)),0)/conv_2015_2010</f>
        <v>0</v>
      </c>
      <c r="AT286" s="144">
        <f>IF(AT$5=second_reg_period, INDEX('Inputs - Summary'!$N$219:$N$228,MATCH($B277,'Inputs - Summary'!$C$219:$C$228,0)),0)/conv_2015_2010</f>
        <v>0</v>
      </c>
      <c r="AU286" s="144">
        <f>IF(AU$5=second_reg_period, INDEX('Inputs - Summary'!$N$219:$N$228,MATCH($B277,'Inputs - Summary'!$C$219:$C$228,0)),0)/conv_2015_2010</f>
        <v>0</v>
      </c>
      <c r="AV286" s="144">
        <f>IF(AV$5=second_reg_period, INDEX('Inputs - Summary'!$N$219:$N$228,MATCH($B277,'Inputs - Summary'!$C$219:$C$228,0)),0)/conv_2015_2010</f>
        <v>0</v>
      </c>
      <c r="AW286" s="144">
        <f>IF(AW$5=second_reg_period, INDEX('Inputs - Summary'!$N$219:$N$228,MATCH($B277,'Inputs - Summary'!$C$219:$C$228,0)),0)/conv_2015_2010</f>
        <v>0</v>
      </c>
      <c r="AX286" s="144">
        <f>IF(AX$5=second_reg_period, INDEX('Inputs - Summary'!$N$219:$N$228,MATCH($B277,'Inputs - Summary'!$C$219:$C$228,0)),0)/conv_2015_2010</f>
        <v>0</v>
      </c>
      <c r="AY286" s="144">
        <f>IF(AY$5=second_reg_period, INDEX('Inputs - Summary'!$N$219:$N$228,MATCH($B277,'Inputs - Summary'!$C$219:$C$228,0)),0)/conv_2015_2010</f>
        <v>0</v>
      </c>
      <c r="AZ286" s="144">
        <f>IF(AZ$5=second_reg_period, INDEX('Inputs - Summary'!$N$219:$N$228,MATCH($B277,'Inputs - Summary'!$C$219:$C$228,0)),0)/conv_2015_2010</f>
        <v>0</v>
      </c>
      <c r="BA286" s="144">
        <f>IF(BA$5=second_reg_period, INDEX('Inputs - Summary'!$N$219:$N$228,MATCH($B277,'Inputs - Summary'!$C$219:$C$228,0)),0)/conv_2015_2010</f>
        <v>0</v>
      </c>
      <c r="BB286" s="144">
        <f>IF(BB$5=second_reg_period, INDEX('Inputs - Summary'!$N$219:$N$228,MATCH($B277,'Inputs - Summary'!$C$219:$C$228,0)),0)/conv_2015_2010</f>
        <v>0</v>
      </c>
      <c r="BC286" s="144">
        <f>IF(BC$5=second_reg_period, INDEX('Inputs - Summary'!$N$219:$N$228,MATCH($B277,'Inputs - Summary'!$C$219:$C$228,0)),0)/conv_2015_2010</f>
        <v>0</v>
      </c>
      <c r="BD286" s="144">
        <f>IF(BD$5=second_reg_period, INDEX('Inputs - Summary'!$N$219:$N$228,MATCH($B277,'Inputs - Summary'!$C$219:$C$228,0)),0)/conv_2015_2010</f>
        <v>0</v>
      </c>
      <c r="BE286" s="144">
        <f>IF(BE$5=second_reg_period, INDEX('Inputs - Summary'!$N$219:$N$228,MATCH($B277,'Inputs - Summary'!$C$219:$C$228,0)),0)/conv_2015_2010</f>
        <v>0</v>
      </c>
      <c r="BF286" s="144">
        <f>IF(BF$5=second_reg_period, INDEX('Inputs - Summary'!$N$219:$N$228,MATCH($B277,'Inputs - Summary'!$C$219:$C$228,0)),0)/conv_2015_2010</f>
        <v>0</v>
      </c>
      <c r="BG286" s="144">
        <f>IF(BG$5=second_reg_period, INDEX('Inputs - Summary'!$N$219:$N$228,MATCH($B277,'Inputs - Summary'!$C$219:$C$228,0)),0)/conv_2015_2010</f>
        <v>0</v>
      </c>
      <c r="BH286" s="144">
        <f>IF(BH$5=second_reg_period, INDEX('Inputs - Summary'!$N$219:$N$228,MATCH($B277,'Inputs - Summary'!$C$219:$C$228,0)),0)/conv_2015_2010</f>
        <v>0</v>
      </c>
      <c r="BI286" s="144">
        <f>IF(BI$5=second_reg_period, INDEX('Inputs - Summary'!$N$219:$N$228,MATCH($B277,'Inputs - Summary'!$C$219:$C$228,0)),0)/conv_2015_2010</f>
        <v>0</v>
      </c>
      <c r="BJ286" s="144">
        <f>IF(BJ$5=second_reg_period, INDEX('Inputs - Summary'!$N$219:$N$228,MATCH($B277,'Inputs - Summary'!$C$219:$C$228,0)),0)/conv_2015_2010</f>
        <v>0</v>
      </c>
      <c r="BK286" s="144">
        <f>IF(BK$5=second_reg_period, INDEX('Inputs - Summary'!$N$219:$N$228,MATCH($B277,'Inputs - Summary'!$C$219:$C$228,0)),0)/conv_2015_2010</f>
        <v>0</v>
      </c>
      <c r="BL286" s="144">
        <f>IF(BL$5=second_reg_period, INDEX('Inputs - Summary'!$N$219:$N$228,MATCH($B277,'Inputs - Summary'!$C$219:$C$228,0)),0)/conv_2015_2010</f>
        <v>0</v>
      </c>
      <c r="BM286" s="144">
        <f>IF(BM$5=second_reg_period, INDEX('Inputs - Summary'!$N$219:$N$228,MATCH($B277,'Inputs - Summary'!$C$219:$C$228,0)),0)/conv_2015_2010</f>
        <v>0</v>
      </c>
      <c r="BN286" s="144">
        <f>IF(BN$5=second_reg_period, INDEX('Inputs - Summary'!$N$219:$N$228,MATCH($B277,'Inputs - Summary'!$C$219:$C$228,0)),0)/conv_2015_2010</f>
        <v>0</v>
      </c>
      <c r="BO286" s="144">
        <f>IF(BO$5=second_reg_period, INDEX('Inputs - Summary'!$N$219:$N$228,MATCH($B277,'Inputs - Summary'!$C$219:$C$228,0)),0)/conv_2015_2010</f>
        <v>0</v>
      </c>
      <c r="BP286" s="144">
        <f>IF(BP$5=second_reg_period, INDEX('Inputs - Summary'!$N$219:$N$228,MATCH($B277,'Inputs - Summary'!$C$219:$C$228,0)),0)/conv_2015_2010</f>
        <v>0</v>
      </c>
      <c r="BQ286" s="144">
        <f>IF(BQ$5=second_reg_period, INDEX('Inputs - Summary'!$N$219:$N$228,MATCH($B277,'Inputs - Summary'!$C$219:$C$228,0)),0)/conv_2015_2010</f>
        <v>0</v>
      </c>
      <c r="BR286" s="144">
        <f>IF(BR$5=second_reg_period, INDEX('Inputs - Summary'!$N$219:$N$228,MATCH($B277,'Inputs - Summary'!$C$219:$C$228,0)),0)/conv_2015_2010</f>
        <v>0</v>
      </c>
      <c r="BS286" s="144">
        <f>IF(BS$5=second_reg_period, INDEX('Inputs - Summary'!$N$219:$N$228,MATCH($B277,'Inputs - Summary'!$C$219:$C$228,0)),0)/conv_2015_2010</f>
        <v>0</v>
      </c>
      <c r="BT286" s="144">
        <f>IF(BT$5=second_reg_period, INDEX('Inputs - Summary'!$N$219:$N$228,MATCH($B277,'Inputs - Summary'!$C$219:$C$228,0)),0)/conv_2015_2010</f>
        <v>0</v>
      </c>
      <c r="BU286" s="144">
        <f>IF(BU$5=second_reg_period, INDEX('Inputs - Summary'!$N$219:$N$228,MATCH($B277,'Inputs - Summary'!$C$219:$C$228,0)),0)/conv_2015_2010</f>
        <v>0</v>
      </c>
      <c r="BV286" s="144">
        <f>IF(BV$5=second_reg_period, INDEX('Inputs - Summary'!$N$219:$N$228,MATCH($B277,'Inputs - Summary'!$C$219:$C$228,0)),0)/conv_2015_2010</f>
        <v>0</v>
      </c>
      <c r="BW286" s="144">
        <f>IF(BW$5=second_reg_period, INDEX('Inputs - Summary'!$N$219:$N$228,MATCH($B277,'Inputs - Summary'!$C$219:$C$228,0)),0)/conv_2015_2010</f>
        <v>0</v>
      </c>
    </row>
    <row r="287" spans="1:75" ht="12.75" customHeight="1" outlineLevel="1">
      <c r="D287" s="126" t="s">
        <v>29</v>
      </c>
      <c r="E287" s="120" t="s">
        <v>55</v>
      </c>
      <c r="I287" s="120">
        <f t="shared" ref="I287:BT287" si="75">H287-I284+I285+I286</f>
        <v>0</v>
      </c>
      <c r="J287" s="120">
        <f t="shared" si="75"/>
        <v>0</v>
      </c>
      <c r="K287" s="120">
        <f t="shared" si="75"/>
        <v>0</v>
      </c>
      <c r="L287" s="120">
        <f t="shared" si="75"/>
        <v>0</v>
      </c>
      <c r="M287" s="120">
        <f t="shared" si="75"/>
        <v>0</v>
      </c>
      <c r="N287" s="120">
        <f t="shared" si="75"/>
        <v>0</v>
      </c>
      <c r="O287" s="120">
        <f t="shared" si="75"/>
        <v>0</v>
      </c>
      <c r="P287" s="120">
        <f t="shared" si="75"/>
        <v>0</v>
      </c>
      <c r="Q287" s="120">
        <f t="shared" si="75"/>
        <v>0</v>
      </c>
      <c r="R287" s="120">
        <f t="shared" si="75"/>
        <v>0</v>
      </c>
      <c r="S287" s="120">
        <f t="shared" si="75"/>
        <v>0</v>
      </c>
      <c r="T287" s="120">
        <f t="shared" si="75"/>
        <v>0</v>
      </c>
      <c r="U287" s="120">
        <f t="shared" si="75"/>
        <v>0</v>
      </c>
      <c r="V287" s="120">
        <f t="shared" si="75"/>
        <v>0</v>
      </c>
      <c r="W287" s="120">
        <f t="shared" si="75"/>
        <v>0</v>
      </c>
      <c r="X287" s="120">
        <f t="shared" si="75"/>
        <v>0</v>
      </c>
      <c r="Y287" s="120">
        <f t="shared" si="75"/>
        <v>0</v>
      </c>
      <c r="Z287" s="120">
        <f t="shared" si="75"/>
        <v>0</v>
      </c>
      <c r="AA287" s="120">
        <f t="shared" si="75"/>
        <v>0</v>
      </c>
      <c r="AB287" s="120">
        <f t="shared" si="75"/>
        <v>0</v>
      </c>
      <c r="AC287" s="120">
        <f t="shared" si="75"/>
        <v>0</v>
      </c>
      <c r="AD287" s="120">
        <f t="shared" si="75"/>
        <v>0</v>
      </c>
      <c r="AE287" s="120">
        <f t="shared" si="75"/>
        <v>0</v>
      </c>
      <c r="AF287" s="120">
        <f t="shared" si="75"/>
        <v>0</v>
      </c>
      <c r="AG287" s="120">
        <f t="shared" si="75"/>
        <v>0</v>
      </c>
      <c r="AH287" s="120">
        <f t="shared" si="75"/>
        <v>0</v>
      </c>
      <c r="AI287" s="120">
        <f t="shared" si="75"/>
        <v>0</v>
      </c>
      <c r="AJ287" s="120">
        <f t="shared" si="75"/>
        <v>0</v>
      </c>
      <c r="AK287" s="120">
        <f t="shared" si="75"/>
        <v>0</v>
      </c>
      <c r="AL287" s="120">
        <f t="shared" si="75"/>
        <v>0</v>
      </c>
      <c r="AM287" s="120">
        <f t="shared" si="75"/>
        <v>0</v>
      </c>
      <c r="AN287" s="120">
        <f t="shared" si="75"/>
        <v>0</v>
      </c>
      <c r="AO287" s="120">
        <f t="shared" si="75"/>
        <v>0</v>
      </c>
      <c r="AP287" s="120">
        <f t="shared" si="75"/>
        <v>0</v>
      </c>
      <c r="AQ287" s="120">
        <f t="shared" si="75"/>
        <v>0</v>
      </c>
      <c r="AR287" s="120">
        <f t="shared" si="75"/>
        <v>0</v>
      </c>
      <c r="AS287" s="120">
        <f t="shared" si="75"/>
        <v>0</v>
      </c>
      <c r="AT287" s="120">
        <f t="shared" si="75"/>
        <v>0</v>
      </c>
      <c r="AU287" s="120">
        <f t="shared" si="75"/>
        <v>0</v>
      </c>
      <c r="AV287" s="120">
        <f t="shared" si="75"/>
        <v>0</v>
      </c>
      <c r="AW287" s="120">
        <f t="shared" si="75"/>
        <v>0</v>
      </c>
      <c r="AX287" s="120">
        <f t="shared" si="75"/>
        <v>0</v>
      </c>
      <c r="AY287" s="120">
        <f t="shared" si="75"/>
        <v>0</v>
      </c>
      <c r="AZ287" s="120">
        <f t="shared" si="75"/>
        <v>0</v>
      </c>
      <c r="BA287" s="120">
        <f t="shared" si="75"/>
        <v>0</v>
      </c>
      <c r="BB287" s="120">
        <f t="shared" si="75"/>
        <v>0</v>
      </c>
      <c r="BC287" s="120">
        <f t="shared" si="75"/>
        <v>0</v>
      </c>
      <c r="BD287" s="120">
        <f t="shared" si="75"/>
        <v>0</v>
      </c>
      <c r="BE287" s="120">
        <f t="shared" si="75"/>
        <v>0</v>
      </c>
      <c r="BF287" s="120">
        <f t="shared" si="75"/>
        <v>0</v>
      </c>
      <c r="BG287" s="120">
        <f t="shared" si="75"/>
        <v>0</v>
      </c>
      <c r="BH287" s="120">
        <f t="shared" si="75"/>
        <v>0</v>
      </c>
      <c r="BI287" s="120">
        <f t="shared" si="75"/>
        <v>0</v>
      </c>
      <c r="BJ287" s="120">
        <f t="shared" si="75"/>
        <v>0</v>
      </c>
      <c r="BK287" s="120">
        <f t="shared" si="75"/>
        <v>0</v>
      </c>
      <c r="BL287" s="120">
        <f t="shared" si="75"/>
        <v>0</v>
      </c>
      <c r="BM287" s="120">
        <f t="shared" si="75"/>
        <v>0</v>
      </c>
      <c r="BN287" s="120">
        <f t="shared" si="75"/>
        <v>0</v>
      </c>
      <c r="BO287" s="120">
        <f t="shared" si="75"/>
        <v>0</v>
      </c>
      <c r="BP287" s="120">
        <f t="shared" si="75"/>
        <v>0</v>
      </c>
      <c r="BQ287" s="120">
        <f t="shared" si="75"/>
        <v>0</v>
      </c>
      <c r="BR287" s="120">
        <f t="shared" si="75"/>
        <v>0</v>
      </c>
      <c r="BS287" s="120">
        <f t="shared" si="75"/>
        <v>0</v>
      </c>
      <c r="BT287" s="120">
        <f t="shared" si="75"/>
        <v>0</v>
      </c>
      <c r="BU287" s="120">
        <f t="shared" ref="BU287:BW287" si="76">BT287-BU284+BU285+BU286</f>
        <v>0</v>
      </c>
      <c r="BV287" s="120">
        <f t="shared" si="76"/>
        <v>0</v>
      </c>
      <c r="BW287" s="120">
        <f t="shared" si="76"/>
        <v>0</v>
      </c>
    </row>
    <row r="288" spans="1:75" ht="12.75" customHeight="1" outlineLevel="1">
      <c r="I288" s="134"/>
      <c r="J288" s="128"/>
      <c r="K288" s="128"/>
      <c r="L288" s="128"/>
      <c r="M288" s="128"/>
      <c r="N288" s="128"/>
      <c r="O288" s="128"/>
      <c r="P288" s="128"/>
      <c r="Q288" s="128"/>
      <c r="R288" s="128"/>
    </row>
    <row r="289" spans="3:75" ht="12.75" customHeight="1" outlineLevel="1">
      <c r="D289" s="126" t="s">
        <v>36</v>
      </c>
      <c r="I289" s="134"/>
      <c r="J289" s="145"/>
      <c r="K289" s="146"/>
      <c r="L289" s="146"/>
      <c r="M289" s="147"/>
      <c r="N289" s="136">
        <f>INDEX('Inputs - Summary'!$N$204:$N$213,MATCH($B277,'Inputs - Summary'!$C$204:$C$213,0))/conv_2015_2010</f>
        <v>0</v>
      </c>
    </row>
    <row r="290" spans="3:75" ht="12.75" customHeight="1" outlineLevel="1">
      <c r="C290" s="118" t="s">
        <v>10</v>
      </c>
      <c r="E290" s="120" t="s">
        <v>55</v>
      </c>
      <c r="I290" s="134"/>
      <c r="J290" s="148">
        <f>INDEX('Inputs - Summary'!J$43:J$52,MATCH($B277,'Inputs - Summary'!$C$43:$C$52,0))*(1+IF(J$5&lt;=second_reg_period, J$7, J$6))^0.5</f>
        <v>0</v>
      </c>
      <c r="K290" s="130">
        <f>INDEX('Inputs - Summary'!K$43:K$52,MATCH($B277,'Inputs - Summary'!$C$43:$C$52,0))*(1+IF(K$5&lt;=second_reg_period, K$7, K$6))^0.5</f>
        <v>0</v>
      </c>
      <c r="L290" s="130">
        <f>INDEX('Inputs - Summary'!L$43:L$52,MATCH($B277,'Inputs - Summary'!$C$43:$C$52,0))*(1+IF(L$5&lt;=second_reg_period, L$7, L$6))^0.5</f>
        <v>0</v>
      </c>
      <c r="M290" s="130">
        <f>INDEX('Inputs - Summary'!M$43:M$52,MATCH($B277,'Inputs - Summary'!$C$43:$C$52,0))*(1+IF(M$5&lt;=second_reg_period, M$7, M$6))^0.5</f>
        <v>0</v>
      </c>
      <c r="N290" s="120">
        <f>INDEX('Inputs - Summary'!N$43:N$52,MATCH($B277,'Inputs - Summary'!$C$43:$C$52,0))*(1+IF(N$5&lt;=second_reg_period, N$7, N$6))^0.5</f>
        <v>0</v>
      </c>
      <c r="O290" s="120">
        <f>INDEX('Inputs - Summary'!O$43:O$52,MATCH($B277,'Inputs - Summary'!$C$43:$C$52,0))*(1+IF(O$5&lt;=second_reg_period, O$7, O$6))^0.5</f>
        <v>0</v>
      </c>
      <c r="P290" s="120">
        <f>INDEX('Inputs - Summary'!P$43:P$52,MATCH($B277,'Inputs - Summary'!$C$43:$C$52,0))*(1+IF(P$5&lt;=second_reg_period, P$7, P$6))^0.5</f>
        <v>0</v>
      </c>
      <c r="Q290" s="120">
        <f>INDEX('Inputs - Summary'!Q$43:Q$52,MATCH($B277,'Inputs - Summary'!$C$43:$C$52,0))*(1+IF(Q$5&lt;=second_reg_period, Q$7, Q$6))^0.5</f>
        <v>0</v>
      </c>
      <c r="R290" s="120">
        <f>INDEX('Inputs - Summary'!R$43:R$52,MATCH($B277,'Inputs - Summary'!$C$43:$C$52,0))*(1+IF(R$5&lt;=second_reg_period, R$7, R$6))^0.5</f>
        <v>0</v>
      </c>
      <c r="S290" s="120">
        <f>INDEX('Inputs - Summary'!S$43:S$52,MATCH($B277,'Inputs - Summary'!$C$43:$C$52,0))*(1+IF(S$5&lt;=second_reg_period, S$7, S$6))^0.5</f>
        <v>0</v>
      </c>
      <c r="T290" s="120">
        <f>INDEX('Inputs - Summary'!T$43:T$52,MATCH($B277,'Inputs - Summary'!$C$43:$C$52,0))*(1+IF(T$5&lt;=second_reg_period, T$7, T$6))^0.5</f>
        <v>0</v>
      </c>
      <c r="U290" s="120">
        <f>INDEX('Inputs - Summary'!U$43:U$52,MATCH($B277,'Inputs - Summary'!$C$43:$C$52,0))*(1+IF(U$5&lt;=second_reg_period, U$7, U$6))^0.5</f>
        <v>0</v>
      </c>
      <c r="V290" s="120">
        <f>INDEX('Inputs - Summary'!V$43:V$52,MATCH($B277,'Inputs - Summary'!$C$43:$C$52,0))*(1+IF(V$5&lt;=second_reg_period, V$7, V$6))^0.5</f>
        <v>0</v>
      </c>
      <c r="W290" s="120">
        <f>INDEX('Inputs - Summary'!W$43:W$52,MATCH($B277,'Inputs - Summary'!$C$43:$C$52,0))*(1+IF(W$5&lt;=second_reg_period, W$7, W$6))^0.5</f>
        <v>0</v>
      </c>
      <c r="X290" s="120">
        <f>INDEX('Inputs - Summary'!X$43:X$52,MATCH($B277,'Inputs - Summary'!$C$43:$C$52,0))*(1+IF(X$5&lt;=second_reg_period, X$7, X$6))^0.5</f>
        <v>0</v>
      </c>
      <c r="Y290" s="120">
        <f>INDEX('Inputs - Summary'!Y$43:Y$52,MATCH($B277,'Inputs - Summary'!$C$43:$C$52,0))*(1+IF(Y$5&lt;=second_reg_period, Y$7, Y$6))^0.5</f>
        <v>0</v>
      </c>
      <c r="Z290" s="120">
        <f>INDEX('Inputs - Summary'!Z$43:Z$52,MATCH($B277,'Inputs - Summary'!$C$43:$C$52,0))*(1+IF(Z$5&lt;=second_reg_period, Z$7, Z$6))^0.5</f>
        <v>0</v>
      </c>
      <c r="AA290" s="120">
        <f>INDEX('Inputs - Summary'!AA$43:AA$52,MATCH($B277,'Inputs - Summary'!$C$43:$C$52,0))*(1+IF(AA$5&lt;=second_reg_period, AA$7, AA$6))^0.5</f>
        <v>0</v>
      </c>
      <c r="AB290" s="120">
        <f>INDEX('Inputs - Summary'!AB$43:AB$52,MATCH($B277,'Inputs - Summary'!$C$43:$C$52,0))*(1+IF(AB$5&lt;=second_reg_period, AB$7, AB$6))^0.5</f>
        <v>0</v>
      </c>
      <c r="AC290" s="120">
        <f>INDEX('Inputs - Summary'!AC$43:AC$52,MATCH($B277,'Inputs - Summary'!$C$43:$C$52,0))*(1+IF(AC$5&lt;=second_reg_period, AC$7, AC$6))^0.5</f>
        <v>0</v>
      </c>
      <c r="AD290" s="120">
        <f>INDEX('Inputs - Summary'!AD$43:AD$52,MATCH($B277,'Inputs - Summary'!$C$43:$C$52,0))*(1+IF(AD$5&lt;=second_reg_period, AD$7, AD$6))^0.5</f>
        <v>0</v>
      </c>
      <c r="AE290" s="120">
        <f>INDEX('Inputs - Summary'!AE$43:AE$52,MATCH($B277,'Inputs - Summary'!$C$43:$C$52,0))*(1+IF(AE$5&lt;=second_reg_period, AE$7, AE$6))^0.5</f>
        <v>0</v>
      </c>
      <c r="AF290" s="120">
        <f>INDEX('Inputs - Summary'!AF$43:AF$52,MATCH($B277,'Inputs - Summary'!$C$43:$C$52,0))*(1+IF(AF$5&lt;=second_reg_period, AF$7, AF$6))^0.5</f>
        <v>0</v>
      </c>
      <c r="AG290" s="120">
        <f>INDEX('Inputs - Summary'!AG$43:AG$52,MATCH($B277,'Inputs - Summary'!$C$43:$C$52,0))*(1+IF(AG$5&lt;=second_reg_period, AG$7, AG$6))^0.5</f>
        <v>0</v>
      </c>
      <c r="AH290" s="120">
        <f>INDEX('Inputs - Summary'!AH$43:AH$52,MATCH($B277,'Inputs - Summary'!$C$43:$C$52,0))*(1+IF(AH$5&lt;=second_reg_period, AH$7, AH$6))^0.5</f>
        <v>0</v>
      </c>
      <c r="AI290" s="120">
        <f>INDEX('Inputs - Summary'!AI$43:AI$52,MATCH($B277,'Inputs - Summary'!$C$43:$C$52,0))*(1+IF(AI$5&lt;=second_reg_period, AI$7, AI$6))^0.5</f>
        <v>0</v>
      </c>
      <c r="AJ290" s="120">
        <f>INDEX('Inputs - Summary'!AJ$43:AJ$52,MATCH($B277,'Inputs - Summary'!$C$43:$C$52,0))*(1+IF(AJ$5&lt;=second_reg_period, AJ$7, AJ$6))^0.5</f>
        <v>0</v>
      </c>
      <c r="AK290" s="120">
        <f>INDEX('Inputs - Summary'!AK$43:AK$52,MATCH($B277,'Inputs - Summary'!$C$43:$C$52,0))*(1+IF(AK$5&lt;=second_reg_period, AK$7, AK$6))^0.5</f>
        <v>0</v>
      </c>
      <c r="AL290" s="120">
        <f>INDEX('Inputs - Summary'!AL$43:AL$52,MATCH($B277,'Inputs - Summary'!$C$43:$C$52,0))*(1+IF(AL$5&lt;=second_reg_period, AL$7, AL$6))^0.5</f>
        <v>0</v>
      </c>
      <c r="AM290" s="120">
        <f>INDEX('Inputs - Summary'!AM$43:AM$52,MATCH($B277,'Inputs - Summary'!$C$43:$C$52,0))*(1+IF(AM$5&lt;=second_reg_period, AM$7, AM$6))^0.5</f>
        <v>0</v>
      </c>
      <c r="AN290" s="120">
        <f>INDEX('Inputs - Summary'!AN$43:AN$52,MATCH($B277,'Inputs - Summary'!$C$43:$C$52,0))*(1+IF(AN$5&lt;=second_reg_period, AN$7, AN$6))^0.5</f>
        <v>0</v>
      </c>
      <c r="AO290" s="120">
        <f>INDEX('Inputs - Summary'!AO$43:AO$52,MATCH($B277,'Inputs - Summary'!$C$43:$C$52,0))*(1+IF(AO$5&lt;=second_reg_period, AO$7, AO$6))^0.5</f>
        <v>0</v>
      </c>
      <c r="AP290" s="120">
        <f>INDEX('Inputs - Summary'!AP$43:AP$52,MATCH($B277,'Inputs - Summary'!$C$43:$C$52,0))*(1+IF(AP$5&lt;=second_reg_period, AP$7, AP$6))^0.5</f>
        <v>0</v>
      </c>
      <c r="AQ290" s="120">
        <f>INDEX('Inputs - Summary'!AQ$43:AQ$52,MATCH($B277,'Inputs - Summary'!$C$43:$C$52,0))*(1+IF(AQ$5&lt;=second_reg_period, AQ$7, AQ$6))^0.5</f>
        <v>0</v>
      </c>
      <c r="AR290" s="120">
        <f>INDEX('Inputs - Summary'!AR$43:AR$52,MATCH($B277,'Inputs - Summary'!$C$43:$C$52,0))*(1+IF(AR$5&lt;=second_reg_period, AR$7, AR$6))^0.5</f>
        <v>0</v>
      </c>
      <c r="AS290" s="120">
        <f>INDEX('Inputs - Summary'!AS$43:AS$52,MATCH($B277,'Inputs - Summary'!$C$43:$C$52,0))*(1+IF(AS$5&lt;=second_reg_period, AS$7, AS$6))^0.5</f>
        <v>0</v>
      </c>
      <c r="AT290" s="120">
        <f>INDEX('Inputs - Summary'!AT$43:AT$52,MATCH($B277,'Inputs - Summary'!$C$43:$C$52,0))*(1+IF(AT$5&lt;=second_reg_period, AT$7, AT$6))^0.5</f>
        <v>0</v>
      </c>
      <c r="AU290" s="120">
        <f>INDEX('Inputs - Summary'!AU$43:AU$52,MATCH($B277,'Inputs - Summary'!$C$43:$C$52,0))*(1+IF(AU$5&lt;=second_reg_period, AU$7, AU$6))^0.5</f>
        <v>0</v>
      </c>
      <c r="AV290" s="120">
        <f>INDEX('Inputs - Summary'!AV$43:AV$52,MATCH($B277,'Inputs - Summary'!$C$43:$C$52,0))*(1+IF(AV$5&lt;=second_reg_period, AV$7, AV$6))^0.5</f>
        <v>0</v>
      </c>
      <c r="AW290" s="120">
        <f>INDEX('Inputs - Summary'!AW$43:AW$52,MATCH($B277,'Inputs - Summary'!$C$43:$C$52,0))*(1+IF(AW$5&lt;=second_reg_period, AW$7, AW$6))^0.5</f>
        <v>0</v>
      </c>
      <c r="AX290" s="120">
        <f>INDEX('Inputs - Summary'!AX$43:AX$52,MATCH($B277,'Inputs - Summary'!$C$43:$C$52,0))*(1+IF(AX$5&lt;=second_reg_period, AX$7, AX$6))^0.5</f>
        <v>0</v>
      </c>
      <c r="AY290" s="120">
        <f>INDEX('Inputs - Summary'!AY$43:AY$52,MATCH($B277,'Inputs - Summary'!$C$43:$C$52,0))*(1+IF(AY$5&lt;=second_reg_period, AY$7, AY$6))^0.5</f>
        <v>0</v>
      </c>
      <c r="AZ290" s="120">
        <f>INDEX('Inputs - Summary'!AZ$43:AZ$52,MATCH($B277,'Inputs - Summary'!$C$43:$C$52,0))*(1+IF(AZ$5&lt;=second_reg_period, AZ$7, AZ$6))^0.5</f>
        <v>0</v>
      </c>
      <c r="BA290" s="120">
        <f>INDEX('Inputs - Summary'!BA$43:BA$52,MATCH($B277,'Inputs - Summary'!$C$43:$C$52,0))*(1+IF(BA$5&lt;=second_reg_period, BA$7, BA$6))^0.5</f>
        <v>0</v>
      </c>
      <c r="BB290" s="120">
        <f>INDEX('Inputs - Summary'!BB$43:BB$52,MATCH($B277,'Inputs - Summary'!$C$43:$C$52,0))*(1+IF(BB$5&lt;=second_reg_period, BB$7, BB$6))^0.5</f>
        <v>0</v>
      </c>
      <c r="BC290" s="120">
        <f>INDEX('Inputs - Summary'!BC$43:BC$52,MATCH($B277,'Inputs - Summary'!$C$43:$C$52,0))*(1+IF(BC$5&lt;=second_reg_period, BC$7, BC$6))^0.5</f>
        <v>0</v>
      </c>
      <c r="BD290" s="120">
        <f>INDEX('Inputs - Summary'!BD$43:BD$52,MATCH($B277,'Inputs - Summary'!$C$43:$C$52,0))*(1+IF(BD$5&lt;=second_reg_period, BD$7, BD$6))^0.5</f>
        <v>0</v>
      </c>
      <c r="BE290" s="120">
        <f>INDEX('Inputs - Summary'!BE$43:BE$52,MATCH($B277,'Inputs - Summary'!$C$43:$C$52,0))*(1+IF(BE$5&lt;=second_reg_period, BE$7, BE$6))^0.5</f>
        <v>0</v>
      </c>
      <c r="BF290" s="120">
        <f>INDEX('Inputs - Summary'!BF$43:BF$52,MATCH($B277,'Inputs - Summary'!$C$43:$C$52,0))*(1+IF(BF$5&lt;=second_reg_period, BF$7, BF$6))^0.5</f>
        <v>0</v>
      </c>
      <c r="BG290" s="120">
        <f>INDEX('Inputs - Summary'!BG$43:BG$52,MATCH($B277,'Inputs - Summary'!$C$43:$C$52,0))*(1+IF(BG$5&lt;=second_reg_period, BG$7, BG$6))^0.5</f>
        <v>0</v>
      </c>
      <c r="BH290" s="120">
        <f>INDEX('Inputs - Summary'!BH$43:BH$52,MATCH($B277,'Inputs - Summary'!$C$43:$C$52,0))*(1+IF(BH$5&lt;=second_reg_period, BH$7, BH$6))^0.5</f>
        <v>0</v>
      </c>
      <c r="BI290" s="120">
        <f>INDEX('Inputs - Summary'!BI$43:BI$52,MATCH($B277,'Inputs - Summary'!$C$43:$C$52,0))*(1+IF(BI$5&lt;=second_reg_period, BI$7, BI$6))^0.5</f>
        <v>0</v>
      </c>
      <c r="BJ290" s="120">
        <f>INDEX('Inputs - Summary'!BJ$43:BJ$52,MATCH($B277,'Inputs - Summary'!$C$43:$C$52,0))*(1+IF(BJ$5&lt;=second_reg_period, BJ$7, BJ$6))^0.5</f>
        <v>0</v>
      </c>
      <c r="BK290" s="120">
        <f>INDEX('Inputs - Summary'!BK$43:BK$52,MATCH($B277,'Inputs - Summary'!$C$43:$C$52,0))*(1+IF(BK$5&lt;=second_reg_period, BK$7, BK$6))^0.5</f>
        <v>0</v>
      </c>
      <c r="BL290" s="120">
        <f>INDEX('Inputs - Summary'!BL$43:BL$52,MATCH($B277,'Inputs - Summary'!$C$43:$C$52,0))*(1+IF(BL$5&lt;=second_reg_period, BL$7, BL$6))^0.5</f>
        <v>0</v>
      </c>
      <c r="BM290" s="120">
        <f>INDEX('Inputs - Summary'!BM$43:BM$52,MATCH($B277,'Inputs - Summary'!$C$43:$C$52,0))*(1+IF(BM$5&lt;=second_reg_period, BM$7, BM$6))^0.5</f>
        <v>0</v>
      </c>
      <c r="BN290" s="120">
        <f>INDEX('Inputs - Summary'!BN$43:BN$52,MATCH($B277,'Inputs - Summary'!$C$43:$C$52,0))*(1+IF(BN$5&lt;=second_reg_period, BN$7, BN$6))^0.5</f>
        <v>0</v>
      </c>
      <c r="BO290" s="120">
        <f>INDEX('Inputs - Summary'!BO$43:BO$52,MATCH($B277,'Inputs - Summary'!$C$43:$C$52,0))*(1+IF(BO$5&lt;=second_reg_period, BO$7, BO$6))^0.5</f>
        <v>0</v>
      </c>
      <c r="BP290" s="120">
        <f>INDEX('Inputs - Summary'!BP$43:BP$52,MATCH($B277,'Inputs - Summary'!$C$43:$C$52,0))*(1+IF(BP$5&lt;=second_reg_period, BP$7, BP$6))^0.5</f>
        <v>0</v>
      </c>
      <c r="BQ290" s="120">
        <f>INDEX('Inputs - Summary'!BQ$43:BQ$52,MATCH($B277,'Inputs - Summary'!$C$43:$C$52,0))*(1+IF(BQ$5&lt;=second_reg_period, BQ$7, BQ$6))^0.5</f>
        <v>0</v>
      </c>
      <c r="BR290" s="120">
        <f>INDEX('Inputs - Summary'!BR$43:BR$52,MATCH($B277,'Inputs - Summary'!$C$43:$C$52,0))*(1+IF(BR$5&lt;=second_reg_period, BR$7, BR$6))^0.5</f>
        <v>0</v>
      </c>
      <c r="BS290" s="120">
        <f>INDEX('Inputs - Summary'!BS$43:BS$52,MATCH($B277,'Inputs - Summary'!$C$43:$C$52,0))*(1+IF(BS$5&lt;=second_reg_period, BS$7, BS$6))^0.5</f>
        <v>0</v>
      </c>
      <c r="BT290" s="120">
        <f>INDEX('Inputs - Summary'!BT$43:BT$52,MATCH($B277,'Inputs - Summary'!$C$43:$C$52,0))*(1+IF(BT$5&lt;=second_reg_period, BT$7, BT$6))^0.5</f>
        <v>0</v>
      </c>
      <c r="BU290" s="120">
        <f>INDEX('Inputs - Summary'!BU$43:BU$52,MATCH($B277,'Inputs - Summary'!$C$43:$C$52,0))*(1+IF(BU$5&lt;=second_reg_period, BU$7, BU$6))^0.5</f>
        <v>0</v>
      </c>
      <c r="BV290" s="120">
        <f>INDEX('Inputs - Summary'!BV$43:BV$52,MATCH($B277,'Inputs - Summary'!$C$43:$C$52,0))*(1+IF(BV$5&lt;=second_reg_period, BV$7, BV$6))^0.5</f>
        <v>0</v>
      </c>
      <c r="BW290" s="120">
        <f>INDEX('Inputs - Summary'!BW$43:BW$52,MATCH($B277,'Inputs - Summary'!$C$43:$C$52,0))*(1+IF(BW$5&lt;=second_reg_period, BW$7, BW$6))^0.5</f>
        <v>0</v>
      </c>
    </row>
    <row r="291" spans="3:75" ht="12.75" customHeight="1" outlineLevel="1">
      <c r="D291" s="126" t="s">
        <v>37</v>
      </c>
      <c r="I291" s="134"/>
      <c r="O291" s="149"/>
      <c r="P291" s="128"/>
      <c r="Q291" s="128"/>
      <c r="R291" s="128"/>
      <c r="S291" s="128"/>
      <c r="T291" s="128"/>
      <c r="U291" s="128"/>
      <c r="V291" s="128"/>
      <c r="W291" s="128"/>
      <c r="X291" s="128"/>
      <c r="Y291" s="128"/>
      <c r="Z291" s="128"/>
      <c r="AA291" s="128"/>
      <c r="AB291" s="128"/>
      <c r="AC291" s="128"/>
      <c r="AD291" s="128"/>
      <c r="AE291" s="128"/>
      <c r="AF291" s="128"/>
      <c r="AG291" s="128"/>
      <c r="AH291" s="128"/>
      <c r="AI291" s="128"/>
      <c r="AJ291" s="128"/>
      <c r="AK291" s="128"/>
      <c r="AL291" s="128"/>
      <c r="AM291" s="128"/>
      <c r="AN291" s="128"/>
      <c r="AO291" s="128"/>
      <c r="AP291" s="128"/>
      <c r="AQ291" s="128"/>
      <c r="AR291" s="128"/>
      <c r="AS291" s="128"/>
      <c r="AT291" s="128"/>
      <c r="AU291" s="128"/>
      <c r="AV291" s="128"/>
      <c r="AW291" s="128"/>
      <c r="AX291" s="128"/>
      <c r="AY291" s="128"/>
      <c r="AZ291" s="128"/>
      <c r="BA291" s="128"/>
      <c r="BB291" s="128"/>
      <c r="BC291" s="128"/>
      <c r="BD291" s="128"/>
      <c r="BE291" s="128"/>
      <c r="BF291" s="128"/>
      <c r="BG291" s="128"/>
      <c r="BH291" s="128"/>
      <c r="BI291" s="128"/>
      <c r="BJ291" s="128"/>
      <c r="BK291" s="128"/>
      <c r="BL291" s="128"/>
      <c r="BM291" s="128"/>
      <c r="BN291" s="128"/>
      <c r="BO291" s="128"/>
      <c r="BP291" s="128"/>
      <c r="BQ291" s="128"/>
      <c r="BR291" s="128"/>
      <c r="BS291" s="128"/>
      <c r="BT291" s="128"/>
      <c r="BU291" s="128"/>
      <c r="BV291" s="128"/>
      <c r="BW291" s="128"/>
    </row>
    <row r="292" spans="3:75" ht="12.75" customHeight="1" outlineLevel="1">
      <c r="D292" s="150" t="s">
        <v>36</v>
      </c>
      <c r="E292" s="120" t="s">
        <v>55</v>
      </c>
      <c r="I292" s="134"/>
      <c r="J292" s="151"/>
      <c r="K292" s="151"/>
      <c r="L292" s="151"/>
      <c r="M292" s="151"/>
      <c r="N292" s="151"/>
      <c r="O292" s="151">
        <f>IF($I279="n/a",0,IF(O$5-$N$5&gt;$I279-5,$N289-SUM($J292:N292),$N289/($I279-5)))</f>
        <v>0</v>
      </c>
      <c r="P292" s="151">
        <f>IF($I279="n/a",0,IF(P$5-$N$5&gt;$I279-5,$N289-SUM($J292:O292),$N289/($I279-5)))</f>
        <v>0</v>
      </c>
      <c r="Q292" s="151">
        <f>IF($I279="n/a",0,IF(Q$5-$N$5&gt;$I279-5,$N289-SUM($J292:P292),$N289/($I279-5)))</f>
        <v>0</v>
      </c>
      <c r="R292" s="151">
        <f>IF($I279="n/a",0,IF(R$5-$N$5&gt;$I279-5,$N289-SUM($J292:Q292),$N289/($I279-5)))</f>
        <v>0</v>
      </c>
      <c r="S292" s="151">
        <f>IF($I279="n/a",0,IF(S$5-$N$5&gt;$I279-5,$N289-SUM($J292:R292),$N289/($I279-5)))</f>
        <v>0</v>
      </c>
      <c r="T292" s="151">
        <f>IF($I279="n/a",0,IF(T$5-$N$5&gt;$I279-5,$N289-SUM($J292:S292),$N289/($I279-5)))</f>
        <v>0</v>
      </c>
      <c r="U292" s="151">
        <f>IF($I279="n/a",0,IF(U$5-$N$5&gt;$I279-5,$N289-SUM($J292:T292),$N289/($I279-5)))</f>
        <v>0</v>
      </c>
      <c r="V292" s="151">
        <f>IF($I279="n/a",0,IF(V$5-$N$5&gt;$I279-5,$N289-SUM($J292:U292),$N289/($I279-5)))</f>
        <v>0</v>
      </c>
      <c r="W292" s="151">
        <f>IF($I279="n/a",0,IF(W$5-$N$5&gt;$I279-5,$N289-SUM($J292:V292),$N289/($I279-5)))</f>
        <v>0</v>
      </c>
      <c r="X292" s="151">
        <f>IF($I279="n/a",0,IF(X$5-$N$5&gt;$I279-5,$N289-SUM($J292:W292),$N289/($I279-5)))</f>
        <v>0</v>
      </c>
      <c r="Y292" s="151">
        <f>IF($I279="n/a",0,IF(Y$5-$N$5&gt;$I279-5,$N289-SUM($J292:X292),$N289/($I279-5)))</f>
        <v>0</v>
      </c>
      <c r="Z292" s="151">
        <f>IF($I279="n/a",0,IF(Z$5-$N$5&gt;$I279-5,$N289-SUM($J292:Y292),$N289/($I279-5)))</f>
        <v>0</v>
      </c>
      <c r="AA292" s="151">
        <f>IF($I279="n/a",0,IF(AA$5-$N$5&gt;$I279-5,$N289-SUM($J292:Z292),$N289/($I279-5)))</f>
        <v>0</v>
      </c>
      <c r="AB292" s="151">
        <f>IF($I279="n/a",0,IF(AB$5-$N$5&gt;$I279-5,$N289-SUM($J292:AA292),$N289/($I279-5)))</f>
        <v>0</v>
      </c>
      <c r="AC292" s="151">
        <f>IF($I279="n/a",0,IF(AC$5-$N$5&gt;$I279-5,$N289-SUM($J292:AB292),$N289/($I279-5)))</f>
        <v>0</v>
      </c>
      <c r="AD292" s="151">
        <f>IF($I279="n/a",0,IF(AD$5-$N$5&gt;$I279-5,$N289-SUM($J292:AC292),$N289/($I279-5)))</f>
        <v>0</v>
      </c>
      <c r="AE292" s="151">
        <f>IF($I279="n/a",0,IF(AE$5-$N$5&gt;$I279-5,$N289-SUM($J292:AD292),$N289/($I279-5)))</f>
        <v>0</v>
      </c>
      <c r="AF292" s="151">
        <f>IF($I279="n/a",0,IF(AF$5-$N$5&gt;$I279-5,$N289-SUM($J292:AE292),$N289/($I279-5)))</f>
        <v>0</v>
      </c>
      <c r="AG292" s="151">
        <f>IF($I279="n/a",0,IF(AG$5-$N$5&gt;$I279-5,$N289-SUM($J292:AF292),$N289/($I279-5)))</f>
        <v>0</v>
      </c>
      <c r="AH292" s="151">
        <f>IF($I279="n/a",0,IF(AH$5-$N$5&gt;$I279-5,$N289-SUM($J292:AG292),$N289/($I279-5)))</f>
        <v>0</v>
      </c>
      <c r="AI292" s="151">
        <f>IF($I279="n/a",0,IF(AI$5-$N$5&gt;$I279-5,$N289-SUM($J292:AH292),$N289/($I279-5)))</f>
        <v>0</v>
      </c>
      <c r="AJ292" s="151">
        <f>IF($I279="n/a",0,IF(AJ$5-$N$5&gt;$I279-5,$N289-SUM($J292:AI292),$N289/($I279-5)))</f>
        <v>0</v>
      </c>
      <c r="AK292" s="151">
        <f>IF($I279="n/a",0,IF(AK$5-$N$5&gt;$I279-5,$N289-SUM($J292:AJ292),$N289/($I279-5)))</f>
        <v>0</v>
      </c>
      <c r="AL292" s="151">
        <f>IF($I279="n/a",0,IF(AL$5-$N$5&gt;$I279-5,$N289-SUM($J292:AK292),$N289/($I279-5)))</f>
        <v>0</v>
      </c>
      <c r="AM292" s="151">
        <f>IF($I279="n/a",0,IF(AM$5-$N$5&gt;$I279-5,$N289-SUM($J292:AL292),$N289/($I279-5)))</f>
        <v>0</v>
      </c>
      <c r="AN292" s="151">
        <f>IF($I279="n/a",0,IF(AN$5-$N$5&gt;$I279-5,$N289-SUM($J292:AM292),$N289/($I279-5)))</f>
        <v>0</v>
      </c>
      <c r="AO292" s="151">
        <f>IF($I279="n/a",0,IF(AO$5-$N$5&gt;$I279-5,$N289-SUM($J292:AN292),$N289/($I279-5)))</f>
        <v>0</v>
      </c>
      <c r="AP292" s="151">
        <f>IF($I279="n/a",0,IF(AP$5-$N$5&gt;$I279-5,$N289-SUM($J292:AO292),$N289/($I279-5)))</f>
        <v>0</v>
      </c>
      <c r="AQ292" s="151">
        <f>IF($I279="n/a",0,IF(AQ$5-$N$5&gt;$I279-5,$N289-SUM($J292:AP292),$N289/($I279-5)))</f>
        <v>0</v>
      </c>
      <c r="AR292" s="151">
        <f>IF($I279="n/a",0,IF(AR$5-$N$5&gt;$I279-5,$N289-SUM($J292:AQ292),$N289/($I279-5)))</f>
        <v>0</v>
      </c>
      <c r="AS292" s="151">
        <f>IF($I279="n/a",0,IF(AS$5-$N$5&gt;$I279-5,$N289-SUM($J292:AR292),$N289/($I279-5)))</f>
        <v>0</v>
      </c>
      <c r="AT292" s="151">
        <f>IF($I279="n/a",0,IF(AT$5-$N$5&gt;$I279-5,$N289-SUM($J292:AS292),$N289/($I279-5)))</f>
        <v>0</v>
      </c>
      <c r="AU292" s="151">
        <f>IF($I279="n/a",0,IF(AU$5-$N$5&gt;$I279-5,$N289-SUM($J292:AT292),$N289/($I279-5)))</f>
        <v>0</v>
      </c>
      <c r="AV292" s="151">
        <f>IF($I279="n/a",0,IF(AV$5-$N$5&gt;$I279-5,$N289-SUM($J292:AU292),$N289/($I279-5)))</f>
        <v>0</v>
      </c>
      <c r="AW292" s="151">
        <f>IF($I279="n/a",0,IF(AW$5-$N$5&gt;$I279-5,$N289-SUM($J292:AV292),$N289/($I279-5)))</f>
        <v>0</v>
      </c>
      <c r="AX292" s="151">
        <f>IF($I279="n/a",0,IF(AX$5-$N$5&gt;$I279-5,$N289-SUM($J292:AW292),$N289/($I279-5)))</f>
        <v>0</v>
      </c>
      <c r="AY292" s="151">
        <f>IF($I279="n/a",0,IF(AY$5-$N$5&gt;$I279-5,$N289-SUM($J292:AX292),$N289/($I279-5)))</f>
        <v>0</v>
      </c>
      <c r="AZ292" s="151">
        <f>IF($I279="n/a",0,IF(AZ$5-$N$5&gt;$I279-5,$N289-SUM($J292:AY292),$N289/($I279-5)))</f>
        <v>0</v>
      </c>
      <c r="BA292" s="151">
        <f>IF($I279="n/a",0,IF(BA$5-$N$5&gt;$I279-5,$N289-SUM($J292:AZ292),$N289/($I279-5)))</f>
        <v>0</v>
      </c>
      <c r="BB292" s="151">
        <f>IF($I279="n/a",0,IF(BB$5-$N$5&gt;$I279-5,$N289-SUM($J292:BA292),$N289/($I279-5)))</f>
        <v>0</v>
      </c>
      <c r="BC292" s="151">
        <f>IF($I279="n/a",0,IF(BC$5-$N$5&gt;$I279-5,$N289-SUM($J292:BB292),$N289/($I279-5)))</f>
        <v>0</v>
      </c>
      <c r="BD292" s="151">
        <f>IF($I279="n/a",0,IF(BD$5-$N$5&gt;$I279-5,$N289-SUM($J292:BC292),$N289/($I279-5)))</f>
        <v>0</v>
      </c>
      <c r="BE292" s="151">
        <f>IF($I279="n/a",0,IF(BE$5-$N$5&gt;$I279-5,$N289-SUM($J292:BD292),$N289/($I279-5)))</f>
        <v>0</v>
      </c>
      <c r="BF292" s="151">
        <f>IF($I279="n/a",0,IF(BF$5-$N$5&gt;$I279-5,$N289-SUM($J292:BE292),$N289/($I279-5)))</f>
        <v>0</v>
      </c>
      <c r="BG292" s="151">
        <f>IF($I279="n/a",0,IF(BG$5-$N$5&gt;$I279-5,$N289-SUM($J292:BF292),$N289/($I279-5)))</f>
        <v>0</v>
      </c>
      <c r="BH292" s="151">
        <f>IF($I279="n/a",0,IF(BH$5-$N$5&gt;$I279-5,$N289-SUM($J292:BG292),$N289/($I279-5)))</f>
        <v>0</v>
      </c>
      <c r="BI292" s="151">
        <f>IF($I279="n/a",0,IF(BI$5-$N$5&gt;$I279-5,$N289-SUM($J292:BH292),$N289/($I279-5)))</f>
        <v>0</v>
      </c>
      <c r="BJ292" s="151">
        <f>IF($I279="n/a",0,IF(BJ$5-$N$5&gt;$I279-5,$N289-SUM($J292:BI292),$N289/($I279-5)))</f>
        <v>0</v>
      </c>
      <c r="BK292" s="151">
        <f>IF($I279="n/a",0,IF(BK$5-$N$5&gt;$I279-5,$N289-SUM($J292:BJ292),$N289/($I279-5)))</f>
        <v>0</v>
      </c>
      <c r="BL292" s="151">
        <f>IF($I279="n/a",0,IF(BL$5-$N$5&gt;$I279-5,$N289-SUM($J292:BK292),$N289/($I279-5)))</f>
        <v>0</v>
      </c>
      <c r="BM292" s="151">
        <f>IF($I279="n/a",0,IF(BM$5-$N$5&gt;$I279-5,$N289-SUM($J292:BL292),$N289/($I279-5)))</f>
        <v>0</v>
      </c>
      <c r="BN292" s="151">
        <f>IF($I279="n/a",0,IF(BN$5-$N$5&gt;$I279-5,$N289-SUM($J292:BM292),$N289/($I279-5)))</f>
        <v>0</v>
      </c>
      <c r="BO292" s="151">
        <f>IF($I279="n/a",0,IF(BO$5-$N$5&gt;$I279-5,$N289-SUM($J292:BN292),$N289/($I279-5)))</f>
        <v>0</v>
      </c>
      <c r="BP292" s="151">
        <f>IF($I279="n/a",0,IF(BP$5-$N$5&gt;$I279-5,$N289-SUM($J292:BO292),$N289/($I279-5)))</f>
        <v>0</v>
      </c>
      <c r="BQ292" s="151">
        <f>IF($I279="n/a",0,IF(BQ$5-$N$5&gt;$I279-5,$N289-SUM($J292:BP292),$N289/($I279-5)))</f>
        <v>0</v>
      </c>
      <c r="BR292" s="151">
        <f>IF($I279="n/a",0,IF(BR$5-$N$5&gt;$I279-5,$N289-SUM($J292:BQ292),$N289/($I279-5)))</f>
        <v>0</v>
      </c>
      <c r="BS292" s="151">
        <f>IF($I279="n/a",0,IF(BS$5-$N$5&gt;$I279-5,$N289-SUM($J292:BR292),$N289/($I279-5)))</f>
        <v>0</v>
      </c>
      <c r="BT292" s="151">
        <f>IF($I279="n/a",0,IF(BT$5-$N$5&gt;$I279-5,$N289-SUM($J292:BS292),$N289/($I279-5)))</f>
        <v>0</v>
      </c>
      <c r="BU292" s="151">
        <f>IF($I279="n/a",0,IF(BU$5-$N$5&gt;$I279-5,$N289-SUM($J292:BT292),$N289/($I279-5)))</f>
        <v>0</v>
      </c>
      <c r="BV292" s="151">
        <f>IF($I279="n/a",0,IF(BV$5-$N$5&gt;$I279-5,$N289-SUM($J292:BU292),$N289/($I279-5)))</f>
        <v>0</v>
      </c>
      <c r="BW292" s="151">
        <f>IF($I279="n/a",0,IF(BW$5-$N$5&gt;$I279-5,$N289-SUM($J292:BV292),$N289/($I279-5)))</f>
        <v>0</v>
      </c>
    </row>
    <row r="293" spans="3:75" ht="12.75" customHeight="1" outlineLevel="1">
      <c r="D293" s="150">
        <v>2013</v>
      </c>
      <c r="E293" s="120" t="s">
        <v>55</v>
      </c>
      <c r="I293" s="134"/>
      <c r="J293" s="152">
        <f>IF(J$5&lt;=$D293,0,IF(SUM($D293,I279)&gt;J$5,$J290/I279,$J290-SUM($I293:I293)))</f>
        <v>0</v>
      </c>
      <c r="K293" s="153">
        <f>IF(K$5&lt;=$D293,0,IF(SUM($D293,I279)&gt;K$5,$J290/I279,$J290-SUM($I293:J293)))</f>
        <v>0</v>
      </c>
      <c r="L293" s="154">
        <f>IF(L$5&lt;=$D293,0,IF(SUM($D293,I279)&gt;L$5,$J290/I279,$J290-SUM($I293:K293)))</f>
        <v>0</v>
      </c>
      <c r="M293" s="154">
        <f>IF(M$5&lt;=$D293,0,IF(SUM($D293,I279)&gt;M$5,$J290/I279,$J290-SUM($I293:L293)))</f>
        <v>0</v>
      </c>
      <c r="N293" s="154">
        <f>IF(N$5&lt;=$D293,0,IF(SUM($D293,I279)&gt;N$5,$J290/I279,$J290-SUM($I293:M293)))</f>
        <v>0</v>
      </c>
      <c r="O293" s="154">
        <f>IF(O$5&lt;=$D293,0,IF(SUM($D293,I279)&gt;O$5,$J290/I279,$J290-SUM($I293:N293)))</f>
        <v>0</v>
      </c>
      <c r="P293" s="154">
        <f>IF(P$5&lt;=$D293,0,IF(SUM($D293,I279)&gt;P$5,$J290/I279,$J290-SUM($I293:O293)))</f>
        <v>0</v>
      </c>
      <c r="Q293" s="154">
        <f>IF(Q$5&lt;=$D293,0,IF(SUM($D293,I279)&gt;Q$5,$J290/I279,$J290-SUM($I293:P293)))</f>
        <v>0</v>
      </c>
      <c r="R293" s="154">
        <f>IF(R$5&lt;=$D293,0,IF(SUM($D293,I279)&gt;R$5,$J290/I279,$J290-SUM($I293:Q293)))</f>
        <v>0</v>
      </c>
      <c r="S293" s="154">
        <f>IF(S$5&lt;=$D293,0,IF(SUM($D293,I279)&gt;S$5,$J290/I279,$J290-SUM($I293:R293)))</f>
        <v>0</v>
      </c>
      <c r="T293" s="154">
        <f>IF(T$5&lt;=$D293,0,IF(SUM($D293,I279)&gt;T$5,$J290/I279,$J290-SUM($I293:S293)))</f>
        <v>0</v>
      </c>
      <c r="U293" s="154">
        <f>IF(U$5&lt;=$D293,0,IF(SUM($D293,I279)&gt;U$5,$J290/I279,$J290-SUM($I293:T293)))</f>
        <v>0</v>
      </c>
      <c r="V293" s="154">
        <f>IF(V$5&lt;=$D293,0,IF(SUM($D293,I279)&gt;V$5,$J290/I279,$J290-SUM($I293:U293)))</f>
        <v>0</v>
      </c>
      <c r="W293" s="154">
        <f>IF(W$5&lt;=$D293,0,IF(SUM($D293,I279)&gt;W$5,$J290/I279,$J290-SUM($I293:V293)))</f>
        <v>0</v>
      </c>
      <c r="X293" s="154">
        <f>IF(X$5&lt;=$D293,0,IF(SUM($D293,I279)&gt;X$5,$J290/I279,$J290-SUM($I293:W293)))</f>
        <v>0</v>
      </c>
      <c r="Y293" s="154">
        <f>IF(Y$5&lt;=$D293,0,IF(SUM($D293,I279)&gt;Y$5,$J290/I279,$J290-SUM($I293:X293)))</f>
        <v>0</v>
      </c>
      <c r="Z293" s="154">
        <f>IF(Z$5&lt;=$D293,0,IF(SUM($D293,I279)&gt;Z$5,$J290/I279,$J290-SUM($I293:Y293)))</f>
        <v>0</v>
      </c>
      <c r="AA293" s="154">
        <f>IF(AA$5&lt;=$D293,0,IF(SUM($D293,I279)&gt;AA$5,$J290/I279,$J290-SUM($I293:Z293)))</f>
        <v>0</v>
      </c>
      <c r="AB293" s="154">
        <f>IF(AB$5&lt;=$D293,0,IF(SUM($D293,I279)&gt;AB$5,$J290/I279,$J290-SUM($I293:AA293)))</f>
        <v>0</v>
      </c>
      <c r="AC293" s="154">
        <f>IF(AC$5&lt;=$D293,0,IF(SUM($D293,I279)&gt;AC$5,$J290/I279,$J290-SUM($I293:AB293)))</f>
        <v>0</v>
      </c>
      <c r="AD293" s="154">
        <f>IF(AD$5&lt;=$D293,0,IF(SUM($D293,I279)&gt;AD$5,$J290/I279,$J290-SUM($I293:AC293)))</f>
        <v>0</v>
      </c>
      <c r="AE293" s="154">
        <f>IF(AE$5&lt;=$D293,0,IF(SUM($D293,I279)&gt;AE$5,$J290/I279,$J290-SUM($I293:AD293)))</f>
        <v>0</v>
      </c>
      <c r="AF293" s="154">
        <f>IF(AF$5&lt;=$D293,0,IF(SUM($D293,I279)&gt;AF$5,$J290/I279,$J290-SUM($I293:AE293)))</f>
        <v>0</v>
      </c>
      <c r="AG293" s="154">
        <f>IF(AG$5&lt;=$D293,0,IF(SUM($D293,I279)&gt;AG$5,$J290/I279,$J290-SUM($I293:AF293)))</f>
        <v>0</v>
      </c>
      <c r="AH293" s="154">
        <f>IF(AH$5&lt;=$D293,0,IF(SUM($D293,I279)&gt;AH$5,$J290/I279,$J290-SUM($I293:AG293)))</f>
        <v>0</v>
      </c>
      <c r="AI293" s="154">
        <f>IF(AI$5&lt;=$D293,0,IF(SUM($D293,I279)&gt;AI$5,$J290/I279,$J290-SUM($I293:AH293)))</f>
        <v>0</v>
      </c>
      <c r="AJ293" s="154">
        <f>IF(AJ$5&lt;=$D293,0,IF(SUM($D293,I279)&gt;AJ$5,$J290/I279,$J290-SUM($I293:AI293)))</f>
        <v>0</v>
      </c>
      <c r="AK293" s="154">
        <f>IF(AK$5&lt;=$D293,0,IF(SUM($D293,I279)&gt;AK$5,$J290/I279,$J290-SUM($I293:AJ293)))</f>
        <v>0</v>
      </c>
      <c r="AL293" s="154">
        <f>IF(AL$5&lt;=$D293,0,IF(SUM($D293,I279)&gt;AL$5,$J290/I279,$J290-SUM($I293:AK293)))</f>
        <v>0</v>
      </c>
      <c r="AM293" s="154">
        <f>IF(AM$5&lt;=$D293,0,IF(SUM($D293,I279)&gt;AM$5,$J290/I279,$J290-SUM($I293:AL293)))</f>
        <v>0</v>
      </c>
      <c r="AN293" s="154">
        <f>IF(AN$5&lt;=$D293,0,IF(SUM($D293,I279)&gt;AN$5,$J290/I279,$J290-SUM($I293:AM293)))</f>
        <v>0</v>
      </c>
      <c r="AO293" s="154">
        <f>IF(AO$5&lt;=$D293,0,IF(SUM($D293,I279)&gt;AO$5,$J290/I279,$J290-SUM($I293:AN293)))</f>
        <v>0</v>
      </c>
      <c r="AP293" s="154">
        <f>IF(AP$5&lt;=$D293,0,IF(SUM($D293,I279)&gt;AP$5,$J290/I279,$J290-SUM($I293:AO293)))</f>
        <v>0</v>
      </c>
      <c r="AQ293" s="154">
        <f>IF(AQ$5&lt;=$D293,0,IF(SUM($D293,I279)&gt;AQ$5,$J290/I279,$J290-SUM($I293:AP293)))</f>
        <v>0</v>
      </c>
      <c r="AR293" s="154">
        <f>IF(AR$5&lt;=$D293,0,IF(SUM($D293,I279)&gt;AR$5,$J290/I279,$J290-SUM($I293:AQ293)))</f>
        <v>0</v>
      </c>
      <c r="AS293" s="154">
        <f>IF(AS$5&lt;=$D293,0,IF(SUM($D293,I279)&gt;AS$5,$J290/I279,$J290-SUM($I293:AR293)))</f>
        <v>0</v>
      </c>
      <c r="AT293" s="154">
        <f>IF(AT$5&lt;=$D293,0,IF(SUM($D293,I279)&gt;AT$5,$J290/I279,$J290-SUM($I293:AS293)))</f>
        <v>0</v>
      </c>
      <c r="AU293" s="154">
        <f>IF(AU$5&lt;=$D293,0,IF(SUM($D293,I279)&gt;AU$5,$J290/I279,$J290-SUM($I293:AT293)))</f>
        <v>0</v>
      </c>
      <c r="AV293" s="154">
        <f>IF(AV$5&lt;=$D293,0,IF(SUM($D293,I279)&gt;AV$5,$J290/I279,$J290-SUM($I293:AU293)))</f>
        <v>0</v>
      </c>
      <c r="AW293" s="154">
        <f>IF(AW$5&lt;=$D293,0,IF(SUM($D293,I279)&gt;AW$5,$J290/I279,$J290-SUM($I293:AV293)))</f>
        <v>0</v>
      </c>
      <c r="AX293" s="154">
        <f>IF(AX$5&lt;=$D293,0,IF(SUM($D293,I279)&gt;AX$5,$J290/I279,$J290-SUM($I293:AW293)))</f>
        <v>0</v>
      </c>
      <c r="AY293" s="154">
        <f>IF(AY$5&lt;=$D293,0,IF(SUM($D293,I279)&gt;AY$5,$J290/I279,$J290-SUM($I293:AX293)))</f>
        <v>0</v>
      </c>
      <c r="AZ293" s="154">
        <f>IF(AZ$5&lt;=$D293,0,IF(SUM($D293,I279)&gt;AZ$5,$J290/I279,$J290-SUM($I293:AY293)))</f>
        <v>0</v>
      </c>
      <c r="BA293" s="154">
        <f>IF(BA$5&lt;=$D293,0,IF(SUM($D293,I279)&gt;BA$5,$J290/I279,$J290-SUM($I293:AZ293)))</f>
        <v>0</v>
      </c>
      <c r="BB293" s="154">
        <f>IF(BB$5&lt;=$D293,0,IF(SUM($D293,I279)&gt;BB$5,$J290/I279,$J290-SUM($I293:BA293)))</f>
        <v>0</v>
      </c>
      <c r="BC293" s="154">
        <f>IF(BC$5&lt;=$D293,0,IF(SUM($D293,I279)&gt;BC$5,$J290/I279,$J290-SUM($I293:BB293)))</f>
        <v>0</v>
      </c>
      <c r="BD293" s="154">
        <f>IF(BD$5&lt;=$D293,0,IF(SUM($D293,I279)&gt;BD$5,$J290/I279,$J290-SUM($I293:BC293)))</f>
        <v>0</v>
      </c>
      <c r="BE293" s="154">
        <f>IF(BE$5&lt;=$D293,0,IF(SUM($D293,I279)&gt;BE$5,$J290/I279,$J290-SUM($I293:BD293)))</f>
        <v>0</v>
      </c>
      <c r="BF293" s="154">
        <f>IF(BF$5&lt;=$D293,0,IF(SUM($D293,I279)&gt;BF$5,$J290/I279,$J290-SUM($I293:BE293)))</f>
        <v>0</v>
      </c>
      <c r="BG293" s="154">
        <f>IF(BG$5&lt;=$D293,0,IF(SUM($D293,I279)&gt;BG$5,$J290/I279,$J290-SUM($I293:BF293)))</f>
        <v>0</v>
      </c>
      <c r="BH293" s="154">
        <f>IF(BH$5&lt;=$D293,0,IF(SUM($D293,I279)&gt;BH$5,$J290/I279,$J290-SUM($I293:BG293)))</f>
        <v>0</v>
      </c>
      <c r="BI293" s="154">
        <f>IF(BI$5&lt;=$D293,0,IF(SUM($D293,I279)&gt;BI$5,$J290/I279,$J290-SUM($I293:BH293)))</f>
        <v>0</v>
      </c>
      <c r="BJ293" s="154">
        <f>IF(BJ$5&lt;=$D293,0,IF(SUM($D293,I279)&gt;BJ$5,$J290/I279,$J290-SUM($I293:BI293)))</f>
        <v>0</v>
      </c>
      <c r="BK293" s="154">
        <f>IF(BK$5&lt;=$D293,0,IF(SUM($D293,I279)&gt;BK$5,$J290/I279,$J290-SUM($I293:BJ293)))</f>
        <v>0</v>
      </c>
      <c r="BL293" s="154">
        <f>IF(BL$5&lt;=$D293,0,IF(SUM($D293,I279)&gt;BL$5,$J290/I279,$J290-SUM($I293:BK293)))</f>
        <v>0</v>
      </c>
      <c r="BM293" s="154">
        <f>IF(BM$5&lt;=$D293,0,IF(SUM($D293,I279)&gt;BM$5,$J290/I279,$J290-SUM($I293:BL293)))</f>
        <v>0</v>
      </c>
      <c r="BN293" s="154">
        <f>IF(BN$5&lt;=$D293,0,IF(SUM($D293,I279)&gt;BN$5,$J290/I279,$J290-SUM($I293:BM293)))</f>
        <v>0</v>
      </c>
      <c r="BO293" s="154">
        <f>IF(BO$5&lt;=$D293,0,IF(SUM($D293,I279)&gt;BO$5,$J290/I279,$J290-SUM($I293:BN293)))</f>
        <v>0</v>
      </c>
      <c r="BP293" s="154">
        <f>IF(BP$5&lt;=$D293,0,IF(SUM($D293,I279)&gt;BP$5,$J290/I279,$J290-SUM($I293:BO293)))</f>
        <v>0</v>
      </c>
      <c r="BQ293" s="154">
        <f>IF(BQ$5&lt;=$D293,0,IF(SUM($D293,I279)&gt;BQ$5,$J290/I279,$J290-SUM($I293:BP293)))</f>
        <v>0</v>
      </c>
      <c r="BR293" s="154">
        <f>IF(BR$5&lt;=$D293,0,IF(SUM($D293,I279)&gt;BR$5,$J290/I279,$J290-SUM($I293:BQ293)))</f>
        <v>0</v>
      </c>
      <c r="BS293" s="154">
        <f>IF(BS$5&lt;=$D293,0,IF(SUM($D293,I279)&gt;BS$5,$J290/I279,$J290-SUM($I293:BR293)))</f>
        <v>0</v>
      </c>
      <c r="BT293" s="154">
        <f>IF(BT$5&lt;=$D293,0,IF(SUM($D293,I279)&gt;BT$5,$J290/I279,$J290-SUM($I293:BS293)))</f>
        <v>0</v>
      </c>
      <c r="BU293" s="154">
        <f>IF(BU$5&lt;=$D293,0,IF(SUM($D293,I279)&gt;BU$5,$J290/I279,$J290-SUM($I293:BT293)))</f>
        <v>0</v>
      </c>
      <c r="BV293" s="154">
        <f>IF(BV$5&lt;=$D293,0,IF(SUM($D293,I279)&gt;BV$5,$J290/I279,$J290-SUM($I293:BU293)))</f>
        <v>0</v>
      </c>
      <c r="BW293" s="154">
        <f>IF(BW$5&lt;=$D293,0,IF(SUM($D293,I279)&gt;BW$5,$J290/I279,$J290-SUM($I293:BV293)))</f>
        <v>0</v>
      </c>
    </row>
    <row r="294" spans="3:75" ht="12.75" customHeight="1" outlineLevel="1">
      <c r="D294" s="155">
        <f>D293+1</f>
        <v>2014</v>
      </c>
      <c r="E294" s="120" t="s">
        <v>55</v>
      </c>
      <c r="I294" s="134"/>
      <c r="J294" s="152">
        <f>IF(J$5&lt;=$D294,0,IF(SUM($D294,I279)&gt;J$5,$K290/I279,$K290-SUM($I294:I294)))</f>
        <v>0</v>
      </c>
      <c r="K294" s="152">
        <f>IF(K$5&lt;=$D294,0,IF(SUM($D294,I279)&gt;K$5,$K290/I279,$K290-SUM($I294:J294)))</f>
        <v>0</v>
      </c>
      <c r="L294" s="153">
        <f>IF(L$5&lt;=$D294,0,IF(SUM($D294,I279)&gt;L$5,$K290/I279,$K290-SUM($I294:K294)))</f>
        <v>0</v>
      </c>
      <c r="M294" s="154">
        <f>IF(M$5&lt;=$D294,0,IF(SUM($D294,I279)&gt;M$5,$K290/I279,$K290-SUM($I294:L294)))</f>
        <v>0</v>
      </c>
      <c r="N294" s="154">
        <f>IF(N$5&lt;=$D294,0,IF(SUM($D294,I279)&gt;N$5,$K290/I279,$K290-SUM($I294:M294)))</f>
        <v>0</v>
      </c>
      <c r="O294" s="154">
        <f>IF(O$5&lt;=$D294,0,IF(SUM($D294,I279)&gt;O$5,$K290/I279,$K290-SUM($I294:N294)))</f>
        <v>0</v>
      </c>
      <c r="P294" s="154">
        <f>IF(P$5&lt;=$D294,0,IF(SUM($D294,I279)&gt;P$5,$K290/I279,$K290-SUM($I294:O294)))</f>
        <v>0</v>
      </c>
      <c r="Q294" s="154">
        <f>IF(Q$5&lt;=$D294,0,IF(SUM($D294,I279)&gt;Q$5,$K290/I279,$K290-SUM($I294:P294)))</f>
        <v>0</v>
      </c>
      <c r="R294" s="154">
        <f>IF(R$5&lt;=$D294,0,IF(SUM($D294,I279)&gt;R$5,$K290/I279,$K290-SUM($I294:Q294)))</f>
        <v>0</v>
      </c>
      <c r="S294" s="154">
        <f>IF(S$5&lt;=$D294,0,IF(SUM($D294,I279)&gt;S$5,$K290/I279,$K290-SUM($I294:R294)))</f>
        <v>0</v>
      </c>
      <c r="T294" s="154">
        <f>IF(T$5&lt;=$D294,0,IF(SUM($D294,I279)&gt;T$5,$K290/I279,$K290-SUM($I294:S294)))</f>
        <v>0</v>
      </c>
      <c r="U294" s="154">
        <f>IF(U$5&lt;=$D294,0,IF(SUM($D294,I279)&gt;U$5,$K290/I279,$K290-SUM($I294:T294)))</f>
        <v>0</v>
      </c>
      <c r="V294" s="154">
        <f>IF(V$5&lt;=$D294,0,IF(SUM($D294,I279)&gt;V$5,$K290/I279,$K290-SUM($I294:U294)))</f>
        <v>0</v>
      </c>
      <c r="W294" s="154">
        <f>IF(W$5&lt;=$D294,0,IF(SUM($D294,I279)&gt;W$5,$K290/I279,$K290-SUM($I294:V294)))</f>
        <v>0</v>
      </c>
      <c r="X294" s="154">
        <f>IF(X$5&lt;=$D294,0,IF(SUM($D294,I279)&gt;X$5,$K290/I279,$K290-SUM($I294:W294)))</f>
        <v>0</v>
      </c>
      <c r="Y294" s="154">
        <f>IF(Y$5&lt;=$D294,0,IF(SUM($D294,I279)&gt;Y$5,$K290/I279,$K290-SUM($I294:X294)))</f>
        <v>0</v>
      </c>
      <c r="Z294" s="154">
        <f>IF(Z$5&lt;=$D294,0,IF(SUM($D294,I279)&gt;Z$5,$K290/I279,$K290-SUM($I294:Y294)))</f>
        <v>0</v>
      </c>
      <c r="AA294" s="154">
        <f>IF(AA$5&lt;=$D294,0,IF(SUM($D294,I279)&gt;AA$5,$K290/I279,$K290-SUM($I294:Z294)))</f>
        <v>0</v>
      </c>
      <c r="AB294" s="154">
        <f>IF(AB$5&lt;=$D294,0,IF(SUM($D294,I279)&gt;AB$5,$K290/I279,$K290-SUM($I294:AA294)))</f>
        <v>0</v>
      </c>
      <c r="AC294" s="154">
        <f>IF(AC$5&lt;=$D294,0,IF(SUM($D294,I279)&gt;AC$5,$K290/I279,$K290-SUM($I294:AB294)))</f>
        <v>0</v>
      </c>
      <c r="AD294" s="154">
        <f>IF(AD$5&lt;=$D294,0,IF(SUM($D294,I279)&gt;AD$5,$K290/I279,$K290-SUM($I294:AC294)))</f>
        <v>0</v>
      </c>
      <c r="AE294" s="154">
        <f>IF(AE$5&lt;=$D294,0,IF(SUM($D294,I279)&gt;AE$5,$K290/I279,$K290-SUM($I294:AD294)))</f>
        <v>0</v>
      </c>
      <c r="AF294" s="154">
        <f>IF(AF$5&lt;=$D294,0,IF(SUM($D294,I279)&gt;AF$5,$K290/I279,$K290-SUM($I294:AE294)))</f>
        <v>0</v>
      </c>
      <c r="AG294" s="154">
        <f>IF(AG$5&lt;=$D294,0,IF(SUM($D294,I279)&gt;AG$5,$K290/I279,$K290-SUM($I294:AF294)))</f>
        <v>0</v>
      </c>
      <c r="AH294" s="154">
        <f>IF(AH$5&lt;=$D294,0,IF(SUM($D294,I279)&gt;AH$5,$K290/I279,$K290-SUM($I294:AG294)))</f>
        <v>0</v>
      </c>
      <c r="AI294" s="154">
        <f>IF(AI$5&lt;=$D294,0,IF(SUM($D294,I279)&gt;AI$5,$K290/I279,$K290-SUM($I294:AH294)))</f>
        <v>0</v>
      </c>
      <c r="AJ294" s="154">
        <f>IF(AJ$5&lt;=$D294,0,IF(SUM($D294,I279)&gt;AJ$5,$K290/I279,$K290-SUM($I294:AI294)))</f>
        <v>0</v>
      </c>
      <c r="AK294" s="154">
        <f>IF(AK$5&lt;=$D294,0,IF(SUM($D294,I279)&gt;AK$5,$K290/I279,$K290-SUM($I294:AJ294)))</f>
        <v>0</v>
      </c>
      <c r="AL294" s="154">
        <f>IF(AL$5&lt;=$D294,0,IF(SUM($D294,I279)&gt;AL$5,$K290/I279,$K290-SUM($I294:AK294)))</f>
        <v>0</v>
      </c>
      <c r="AM294" s="154">
        <f>IF(AM$5&lt;=$D294,0,IF(SUM($D294,I279)&gt;AM$5,$K290/I279,$K290-SUM($I294:AL294)))</f>
        <v>0</v>
      </c>
      <c r="AN294" s="154">
        <f>IF(AN$5&lt;=$D294,0,IF(SUM($D294,I279)&gt;AN$5,$K290/I279,$K290-SUM($I294:AM294)))</f>
        <v>0</v>
      </c>
      <c r="AO294" s="154">
        <f>IF(AO$5&lt;=$D294,0,IF(SUM($D294,I279)&gt;AO$5,$K290/I279,$K290-SUM($I294:AN294)))</f>
        <v>0</v>
      </c>
      <c r="AP294" s="154">
        <f>IF(AP$5&lt;=$D294,0,IF(SUM($D294,I279)&gt;AP$5,$K290/I279,$K290-SUM($I294:AO294)))</f>
        <v>0</v>
      </c>
      <c r="AQ294" s="154">
        <f>IF(AQ$5&lt;=$D294,0,IF(SUM($D294,I279)&gt;AQ$5,$K290/I279,$K290-SUM($I294:AP294)))</f>
        <v>0</v>
      </c>
      <c r="AR294" s="154">
        <f>IF(AR$5&lt;=$D294,0,IF(SUM($D294,I279)&gt;AR$5,$K290/I279,$K290-SUM($I294:AQ294)))</f>
        <v>0</v>
      </c>
      <c r="AS294" s="154">
        <f>IF(AS$5&lt;=$D294,0,IF(SUM($D294,I279)&gt;AS$5,$K290/I279,$K290-SUM($I294:AR294)))</f>
        <v>0</v>
      </c>
      <c r="AT294" s="154">
        <f>IF(AT$5&lt;=$D294,0,IF(SUM($D294,I279)&gt;AT$5,$K290/I279,$K290-SUM($I294:AS294)))</f>
        <v>0</v>
      </c>
      <c r="AU294" s="154">
        <f>IF(AU$5&lt;=$D294,0,IF(SUM($D294,I279)&gt;AU$5,$K290/I279,$K290-SUM($I294:AT294)))</f>
        <v>0</v>
      </c>
      <c r="AV294" s="154">
        <f>IF(AV$5&lt;=$D294,0,IF(SUM($D294,I279)&gt;AV$5,$K290/I279,$K290-SUM($I294:AU294)))</f>
        <v>0</v>
      </c>
      <c r="AW294" s="154">
        <f>IF(AW$5&lt;=$D294,0,IF(SUM($D294,I279)&gt;AW$5,$K290/I279,$K290-SUM($I294:AV294)))</f>
        <v>0</v>
      </c>
      <c r="AX294" s="154">
        <f>IF(AX$5&lt;=$D294,0,IF(SUM($D294,I279)&gt;AX$5,$K290/I279,$K290-SUM($I294:AW294)))</f>
        <v>0</v>
      </c>
      <c r="AY294" s="154">
        <f>IF(AY$5&lt;=$D294,0,IF(SUM($D294,I279)&gt;AY$5,$K290/I279,$K290-SUM($I294:AX294)))</f>
        <v>0</v>
      </c>
      <c r="AZ294" s="154">
        <f>IF(AZ$5&lt;=$D294,0,IF(SUM($D294,I279)&gt;AZ$5,$K290/I279,$K290-SUM($I294:AY294)))</f>
        <v>0</v>
      </c>
      <c r="BA294" s="154">
        <f>IF(BA$5&lt;=$D294,0,IF(SUM($D294,I279)&gt;BA$5,$K290/I279,$K290-SUM($I294:AZ294)))</f>
        <v>0</v>
      </c>
      <c r="BB294" s="154">
        <f>IF(BB$5&lt;=$D294,0,IF(SUM($D294,I279)&gt;BB$5,$K290/I279,$K290-SUM($I294:BA294)))</f>
        <v>0</v>
      </c>
      <c r="BC294" s="154">
        <f>IF(BC$5&lt;=$D294,0,IF(SUM($D294,I279)&gt;BC$5,$K290/I279,$K290-SUM($I294:BB294)))</f>
        <v>0</v>
      </c>
      <c r="BD294" s="154">
        <f>IF(BD$5&lt;=$D294,0,IF(SUM($D294,I279)&gt;BD$5,$K290/I279,$K290-SUM($I294:BC294)))</f>
        <v>0</v>
      </c>
      <c r="BE294" s="154">
        <f>IF(BE$5&lt;=$D294,0,IF(SUM($D294,I279)&gt;BE$5,$K290/I279,$K290-SUM($I294:BD294)))</f>
        <v>0</v>
      </c>
      <c r="BF294" s="154">
        <f>IF(BF$5&lt;=$D294,0,IF(SUM($D294,I279)&gt;BF$5,$K290/I279,$K290-SUM($I294:BE294)))</f>
        <v>0</v>
      </c>
      <c r="BG294" s="154">
        <f>IF(BG$5&lt;=$D294,0,IF(SUM($D294,I279)&gt;BG$5,$K290/I279,$K290-SUM($I294:BF294)))</f>
        <v>0</v>
      </c>
      <c r="BH294" s="154">
        <f>IF(BH$5&lt;=$D294,0,IF(SUM($D294,I279)&gt;BH$5,$K290/I279,$K290-SUM($I294:BG294)))</f>
        <v>0</v>
      </c>
      <c r="BI294" s="154">
        <f>IF(BI$5&lt;=$D294,0,IF(SUM($D294,I279)&gt;BI$5,$K290/I279,$K290-SUM($I294:BH294)))</f>
        <v>0</v>
      </c>
      <c r="BJ294" s="154">
        <f>IF(BJ$5&lt;=$D294,0,IF(SUM($D294,I279)&gt;BJ$5,$K290/I279,$K290-SUM($I294:BI294)))</f>
        <v>0</v>
      </c>
      <c r="BK294" s="154">
        <f>IF(BK$5&lt;=$D294,0,IF(SUM($D294,I279)&gt;BK$5,$K290/I279,$K290-SUM($I294:BJ294)))</f>
        <v>0</v>
      </c>
      <c r="BL294" s="154">
        <f>IF(BL$5&lt;=$D294,0,IF(SUM($D294,I279)&gt;BL$5,$K290/I279,$K290-SUM($I294:BK294)))</f>
        <v>0</v>
      </c>
      <c r="BM294" s="154">
        <f>IF(BM$5&lt;=$D294,0,IF(SUM($D294,I279)&gt;BM$5,$K290/I279,$K290-SUM($I294:BL294)))</f>
        <v>0</v>
      </c>
      <c r="BN294" s="154">
        <f>IF(BN$5&lt;=$D294,0,IF(SUM($D294,I279)&gt;BN$5,$K290/I279,$K290-SUM($I294:BM294)))</f>
        <v>0</v>
      </c>
      <c r="BO294" s="154">
        <f>IF(BO$5&lt;=$D294,0,IF(SUM($D294,I279)&gt;BO$5,$K290/I279,$K290-SUM($I294:BN294)))</f>
        <v>0</v>
      </c>
      <c r="BP294" s="154">
        <f>IF(BP$5&lt;=$D294,0,IF(SUM($D294,I279)&gt;BP$5,$K290/I279,$K290-SUM($I294:BO294)))</f>
        <v>0</v>
      </c>
      <c r="BQ294" s="154">
        <f>IF(BQ$5&lt;=$D294,0,IF(SUM($D294,I279)&gt;BQ$5,$K290/I279,$K290-SUM($I294:BP294)))</f>
        <v>0</v>
      </c>
      <c r="BR294" s="154">
        <f>IF(BR$5&lt;=$D294,0,IF(SUM($D294,I279)&gt;BR$5,$K290/I279,$K290-SUM($I294:BQ294)))</f>
        <v>0</v>
      </c>
      <c r="BS294" s="154">
        <f>IF(BS$5&lt;=$D294,0,IF(SUM($D294,I279)&gt;BS$5,$K290/I279,$K290-SUM($I294:BR294)))</f>
        <v>0</v>
      </c>
      <c r="BT294" s="154">
        <f>IF(BT$5&lt;=$D294,0,IF(SUM($D294,I279)&gt;BT$5,$K290/I279,$K290-SUM($I294:BS294)))</f>
        <v>0</v>
      </c>
      <c r="BU294" s="154">
        <f>IF(BU$5&lt;=$D294,0,IF(SUM($D294,I279)&gt;BU$5,$K290/I279,$K290-SUM($I294:BT294)))</f>
        <v>0</v>
      </c>
      <c r="BV294" s="154">
        <f>IF(BV$5&lt;=$D294,0,IF(SUM($D294,I279)&gt;BV$5,$K290/I279,$K290-SUM($I294:BU294)))</f>
        <v>0</v>
      </c>
      <c r="BW294" s="154">
        <f>IF(BW$5&lt;=$D294,0,IF(SUM($D294,I279)&gt;BW$5,$K290/I279,$K290-SUM($I294:BV294)))</f>
        <v>0</v>
      </c>
    </row>
    <row r="295" spans="3:75" ht="12.75" customHeight="1" outlineLevel="1">
      <c r="D295" s="155">
        <f t="shared" ref="D295:D322" si="77">D294+1</f>
        <v>2015</v>
      </c>
      <c r="E295" s="120" t="s">
        <v>55</v>
      </c>
      <c r="I295" s="134"/>
      <c r="J295" s="152">
        <f>IF(J$5&lt;=$D295,0,IF(SUM($D295,I279)&gt;J$5,$L290/I279,$L290-SUM($I295:I295)))</f>
        <v>0</v>
      </c>
      <c r="K295" s="152">
        <f>IF(K$5&lt;=$D295,0,IF(SUM($D295,I279)&gt;K$5,$L290/I279,$L290-SUM($I295:J295)))</f>
        <v>0</v>
      </c>
      <c r="L295" s="152">
        <f>IF(L$5&lt;=$D295,0,IF(SUM($D295,I279)&gt;L$5,$L290/I279,$L290-SUM($I295:K295)))</f>
        <v>0</v>
      </c>
      <c r="M295" s="153">
        <f>IF(M$5&lt;=$D295,0,IF(SUM($D295,I279)&gt;M$5,$L290/I279,$L290-SUM($I295:L295)))</f>
        <v>0</v>
      </c>
      <c r="N295" s="154">
        <f>IF(N$5&lt;=$D295,0,IF(SUM($D295,I279)&gt;N$5,$L290/I279,$L290-SUM($I295:M295)))</f>
        <v>0</v>
      </c>
      <c r="O295" s="154">
        <f>IF(O$5&lt;=$D295,0,IF(SUM($D295,I279)&gt;O$5,$L290/I279,$L290-SUM($I295:N295)))</f>
        <v>0</v>
      </c>
      <c r="P295" s="154">
        <f>IF(P$5&lt;=$D295,0,IF(SUM($D295,I279)&gt;P$5,$L290/I279,$L290-SUM($I295:O295)))</f>
        <v>0</v>
      </c>
      <c r="Q295" s="154">
        <f>IF(Q$5&lt;=$D295,0,IF(SUM($D295,I279)&gt;Q$5,$L290/I279,$L290-SUM($I295:P295)))</f>
        <v>0</v>
      </c>
      <c r="R295" s="154">
        <f>IF(R$5&lt;=$D295,0,IF(SUM($D295,I279)&gt;R$5,$L290/I279,$L290-SUM($I295:Q295)))</f>
        <v>0</v>
      </c>
      <c r="S295" s="154">
        <f>IF(S$5&lt;=$D295,0,IF(SUM($D295,I279)&gt;S$5,$L290/I279,$L290-SUM($I295:R295)))</f>
        <v>0</v>
      </c>
      <c r="T295" s="154">
        <f>IF(T$5&lt;=$D295,0,IF(SUM($D295,I279)&gt;T$5,$L290/I279,$L290-SUM($I295:S295)))</f>
        <v>0</v>
      </c>
      <c r="U295" s="154">
        <f>IF(U$5&lt;=$D295,0,IF(SUM($D295,I279)&gt;U$5,$L290/I279,$L290-SUM($I295:T295)))</f>
        <v>0</v>
      </c>
      <c r="V295" s="154">
        <f>IF(V$5&lt;=$D295,0,IF(SUM($D295,I279)&gt;V$5,$L290/I279,$L290-SUM($I295:U295)))</f>
        <v>0</v>
      </c>
      <c r="W295" s="154">
        <f>IF(W$5&lt;=$D295,0,IF(SUM($D295,I279)&gt;W$5,$L290/I279,$L290-SUM($I295:V295)))</f>
        <v>0</v>
      </c>
      <c r="X295" s="154">
        <f>IF(X$5&lt;=$D295,0,IF(SUM($D295,I279)&gt;X$5,$L290/I279,$L290-SUM($I295:W295)))</f>
        <v>0</v>
      </c>
      <c r="Y295" s="154">
        <f>IF(Y$5&lt;=$D295,0,IF(SUM($D295,I279)&gt;Y$5,$L290/I279,$L290-SUM($I295:X295)))</f>
        <v>0</v>
      </c>
      <c r="Z295" s="154">
        <f>IF(Z$5&lt;=$D295,0,IF(SUM($D295,I279)&gt;Z$5,$L290/I279,$L290-SUM($I295:Y295)))</f>
        <v>0</v>
      </c>
      <c r="AA295" s="154">
        <f>IF(AA$5&lt;=$D295,0,IF(SUM($D295,I279)&gt;AA$5,$L290/I279,$L290-SUM($I295:Z295)))</f>
        <v>0</v>
      </c>
      <c r="AB295" s="154">
        <f>IF(AB$5&lt;=$D295,0,IF(SUM($D295,I279)&gt;AB$5,$L290/I279,$L290-SUM($I295:AA295)))</f>
        <v>0</v>
      </c>
      <c r="AC295" s="154">
        <f>IF(AC$5&lt;=$D295,0,IF(SUM($D295,I279)&gt;AC$5,$L290/I279,$L290-SUM($I295:AB295)))</f>
        <v>0</v>
      </c>
      <c r="AD295" s="154">
        <f>IF(AD$5&lt;=$D295,0,IF(SUM($D295,I279)&gt;AD$5,$L290/I279,$L290-SUM($I295:AC295)))</f>
        <v>0</v>
      </c>
      <c r="AE295" s="154">
        <f>IF(AE$5&lt;=$D295,0,IF(SUM($D295,I279)&gt;AE$5,$L290/I279,$L290-SUM($I295:AD295)))</f>
        <v>0</v>
      </c>
      <c r="AF295" s="154">
        <f>IF(AF$5&lt;=$D295,0,IF(SUM($D295,I279)&gt;AF$5,$L290/I279,$L290-SUM($I295:AE295)))</f>
        <v>0</v>
      </c>
      <c r="AG295" s="154">
        <f>IF(AG$5&lt;=$D295,0,IF(SUM($D295,I279)&gt;AG$5,$L290/I279,$L290-SUM($I295:AF295)))</f>
        <v>0</v>
      </c>
      <c r="AH295" s="154">
        <f>IF(AH$5&lt;=$D295,0,IF(SUM($D295,I279)&gt;AH$5,$L290/I279,$L290-SUM($I295:AG295)))</f>
        <v>0</v>
      </c>
      <c r="AI295" s="154">
        <f>IF(AI$5&lt;=$D295,0,IF(SUM($D295,I279)&gt;AI$5,$L290/I279,$L290-SUM($I295:AH295)))</f>
        <v>0</v>
      </c>
      <c r="AJ295" s="154">
        <f>IF(AJ$5&lt;=$D295,0,IF(SUM($D295,I279)&gt;AJ$5,$L290/I279,$L290-SUM($I295:AI295)))</f>
        <v>0</v>
      </c>
      <c r="AK295" s="154">
        <f>IF(AK$5&lt;=$D295,0,IF(SUM($D295,I279)&gt;AK$5,$L290/I279,$L290-SUM($I295:AJ295)))</f>
        <v>0</v>
      </c>
      <c r="AL295" s="154">
        <f>IF(AL$5&lt;=$D295,0,IF(SUM($D295,I279)&gt;AL$5,$L290/I279,$L290-SUM($I295:AK295)))</f>
        <v>0</v>
      </c>
      <c r="AM295" s="154">
        <f>IF(AM$5&lt;=$D295,0,IF(SUM($D295,I279)&gt;AM$5,$L290/I279,$L290-SUM($I295:AL295)))</f>
        <v>0</v>
      </c>
      <c r="AN295" s="154">
        <f>IF(AN$5&lt;=$D295,0,IF(SUM($D295,I279)&gt;AN$5,$L290/I279,$L290-SUM($I295:AM295)))</f>
        <v>0</v>
      </c>
      <c r="AO295" s="154">
        <f>IF(AO$5&lt;=$D295,0,IF(SUM($D295,I279)&gt;AO$5,$L290/I279,$L290-SUM($I295:AN295)))</f>
        <v>0</v>
      </c>
      <c r="AP295" s="154">
        <f>IF(AP$5&lt;=$D295,0,IF(SUM($D295,I279)&gt;AP$5,$L290/I279,$L290-SUM($I295:AO295)))</f>
        <v>0</v>
      </c>
      <c r="AQ295" s="154">
        <f>IF(AQ$5&lt;=$D295,0,IF(SUM($D295,I279)&gt;AQ$5,$L290/I279,$L290-SUM($I295:AP295)))</f>
        <v>0</v>
      </c>
      <c r="AR295" s="154">
        <f>IF(AR$5&lt;=$D295,0,IF(SUM($D295,I279)&gt;AR$5,$L290/I279,$L290-SUM($I295:AQ295)))</f>
        <v>0</v>
      </c>
      <c r="AS295" s="154">
        <f>IF(AS$5&lt;=$D295,0,IF(SUM($D295,I279)&gt;AS$5,$L290/I279,$L290-SUM($I295:AR295)))</f>
        <v>0</v>
      </c>
      <c r="AT295" s="154">
        <f>IF(AT$5&lt;=$D295,0,IF(SUM($D295,I279)&gt;AT$5,$L290/I279,$L290-SUM($I295:AS295)))</f>
        <v>0</v>
      </c>
      <c r="AU295" s="154">
        <f>IF(AU$5&lt;=$D295,0,IF(SUM($D295,I279)&gt;AU$5,$L290/I279,$L290-SUM($I295:AT295)))</f>
        <v>0</v>
      </c>
      <c r="AV295" s="154">
        <f>IF(AV$5&lt;=$D295,0,IF(SUM($D295,I279)&gt;AV$5,$L290/I279,$L290-SUM($I295:AU295)))</f>
        <v>0</v>
      </c>
      <c r="AW295" s="154">
        <f>IF(AW$5&lt;=$D295,0,IF(SUM($D295,I279)&gt;AW$5,$L290/I279,$L290-SUM($I295:AV295)))</f>
        <v>0</v>
      </c>
      <c r="AX295" s="154">
        <f>IF(AX$5&lt;=$D295,0,IF(SUM($D295,I279)&gt;AX$5,$L290/I279,$L290-SUM($I295:AW295)))</f>
        <v>0</v>
      </c>
      <c r="AY295" s="154">
        <f>IF(AY$5&lt;=$D295,0,IF(SUM($D295,I279)&gt;AY$5,$L290/I279,$L290-SUM($I295:AX295)))</f>
        <v>0</v>
      </c>
      <c r="AZ295" s="154">
        <f>IF(AZ$5&lt;=$D295,0,IF(SUM($D295,I279)&gt;AZ$5,$L290/I279,$L290-SUM($I295:AY295)))</f>
        <v>0</v>
      </c>
      <c r="BA295" s="154">
        <f>IF(BA$5&lt;=$D295,0,IF(SUM($D295,I279)&gt;BA$5,$L290/I279,$L290-SUM($I295:AZ295)))</f>
        <v>0</v>
      </c>
      <c r="BB295" s="154">
        <f>IF(BB$5&lt;=$D295,0,IF(SUM($D295,I279)&gt;BB$5,$L290/I279,$L290-SUM($I295:BA295)))</f>
        <v>0</v>
      </c>
      <c r="BC295" s="154">
        <f>IF(BC$5&lt;=$D295,0,IF(SUM($D295,I279)&gt;BC$5,$L290/I279,$L290-SUM($I295:BB295)))</f>
        <v>0</v>
      </c>
      <c r="BD295" s="154">
        <f>IF(BD$5&lt;=$D295,0,IF(SUM($D295,I279)&gt;BD$5,$L290/I279,$L290-SUM($I295:BC295)))</f>
        <v>0</v>
      </c>
      <c r="BE295" s="154">
        <f>IF(BE$5&lt;=$D295,0,IF(SUM($D295,I279)&gt;BE$5,$L290/I279,$L290-SUM($I295:BD295)))</f>
        <v>0</v>
      </c>
      <c r="BF295" s="154">
        <f>IF(BF$5&lt;=$D295,0,IF(SUM($D295,I279)&gt;BF$5,$L290/I279,$L290-SUM($I295:BE295)))</f>
        <v>0</v>
      </c>
      <c r="BG295" s="154">
        <f>IF(BG$5&lt;=$D295,0,IF(SUM($D295,I279)&gt;BG$5,$L290/I279,$L290-SUM($I295:BF295)))</f>
        <v>0</v>
      </c>
      <c r="BH295" s="154">
        <f>IF(BH$5&lt;=$D295,0,IF(SUM($D295,I279)&gt;BH$5,$L290/I279,$L290-SUM($I295:BG295)))</f>
        <v>0</v>
      </c>
      <c r="BI295" s="154">
        <f>IF(BI$5&lt;=$D295,0,IF(SUM($D295,I279)&gt;BI$5,$L290/I279,$L290-SUM($I295:BH295)))</f>
        <v>0</v>
      </c>
      <c r="BJ295" s="154">
        <f>IF(BJ$5&lt;=$D295,0,IF(SUM($D295,I279)&gt;BJ$5,$L290/I279,$L290-SUM($I295:BI295)))</f>
        <v>0</v>
      </c>
      <c r="BK295" s="154">
        <f>IF(BK$5&lt;=$D295,0,IF(SUM($D295,I279)&gt;BK$5,$L290/I279,$L290-SUM($I295:BJ295)))</f>
        <v>0</v>
      </c>
      <c r="BL295" s="154">
        <f>IF(BL$5&lt;=$D295,0,IF(SUM($D295,I279)&gt;BL$5,$L290/I279,$L290-SUM($I295:BK295)))</f>
        <v>0</v>
      </c>
      <c r="BM295" s="154">
        <f>IF(BM$5&lt;=$D295,0,IF(SUM($D295,I279)&gt;BM$5,$L290/I279,$L290-SUM($I295:BL295)))</f>
        <v>0</v>
      </c>
      <c r="BN295" s="154">
        <f>IF(BN$5&lt;=$D295,0,IF(SUM($D295,I279)&gt;BN$5,$L290/I279,$L290-SUM($I295:BM295)))</f>
        <v>0</v>
      </c>
      <c r="BO295" s="154">
        <f>IF(BO$5&lt;=$D295,0,IF(SUM($D295,I279)&gt;BO$5,$L290/I279,$L290-SUM($I295:BN295)))</f>
        <v>0</v>
      </c>
      <c r="BP295" s="154">
        <f>IF(BP$5&lt;=$D295,0,IF(SUM($D295,I279)&gt;BP$5,$L290/I279,$L290-SUM($I295:BO295)))</f>
        <v>0</v>
      </c>
      <c r="BQ295" s="154">
        <f>IF(BQ$5&lt;=$D295,0,IF(SUM($D295,I279)&gt;BQ$5,$L290/I279,$L290-SUM($I295:BP295)))</f>
        <v>0</v>
      </c>
      <c r="BR295" s="154">
        <f>IF(BR$5&lt;=$D295,0,IF(SUM($D295,I279)&gt;BR$5,$L290/I279,$L290-SUM($I295:BQ295)))</f>
        <v>0</v>
      </c>
      <c r="BS295" s="154">
        <f>IF(BS$5&lt;=$D295,0,IF(SUM($D295,I279)&gt;BS$5,$L290/I279,$L290-SUM($I295:BR295)))</f>
        <v>0</v>
      </c>
      <c r="BT295" s="154">
        <f>IF(BT$5&lt;=$D295,0,IF(SUM($D295,I279)&gt;BT$5,$L290/I279,$L290-SUM($I295:BS295)))</f>
        <v>0</v>
      </c>
      <c r="BU295" s="154">
        <f>IF(BU$5&lt;=$D295,0,IF(SUM($D295,I279)&gt;BU$5,$L290/I279,$L290-SUM($I295:BT295)))</f>
        <v>0</v>
      </c>
      <c r="BV295" s="154">
        <f>IF(BV$5&lt;=$D295,0,IF(SUM($D295,I279)&gt;BV$5,$L290/I279,$L290-SUM($I295:BU295)))</f>
        <v>0</v>
      </c>
      <c r="BW295" s="154">
        <f>IF(BW$5&lt;=$D295,0,IF(SUM($D295,I279)&gt;BW$5,$L290/I279,$L290-SUM($I295:BV295)))</f>
        <v>0</v>
      </c>
    </row>
    <row r="296" spans="3:75" ht="12.75" customHeight="1" outlineLevel="1">
      <c r="D296" s="155">
        <f t="shared" si="77"/>
        <v>2016</v>
      </c>
      <c r="E296" s="120" t="s">
        <v>55</v>
      </c>
      <c r="I296" s="134"/>
      <c r="J296" s="152">
        <f>IF(J$5&lt;=$D296,0,IF(SUM($D296,I279)&gt;J$5,$M290/I279,$M290-SUM($I296:I296)))</f>
        <v>0</v>
      </c>
      <c r="K296" s="152">
        <f>IF(K$5&lt;=$D296,0,IF(SUM($D296,I279)&gt;K$5,$M290/I279,$M290-SUM($I296:J296)))</f>
        <v>0</v>
      </c>
      <c r="L296" s="152">
        <f>IF(L$5&lt;=$D296,0,IF(SUM($D296,I279)&gt;L$5,$M290/I279,$M290-SUM($I296:K296)))</f>
        <v>0</v>
      </c>
      <c r="M296" s="152">
        <f>IF(M$5&lt;=$D296,0,IF(SUM($D296,I279)&gt;M$5,$M290/I279,$M290-SUM($I296:L296)))</f>
        <v>0</v>
      </c>
      <c r="N296" s="153">
        <f>IF(N$5&lt;=$D296,0,IF(SUM($D296,I279)&gt;N$5,$M290/I279,$M290-SUM($I296:M296)))</f>
        <v>0</v>
      </c>
      <c r="O296" s="154">
        <f>IF(O$5&lt;=$D296,0,IF(SUM($D296,I279)&gt;O$5,$M290/I279,$M290-SUM($I296:N296)))</f>
        <v>0</v>
      </c>
      <c r="P296" s="154">
        <f>IF(P$5&lt;=$D296,0,IF(SUM($D296,I279)&gt;P$5,$M290/I279,$M290-SUM($I296:O296)))</f>
        <v>0</v>
      </c>
      <c r="Q296" s="154">
        <f>IF(Q$5&lt;=$D296,0,IF(SUM($D296,I279)&gt;Q$5,$M290/I279,$M290-SUM($I296:P296)))</f>
        <v>0</v>
      </c>
      <c r="R296" s="154">
        <f>IF(R$5&lt;=$D296,0,IF(SUM($D296,I279)&gt;R$5,$M290/I279,$M290-SUM($I296:Q296)))</f>
        <v>0</v>
      </c>
      <c r="S296" s="154">
        <f>IF(S$5&lt;=$D296,0,IF(SUM($D296,I279)&gt;S$5,$M290/I279,$M290-SUM($I296:R296)))</f>
        <v>0</v>
      </c>
      <c r="T296" s="154">
        <f>IF(T$5&lt;=$D296,0,IF(SUM($D296,I279)&gt;T$5,$M290/I279,$M290-SUM($I296:S296)))</f>
        <v>0</v>
      </c>
      <c r="U296" s="154">
        <f>IF(U$5&lt;=$D296,0,IF(SUM($D296,I279)&gt;U$5,$M290/I279,$M290-SUM($I296:T296)))</f>
        <v>0</v>
      </c>
      <c r="V296" s="154">
        <f>IF(V$5&lt;=$D296,0,IF(SUM($D296,I279)&gt;V$5,$M290/I279,$M290-SUM($I296:U296)))</f>
        <v>0</v>
      </c>
      <c r="W296" s="154">
        <f>IF(W$5&lt;=$D296,0,IF(SUM($D296,I279)&gt;W$5,$M290/I279,$M290-SUM($I296:V296)))</f>
        <v>0</v>
      </c>
      <c r="X296" s="154">
        <f>IF(X$5&lt;=$D296,0,IF(SUM($D296,I279)&gt;X$5,$M290/I279,$M290-SUM($I296:W296)))</f>
        <v>0</v>
      </c>
      <c r="Y296" s="154">
        <f>IF(Y$5&lt;=$D296,0,IF(SUM($D296,I279)&gt;Y$5,$M290/I279,$M290-SUM($I296:X296)))</f>
        <v>0</v>
      </c>
      <c r="Z296" s="154">
        <f>IF(Z$5&lt;=$D296,0,IF(SUM($D296,I279)&gt;Z$5,$M290/I279,$M290-SUM($I296:Y296)))</f>
        <v>0</v>
      </c>
      <c r="AA296" s="154">
        <f>IF(AA$5&lt;=$D296,0,IF(SUM($D296,I279)&gt;AA$5,$M290/I279,$M290-SUM($I296:Z296)))</f>
        <v>0</v>
      </c>
      <c r="AB296" s="154">
        <f>IF(AB$5&lt;=$D296,0,IF(SUM($D296,I279)&gt;AB$5,$M290/I279,$M290-SUM($I296:AA296)))</f>
        <v>0</v>
      </c>
      <c r="AC296" s="154">
        <f>IF(AC$5&lt;=$D296,0,IF(SUM($D296,I279)&gt;AC$5,$M290/I279,$M290-SUM($I296:AB296)))</f>
        <v>0</v>
      </c>
      <c r="AD296" s="154">
        <f>IF(AD$5&lt;=$D296,0,IF(SUM($D296,I279)&gt;AD$5,$M290/I279,$M290-SUM($I296:AC296)))</f>
        <v>0</v>
      </c>
      <c r="AE296" s="154">
        <f>IF(AE$5&lt;=$D296,0,IF(SUM($D296,I279)&gt;AE$5,$M290/I279,$M290-SUM($I296:AD296)))</f>
        <v>0</v>
      </c>
      <c r="AF296" s="154">
        <f>IF(AF$5&lt;=$D296,0,IF(SUM($D296,I279)&gt;AF$5,$M290/I279,$M290-SUM($I296:AE296)))</f>
        <v>0</v>
      </c>
      <c r="AG296" s="154">
        <f>IF(AG$5&lt;=$D296,0,IF(SUM($D296,I279)&gt;AG$5,$M290/I279,$M290-SUM($I296:AF296)))</f>
        <v>0</v>
      </c>
      <c r="AH296" s="154">
        <f>IF(AH$5&lt;=$D296,0,IF(SUM($D296,I279)&gt;AH$5,$M290/I279,$M290-SUM($I296:AG296)))</f>
        <v>0</v>
      </c>
      <c r="AI296" s="154">
        <f>IF(AI$5&lt;=$D296,0,IF(SUM($D296,I279)&gt;AI$5,$M290/I279,$M290-SUM($I296:AH296)))</f>
        <v>0</v>
      </c>
      <c r="AJ296" s="154">
        <f>IF(AJ$5&lt;=$D296,0,IF(SUM($D296,I279)&gt;AJ$5,$M290/I279,$M290-SUM($I296:AI296)))</f>
        <v>0</v>
      </c>
      <c r="AK296" s="154">
        <f>IF(AK$5&lt;=$D296,0,IF(SUM($D296,I279)&gt;AK$5,$M290/I279,$M290-SUM($I296:AJ296)))</f>
        <v>0</v>
      </c>
      <c r="AL296" s="154">
        <f>IF(AL$5&lt;=$D296,0,IF(SUM($D296,I279)&gt;AL$5,$M290/I279,$M290-SUM($I296:AK296)))</f>
        <v>0</v>
      </c>
      <c r="AM296" s="154">
        <f>IF(AM$5&lt;=$D296,0,IF(SUM($D296,I279)&gt;AM$5,$M290/I279,$M290-SUM($I296:AL296)))</f>
        <v>0</v>
      </c>
      <c r="AN296" s="154">
        <f>IF(AN$5&lt;=$D296,0,IF(SUM($D296,I279)&gt;AN$5,$M290/I279,$M290-SUM($I296:AM296)))</f>
        <v>0</v>
      </c>
      <c r="AO296" s="154">
        <f>IF(AO$5&lt;=$D296,0,IF(SUM($D296,I279)&gt;AO$5,$M290/I279,$M290-SUM($I296:AN296)))</f>
        <v>0</v>
      </c>
      <c r="AP296" s="154">
        <f>IF(AP$5&lt;=$D296,0,IF(SUM($D296,I279)&gt;AP$5,$M290/I279,$M290-SUM($I296:AO296)))</f>
        <v>0</v>
      </c>
      <c r="AQ296" s="154">
        <f>IF(AQ$5&lt;=$D296,0,IF(SUM($D296,I279)&gt;AQ$5,$M290/I279,$M290-SUM($I296:AP296)))</f>
        <v>0</v>
      </c>
      <c r="AR296" s="154">
        <f>IF(AR$5&lt;=$D296,0,IF(SUM($D296,I279)&gt;AR$5,$M290/I279,$M290-SUM($I296:AQ296)))</f>
        <v>0</v>
      </c>
      <c r="AS296" s="154">
        <f>IF(AS$5&lt;=$D296,0,IF(SUM($D296,I279)&gt;AS$5,$M290/I279,$M290-SUM($I296:AR296)))</f>
        <v>0</v>
      </c>
      <c r="AT296" s="154">
        <f>IF(AT$5&lt;=$D296,0,IF(SUM($D296,I279)&gt;AT$5,$M290/I279,$M290-SUM($I296:AS296)))</f>
        <v>0</v>
      </c>
      <c r="AU296" s="154">
        <f>IF(AU$5&lt;=$D296,0,IF(SUM($D296,I279)&gt;AU$5,$M290/I279,$M290-SUM($I296:AT296)))</f>
        <v>0</v>
      </c>
      <c r="AV296" s="154">
        <f>IF(AV$5&lt;=$D296,0,IF(SUM($D296,I279)&gt;AV$5,$M290/I279,$M290-SUM($I296:AU296)))</f>
        <v>0</v>
      </c>
      <c r="AW296" s="154">
        <f>IF(AW$5&lt;=$D296,0,IF(SUM($D296,I279)&gt;AW$5,$M290/I279,$M290-SUM($I296:AV296)))</f>
        <v>0</v>
      </c>
      <c r="AX296" s="154">
        <f>IF(AX$5&lt;=$D296,0,IF(SUM($D296,I279)&gt;AX$5,$M290/I279,$M290-SUM($I296:AW296)))</f>
        <v>0</v>
      </c>
      <c r="AY296" s="154">
        <f>IF(AY$5&lt;=$D296,0,IF(SUM($D296,I279)&gt;AY$5,$M290/I279,$M290-SUM($I296:AX296)))</f>
        <v>0</v>
      </c>
      <c r="AZ296" s="154">
        <f>IF(AZ$5&lt;=$D296,0,IF(SUM($D296,I279)&gt;AZ$5,$M290/I279,$M290-SUM($I296:AY296)))</f>
        <v>0</v>
      </c>
      <c r="BA296" s="154">
        <f>IF(BA$5&lt;=$D296,0,IF(SUM($D296,I279)&gt;BA$5,$M290/I279,$M290-SUM($I296:AZ296)))</f>
        <v>0</v>
      </c>
      <c r="BB296" s="154">
        <f>IF(BB$5&lt;=$D296,0,IF(SUM($D296,I279)&gt;BB$5,$M290/I279,$M290-SUM($I296:BA296)))</f>
        <v>0</v>
      </c>
      <c r="BC296" s="154">
        <f>IF(BC$5&lt;=$D296,0,IF(SUM($D296,I279)&gt;BC$5,$M290/I279,$M290-SUM($I296:BB296)))</f>
        <v>0</v>
      </c>
      <c r="BD296" s="154">
        <f>IF(BD$5&lt;=$D296,0,IF(SUM($D296,I279)&gt;BD$5,$M290/I279,$M290-SUM($I296:BC296)))</f>
        <v>0</v>
      </c>
      <c r="BE296" s="154">
        <f>IF(BE$5&lt;=$D296,0,IF(SUM($D296,I279)&gt;BE$5,$M290/I279,$M290-SUM($I296:BD296)))</f>
        <v>0</v>
      </c>
      <c r="BF296" s="154">
        <f>IF(BF$5&lt;=$D296,0,IF(SUM($D296,I279)&gt;BF$5,$M290/I279,$M290-SUM($I296:BE296)))</f>
        <v>0</v>
      </c>
      <c r="BG296" s="154">
        <f>IF(BG$5&lt;=$D296,0,IF(SUM($D296,I279)&gt;BG$5,$M290/I279,$M290-SUM($I296:BF296)))</f>
        <v>0</v>
      </c>
      <c r="BH296" s="154">
        <f>IF(BH$5&lt;=$D296,0,IF(SUM($D296,I279)&gt;BH$5,$M290/I279,$M290-SUM($I296:BG296)))</f>
        <v>0</v>
      </c>
      <c r="BI296" s="154">
        <f>IF(BI$5&lt;=$D296,0,IF(SUM($D296,I279)&gt;BI$5,$M290/I279,$M290-SUM($I296:BH296)))</f>
        <v>0</v>
      </c>
      <c r="BJ296" s="154">
        <f>IF(BJ$5&lt;=$D296,0,IF(SUM($D296,I279)&gt;BJ$5,$M290/I279,$M290-SUM($I296:BI296)))</f>
        <v>0</v>
      </c>
      <c r="BK296" s="154">
        <f>IF(BK$5&lt;=$D296,0,IF(SUM($D296,I279)&gt;BK$5,$M290/I279,$M290-SUM($I296:BJ296)))</f>
        <v>0</v>
      </c>
      <c r="BL296" s="154">
        <f>IF(BL$5&lt;=$D296,0,IF(SUM($D296,I279)&gt;BL$5,$M290/I279,$M290-SUM($I296:BK296)))</f>
        <v>0</v>
      </c>
      <c r="BM296" s="154">
        <f>IF(BM$5&lt;=$D296,0,IF(SUM($D296,I279)&gt;BM$5,$M290/I279,$M290-SUM($I296:BL296)))</f>
        <v>0</v>
      </c>
      <c r="BN296" s="154">
        <f>IF(BN$5&lt;=$D296,0,IF(SUM($D296,I279)&gt;BN$5,$M290/I279,$M290-SUM($I296:BM296)))</f>
        <v>0</v>
      </c>
      <c r="BO296" s="154">
        <f>IF(BO$5&lt;=$D296,0,IF(SUM($D296,I279)&gt;BO$5,$M290/I279,$M290-SUM($I296:BN296)))</f>
        <v>0</v>
      </c>
      <c r="BP296" s="154">
        <f>IF(BP$5&lt;=$D296,0,IF(SUM($D296,I279)&gt;BP$5,$M290/I279,$M290-SUM($I296:BO296)))</f>
        <v>0</v>
      </c>
      <c r="BQ296" s="154">
        <f>IF(BQ$5&lt;=$D296,0,IF(SUM($D296,I279)&gt;BQ$5,$M290/I279,$M290-SUM($I296:BP296)))</f>
        <v>0</v>
      </c>
      <c r="BR296" s="154">
        <f>IF(BR$5&lt;=$D296,0,IF(SUM($D296,I279)&gt;BR$5,$M290/I279,$M290-SUM($I296:BQ296)))</f>
        <v>0</v>
      </c>
      <c r="BS296" s="154">
        <f>IF(BS$5&lt;=$D296,0,IF(SUM($D296,I279)&gt;BS$5,$M290/I279,$M290-SUM($I296:BR296)))</f>
        <v>0</v>
      </c>
      <c r="BT296" s="154">
        <f>IF(BT$5&lt;=$D296,0,IF(SUM($D296,I279)&gt;BT$5,$M290/I279,$M290-SUM($I296:BS296)))</f>
        <v>0</v>
      </c>
      <c r="BU296" s="154">
        <f>IF(BU$5&lt;=$D296,0,IF(SUM($D296,I279)&gt;BU$5,$M290/I279,$M290-SUM($I296:BT296)))</f>
        <v>0</v>
      </c>
      <c r="BV296" s="154">
        <f>IF(BV$5&lt;=$D296,0,IF(SUM($D296,I279)&gt;BV$5,$M290/I279,$M290-SUM($I296:BU296)))</f>
        <v>0</v>
      </c>
      <c r="BW296" s="154">
        <f>IF(BW$5&lt;=$D296,0,IF(SUM($D296,I279)&gt;BW$5,$M290/I279,$M290-SUM($I296:BV296)))</f>
        <v>0</v>
      </c>
    </row>
    <row r="297" spans="3:75" ht="12.75" customHeight="1" outlineLevel="1">
      <c r="D297" s="155">
        <f t="shared" si="77"/>
        <v>2017</v>
      </c>
      <c r="E297" s="120" t="s">
        <v>55</v>
      </c>
      <c r="I297" s="134"/>
      <c r="J297" s="152">
        <f>IF(J$5&lt;=$D297,0,IF(SUM($D297,I279)&gt;J$5,$N290/I279,$N290-SUM($I297:I297)))</f>
        <v>0</v>
      </c>
      <c r="K297" s="152">
        <f>IF(K$5&lt;=$D297,0,IF(SUM($D297,I279)&gt;K$5,$N290/I279,$N290-SUM($I297:J297)))</f>
        <v>0</v>
      </c>
      <c r="L297" s="152">
        <f>IF(L$5&lt;=$D297,0,IF(SUM($D297,I279)&gt;L$5,$N290/I279,$N290-SUM($I297:K297)))</f>
        <v>0</v>
      </c>
      <c r="M297" s="152">
        <f>IF(M$5&lt;=$D297,0,IF(SUM($D297,I279)&gt;M$5,$N290/I279,$N290-SUM($I297:L297)))</f>
        <v>0</v>
      </c>
      <c r="N297" s="152">
        <f>IF(N$5&lt;=$D297,0,IF(SUM($D297,I279)&gt;N$5,$N290/I279,$N290-SUM($I297:M297)))</f>
        <v>0</v>
      </c>
      <c r="O297" s="153">
        <f>IF(O$5&lt;=$D297,0,IF(SUM($D297,I279)&gt;O$5,$N290/I279,$N290-SUM($I297:N297)))</f>
        <v>0</v>
      </c>
      <c r="P297" s="154">
        <f>IF(P$5&lt;=$D297,0,IF(SUM($D297,I279)&gt;P$5,$N290/I279,$N290-SUM($I297:O297)))</f>
        <v>0</v>
      </c>
      <c r="Q297" s="154">
        <f>IF(Q$5&lt;=$D297,0,IF(SUM($D297,I279)&gt;Q$5,$N290/I279,$N290-SUM($I297:P297)))</f>
        <v>0</v>
      </c>
      <c r="R297" s="154">
        <f>IF(R$5&lt;=$D297,0,IF(SUM($D297,I279)&gt;R$5,$N290/I279,$N290-SUM($I297:Q297)))</f>
        <v>0</v>
      </c>
      <c r="S297" s="154">
        <f>IF(S$5&lt;=$D297,0,IF(SUM($D297,I279)&gt;S$5,$N290/I279,$N290-SUM($I297:R297)))</f>
        <v>0</v>
      </c>
      <c r="T297" s="154">
        <f>IF(T$5&lt;=$D297,0,IF(SUM($D297,I279)&gt;T$5,$N290/I279,$N290-SUM($I297:S297)))</f>
        <v>0</v>
      </c>
      <c r="U297" s="154">
        <f>IF(U$5&lt;=$D297,0,IF(SUM($D297,I279)&gt;U$5,$N290/I279,$N290-SUM($I297:T297)))</f>
        <v>0</v>
      </c>
      <c r="V297" s="154">
        <f>IF(V$5&lt;=$D297,0,IF(SUM($D297,I279)&gt;V$5,$N290/I279,$N290-SUM($I297:U297)))</f>
        <v>0</v>
      </c>
      <c r="W297" s="154">
        <f>IF(W$5&lt;=$D297,0,IF(SUM($D297,I279)&gt;W$5,$N290/I279,$N290-SUM($I297:V297)))</f>
        <v>0</v>
      </c>
      <c r="X297" s="154">
        <f>IF(X$5&lt;=$D297,0,IF(SUM($D297,I279)&gt;X$5,$N290/I279,$N290-SUM($I297:W297)))</f>
        <v>0</v>
      </c>
      <c r="Y297" s="154">
        <f>IF(Y$5&lt;=$D297,0,IF(SUM($D297,I279)&gt;Y$5,$N290/I279,$N290-SUM($I297:X297)))</f>
        <v>0</v>
      </c>
      <c r="Z297" s="154">
        <f>IF(Z$5&lt;=$D297,0,IF(SUM($D297,I279)&gt;Z$5,$N290/I279,$N290-SUM($I297:Y297)))</f>
        <v>0</v>
      </c>
      <c r="AA297" s="154">
        <f>IF(AA$5&lt;=$D297,0,IF(SUM($D297,I279)&gt;AA$5,$N290/I279,$N290-SUM($I297:Z297)))</f>
        <v>0</v>
      </c>
      <c r="AB297" s="154">
        <f>IF(AB$5&lt;=$D297,0,IF(SUM($D297,I279)&gt;AB$5,$N290/I279,$N290-SUM($I297:AA297)))</f>
        <v>0</v>
      </c>
      <c r="AC297" s="154">
        <f>IF(AC$5&lt;=$D297,0,IF(SUM($D297,I279)&gt;AC$5,$N290/I279,$N290-SUM($I297:AB297)))</f>
        <v>0</v>
      </c>
      <c r="AD297" s="154">
        <f>IF(AD$5&lt;=$D297,0,IF(SUM($D297,I279)&gt;AD$5,$N290/I279,$N290-SUM($I297:AC297)))</f>
        <v>0</v>
      </c>
      <c r="AE297" s="154">
        <f>IF(AE$5&lt;=$D297,0,IF(SUM($D297,I279)&gt;AE$5,$N290/I279,$N290-SUM($I297:AD297)))</f>
        <v>0</v>
      </c>
      <c r="AF297" s="154">
        <f>IF(AF$5&lt;=$D297,0,IF(SUM($D297,I279)&gt;AF$5,$N290/I279,$N290-SUM($I297:AE297)))</f>
        <v>0</v>
      </c>
      <c r="AG297" s="154">
        <f>IF(AG$5&lt;=$D297,0,IF(SUM($D297,I279)&gt;AG$5,$N290/I279,$N290-SUM($I297:AF297)))</f>
        <v>0</v>
      </c>
      <c r="AH297" s="154">
        <f>IF(AH$5&lt;=$D297,0,IF(SUM($D297,I279)&gt;AH$5,$N290/I279,$N290-SUM($I297:AG297)))</f>
        <v>0</v>
      </c>
      <c r="AI297" s="154">
        <f>IF(AI$5&lt;=$D297,0,IF(SUM($D297,I279)&gt;AI$5,$N290/I279,$N290-SUM($I297:AH297)))</f>
        <v>0</v>
      </c>
      <c r="AJ297" s="154">
        <f>IF(AJ$5&lt;=$D297,0,IF(SUM($D297,I279)&gt;AJ$5,$N290/I279,$N290-SUM($I297:AI297)))</f>
        <v>0</v>
      </c>
      <c r="AK297" s="154">
        <f>IF(AK$5&lt;=$D297,0,IF(SUM($D297,I279)&gt;AK$5,$N290/I279,$N290-SUM($I297:AJ297)))</f>
        <v>0</v>
      </c>
      <c r="AL297" s="154">
        <f>IF(AL$5&lt;=$D297,0,IF(SUM($D297,I279)&gt;AL$5,$N290/I279,$N290-SUM($I297:AK297)))</f>
        <v>0</v>
      </c>
      <c r="AM297" s="154">
        <f>IF(AM$5&lt;=$D297,0,IF(SUM($D297,I279)&gt;AM$5,$N290/I279,$N290-SUM($I297:AL297)))</f>
        <v>0</v>
      </c>
      <c r="AN297" s="154">
        <f>IF(AN$5&lt;=$D297,0,IF(SUM($D297,I279)&gt;AN$5,$N290/I279,$N290-SUM($I297:AM297)))</f>
        <v>0</v>
      </c>
      <c r="AO297" s="154">
        <f>IF(AO$5&lt;=$D297,0,IF(SUM($D297,I279)&gt;AO$5,$N290/I279,$N290-SUM($I297:AN297)))</f>
        <v>0</v>
      </c>
      <c r="AP297" s="154">
        <f>IF(AP$5&lt;=$D297,0,IF(SUM($D297,I279)&gt;AP$5,$N290/I279,$N290-SUM($I297:AO297)))</f>
        <v>0</v>
      </c>
      <c r="AQ297" s="154">
        <f>IF(AQ$5&lt;=$D297,0,IF(SUM($D297,I279)&gt;AQ$5,$N290/I279,$N290-SUM($I297:AP297)))</f>
        <v>0</v>
      </c>
      <c r="AR297" s="154">
        <f>IF(AR$5&lt;=$D297,0,IF(SUM($D297,I279)&gt;AR$5,$N290/I279,$N290-SUM($I297:AQ297)))</f>
        <v>0</v>
      </c>
      <c r="AS297" s="154">
        <f>IF(AS$5&lt;=$D297,0,IF(SUM($D297,I279)&gt;AS$5,$N290/I279,$N290-SUM($I297:AR297)))</f>
        <v>0</v>
      </c>
      <c r="AT297" s="154">
        <f>IF(AT$5&lt;=$D297,0,IF(SUM($D297,I279)&gt;AT$5,$N290/I279,$N290-SUM($I297:AS297)))</f>
        <v>0</v>
      </c>
      <c r="AU297" s="154">
        <f>IF(AU$5&lt;=$D297,0,IF(SUM($D297,I279)&gt;AU$5,$N290/I279,$N290-SUM($I297:AT297)))</f>
        <v>0</v>
      </c>
      <c r="AV297" s="154">
        <f>IF(AV$5&lt;=$D297,0,IF(SUM($D297,I279)&gt;AV$5,$N290/I279,$N290-SUM($I297:AU297)))</f>
        <v>0</v>
      </c>
      <c r="AW297" s="154">
        <f>IF(AW$5&lt;=$D297,0,IF(SUM($D297,I279)&gt;AW$5,$N290/I279,$N290-SUM($I297:AV297)))</f>
        <v>0</v>
      </c>
      <c r="AX297" s="154">
        <f>IF(AX$5&lt;=$D297,0,IF(SUM($D297,I279)&gt;AX$5,$N290/I279,$N290-SUM($I297:AW297)))</f>
        <v>0</v>
      </c>
      <c r="AY297" s="154">
        <f>IF(AY$5&lt;=$D297,0,IF(SUM($D297,I279)&gt;AY$5,$N290/I279,$N290-SUM($I297:AX297)))</f>
        <v>0</v>
      </c>
      <c r="AZ297" s="154">
        <f>IF(AZ$5&lt;=$D297,0,IF(SUM($D297,I279)&gt;AZ$5,$N290/I279,$N290-SUM($I297:AY297)))</f>
        <v>0</v>
      </c>
      <c r="BA297" s="154">
        <f>IF(BA$5&lt;=$D297,0,IF(SUM($D297,I279)&gt;BA$5,$N290/I279,$N290-SUM($I297:AZ297)))</f>
        <v>0</v>
      </c>
      <c r="BB297" s="154">
        <f>IF(BB$5&lt;=$D297,0,IF(SUM($D297,I279)&gt;BB$5,$N290/I279,$N290-SUM($I297:BA297)))</f>
        <v>0</v>
      </c>
      <c r="BC297" s="154">
        <f>IF(BC$5&lt;=$D297,0,IF(SUM($D297,I279)&gt;BC$5,$N290/I279,$N290-SUM($I297:BB297)))</f>
        <v>0</v>
      </c>
      <c r="BD297" s="154">
        <f>IF(BD$5&lt;=$D297,0,IF(SUM($D297,I279)&gt;BD$5,$N290/I279,$N290-SUM($I297:BC297)))</f>
        <v>0</v>
      </c>
      <c r="BE297" s="154">
        <f>IF(BE$5&lt;=$D297,0,IF(SUM($D297,I279)&gt;BE$5,$N290/I279,$N290-SUM($I297:BD297)))</f>
        <v>0</v>
      </c>
      <c r="BF297" s="154">
        <f>IF(BF$5&lt;=$D297,0,IF(SUM($D297,I279)&gt;BF$5,$N290/I279,$N290-SUM($I297:BE297)))</f>
        <v>0</v>
      </c>
      <c r="BG297" s="154">
        <f>IF(BG$5&lt;=$D297,0,IF(SUM($D297,I279)&gt;BG$5,$N290/I279,$N290-SUM($I297:BF297)))</f>
        <v>0</v>
      </c>
      <c r="BH297" s="154">
        <f>IF(BH$5&lt;=$D297,0,IF(SUM($D297,I279)&gt;BH$5,$N290/I279,$N290-SUM($I297:BG297)))</f>
        <v>0</v>
      </c>
      <c r="BI297" s="154">
        <f>IF(BI$5&lt;=$D297,0,IF(SUM($D297,I279)&gt;BI$5,$N290/I279,$N290-SUM($I297:BH297)))</f>
        <v>0</v>
      </c>
      <c r="BJ297" s="154">
        <f>IF(BJ$5&lt;=$D297,0,IF(SUM($D297,I279)&gt;BJ$5,$N290/I279,$N290-SUM($I297:BI297)))</f>
        <v>0</v>
      </c>
      <c r="BK297" s="154">
        <f>IF(BK$5&lt;=$D297,0,IF(SUM($D297,I279)&gt;BK$5,$N290/I279,$N290-SUM($I297:BJ297)))</f>
        <v>0</v>
      </c>
      <c r="BL297" s="154">
        <f>IF(BL$5&lt;=$D297,0,IF(SUM($D297,I279)&gt;BL$5,$N290/I279,$N290-SUM($I297:BK297)))</f>
        <v>0</v>
      </c>
      <c r="BM297" s="154">
        <f>IF(BM$5&lt;=$D297,0,IF(SUM($D297,I279)&gt;BM$5,$N290/I279,$N290-SUM($I297:BL297)))</f>
        <v>0</v>
      </c>
      <c r="BN297" s="154">
        <f>IF(BN$5&lt;=$D297,0,IF(SUM($D297,I279)&gt;BN$5,$N290/I279,$N290-SUM($I297:BM297)))</f>
        <v>0</v>
      </c>
      <c r="BO297" s="154">
        <f>IF(BO$5&lt;=$D297,0,IF(SUM($D297,I279)&gt;BO$5,$N290/I279,$N290-SUM($I297:BN297)))</f>
        <v>0</v>
      </c>
      <c r="BP297" s="154">
        <f>IF(BP$5&lt;=$D297,0,IF(SUM($D297,I279)&gt;BP$5,$N290/I279,$N290-SUM($I297:BO297)))</f>
        <v>0</v>
      </c>
      <c r="BQ297" s="154">
        <f>IF(BQ$5&lt;=$D297,0,IF(SUM($D297,I279)&gt;BQ$5,$N290/I279,$N290-SUM($I297:BP297)))</f>
        <v>0</v>
      </c>
      <c r="BR297" s="154">
        <f>IF(BR$5&lt;=$D297,0,IF(SUM($D297,I279)&gt;BR$5,$N290/I279,$N290-SUM($I297:BQ297)))</f>
        <v>0</v>
      </c>
      <c r="BS297" s="154">
        <f>IF(BS$5&lt;=$D297,0,IF(SUM($D297,I279)&gt;BS$5,$N290/I279,$N290-SUM($I297:BR297)))</f>
        <v>0</v>
      </c>
      <c r="BT297" s="154">
        <f>IF(BT$5&lt;=$D297,0,IF(SUM($D297,I279)&gt;BT$5,$N290/I279,$N290-SUM($I297:BS297)))</f>
        <v>0</v>
      </c>
      <c r="BU297" s="154">
        <f>IF(BU$5&lt;=$D297,0,IF(SUM($D297,I279)&gt;BU$5,$N290/I279,$N290-SUM($I297:BT297)))</f>
        <v>0</v>
      </c>
      <c r="BV297" s="154">
        <f>IF(BV$5&lt;=$D297,0,IF(SUM($D297,I279)&gt;BV$5,$N290/I279,$N290-SUM($I297:BU297)))</f>
        <v>0</v>
      </c>
      <c r="BW297" s="154">
        <f>IF(BW$5&lt;=$D297,0,IF(SUM($D297,I279)&gt;BW$5,$N290/I279,$N290-SUM($I297:BV297)))</f>
        <v>0</v>
      </c>
    </row>
    <row r="298" spans="3:75" ht="12.75" customHeight="1" outlineLevel="1">
      <c r="D298" s="155">
        <f t="shared" si="77"/>
        <v>2018</v>
      </c>
      <c r="E298" s="120" t="s">
        <v>55</v>
      </c>
      <c r="I298" s="134"/>
      <c r="J298" s="152">
        <f>IF(J$5&lt;=$D298,0,IF(SUM($D298,I279)&gt;J$5,$O290/I279,$O290-SUM($I298:I298)))</f>
        <v>0</v>
      </c>
      <c r="K298" s="152">
        <f>IF(K$5&lt;=$D298,0,IF(SUM($D298,I279)&gt;K$5,$O290/I279,$O290-SUM($I298:J298)))</f>
        <v>0</v>
      </c>
      <c r="L298" s="152">
        <f>IF(L$5&lt;=$D298,0,IF(SUM($D298,I279)&gt;L$5,$O290/I279,$O290-SUM($I298:K298)))</f>
        <v>0</v>
      </c>
      <c r="M298" s="152">
        <f>IF(M$5&lt;=$D298,0,IF(SUM($D298,I279)&gt;M$5,$O290/I279,$O290-SUM($I298:L298)))</f>
        <v>0</v>
      </c>
      <c r="N298" s="152">
        <f>IF(N$5&lt;=$D298,0,IF(SUM($D298,I279)&gt;N$5,$O290/I279,$O290-SUM($I298:M298)))</f>
        <v>0</v>
      </c>
      <c r="O298" s="152">
        <f>IF(O$5&lt;=$D298,0,IF(SUM($D298,I279)&gt;O$5,$O290/I279,$O290-SUM($I298:N298)))</f>
        <v>0</v>
      </c>
      <c r="P298" s="153">
        <f>IF(P$5&lt;=$D298,0,IF(SUM($D298,I279)&gt;P$5,$O290/I279,$O290-SUM($I298:O298)))</f>
        <v>0</v>
      </c>
      <c r="Q298" s="154">
        <f>IF(Q$5&lt;=$D298,0,IF(SUM($D298,I279)&gt;Q$5,$O290/I279,$O290-SUM($I298:P298)))</f>
        <v>0</v>
      </c>
      <c r="R298" s="154">
        <f>IF(R$5&lt;=$D298,0,IF(SUM($D298,I279)&gt;R$5,$O290/I279,$O290-SUM($I298:Q298)))</f>
        <v>0</v>
      </c>
      <c r="S298" s="154">
        <f>IF(S$5&lt;=$D298,0,IF(SUM($D298,I279)&gt;S$5,$O290/I279,$O290-SUM($I298:R298)))</f>
        <v>0</v>
      </c>
      <c r="T298" s="154">
        <f>IF(T$5&lt;=$D298,0,IF(SUM($D298,I279)&gt;T$5,$O290/I279,$O290-SUM($I298:S298)))</f>
        <v>0</v>
      </c>
      <c r="U298" s="154">
        <f>IF(U$5&lt;=$D298,0,IF(SUM($D298,I279)&gt;U$5,$O290/I279,$O290-SUM($I298:T298)))</f>
        <v>0</v>
      </c>
      <c r="V298" s="154">
        <f>IF(V$5&lt;=$D298,0,IF(SUM($D298,I279)&gt;V$5,$O290/I279,$O290-SUM($I298:U298)))</f>
        <v>0</v>
      </c>
      <c r="W298" s="154">
        <f>IF(W$5&lt;=$D298,0,IF(SUM($D298,I279)&gt;W$5,$O290/I279,$O290-SUM($I298:V298)))</f>
        <v>0</v>
      </c>
      <c r="X298" s="154">
        <f>IF(X$5&lt;=$D298,0,IF(SUM($D298,I279)&gt;X$5,$O290/I279,$O290-SUM($I298:W298)))</f>
        <v>0</v>
      </c>
      <c r="Y298" s="154">
        <f>IF(Y$5&lt;=$D298,0,IF(SUM($D298,I279)&gt;Y$5,$O290/I279,$O290-SUM($I298:X298)))</f>
        <v>0</v>
      </c>
      <c r="Z298" s="154">
        <f>IF(Z$5&lt;=$D298,0,IF(SUM($D298,I279)&gt;Z$5,$O290/I279,$O290-SUM($I298:Y298)))</f>
        <v>0</v>
      </c>
      <c r="AA298" s="154">
        <f>IF(AA$5&lt;=$D298,0,IF(SUM($D298,I279)&gt;AA$5,$O290/I279,$O290-SUM($I298:Z298)))</f>
        <v>0</v>
      </c>
      <c r="AB298" s="154">
        <f>IF(AB$5&lt;=$D298,0,IF(SUM($D298,I279)&gt;AB$5,$O290/I279,$O290-SUM($I298:AA298)))</f>
        <v>0</v>
      </c>
      <c r="AC298" s="154">
        <f>IF(AC$5&lt;=$D298,0,IF(SUM($D298,I279)&gt;AC$5,$O290/I279,$O290-SUM($I298:AB298)))</f>
        <v>0</v>
      </c>
      <c r="AD298" s="154">
        <f>IF(AD$5&lt;=$D298,0,IF(SUM($D298,I279)&gt;AD$5,$O290/I279,$O290-SUM($I298:AC298)))</f>
        <v>0</v>
      </c>
      <c r="AE298" s="154">
        <f>IF(AE$5&lt;=$D298,0,IF(SUM($D298,I279)&gt;AE$5,$O290/I279,$O290-SUM($I298:AD298)))</f>
        <v>0</v>
      </c>
      <c r="AF298" s="154">
        <f>IF(AF$5&lt;=$D298,0,IF(SUM($D298,I279)&gt;AF$5,$O290/I279,$O290-SUM($I298:AE298)))</f>
        <v>0</v>
      </c>
      <c r="AG298" s="154">
        <f>IF(AG$5&lt;=$D298,0,IF(SUM($D298,I279)&gt;AG$5,$O290/I279,$O290-SUM($I298:AF298)))</f>
        <v>0</v>
      </c>
      <c r="AH298" s="154">
        <f>IF(AH$5&lt;=$D298,0,IF(SUM($D298,I279)&gt;AH$5,$O290/I279,$O290-SUM($I298:AG298)))</f>
        <v>0</v>
      </c>
      <c r="AI298" s="154">
        <f>IF(AI$5&lt;=$D298,0,IF(SUM($D298,I279)&gt;AI$5,$O290/I279,$O290-SUM($I298:AH298)))</f>
        <v>0</v>
      </c>
      <c r="AJ298" s="154">
        <f>IF(AJ$5&lt;=$D298,0,IF(SUM($D298,I279)&gt;AJ$5,$O290/I279,$O290-SUM($I298:AI298)))</f>
        <v>0</v>
      </c>
      <c r="AK298" s="154">
        <f>IF(AK$5&lt;=$D298,0,IF(SUM($D298,I279)&gt;AK$5,$O290/I279,$O290-SUM($I298:AJ298)))</f>
        <v>0</v>
      </c>
      <c r="AL298" s="154">
        <f>IF(AL$5&lt;=$D298,0,IF(SUM($D298,I279)&gt;AL$5,$O290/I279,$O290-SUM($I298:AK298)))</f>
        <v>0</v>
      </c>
      <c r="AM298" s="154">
        <f>IF(AM$5&lt;=$D298,0,IF(SUM($D298,I279)&gt;AM$5,$O290/I279,$O290-SUM($I298:AL298)))</f>
        <v>0</v>
      </c>
      <c r="AN298" s="154">
        <f>IF(AN$5&lt;=$D298,0,IF(SUM($D298,I279)&gt;AN$5,$O290/I279,$O290-SUM($I298:AM298)))</f>
        <v>0</v>
      </c>
      <c r="AO298" s="154">
        <f>IF(AO$5&lt;=$D298,0,IF(SUM($D298,I279)&gt;AO$5,$O290/I279,$O290-SUM($I298:AN298)))</f>
        <v>0</v>
      </c>
      <c r="AP298" s="154">
        <f>IF(AP$5&lt;=$D298,0,IF(SUM($D298,I279)&gt;AP$5,$O290/I279,$O290-SUM($I298:AO298)))</f>
        <v>0</v>
      </c>
      <c r="AQ298" s="154">
        <f>IF(AQ$5&lt;=$D298,0,IF(SUM($D298,I279)&gt;AQ$5,$O290/I279,$O290-SUM($I298:AP298)))</f>
        <v>0</v>
      </c>
      <c r="AR298" s="154">
        <f>IF(AR$5&lt;=$D298,0,IF(SUM($D298,I279)&gt;AR$5,$O290/I279,$O290-SUM($I298:AQ298)))</f>
        <v>0</v>
      </c>
      <c r="AS298" s="154">
        <f>IF(AS$5&lt;=$D298,0,IF(SUM($D298,I279)&gt;AS$5,$O290/I279,$O290-SUM($I298:AR298)))</f>
        <v>0</v>
      </c>
      <c r="AT298" s="154">
        <f>IF(AT$5&lt;=$D298,0,IF(SUM($D298,I279)&gt;AT$5,$O290/I279,$O290-SUM($I298:AS298)))</f>
        <v>0</v>
      </c>
      <c r="AU298" s="154">
        <f>IF(AU$5&lt;=$D298,0,IF(SUM($D298,I279)&gt;AU$5,$O290/I279,$O290-SUM($I298:AT298)))</f>
        <v>0</v>
      </c>
      <c r="AV298" s="154">
        <f>IF(AV$5&lt;=$D298,0,IF(SUM($D298,I279)&gt;AV$5,$O290/I279,$O290-SUM($I298:AU298)))</f>
        <v>0</v>
      </c>
      <c r="AW298" s="154">
        <f>IF(AW$5&lt;=$D298,0,IF(SUM($D298,I279)&gt;AW$5,$O290/I279,$O290-SUM($I298:AV298)))</f>
        <v>0</v>
      </c>
      <c r="AX298" s="154">
        <f>IF(AX$5&lt;=$D298,0,IF(SUM($D298,I279)&gt;AX$5,$O290/I279,$O290-SUM($I298:AW298)))</f>
        <v>0</v>
      </c>
      <c r="AY298" s="154">
        <f>IF(AY$5&lt;=$D298,0,IF(SUM($D298,I279)&gt;AY$5,$O290/I279,$O290-SUM($I298:AX298)))</f>
        <v>0</v>
      </c>
      <c r="AZ298" s="154">
        <f>IF(AZ$5&lt;=$D298,0,IF(SUM($D298,I279)&gt;AZ$5,$O290/I279,$O290-SUM($I298:AY298)))</f>
        <v>0</v>
      </c>
      <c r="BA298" s="154">
        <f>IF(BA$5&lt;=$D298,0,IF(SUM($D298,I279)&gt;BA$5,$O290/I279,$O290-SUM($I298:AZ298)))</f>
        <v>0</v>
      </c>
      <c r="BB298" s="154">
        <f>IF(BB$5&lt;=$D298,0,IF(SUM($D298,I279)&gt;BB$5,$O290/I279,$O290-SUM($I298:BA298)))</f>
        <v>0</v>
      </c>
      <c r="BC298" s="154">
        <f>IF(BC$5&lt;=$D298,0,IF(SUM($D298,I279)&gt;BC$5,$O290/I279,$O290-SUM($I298:BB298)))</f>
        <v>0</v>
      </c>
      <c r="BD298" s="154">
        <f>IF(BD$5&lt;=$D298,0,IF(SUM($D298,I279)&gt;BD$5,$O290/I279,$O290-SUM($I298:BC298)))</f>
        <v>0</v>
      </c>
      <c r="BE298" s="154">
        <f>IF(BE$5&lt;=$D298,0,IF(SUM($D298,I279)&gt;BE$5,$O290/I279,$O290-SUM($I298:BD298)))</f>
        <v>0</v>
      </c>
      <c r="BF298" s="154">
        <f>IF(BF$5&lt;=$D298,0,IF(SUM($D298,I279)&gt;BF$5,$O290/I279,$O290-SUM($I298:BE298)))</f>
        <v>0</v>
      </c>
      <c r="BG298" s="154">
        <f>IF(BG$5&lt;=$D298,0,IF(SUM($D298,I279)&gt;BG$5,$O290/I279,$O290-SUM($I298:BF298)))</f>
        <v>0</v>
      </c>
      <c r="BH298" s="154">
        <f>IF(BH$5&lt;=$D298,0,IF(SUM($D298,I279)&gt;BH$5,$O290/I279,$O290-SUM($I298:BG298)))</f>
        <v>0</v>
      </c>
      <c r="BI298" s="154">
        <f>IF(BI$5&lt;=$D298,0,IF(SUM($D298,I279)&gt;BI$5,$O290/I279,$O290-SUM($I298:BH298)))</f>
        <v>0</v>
      </c>
      <c r="BJ298" s="154">
        <f>IF(BJ$5&lt;=$D298,0,IF(SUM($D298,I279)&gt;BJ$5,$O290/I279,$O290-SUM($I298:BI298)))</f>
        <v>0</v>
      </c>
      <c r="BK298" s="154">
        <f>IF(BK$5&lt;=$D298,0,IF(SUM($D298,I279)&gt;BK$5,$O290/I279,$O290-SUM($I298:BJ298)))</f>
        <v>0</v>
      </c>
      <c r="BL298" s="154">
        <f>IF(BL$5&lt;=$D298,0,IF(SUM($D298,I279)&gt;BL$5,$O290/I279,$O290-SUM($I298:BK298)))</f>
        <v>0</v>
      </c>
      <c r="BM298" s="154">
        <f>IF(BM$5&lt;=$D298,0,IF(SUM($D298,I279)&gt;BM$5,$O290/I279,$O290-SUM($I298:BL298)))</f>
        <v>0</v>
      </c>
      <c r="BN298" s="154">
        <f>IF(BN$5&lt;=$D298,0,IF(SUM($D298,I279)&gt;BN$5,$O290/I279,$O290-SUM($I298:BM298)))</f>
        <v>0</v>
      </c>
      <c r="BO298" s="154">
        <f>IF(BO$5&lt;=$D298,0,IF(SUM($D298,I279)&gt;BO$5,$O290/I279,$O290-SUM($I298:BN298)))</f>
        <v>0</v>
      </c>
      <c r="BP298" s="154">
        <f>IF(BP$5&lt;=$D298,0,IF(SUM($D298,I279)&gt;BP$5,$O290/I279,$O290-SUM($I298:BO298)))</f>
        <v>0</v>
      </c>
      <c r="BQ298" s="154">
        <f>IF(BQ$5&lt;=$D298,0,IF(SUM($D298,I279)&gt;BQ$5,$O290/I279,$O290-SUM($I298:BP298)))</f>
        <v>0</v>
      </c>
      <c r="BR298" s="154">
        <f>IF(BR$5&lt;=$D298,0,IF(SUM($D298,I279)&gt;BR$5,$O290/I279,$O290-SUM($I298:BQ298)))</f>
        <v>0</v>
      </c>
      <c r="BS298" s="154">
        <f>IF(BS$5&lt;=$D298,0,IF(SUM($D298,I279)&gt;BS$5,$O290/I279,$O290-SUM($I298:BR298)))</f>
        <v>0</v>
      </c>
      <c r="BT298" s="154">
        <f>IF(BT$5&lt;=$D298,0,IF(SUM($D298,I279)&gt;BT$5,$O290/I279,$O290-SUM($I298:BS298)))</f>
        <v>0</v>
      </c>
      <c r="BU298" s="154">
        <f>IF(BU$5&lt;=$D298,0,IF(SUM($D298,I279)&gt;BU$5,$O290/I279,$O290-SUM($I298:BT298)))</f>
        <v>0</v>
      </c>
      <c r="BV298" s="154">
        <f>IF(BV$5&lt;=$D298,0,IF(SUM($D298,I279)&gt;BV$5,$O290/I279,$O290-SUM($I298:BU298)))</f>
        <v>0</v>
      </c>
      <c r="BW298" s="154">
        <f>IF(BW$5&lt;=$D298,0,IF(SUM($D298,I279)&gt;BW$5,$O290/I279,$O290-SUM($I298:BV298)))</f>
        <v>0</v>
      </c>
    </row>
    <row r="299" spans="3:75" ht="12.75" customHeight="1" outlineLevel="1">
      <c r="D299" s="155">
        <f t="shared" si="77"/>
        <v>2019</v>
      </c>
      <c r="E299" s="120" t="s">
        <v>55</v>
      </c>
      <c r="I299" s="134"/>
      <c r="J299" s="152">
        <f>IF(J$5&lt;=$D299,0,IF(SUM($D299,I279)&gt;J$5,$P290/I279,$P290-SUM($I299:I299)))</f>
        <v>0</v>
      </c>
      <c r="K299" s="152">
        <f>IF(K$5&lt;=$D299,0,IF(SUM($D299,I279)&gt;K$5,$P290/I279,$P290-SUM($I299:J299)))</f>
        <v>0</v>
      </c>
      <c r="L299" s="152">
        <f>IF(L$5&lt;=$D299,0,IF(SUM($D299,I279)&gt;L$5,$P290/I279,$P290-SUM($I299:K299)))</f>
        <v>0</v>
      </c>
      <c r="M299" s="152">
        <f>IF(M$5&lt;=$D299,0,IF(SUM($D299,I279)&gt;M$5,$P290/I279,$P290-SUM($I299:L299)))</f>
        <v>0</v>
      </c>
      <c r="N299" s="152">
        <f>IF(N$5&lt;=$D299,0,IF(SUM($D299,I279)&gt;N$5,$P290/I279,$P290-SUM($I299:M299)))</f>
        <v>0</v>
      </c>
      <c r="O299" s="152">
        <f>IF(O$5&lt;=$D299,0,IF(SUM($D299,I279)&gt;O$5,$P290/I279,$P290-SUM($I299:N299)))</f>
        <v>0</v>
      </c>
      <c r="P299" s="152">
        <f>IF(P$5&lt;=$D299,0,IF(SUM($D299,I279)&gt;P$5,$P290/I279,$P290-SUM($I299:O299)))</f>
        <v>0</v>
      </c>
      <c r="Q299" s="153">
        <f>IF(Q$5&lt;=$D299,0,IF(SUM($D299,I279)&gt;Q$5,$P290/I279,$P290-SUM($I299:P299)))</f>
        <v>0</v>
      </c>
      <c r="R299" s="154">
        <f>IF(R$5&lt;=$D299,0,IF(SUM($D299,I279)&gt;R$5,$P290/I279,$P290-SUM($I299:Q299)))</f>
        <v>0</v>
      </c>
      <c r="S299" s="154">
        <f>IF(S$5&lt;=$D299,0,IF(SUM($D299,I279)&gt;S$5,$P290/I279,$P290-SUM($I299:R299)))</f>
        <v>0</v>
      </c>
      <c r="T299" s="154">
        <f>IF(T$5&lt;=$D299,0,IF(SUM($D299,I279)&gt;T$5,$P290/I279,$P290-SUM($I299:S299)))</f>
        <v>0</v>
      </c>
      <c r="U299" s="154">
        <f>IF(U$5&lt;=$D299,0,IF(SUM($D299,I279)&gt;U$5,$P290/I279,$P290-SUM($I299:T299)))</f>
        <v>0</v>
      </c>
      <c r="V299" s="154">
        <f>IF(V$5&lt;=$D299,0,IF(SUM($D299,I279)&gt;V$5,$P290/I279,$P290-SUM($I299:U299)))</f>
        <v>0</v>
      </c>
      <c r="W299" s="154">
        <f>IF(W$5&lt;=$D299,0,IF(SUM($D299,I279)&gt;W$5,$P290/I279,$P290-SUM($I299:V299)))</f>
        <v>0</v>
      </c>
      <c r="X299" s="154">
        <f>IF(X$5&lt;=$D299,0,IF(SUM($D299,I279)&gt;X$5,$P290/I279,$P290-SUM($I299:W299)))</f>
        <v>0</v>
      </c>
      <c r="Y299" s="154">
        <f>IF(Y$5&lt;=$D299,0,IF(SUM($D299,I279)&gt;Y$5,$P290/I279,$P290-SUM($I299:X299)))</f>
        <v>0</v>
      </c>
      <c r="Z299" s="154">
        <f>IF(Z$5&lt;=$D299,0,IF(SUM($D299,I279)&gt;Z$5,$P290/I279,$P290-SUM($I299:Y299)))</f>
        <v>0</v>
      </c>
      <c r="AA299" s="154">
        <f>IF(AA$5&lt;=$D299,0,IF(SUM($D299,I279)&gt;AA$5,$P290/I279,$P290-SUM($I299:Z299)))</f>
        <v>0</v>
      </c>
      <c r="AB299" s="154">
        <f>IF(AB$5&lt;=$D299,0,IF(SUM($D299,I279)&gt;AB$5,$P290/I279,$P290-SUM($I299:AA299)))</f>
        <v>0</v>
      </c>
      <c r="AC299" s="154">
        <f>IF(AC$5&lt;=$D299,0,IF(SUM($D299,I279)&gt;AC$5,$P290/I279,$P290-SUM($I299:AB299)))</f>
        <v>0</v>
      </c>
      <c r="AD299" s="154">
        <f>IF(AD$5&lt;=$D299,0,IF(SUM($D299,I279)&gt;AD$5,$P290/I279,$P290-SUM($I299:AC299)))</f>
        <v>0</v>
      </c>
      <c r="AE299" s="154">
        <f>IF(AE$5&lt;=$D299,0,IF(SUM($D299,I279)&gt;AE$5,$P290/I279,$P290-SUM($I299:AD299)))</f>
        <v>0</v>
      </c>
      <c r="AF299" s="154">
        <f>IF(AF$5&lt;=$D299,0,IF(SUM($D299,I279)&gt;AF$5,$P290/I279,$P290-SUM($I299:AE299)))</f>
        <v>0</v>
      </c>
      <c r="AG299" s="154">
        <f>IF(AG$5&lt;=$D299,0,IF(SUM($D299,I279)&gt;AG$5,$P290/I279,$P290-SUM($I299:AF299)))</f>
        <v>0</v>
      </c>
      <c r="AH299" s="154">
        <f>IF(AH$5&lt;=$D299,0,IF(SUM($D299,I279)&gt;AH$5,$P290/I279,$P290-SUM($I299:AG299)))</f>
        <v>0</v>
      </c>
      <c r="AI299" s="154">
        <f>IF(AI$5&lt;=$D299,0,IF(SUM($D299,I279)&gt;AI$5,$P290/I279,$P290-SUM($I299:AH299)))</f>
        <v>0</v>
      </c>
      <c r="AJ299" s="154">
        <f>IF(AJ$5&lt;=$D299,0,IF(SUM($D299,I279)&gt;AJ$5,$P290/I279,$P290-SUM($I299:AI299)))</f>
        <v>0</v>
      </c>
      <c r="AK299" s="154">
        <f>IF(AK$5&lt;=$D299,0,IF(SUM($D299,I279)&gt;AK$5,$P290/I279,$P290-SUM($I299:AJ299)))</f>
        <v>0</v>
      </c>
      <c r="AL299" s="154">
        <f>IF(AL$5&lt;=$D299,0,IF(SUM($D299,I279)&gt;AL$5,$P290/I279,$P290-SUM($I299:AK299)))</f>
        <v>0</v>
      </c>
      <c r="AM299" s="154">
        <f>IF(AM$5&lt;=$D299,0,IF(SUM($D299,I279)&gt;AM$5,$P290/I279,$P290-SUM($I299:AL299)))</f>
        <v>0</v>
      </c>
      <c r="AN299" s="154">
        <f>IF(AN$5&lt;=$D299,0,IF(SUM($D299,I279)&gt;AN$5,$P290/I279,$P290-SUM($I299:AM299)))</f>
        <v>0</v>
      </c>
      <c r="AO299" s="154">
        <f>IF(AO$5&lt;=$D299,0,IF(SUM($D299,I279)&gt;AO$5,$P290/I279,$P290-SUM($I299:AN299)))</f>
        <v>0</v>
      </c>
      <c r="AP299" s="154">
        <f>IF(AP$5&lt;=$D299,0,IF(SUM($D299,I279)&gt;AP$5,$P290/I279,$P290-SUM($I299:AO299)))</f>
        <v>0</v>
      </c>
      <c r="AQ299" s="154">
        <f>IF(AQ$5&lt;=$D299,0,IF(SUM($D299,I279)&gt;AQ$5,$P290/I279,$P290-SUM($I299:AP299)))</f>
        <v>0</v>
      </c>
      <c r="AR299" s="154">
        <f>IF(AR$5&lt;=$D299,0,IF(SUM($D299,I279)&gt;AR$5,$P290/I279,$P290-SUM($I299:AQ299)))</f>
        <v>0</v>
      </c>
      <c r="AS299" s="154">
        <f>IF(AS$5&lt;=$D299,0,IF(SUM($D299,I279)&gt;AS$5,$P290/I279,$P290-SUM($I299:AR299)))</f>
        <v>0</v>
      </c>
      <c r="AT299" s="154">
        <f>IF(AT$5&lt;=$D299,0,IF(SUM($D299,I279)&gt;AT$5,$P290/I279,$P290-SUM($I299:AS299)))</f>
        <v>0</v>
      </c>
      <c r="AU299" s="154">
        <f>IF(AU$5&lt;=$D299,0,IF(SUM($D299,I279)&gt;AU$5,$P290/I279,$P290-SUM($I299:AT299)))</f>
        <v>0</v>
      </c>
      <c r="AV299" s="154">
        <f>IF(AV$5&lt;=$D299,0,IF(SUM($D299,I279)&gt;AV$5,$P290/I279,$P290-SUM($I299:AU299)))</f>
        <v>0</v>
      </c>
      <c r="AW299" s="154">
        <f>IF(AW$5&lt;=$D299,0,IF(SUM($D299,I279)&gt;AW$5,$P290/I279,$P290-SUM($I299:AV299)))</f>
        <v>0</v>
      </c>
      <c r="AX299" s="154">
        <f>IF(AX$5&lt;=$D299,0,IF(SUM($D299,I279)&gt;AX$5,$P290/I279,$P290-SUM($I299:AW299)))</f>
        <v>0</v>
      </c>
      <c r="AY299" s="154">
        <f>IF(AY$5&lt;=$D299,0,IF(SUM($D299,I279)&gt;AY$5,$P290/I279,$P290-SUM($I299:AX299)))</f>
        <v>0</v>
      </c>
      <c r="AZ299" s="154">
        <f>IF(AZ$5&lt;=$D299,0,IF(SUM($D299,I279)&gt;AZ$5,$P290/I279,$P290-SUM($I299:AY299)))</f>
        <v>0</v>
      </c>
      <c r="BA299" s="154">
        <f>IF(BA$5&lt;=$D299,0,IF(SUM($D299,I279)&gt;BA$5,$P290/I279,$P290-SUM($I299:AZ299)))</f>
        <v>0</v>
      </c>
      <c r="BB299" s="154">
        <f>IF(BB$5&lt;=$D299,0,IF(SUM($D299,I279)&gt;BB$5,$P290/I279,$P290-SUM($I299:BA299)))</f>
        <v>0</v>
      </c>
      <c r="BC299" s="154">
        <f>IF(BC$5&lt;=$D299,0,IF(SUM($D299,I279)&gt;BC$5,$P290/I279,$P290-SUM($I299:BB299)))</f>
        <v>0</v>
      </c>
      <c r="BD299" s="154">
        <f>IF(BD$5&lt;=$D299,0,IF(SUM($D299,I279)&gt;BD$5,$P290/I279,$P290-SUM($I299:BC299)))</f>
        <v>0</v>
      </c>
      <c r="BE299" s="154">
        <f>IF(BE$5&lt;=$D299,0,IF(SUM($D299,I279)&gt;BE$5,$P290/I279,$P290-SUM($I299:BD299)))</f>
        <v>0</v>
      </c>
      <c r="BF299" s="154">
        <f>IF(BF$5&lt;=$D299,0,IF(SUM($D299,I279)&gt;BF$5,$P290/I279,$P290-SUM($I299:BE299)))</f>
        <v>0</v>
      </c>
      <c r="BG299" s="154">
        <f>IF(BG$5&lt;=$D299,0,IF(SUM($D299,I279)&gt;BG$5,$P290/I279,$P290-SUM($I299:BF299)))</f>
        <v>0</v>
      </c>
      <c r="BH299" s="154">
        <f>IF(BH$5&lt;=$D299,0,IF(SUM($D299,I279)&gt;BH$5,$P290/I279,$P290-SUM($I299:BG299)))</f>
        <v>0</v>
      </c>
      <c r="BI299" s="154">
        <f>IF(BI$5&lt;=$D299,0,IF(SUM($D299,I279)&gt;BI$5,$P290/I279,$P290-SUM($I299:BH299)))</f>
        <v>0</v>
      </c>
      <c r="BJ299" s="154">
        <f>IF(BJ$5&lt;=$D299,0,IF(SUM($D299,I279)&gt;BJ$5,$P290/I279,$P290-SUM($I299:BI299)))</f>
        <v>0</v>
      </c>
      <c r="BK299" s="154">
        <f>IF(BK$5&lt;=$D299,0,IF(SUM($D299,I279)&gt;BK$5,$P290/I279,$P290-SUM($I299:BJ299)))</f>
        <v>0</v>
      </c>
      <c r="BL299" s="154">
        <f>IF(BL$5&lt;=$D299,0,IF(SUM($D299,I279)&gt;BL$5,$P290/I279,$P290-SUM($I299:BK299)))</f>
        <v>0</v>
      </c>
      <c r="BM299" s="154">
        <f>IF(BM$5&lt;=$D299,0,IF(SUM($D299,I279)&gt;BM$5,$P290/I279,$P290-SUM($I299:BL299)))</f>
        <v>0</v>
      </c>
      <c r="BN299" s="154">
        <f>IF(BN$5&lt;=$D299,0,IF(SUM($D299,I279)&gt;BN$5,$P290/I279,$P290-SUM($I299:BM299)))</f>
        <v>0</v>
      </c>
      <c r="BO299" s="154">
        <f>IF(BO$5&lt;=$D299,0,IF(SUM($D299,I279)&gt;BO$5,$P290/I279,$P290-SUM($I299:BN299)))</f>
        <v>0</v>
      </c>
      <c r="BP299" s="154">
        <f>IF(BP$5&lt;=$D299,0,IF(SUM($D299,I279)&gt;BP$5,$P290/I279,$P290-SUM($I299:BO299)))</f>
        <v>0</v>
      </c>
      <c r="BQ299" s="154">
        <f>IF(BQ$5&lt;=$D299,0,IF(SUM($D299,I279)&gt;BQ$5,$P290/I279,$P290-SUM($I299:BP299)))</f>
        <v>0</v>
      </c>
      <c r="BR299" s="154">
        <f>IF(BR$5&lt;=$D299,0,IF(SUM($D299,I279)&gt;BR$5,$P290/I279,$P290-SUM($I299:BQ299)))</f>
        <v>0</v>
      </c>
      <c r="BS299" s="154">
        <f>IF(BS$5&lt;=$D299,0,IF(SUM($D299,I279)&gt;BS$5,$P290/I279,$P290-SUM($I299:BR299)))</f>
        <v>0</v>
      </c>
      <c r="BT299" s="154">
        <f>IF(BT$5&lt;=$D299,0,IF(SUM($D299,I279)&gt;BT$5,$P290/I279,$P290-SUM($I299:BS299)))</f>
        <v>0</v>
      </c>
      <c r="BU299" s="154">
        <f>IF(BU$5&lt;=$D299,0,IF(SUM($D299,I279)&gt;BU$5,$P290/I279,$P290-SUM($I299:BT299)))</f>
        <v>0</v>
      </c>
      <c r="BV299" s="154">
        <f>IF(BV$5&lt;=$D299,0,IF(SUM($D299,I279)&gt;BV$5,$P290/I279,$P290-SUM($I299:BU299)))</f>
        <v>0</v>
      </c>
      <c r="BW299" s="154">
        <f>IF(BW$5&lt;=$D299,0,IF(SUM($D299,I279)&gt;BW$5,$P290/I279,$P290-SUM($I299:BV299)))</f>
        <v>0</v>
      </c>
    </row>
    <row r="300" spans="3:75" ht="12.75" customHeight="1" outlineLevel="1">
      <c r="D300" s="155">
        <f t="shared" si="77"/>
        <v>2020</v>
      </c>
      <c r="E300" s="120" t="s">
        <v>55</v>
      </c>
      <c r="I300" s="134"/>
      <c r="J300" s="152">
        <f>IF(J$5&lt;=$D300,0,IF(SUM($D300,I279)&gt;J$5,$Q290/I279,$Q290-SUM($I300:I300)))</f>
        <v>0</v>
      </c>
      <c r="K300" s="152">
        <f>IF(K$5&lt;=$D300,0,IF(SUM($D300,I279)&gt;K$5,$Q290/I279,$Q290-SUM($I300:J300)))</f>
        <v>0</v>
      </c>
      <c r="L300" s="152">
        <f>IF(L$5&lt;=$D300,0,IF(SUM($D300,I279)&gt;L$5,$Q290/I279,$Q290-SUM($I300:K300)))</f>
        <v>0</v>
      </c>
      <c r="M300" s="152">
        <f>IF(M$5&lt;=$D300,0,IF(SUM($D300,I279)&gt;M$5,$Q290/I279,$Q290-SUM($I300:L300)))</f>
        <v>0</v>
      </c>
      <c r="N300" s="152">
        <f>IF(N$5&lt;=$D300,0,IF(SUM($D300,I279)&gt;N$5,$Q290/I279,$Q290-SUM($I300:M300)))</f>
        <v>0</v>
      </c>
      <c r="O300" s="152">
        <f>IF(O$5&lt;=$D300,0,IF(SUM($D300,I279)&gt;O$5,$Q290/I279,$Q290-SUM($I300:N300)))</f>
        <v>0</v>
      </c>
      <c r="P300" s="152">
        <f>IF(P$5&lt;=$D300,0,IF(SUM($D300,I279)&gt;P$5,$Q290/I279,$Q290-SUM($I300:O300)))</f>
        <v>0</v>
      </c>
      <c r="Q300" s="152">
        <f>IF(Q$5&lt;=$D300,0,IF(SUM($D300,I279)&gt;Q$5,$Q290/I279,$Q290-SUM($I300:P300)))</f>
        <v>0</v>
      </c>
      <c r="R300" s="153">
        <f>IF(R$5&lt;=$D300,0,IF(SUM($D300,I279)&gt;R$5,$Q290/I279,$Q290-SUM($I300:Q300)))</f>
        <v>0</v>
      </c>
      <c r="S300" s="154">
        <f>IF(S$5&lt;=$D300,0,IF(SUM($D300,I279)&gt;S$5,$Q290/I279,$Q290-SUM($I300:R300)))</f>
        <v>0</v>
      </c>
      <c r="T300" s="154">
        <f>IF(T$5&lt;=$D300,0,IF(SUM($D300,I279)&gt;T$5,$Q290/I279,$Q290-SUM($I300:S300)))</f>
        <v>0</v>
      </c>
      <c r="U300" s="154">
        <f>IF(U$5&lt;=$D300,0,IF(SUM($D300,I279)&gt;U$5,$Q290/I279,$Q290-SUM($I300:T300)))</f>
        <v>0</v>
      </c>
      <c r="V300" s="154">
        <f>IF(V$5&lt;=$D300,0,IF(SUM($D300,I279)&gt;V$5,$Q290/I279,$Q290-SUM($I300:U300)))</f>
        <v>0</v>
      </c>
      <c r="W300" s="154">
        <f>IF(W$5&lt;=$D300,0,IF(SUM($D300,I279)&gt;W$5,$Q290/I279,$Q290-SUM($I300:V300)))</f>
        <v>0</v>
      </c>
      <c r="X300" s="154">
        <f>IF(X$5&lt;=$D300,0,IF(SUM($D300,I279)&gt;X$5,$Q290/I279,$Q290-SUM($I300:W300)))</f>
        <v>0</v>
      </c>
      <c r="Y300" s="154">
        <f>IF(Y$5&lt;=$D300,0,IF(SUM($D300,I279)&gt;Y$5,$Q290/I279,$Q290-SUM($I300:X300)))</f>
        <v>0</v>
      </c>
      <c r="Z300" s="154">
        <f>IF(Z$5&lt;=$D300,0,IF(SUM($D300,I279)&gt;Z$5,$Q290/I279,$Q290-SUM($I300:Y300)))</f>
        <v>0</v>
      </c>
      <c r="AA300" s="154">
        <f>IF(AA$5&lt;=$D300,0,IF(SUM($D300,I279)&gt;AA$5,$Q290/I279,$Q290-SUM($I300:Z300)))</f>
        <v>0</v>
      </c>
      <c r="AB300" s="154">
        <f>IF(AB$5&lt;=$D300,0,IF(SUM($D300,I279)&gt;AB$5,$Q290/I279,$Q290-SUM($I300:AA300)))</f>
        <v>0</v>
      </c>
      <c r="AC300" s="154">
        <f>IF(AC$5&lt;=$D300,0,IF(SUM($D300,I279)&gt;AC$5,$Q290/I279,$Q290-SUM($I300:AB300)))</f>
        <v>0</v>
      </c>
      <c r="AD300" s="154">
        <f>IF(AD$5&lt;=$D300,0,IF(SUM($D300,I279)&gt;AD$5,$Q290/I279,$Q290-SUM($I300:AC300)))</f>
        <v>0</v>
      </c>
      <c r="AE300" s="154">
        <f>IF(AE$5&lt;=$D300,0,IF(SUM($D300,I279)&gt;AE$5,$Q290/I279,$Q290-SUM($I300:AD300)))</f>
        <v>0</v>
      </c>
      <c r="AF300" s="154">
        <f>IF(AF$5&lt;=$D300,0,IF(SUM($D300,I279)&gt;AF$5,$Q290/I279,$Q290-SUM($I300:AE300)))</f>
        <v>0</v>
      </c>
      <c r="AG300" s="154">
        <f>IF(AG$5&lt;=$D300,0,IF(SUM($D300,I279)&gt;AG$5,$Q290/I279,$Q290-SUM($I300:AF300)))</f>
        <v>0</v>
      </c>
      <c r="AH300" s="154">
        <f>IF(AH$5&lt;=$D300,0,IF(SUM($D300,I279)&gt;AH$5,$Q290/I279,$Q290-SUM($I300:AG300)))</f>
        <v>0</v>
      </c>
      <c r="AI300" s="154">
        <f>IF(AI$5&lt;=$D300,0,IF(SUM($D300,I279)&gt;AI$5,$Q290/I279,$Q290-SUM($I300:AH300)))</f>
        <v>0</v>
      </c>
      <c r="AJ300" s="154">
        <f>IF(AJ$5&lt;=$D300,0,IF(SUM($D300,I279)&gt;AJ$5,$Q290/I279,$Q290-SUM($I300:AI300)))</f>
        <v>0</v>
      </c>
      <c r="AK300" s="154">
        <f>IF(AK$5&lt;=$D300,0,IF(SUM($D300,I279)&gt;AK$5,$Q290/I279,$Q290-SUM($I300:AJ300)))</f>
        <v>0</v>
      </c>
      <c r="AL300" s="154">
        <f>IF(AL$5&lt;=$D300,0,IF(SUM($D300,I279)&gt;AL$5,$Q290/I279,$Q290-SUM($I300:AK300)))</f>
        <v>0</v>
      </c>
      <c r="AM300" s="154">
        <f>IF(AM$5&lt;=$D300,0,IF(SUM($D300,I279)&gt;AM$5,$Q290/I279,$Q290-SUM($I300:AL300)))</f>
        <v>0</v>
      </c>
      <c r="AN300" s="154">
        <f>IF(AN$5&lt;=$D300,0,IF(SUM($D300,I279)&gt;AN$5,$Q290/I279,$Q290-SUM($I300:AM300)))</f>
        <v>0</v>
      </c>
      <c r="AO300" s="154">
        <f>IF(AO$5&lt;=$D300,0,IF(SUM($D300,I279)&gt;AO$5,$Q290/I279,$Q290-SUM($I300:AN300)))</f>
        <v>0</v>
      </c>
      <c r="AP300" s="154">
        <f>IF(AP$5&lt;=$D300,0,IF(SUM($D300,I279)&gt;AP$5,$Q290/I279,$Q290-SUM($I300:AO300)))</f>
        <v>0</v>
      </c>
      <c r="AQ300" s="154">
        <f>IF(AQ$5&lt;=$D300,0,IF(SUM($D300,I279)&gt;AQ$5,$Q290/I279,$Q290-SUM($I300:AP300)))</f>
        <v>0</v>
      </c>
      <c r="AR300" s="154">
        <f>IF(AR$5&lt;=$D300,0,IF(SUM($D300,I279)&gt;AR$5,$Q290/I279,$Q290-SUM($I300:AQ300)))</f>
        <v>0</v>
      </c>
      <c r="AS300" s="154">
        <f>IF(AS$5&lt;=$D300,0,IF(SUM($D300,I279)&gt;AS$5,$Q290/I279,$Q290-SUM($I300:AR300)))</f>
        <v>0</v>
      </c>
      <c r="AT300" s="154">
        <f>IF(AT$5&lt;=$D300,0,IF(SUM($D300,I279)&gt;AT$5,$Q290/I279,$Q290-SUM($I300:AS300)))</f>
        <v>0</v>
      </c>
      <c r="AU300" s="154">
        <f>IF(AU$5&lt;=$D300,0,IF(SUM($D300,I279)&gt;AU$5,$Q290/I279,$Q290-SUM($I300:AT300)))</f>
        <v>0</v>
      </c>
      <c r="AV300" s="154">
        <f>IF(AV$5&lt;=$D300,0,IF(SUM($D300,I279)&gt;AV$5,$Q290/I279,$Q290-SUM($I300:AU300)))</f>
        <v>0</v>
      </c>
      <c r="AW300" s="154">
        <f>IF(AW$5&lt;=$D300,0,IF(SUM($D300,I279)&gt;AW$5,$Q290/I279,$Q290-SUM($I300:AV300)))</f>
        <v>0</v>
      </c>
      <c r="AX300" s="154">
        <f>IF(AX$5&lt;=$D300,0,IF(SUM($D300,I279)&gt;AX$5,$Q290/I279,$Q290-SUM($I300:AW300)))</f>
        <v>0</v>
      </c>
      <c r="AY300" s="154">
        <f>IF(AY$5&lt;=$D300,0,IF(SUM($D300,I279)&gt;AY$5,$Q290/I279,$Q290-SUM($I300:AX300)))</f>
        <v>0</v>
      </c>
      <c r="AZ300" s="154">
        <f>IF(AZ$5&lt;=$D300,0,IF(SUM($D300,I279)&gt;AZ$5,$Q290/I279,$Q290-SUM($I300:AY300)))</f>
        <v>0</v>
      </c>
      <c r="BA300" s="154">
        <f>IF(BA$5&lt;=$D300,0,IF(SUM($D300,I279)&gt;BA$5,$Q290/I279,$Q290-SUM($I300:AZ300)))</f>
        <v>0</v>
      </c>
      <c r="BB300" s="154">
        <f>IF(BB$5&lt;=$D300,0,IF(SUM($D300,I279)&gt;BB$5,$Q290/I279,$Q290-SUM($I300:BA300)))</f>
        <v>0</v>
      </c>
      <c r="BC300" s="154">
        <f>IF(BC$5&lt;=$D300,0,IF(SUM($D300,I279)&gt;BC$5,$Q290/I279,$Q290-SUM($I300:BB300)))</f>
        <v>0</v>
      </c>
      <c r="BD300" s="154">
        <f>IF(BD$5&lt;=$D300,0,IF(SUM($D300,I279)&gt;BD$5,$Q290/I279,$Q290-SUM($I300:BC300)))</f>
        <v>0</v>
      </c>
      <c r="BE300" s="154">
        <f>IF(BE$5&lt;=$D300,0,IF(SUM($D300,I279)&gt;BE$5,$Q290/I279,$Q290-SUM($I300:BD300)))</f>
        <v>0</v>
      </c>
      <c r="BF300" s="154">
        <f>IF(BF$5&lt;=$D300,0,IF(SUM($D300,I279)&gt;BF$5,$Q290/I279,$Q290-SUM($I300:BE300)))</f>
        <v>0</v>
      </c>
      <c r="BG300" s="154">
        <f>IF(BG$5&lt;=$D300,0,IF(SUM($D300,I279)&gt;BG$5,$Q290/I279,$Q290-SUM($I300:BF300)))</f>
        <v>0</v>
      </c>
      <c r="BH300" s="154">
        <f>IF(BH$5&lt;=$D300,0,IF(SUM($D300,I279)&gt;BH$5,$Q290/I279,$Q290-SUM($I300:BG300)))</f>
        <v>0</v>
      </c>
      <c r="BI300" s="154">
        <f>IF(BI$5&lt;=$D300,0,IF(SUM($D300,I279)&gt;BI$5,$Q290/I279,$Q290-SUM($I300:BH300)))</f>
        <v>0</v>
      </c>
      <c r="BJ300" s="154">
        <f>IF(BJ$5&lt;=$D300,0,IF(SUM($D300,I279)&gt;BJ$5,$Q290/I279,$Q290-SUM($I300:BI300)))</f>
        <v>0</v>
      </c>
      <c r="BK300" s="154">
        <f>IF(BK$5&lt;=$D300,0,IF(SUM($D300,I279)&gt;BK$5,$Q290/I279,$Q290-SUM($I300:BJ300)))</f>
        <v>0</v>
      </c>
      <c r="BL300" s="154">
        <f>IF(BL$5&lt;=$D300,0,IF(SUM($D300,I279)&gt;BL$5,$Q290/I279,$Q290-SUM($I300:BK300)))</f>
        <v>0</v>
      </c>
      <c r="BM300" s="154">
        <f>IF(BM$5&lt;=$D300,0,IF(SUM($D300,I279)&gt;BM$5,$Q290/I279,$Q290-SUM($I300:BL300)))</f>
        <v>0</v>
      </c>
      <c r="BN300" s="154">
        <f>IF(BN$5&lt;=$D300,0,IF(SUM($D300,I279)&gt;BN$5,$Q290/I279,$Q290-SUM($I300:BM300)))</f>
        <v>0</v>
      </c>
      <c r="BO300" s="154">
        <f>IF(BO$5&lt;=$D300,0,IF(SUM($D300,I279)&gt;BO$5,$Q290/I279,$Q290-SUM($I300:BN300)))</f>
        <v>0</v>
      </c>
      <c r="BP300" s="154">
        <f>IF(BP$5&lt;=$D300,0,IF(SUM($D300,I279)&gt;BP$5,$Q290/I279,$Q290-SUM($I300:BO300)))</f>
        <v>0</v>
      </c>
      <c r="BQ300" s="154">
        <f>IF(BQ$5&lt;=$D300,0,IF(SUM($D300,I279)&gt;BQ$5,$Q290/I279,$Q290-SUM($I300:BP300)))</f>
        <v>0</v>
      </c>
      <c r="BR300" s="154">
        <f>IF(BR$5&lt;=$D300,0,IF(SUM($D300,I279)&gt;BR$5,$Q290/I279,$Q290-SUM($I300:BQ300)))</f>
        <v>0</v>
      </c>
      <c r="BS300" s="154">
        <f>IF(BS$5&lt;=$D300,0,IF(SUM($D300,I279)&gt;BS$5,$Q290/I279,$Q290-SUM($I300:BR300)))</f>
        <v>0</v>
      </c>
      <c r="BT300" s="154">
        <f>IF(BT$5&lt;=$D300,0,IF(SUM($D300,I279)&gt;BT$5,$Q290/I279,$Q290-SUM($I300:BS300)))</f>
        <v>0</v>
      </c>
      <c r="BU300" s="154">
        <f>IF(BU$5&lt;=$D300,0,IF(SUM($D300,I279)&gt;BU$5,$Q290/I279,$Q290-SUM($I300:BT300)))</f>
        <v>0</v>
      </c>
      <c r="BV300" s="154">
        <f>IF(BV$5&lt;=$D300,0,IF(SUM($D300,I279)&gt;BV$5,$Q290/I279,$Q290-SUM($I300:BU300)))</f>
        <v>0</v>
      </c>
      <c r="BW300" s="154">
        <f>IF(BW$5&lt;=$D300,0,IF(SUM($D300,I279)&gt;BW$5,$Q290/I279,$Q290-SUM($I300:BV300)))</f>
        <v>0</v>
      </c>
    </row>
    <row r="301" spans="3:75" ht="12.75" customHeight="1" outlineLevel="1">
      <c r="D301" s="155">
        <f t="shared" si="77"/>
        <v>2021</v>
      </c>
      <c r="E301" s="120" t="s">
        <v>55</v>
      </c>
      <c r="I301" s="134"/>
      <c r="J301" s="152">
        <f>IF(J$5&lt;=$D301,0,IF(SUM($D301,I279)&gt;J$5,$R290/I279,$R290-SUM($I301:I301)))</f>
        <v>0</v>
      </c>
      <c r="K301" s="152">
        <f>IF(K$5&lt;=$D301,0,IF(SUM($D301,I279)&gt;K$5,$R290/I279,$R290-SUM($I301:J301)))</f>
        <v>0</v>
      </c>
      <c r="L301" s="152">
        <f>IF(L$5&lt;=$D301,0,IF(SUM($D301,I279)&gt;L$5,$R290/I279,$R290-SUM($I301:K301)))</f>
        <v>0</v>
      </c>
      <c r="M301" s="152">
        <f>IF(M$5&lt;=$D301,0,IF(SUM($D301,I279)&gt;M$5,$R290/I279,$R290-SUM($I301:L301)))</f>
        <v>0</v>
      </c>
      <c r="N301" s="152">
        <f>IF(N$5&lt;=$D301,0,IF(SUM($D301,I279)&gt;N$5,$R290/I279,$R290-SUM($I301:M301)))</f>
        <v>0</v>
      </c>
      <c r="O301" s="152">
        <f>IF(O$5&lt;=$D301,0,IF(SUM($D301,I279)&gt;O$5,$R290/I279,$R290-SUM($I301:N301)))</f>
        <v>0</v>
      </c>
      <c r="P301" s="152">
        <f>IF(P$5&lt;=$D301,0,IF(SUM($D301,I279)&gt;P$5,$R290/I279,$R290-SUM($I301:O301)))</f>
        <v>0</v>
      </c>
      <c r="Q301" s="152">
        <f>IF(Q$5&lt;=$D301,0,IF(SUM($D301,I279)&gt;Q$5,$R290/I279,$R290-SUM($I301:P301)))</f>
        <v>0</v>
      </c>
      <c r="R301" s="152">
        <f>IF(R$5&lt;=$D301,0,IF(SUM($D301,I279)&gt;R$5,$R290/I279,$R290-SUM($I301:Q301)))</f>
        <v>0</v>
      </c>
      <c r="S301" s="153">
        <f>IF(S$5&lt;=$D301,0,IF(SUM($D301,I279)&gt;S$5,$R290/I279,$R290-SUM($I301:R301)))</f>
        <v>0</v>
      </c>
      <c r="T301" s="154">
        <f>IF(T$5&lt;=$D301,0,IF(SUM($D301,I279)&gt;T$5,$R290/I279,$R290-SUM($I301:S301)))</f>
        <v>0</v>
      </c>
      <c r="U301" s="154">
        <f>IF(U$5&lt;=$D301,0,IF(SUM($D301,I279)&gt;U$5,$R290/I279,$R290-SUM($I301:T301)))</f>
        <v>0</v>
      </c>
      <c r="V301" s="154">
        <f>IF(V$5&lt;=$D301,0,IF(SUM($D301,I279)&gt;V$5,$R290/I279,$R290-SUM($I301:U301)))</f>
        <v>0</v>
      </c>
      <c r="W301" s="154">
        <f>IF(W$5&lt;=$D301,0,IF(SUM($D301,I279)&gt;W$5,$R290/I279,$R290-SUM($I301:V301)))</f>
        <v>0</v>
      </c>
      <c r="X301" s="154">
        <f>IF(X$5&lt;=$D301,0,IF(SUM($D301,I279)&gt;X$5,$R290/I279,$R290-SUM($I301:W301)))</f>
        <v>0</v>
      </c>
      <c r="Y301" s="154">
        <f>IF(Y$5&lt;=$D301,0,IF(SUM($D301,I279)&gt;Y$5,$R290/I279,$R290-SUM($I301:X301)))</f>
        <v>0</v>
      </c>
      <c r="Z301" s="154">
        <f>IF(Z$5&lt;=$D301,0,IF(SUM($D301,I279)&gt;Z$5,$R290/I279,$R290-SUM($I301:Y301)))</f>
        <v>0</v>
      </c>
      <c r="AA301" s="154">
        <f>IF(AA$5&lt;=$D301,0,IF(SUM($D301,I279)&gt;AA$5,$R290/I279,$R290-SUM($I301:Z301)))</f>
        <v>0</v>
      </c>
      <c r="AB301" s="154">
        <f>IF(AB$5&lt;=$D301,0,IF(SUM($D301,I279)&gt;AB$5,$R290/I279,$R290-SUM($I301:AA301)))</f>
        <v>0</v>
      </c>
      <c r="AC301" s="154">
        <f>IF(AC$5&lt;=$D301,0,IF(SUM($D301,I279)&gt;AC$5,$R290/I279,$R290-SUM($I301:AB301)))</f>
        <v>0</v>
      </c>
      <c r="AD301" s="154">
        <f>IF(AD$5&lt;=$D301,0,IF(SUM($D301,I279)&gt;AD$5,$R290/I279,$R290-SUM($I301:AC301)))</f>
        <v>0</v>
      </c>
      <c r="AE301" s="154">
        <f>IF(AE$5&lt;=$D301,0,IF(SUM($D301,I279)&gt;AE$5,$R290/I279,$R290-SUM($I301:AD301)))</f>
        <v>0</v>
      </c>
      <c r="AF301" s="154">
        <f>IF(AF$5&lt;=$D301,0,IF(SUM($D301,I279)&gt;AF$5,$R290/I279,$R290-SUM($I301:AE301)))</f>
        <v>0</v>
      </c>
      <c r="AG301" s="154">
        <f>IF(AG$5&lt;=$D301,0,IF(SUM($D301,I279)&gt;AG$5,$R290/I279,$R290-SUM($I301:AF301)))</f>
        <v>0</v>
      </c>
      <c r="AH301" s="154">
        <f>IF(AH$5&lt;=$D301,0,IF(SUM($D301,I279)&gt;AH$5,$R290/I279,$R290-SUM($I301:AG301)))</f>
        <v>0</v>
      </c>
      <c r="AI301" s="154">
        <f>IF(AI$5&lt;=$D301,0,IF(SUM($D301,I279)&gt;AI$5,$R290/I279,$R290-SUM($I301:AH301)))</f>
        <v>0</v>
      </c>
      <c r="AJ301" s="154">
        <f>IF(AJ$5&lt;=$D301,0,IF(SUM($D301,I279)&gt;AJ$5,$R290/I279,$R290-SUM($I301:AI301)))</f>
        <v>0</v>
      </c>
      <c r="AK301" s="154">
        <f>IF(AK$5&lt;=$D301,0,IF(SUM($D301,I279)&gt;AK$5,$R290/I279,$R290-SUM($I301:AJ301)))</f>
        <v>0</v>
      </c>
      <c r="AL301" s="154">
        <f>IF(AL$5&lt;=$D301,0,IF(SUM($D301,I279)&gt;AL$5,$R290/I279,$R290-SUM($I301:AK301)))</f>
        <v>0</v>
      </c>
      <c r="AM301" s="154">
        <f>IF(AM$5&lt;=$D301,0,IF(SUM($D301,I279)&gt;AM$5,$R290/I279,$R290-SUM($I301:AL301)))</f>
        <v>0</v>
      </c>
      <c r="AN301" s="154">
        <f>IF(AN$5&lt;=$D301,0,IF(SUM($D301,I279)&gt;AN$5,$R290/I279,$R290-SUM($I301:AM301)))</f>
        <v>0</v>
      </c>
      <c r="AO301" s="154">
        <f>IF(AO$5&lt;=$D301,0,IF(SUM($D301,I279)&gt;AO$5,$R290/I279,$R290-SUM($I301:AN301)))</f>
        <v>0</v>
      </c>
      <c r="AP301" s="154">
        <f>IF(AP$5&lt;=$D301,0,IF(SUM($D301,I279)&gt;AP$5,$R290/I279,$R290-SUM($I301:AO301)))</f>
        <v>0</v>
      </c>
      <c r="AQ301" s="154">
        <f>IF(AQ$5&lt;=$D301,0,IF(SUM($D301,I279)&gt;AQ$5,$R290/I279,$R290-SUM($I301:AP301)))</f>
        <v>0</v>
      </c>
      <c r="AR301" s="154">
        <f>IF(AR$5&lt;=$D301,0,IF(SUM($D301,I279)&gt;AR$5,$R290/I279,$R290-SUM($I301:AQ301)))</f>
        <v>0</v>
      </c>
      <c r="AS301" s="154">
        <f>IF(AS$5&lt;=$D301,0,IF(SUM($D301,I279)&gt;AS$5,$R290/I279,$R290-SUM($I301:AR301)))</f>
        <v>0</v>
      </c>
      <c r="AT301" s="154">
        <f>IF(AT$5&lt;=$D301,0,IF(SUM($D301,I279)&gt;AT$5,$R290/I279,$R290-SUM($I301:AS301)))</f>
        <v>0</v>
      </c>
      <c r="AU301" s="154">
        <f>IF(AU$5&lt;=$D301,0,IF(SUM($D301,I279)&gt;AU$5,$R290/I279,$R290-SUM($I301:AT301)))</f>
        <v>0</v>
      </c>
      <c r="AV301" s="154">
        <f>IF(AV$5&lt;=$D301,0,IF(SUM($D301,I279)&gt;AV$5,$R290/I279,$R290-SUM($I301:AU301)))</f>
        <v>0</v>
      </c>
      <c r="AW301" s="154">
        <f>IF(AW$5&lt;=$D301,0,IF(SUM($D301,I279)&gt;AW$5,$R290/I279,$R290-SUM($I301:AV301)))</f>
        <v>0</v>
      </c>
      <c r="AX301" s="154">
        <f>IF(AX$5&lt;=$D301,0,IF(SUM($D301,I279)&gt;AX$5,$R290/I279,$R290-SUM($I301:AW301)))</f>
        <v>0</v>
      </c>
      <c r="AY301" s="154">
        <f>IF(AY$5&lt;=$D301,0,IF(SUM($D301,I279)&gt;AY$5,$R290/I279,$R290-SUM($I301:AX301)))</f>
        <v>0</v>
      </c>
      <c r="AZ301" s="154">
        <f>IF(AZ$5&lt;=$D301,0,IF(SUM($D301,I279)&gt;AZ$5,$R290/I279,$R290-SUM($I301:AY301)))</f>
        <v>0</v>
      </c>
      <c r="BA301" s="154">
        <f>IF(BA$5&lt;=$D301,0,IF(SUM($D301,I279)&gt;BA$5,$R290/I279,$R290-SUM($I301:AZ301)))</f>
        <v>0</v>
      </c>
      <c r="BB301" s="154">
        <f>IF(BB$5&lt;=$D301,0,IF(SUM($D301,I279)&gt;BB$5,$R290/I279,$R290-SUM($I301:BA301)))</f>
        <v>0</v>
      </c>
      <c r="BC301" s="154">
        <f>IF(BC$5&lt;=$D301,0,IF(SUM($D301,I279)&gt;BC$5,$R290/I279,$R290-SUM($I301:BB301)))</f>
        <v>0</v>
      </c>
      <c r="BD301" s="154">
        <f>IF(BD$5&lt;=$D301,0,IF(SUM($D301,I279)&gt;BD$5,$R290/I279,$R290-SUM($I301:BC301)))</f>
        <v>0</v>
      </c>
      <c r="BE301" s="154">
        <f>IF(BE$5&lt;=$D301,0,IF(SUM($D301,I279)&gt;BE$5,$R290/I279,$R290-SUM($I301:BD301)))</f>
        <v>0</v>
      </c>
      <c r="BF301" s="154">
        <f>IF(BF$5&lt;=$D301,0,IF(SUM($D301,I279)&gt;BF$5,$R290/I279,$R290-SUM($I301:BE301)))</f>
        <v>0</v>
      </c>
      <c r="BG301" s="154">
        <f>IF(BG$5&lt;=$D301,0,IF(SUM($D301,I279)&gt;BG$5,$R290/I279,$R290-SUM($I301:BF301)))</f>
        <v>0</v>
      </c>
      <c r="BH301" s="154">
        <f>IF(BH$5&lt;=$D301,0,IF(SUM($D301,I279)&gt;BH$5,$R290/I279,$R290-SUM($I301:BG301)))</f>
        <v>0</v>
      </c>
      <c r="BI301" s="154">
        <f>IF(BI$5&lt;=$D301,0,IF(SUM($D301,I279)&gt;BI$5,$R290/I279,$R290-SUM($I301:BH301)))</f>
        <v>0</v>
      </c>
      <c r="BJ301" s="154">
        <f>IF(BJ$5&lt;=$D301,0,IF(SUM($D301,I279)&gt;BJ$5,$R290/I279,$R290-SUM($I301:BI301)))</f>
        <v>0</v>
      </c>
      <c r="BK301" s="154">
        <f>IF(BK$5&lt;=$D301,0,IF(SUM($D301,I279)&gt;BK$5,$R290/I279,$R290-SUM($I301:BJ301)))</f>
        <v>0</v>
      </c>
      <c r="BL301" s="154">
        <f>IF(BL$5&lt;=$D301,0,IF(SUM($D301,I279)&gt;BL$5,$R290/I279,$R290-SUM($I301:BK301)))</f>
        <v>0</v>
      </c>
      <c r="BM301" s="154">
        <f>IF(BM$5&lt;=$D301,0,IF(SUM($D301,I279)&gt;BM$5,$R290/I279,$R290-SUM($I301:BL301)))</f>
        <v>0</v>
      </c>
      <c r="BN301" s="154">
        <f>IF(BN$5&lt;=$D301,0,IF(SUM($D301,I279)&gt;BN$5,$R290/I279,$R290-SUM($I301:BM301)))</f>
        <v>0</v>
      </c>
      <c r="BO301" s="154">
        <f>IF(BO$5&lt;=$D301,0,IF(SUM($D301,I279)&gt;BO$5,$R290/I279,$R290-SUM($I301:BN301)))</f>
        <v>0</v>
      </c>
      <c r="BP301" s="154">
        <f>IF(BP$5&lt;=$D301,0,IF(SUM($D301,I279)&gt;BP$5,$R290/I279,$R290-SUM($I301:BO301)))</f>
        <v>0</v>
      </c>
      <c r="BQ301" s="154">
        <f>IF(BQ$5&lt;=$D301,0,IF(SUM($D301,I279)&gt;BQ$5,$R290/I279,$R290-SUM($I301:BP301)))</f>
        <v>0</v>
      </c>
      <c r="BR301" s="154">
        <f>IF(BR$5&lt;=$D301,0,IF(SUM($D301,I279)&gt;BR$5,$R290/I279,$R290-SUM($I301:BQ301)))</f>
        <v>0</v>
      </c>
      <c r="BS301" s="154">
        <f>IF(BS$5&lt;=$D301,0,IF(SUM($D301,I279)&gt;BS$5,$R290/I279,$R290-SUM($I301:BR301)))</f>
        <v>0</v>
      </c>
      <c r="BT301" s="154">
        <f>IF(BT$5&lt;=$D301,0,IF(SUM($D301,I279)&gt;BT$5,$R290/I279,$R290-SUM($I301:BS301)))</f>
        <v>0</v>
      </c>
      <c r="BU301" s="154">
        <f>IF(BU$5&lt;=$D301,0,IF(SUM($D301,I279)&gt;BU$5,$R290/I279,$R290-SUM($I301:BT301)))</f>
        <v>0</v>
      </c>
      <c r="BV301" s="154">
        <f>IF(BV$5&lt;=$D301,0,IF(SUM($D301,I279)&gt;BV$5,$R290/I279,$R290-SUM($I301:BU301)))</f>
        <v>0</v>
      </c>
      <c r="BW301" s="154">
        <f>IF(BW$5&lt;=$D301,0,IF(SUM($D301,I279)&gt;BW$5,$R290/I279,$R290-SUM($I301:BV301)))</f>
        <v>0</v>
      </c>
    </row>
    <row r="302" spans="3:75" ht="12.75" customHeight="1" outlineLevel="1">
      <c r="D302" s="155">
        <f t="shared" si="77"/>
        <v>2022</v>
      </c>
      <c r="E302" s="120" t="s">
        <v>55</v>
      </c>
      <c r="I302" s="134"/>
      <c r="J302" s="152">
        <f>IF(J$5&lt;=$D302,0,IF(SUM($D302,I279)&gt;J$5,$S290/I279,$S290-SUM($I302:I302)))</f>
        <v>0</v>
      </c>
      <c r="K302" s="152">
        <f>IF(K$5&lt;=$D302,0,IF(SUM($D302,I279)&gt;K$5,$S290/I279,$S290-SUM($I302:J302)))</f>
        <v>0</v>
      </c>
      <c r="L302" s="152">
        <f>IF(L$5&lt;=$D302,0,IF(SUM($D302,I279)&gt;L$5,$S290/I279,$S290-SUM($I302:K302)))</f>
        <v>0</v>
      </c>
      <c r="M302" s="152">
        <f>IF(M$5&lt;=$D302,0,IF(SUM($D302,I279)&gt;M$5,$S290/I279,$S290-SUM($I302:L302)))</f>
        <v>0</v>
      </c>
      <c r="N302" s="152">
        <f>IF(N$5&lt;=$D302,0,IF(SUM($D302,I279)&gt;N$5,$S290/I279,$S290-SUM($I302:M302)))</f>
        <v>0</v>
      </c>
      <c r="O302" s="152">
        <f>IF(O$5&lt;=$D302,0,IF(SUM($D302,I279)&gt;O$5,$S290/I279,$S290-SUM($I302:N302)))</f>
        <v>0</v>
      </c>
      <c r="P302" s="152">
        <f>IF(P$5&lt;=$D302,0,IF(SUM($D302,I279)&gt;P$5,$S290/I279,$S290-SUM($I302:O302)))</f>
        <v>0</v>
      </c>
      <c r="Q302" s="152">
        <f>IF(Q$5&lt;=$D302,0,IF(SUM($D302,I279)&gt;Q$5,$S290/I279,$S290-SUM($I302:P302)))</f>
        <v>0</v>
      </c>
      <c r="R302" s="152">
        <f>IF(R$5&lt;=$D302,0,IF(SUM($D302,I279)&gt;R$5,$S290/I279,$S290-SUM($I302:Q302)))</f>
        <v>0</v>
      </c>
      <c r="S302" s="152">
        <f>IF(S$5&lt;=$D302,0,IF(SUM($D302,I279)&gt;S$5,$S290/I279,$S290-SUM($I302:R302)))</f>
        <v>0</v>
      </c>
      <c r="T302" s="153">
        <f>IF(T$5&lt;=$D302,0,IF(SUM($D302,I279)&gt;T$5,$S290/I279,$S290-SUM($I302:S302)))</f>
        <v>0</v>
      </c>
      <c r="U302" s="154">
        <f>IF(U$5&lt;=$D302,0,IF(SUM($D302,I279)&gt;U$5,$S290/I279,$S290-SUM($I302:T302)))</f>
        <v>0</v>
      </c>
      <c r="V302" s="154">
        <f>IF(V$5&lt;=$D302,0,IF(SUM($D302,I279)&gt;V$5,$S290/I279,$S290-SUM($I302:U302)))</f>
        <v>0</v>
      </c>
      <c r="W302" s="154">
        <f>IF(W$5&lt;=$D302,0,IF(SUM($D302,I279)&gt;W$5,$S290/I279,$S290-SUM($I302:V302)))</f>
        <v>0</v>
      </c>
      <c r="X302" s="154">
        <f>IF(X$5&lt;=$D302,0,IF(SUM($D302,I279)&gt;X$5,$S290/I279,$S290-SUM($I302:W302)))</f>
        <v>0</v>
      </c>
      <c r="Y302" s="154">
        <f>IF(Y$5&lt;=$D302,0,IF(SUM($D302,I279)&gt;Y$5,$S290/I279,$S290-SUM($I302:X302)))</f>
        <v>0</v>
      </c>
      <c r="Z302" s="154">
        <f>IF(Z$5&lt;=$D302,0,IF(SUM($D302,I279)&gt;Z$5,$S290/I279,$S290-SUM($I302:Y302)))</f>
        <v>0</v>
      </c>
      <c r="AA302" s="154">
        <f>IF(AA$5&lt;=$D302,0,IF(SUM($D302,I279)&gt;AA$5,$S290/I279,$S290-SUM($I302:Z302)))</f>
        <v>0</v>
      </c>
      <c r="AB302" s="154">
        <f>IF(AB$5&lt;=$D302,0,IF(SUM($D302,I279)&gt;AB$5,$S290/I279,$S290-SUM($I302:AA302)))</f>
        <v>0</v>
      </c>
      <c r="AC302" s="154">
        <f>IF(AC$5&lt;=$D302,0,IF(SUM($D302,I279)&gt;AC$5,$S290/I279,$S290-SUM($I302:AB302)))</f>
        <v>0</v>
      </c>
      <c r="AD302" s="154">
        <f>IF(AD$5&lt;=$D302,0,IF(SUM($D302,I279)&gt;AD$5,$S290/I279,$S290-SUM($I302:AC302)))</f>
        <v>0</v>
      </c>
      <c r="AE302" s="154">
        <f>IF(AE$5&lt;=$D302,0,IF(SUM($D302,I279)&gt;AE$5,$S290/I279,$S290-SUM($I302:AD302)))</f>
        <v>0</v>
      </c>
      <c r="AF302" s="154">
        <f>IF(AF$5&lt;=$D302,0,IF(SUM($D302,I279)&gt;AF$5,$S290/I279,$S290-SUM($I302:AE302)))</f>
        <v>0</v>
      </c>
      <c r="AG302" s="154">
        <f>IF(AG$5&lt;=$D302,0,IF(SUM($D302,I279)&gt;AG$5,$S290/I279,$S290-SUM($I302:AF302)))</f>
        <v>0</v>
      </c>
      <c r="AH302" s="154">
        <f>IF(AH$5&lt;=$D302,0,IF(SUM($D302,I279)&gt;AH$5,$S290/I279,$S290-SUM($I302:AG302)))</f>
        <v>0</v>
      </c>
      <c r="AI302" s="154">
        <f>IF(AI$5&lt;=$D302,0,IF(SUM($D302,I279)&gt;AI$5,$S290/I279,$S290-SUM($I302:AH302)))</f>
        <v>0</v>
      </c>
      <c r="AJ302" s="154">
        <f>IF(AJ$5&lt;=$D302,0,IF(SUM($D302,I279)&gt;AJ$5,$S290/I279,$S290-SUM($I302:AI302)))</f>
        <v>0</v>
      </c>
      <c r="AK302" s="154">
        <f>IF(AK$5&lt;=$D302,0,IF(SUM($D302,I279)&gt;AK$5,$S290/I279,$S290-SUM($I302:AJ302)))</f>
        <v>0</v>
      </c>
      <c r="AL302" s="154">
        <f>IF(AL$5&lt;=$D302,0,IF(SUM($D302,I279)&gt;AL$5,$S290/I279,$S290-SUM($I302:AK302)))</f>
        <v>0</v>
      </c>
      <c r="AM302" s="154">
        <f>IF(AM$5&lt;=$D302,0,IF(SUM($D302,I279)&gt;AM$5,$S290/I279,$S290-SUM($I302:AL302)))</f>
        <v>0</v>
      </c>
      <c r="AN302" s="154">
        <f>IF(AN$5&lt;=$D302,0,IF(SUM($D302,I279)&gt;AN$5,$S290/I279,$S290-SUM($I302:AM302)))</f>
        <v>0</v>
      </c>
      <c r="AO302" s="154">
        <f>IF(AO$5&lt;=$D302,0,IF(SUM($D302,I279)&gt;AO$5,$S290/I279,$S290-SUM($I302:AN302)))</f>
        <v>0</v>
      </c>
      <c r="AP302" s="154">
        <f>IF(AP$5&lt;=$D302,0,IF(SUM($D302,I279)&gt;AP$5,$S290/I279,$S290-SUM($I302:AO302)))</f>
        <v>0</v>
      </c>
      <c r="AQ302" s="154">
        <f>IF(AQ$5&lt;=$D302,0,IF(SUM($D302,I279)&gt;AQ$5,$S290/I279,$S290-SUM($I302:AP302)))</f>
        <v>0</v>
      </c>
      <c r="AR302" s="154">
        <f>IF(AR$5&lt;=$D302,0,IF(SUM($D302,I279)&gt;AR$5,$S290/I279,$S290-SUM($I302:AQ302)))</f>
        <v>0</v>
      </c>
      <c r="AS302" s="154">
        <f>IF(AS$5&lt;=$D302,0,IF(SUM($D302,I279)&gt;AS$5,$S290/I279,$S290-SUM($I302:AR302)))</f>
        <v>0</v>
      </c>
      <c r="AT302" s="154">
        <f>IF(AT$5&lt;=$D302,0,IF(SUM($D302,I279)&gt;AT$5,$S290/I279,$S290-SUM($I302:AS302)))</f>
        <v>0</v>
      </c>
      <c r="AU302" s="154">
        <f>IF(AU$5&lt;=$D302,0,IF(SUM($D302,I279)&gt;AU$5,$S290/I279,$S290-SUM($I302:AT302)))</f>
        <v>0</v>
      </c>
      <c r="AV302" s="154">
        <f>IF(AV$5&lt;=$D302,0,IF(SUM($D302,I279)&gt;AV$5,$S290/I279,$S290-SUM($I302:AU302)))</f>
        <v>0</v>
      </c>
      <c r="AW302" s="154">
        <f>IF(AW$5&lt;=$D302,0,IF(SUM($D302,I279)&gt;AW$5,$S290/I279,$S290-SUM($I302:AV302)))</f>
        <v>0</v>
      </c>
      <c r="AX302" s="154">
        <f>IF(AX$5&lt;=$D302,0,IF(SUM($D302,I279)&gt;AX$5,$S290/I279,$S290-SUM($I302:AW302)))</f>
        <v>0</v>
      </c>
      <c r="AY302" s="154">
        <f>IF(AY$5&lt;=$D302,0,IF(SUM($D302,I279)&gt;AY$5,$S290/I279,$S290-SUM($I302:AX302)))</f>
        <v>0</v>
      </c>
      <c r="AZ302" s="154">
        <f>IF(AZ$5&lt;=$D302,0,IF(SUM($D302,I279)&gt;AZ$5,$S290/I279,$S290-SUM($I302:AY302)))</f>
        <v>0</v>
      </c>
      <c r="BA302" s="154">
        <f>IF(BA$5&lt;=$D302,0,IF(SUM($D302,I279)&gt;BA$5,$S290/I279,$S290-SUM($I302:AZ302)))</f>
        <v>0</v>
      </c>
      <c r="BB302" s="154">
        <f>IF(BB$5&lt;=$D302,0,IF(SUM($D302,I279)&gt;BB$5,$S290/I279,$S290-SUM($I302:BA302)))</f>
        <v>0</v>
      </c>
      <c r="BC302" s="154">
        <f>IF(BC$5&lt;=$D302,0,IF(SUM($D302,I279)&gt;BC$5,$S290/I279,$S290-SUM($I302:BB302)))</f>
        <v>0</v>
      </c>
      <c r="BD302" s="154">
        <f>IF(BD$5&lt;=$D302,0,IF(SUM($D302,I279)&gt;BD$5,$S290/I279,$S290-SUM($I302:BC302)))</f>
        <v>0</v>
      </c>
      <c r="BE302" s="154">
        <f>IF(BE$5&lt;=$D302,0,IF(SUM($D302,I279)&gt;BE$5,$S290/I279,$S290-SUM($I302:BD302)))</f>
        <v>0</v>
      </c>
      <c r="BF302" s="154">
        <f>IF(BF$5&lt;=$D302,0,IF(SUM($D302,I279)&gt;BF$5,$S290/I279,$S290-SUM($I302:BE302)))</f>
        <v>0</v>
      </c>
      <c r="BG302" s="154">
        <f>IF(BG$5&lt;=$D302,0,IF(SUM($D302,I279)&gt;BG$5,$S290/I279,$S290-SUM($I302:BF302)))</f>
        <v>0</v>
      </c>
      <c r="BH302" s="154">
        <f>IF(BH$5&lt;=$D302,0,IF(SUM($D302,I279)&gt;BH$5,$S290/I279,$S290-SUM($I302:BG302)))</f>
        <v>0</v>
      </c>
      <c r="BI302" s="154">
        <f>IF(BI$5&lt;=$D302,0,IF(SUM($D302,I279)&gt;BI$5,$S290/I279,$S290-SUM($I302:BH302)))</f>
        <v>0</v>
      </c>
      <c r="BJ302" s="154">
        <f>IF(BJ$5&lt;=$D302,0,IF(SUM($D302,I279)&gt;BJ$5,$S290/I279,$S290-SUM($I302:BI302)))</f>
        <v>0</v>
      </c>
      <c r="BK302" s="154">
        <f>IF(BK$5&lt;=$D302,0,IF(SUM($D302,I279)&gt;BK$5,$S290/I279,$S290-SUM($I302:BJ302)))</f>
        <v>0</v>
      </c>
      <c r="BL302" s="154">
        <f>IF(BL$5&lt;=$D302,0,IF(SUM($D302,I279)&gt;BL$5,$S290/I279,$S290-SUM($I302:BK302)))</f>
        <v>0</v>
      </c>
      <c r="BM302" s="154">
        <f>IF(BM$5&lt;=$D302,0,IF(SUM($D302,I279)&gt;BM$5,$S290/I279,$S290-SUM($I302:BL302)))</f>
        <v>0</v>
      </c>
      <c r="BN302" s="154">
        <f>IF(BN$5&lt;=$D302,0,IF(SUM($D302,I279)&gt;BN$5,$S290/I279,$S290-SUM($I302:BM302)))</f>
        <v>0</v>
      </c>
      <c r="BO302" s="154">
        <f>IF(BO$5&lt;=$D302,0,IF(SUM($D302,I279)&gt;BO$5,$S290/I279,$S290-SUM($I302:BN302)))</f>
        <v>0</v>
      </c>
      <c r="BP302" s="154">
        <f>IF(BP$5&lt;=$D302,0,IF(SUM($D302,I279)&gt;BP$5,$S290/I279,$S290-SUM($I302:BO302)))</f>
        <v>0</v>
      </c>
      <c r="BQ302" s="154">
        <f>IF(BQ$5&lt;=$D302,0,IF(SUM($D302,I279)&gt;BQ$5,$S290/I279,$S290-SUM($I302:BP302)))</f>
        <v>0</v>
      </c>
      <c r="BR302" s="154">
        <f>IF(BR$5&lt;=$D302,0,IF(SUM($D302,I279)&gt;BR$5,$S290/I279,$S290-SUM($I302:BQ302)))</f>
        <v>0</v>
      </c>
      <c r="BS302" s="154">
        <f>IF(BS$5&lt;=$D302,0,IF(SUM($D302,I279)&gt;BS$5,$S290/I279,$S290-SUM($I302:BR302)))</f>
        <v>0</v>
      </c>
      <c r="BT302" s="154">
        <f>IF(BT$5&lt;=$D302,0,IF(SUM($D302,I279)&gt;BT$5,$S290/I279,$S290-SUM($I302:BS302)))</f>
        <v>0</v>
      </c>
      <c r="BU302" s="154">
        <f>IF(BU$5&lt;=$D302,0,IF(SUM($D302,I279)&gt;BU$5,$S290/I279,$S290-SUM($I302:BT302)))</f>
        <v>0</v>
      </c>
      <c r="BV302" s="154">
        <f>IF(BV$5&lt;=$D302,0,IF(SUM($D302,I279)&gt;BV$5,$S290/I279,$S290-SUM($I302:BU302)))</f>
        <v>0</v>
      </c>
      <c r="BW302" s="154">
        <f>IF(BW$5&lt;=$D302,0,IF(SUM($D302,I279)&gt;BW$5,$S290/I279,$S290-SUM($I302:BV302)))</f>
        <v>0</v>
      </c>
    </row>
    <row r="303" spans="3:75" ht="12.75" customHeight="1" outlineLevel="1">
      <c r="D303" s="155">
        <f t="shared" si="77"/>
        <v>2023</v>
      </c>
      <c r="E303" s="120" t="s">
        <v>55</v>
      </c>
      <c r="I303" s="134"/>
      <c r="J303" s="152">
        <f>IF(J$5&lt;=$D303,0,IF(SUM($D303,I279)&gt;J$5,$T290/I279,$T290-SUM($I303:I303)))</f>
        <v>0</v>
      </c>
      <c r="K303" s="152">
        <f>IF(K$5&lt;=$D303,0,IF(SUM($D303,I279)&gt;K$5,$T290/I279,$T290-SUM($I303:J303)))</f>
        <v>0</v>
      </c>
      <c r="L303" s="152">
        <f>IF(L$5&lt;=$D303,0,IF(SUM($D303,I279)&gt;L$5,$T290/I279,$T290-SUM($I303:K303)))</f>
        <v>0</v>
      </c>
      <c r="M303" s="152">
        <f>IF(M$5&lt;=$D303,0,IF(SUM($D303,I279)&gt;M$5,$T290/I279,$T290-SUM($I303:L303)))</f>
        <v>0</v>
      </c>
      <c r="N303" s="152">
        <f>IF(N$5&lt;=$D303,0,IF(SUM($D303,I279)&gt;N$5,$T290/I279,$T290-SUM($I303:M303)))</f>
        <v>0</v>
      </c>
      <c r="O303" s="152">
        <f>IF(O$5&lt;=$D303,0,IF(SUM($D303,I279)&gt;O$5,$T290/I279,$T290-SUM($I303:N303)))</f>
        <v>0</v>
      </c>
      <c r="P303" s="152">
        <f>IF(P$5&lt;=$D303,0,IF(SUM($D303,I279)&gt;P$5,$T290/I279,$T290-SUM($I303:O303)))</f>
        <v>0</v>
      </c>
      <c r="Q303" s="152">
        <f>IF(Q$5&lt;=$D303,0,IF(SUM($D303,I279)&gt;Q$5,$T290/I279,$T290-SUM($I303:P303)))</f>
        <v>0</v>
      </c>
      <c r="R303" s="152">
        <f>IF(R$5&lt;=$D303,0,IF(SUM($D303,I279)&gt;R$5,$T290/I279,$T290-SUM($I303:Q303)))</f>
        <v>0</v>
      </c>
      <c r="S303" s="152">
        <f>IF(S$5&lt;=$D303,0,IF(SUM($D303,I279)&gt;S$5,$T290/I279,$T290-SUM($I303:R303)))</f>
        <v>0</v>
      </c>
      <c r="T303" s="152">
        <f>IF(T$5&lt;=$D303,0,IF(SUM($D303,I279)&gt;T$5,$T290/I279,$T290-SUM($I303:S303)))</f>
        <v>0</v>
      </c>
      <c r="U303" s="153">
        <f>IF(U$5&lt;=$D303,0,IF(SUM($D303,I279)&gt;U$5,$T290/I279,$T290-SUM($I303:T303)))</f>
        <v>0</v>
      </c>
      <c r="V303" s="154">
        <f>IF(V$5&lt;=$D303,0,IF(SUM($D303,I279)&gt;V$5,$T290/I279,$T290-SUM($I303:U303)))</f>
        <v>0</v>
      </c>
      <c r="W303" s="154">
        <f>IF(W$5&lt;=$D303,0,IF(SUM($D303,I279)&gt;W$5,$T290/I279,$T290-SUM($I303:V303)))</f>
        <v>0</v>
      </c>
      <c r="X303" s="154">
        <f>IF(X$5&lt;=$D303,0,IF(SUM($D303,I279)&gt;X$5,$T290/I279,$T290-SUM($I303:W303)))</f>
        <v>0</v>
      </c>
      <c r="Y303" s="154">
        <f>IF(Y$5&lt;=$D303,0,IF(SUM($D303,I279)&gt;Y$5,$T290/I279,$T290-SUM($I303:X303)))</f>
        <v>0</v>
      </c>
      <c r="Z303" s="154">
        <f>IF(Z$5&lt;=$D303,0,IF(SUM($D303,I279)&gt;Z$5,$T290/I279,$T290-SUM($I303:Y303)))</f>
        <v>0</v>
      </c>
      <c r="AA303" s="154">
        <f>IF(AA$5&lt;=$D303,0,IF(SUM($D303,I279)&gt;AA$5,$T290/I279,$T290-SUM($I303:Z303)))</f>
        <v>0</v>
      </c>
      <c r="AB303" s="154">
        <f>IF(AB$5&lt;=$D303,0,IF(SUM($D303,I279)&gt;AB$5,$T290/I279,$T290-SUM($I303:AA303)))</f>
        <v>0</v>
      </c>
      <c r="AC303" s="154">
        <f>IF(AC$5&lt;=$D303,0,IF(SUM($D303,I279)&gt;AC$5,$T290/I279,$T290-SUM($I303:AB303)))</f>
        <v>0</v>
      </c>
      <c r="AD303" s="154">
        <f>IF(AD$5&lt;=$D303,0,IF(SUM($D303,I279)&gt;AD$5,$T290/I279,$T290-SUM($I303:AC303)))</f>
        <v>0</v>
      </c>
      <c r="AE303" s="154">
        <f>IF(AE$5&lt;=$D303,0,IF(SUM($D303,I279)&gt;AE$5,$T290/I279,$T290-SUM($I303:AD303)))</f>
        <v>0</v>
      </c>
      <c r="AF303" s="154">
        <f>IF(AF$5&lt;=$D303,0,IF(SUM($D303,I279)&gt;AF$5,$T290/I279,$T290-SUM($I303:AE303)))</f>
        <v>0</v>
      </c>
      <c r="AG303" s="154">
        <f>IF(AG$5&lt;=$D303,0,IF(SUM($D303,I279)&gt;AG$5,$T290/I279,$T290-SUM($I303:AF303)))</f>
        <v>0</v>
      </c>
      <c r="AH303" s="154">
        <f>IF(AH$5&lt;=$D303,0,IF(SUM($D303,I279)&gt;AH$5,$T290/I279,$T290-SUM($I303:AG303)))</f>
        <v>0</v>
      </c>
      <c r="AI303" s="154">
        <f>IF(AI$5&lt;=$D303,0,IF(SUM($D303,I279)&gt;AI$5,$T290/I279,$T290-SUM($I303:AH303)))</f>
        <v>0</v>
      </c>
      <c r="AJ303" s="154">
        <f>IF(AJ$5&lt;=$D303,0,IF(SUM($D303,I279)&gt;AJ$5,$T290/I279,$T290-SUM($I303:AI303)))</f>
        <v>0</v>
      </c>
      <c r="AK303" s="154">
        <f>IF(AK$5&lt;=$D303,0,IF(SUM($D303,I279)&gt;AK$5,$T290/I279,$T290-SUM($I303:AJ303)))</f>
        <v>0</v>
      </c>
      <c r="AL303" s="154">
        <f>IF(AL$5&lt;=$D303,0,IF(SUM($D303,I279)&gt;AL$5,$T290/I279,$T290-SUM($I303:AK303)))</f>
        <v>0</v>
      </c>
      <c r="AM303" s="154">
        <f>IF(AM$5&lt;=$D303,0,IF(SUM($D303,I279)&gt;AM$5,$T290/I279,$T290-SUM($I303:AL303)))</f>
        <v>0</v>
      </c>
      <c r="AN303" s="154">
        <f>IF(AN$5&lt;=$D303,0,IF(SUM($D303,I279)&gt;AN$5,$T290/I279,$T290-SUM($I303:AM303)))</f>
        <v>0</v>
      </c>
      <c r="AO303" s="154">
        <f>IF(AO$5&lt;=$D303,0,IF(SUM($D303,I279)&gt;AO$5,$T290/I279,$T290-SUM($I303:AN303)))</f>
        <v>0</v>
      </c>
      <c r="AP303" s="154">
        <f>IF(AP$5&lt;=$D303,0,IF(SUM($D303,I279)&gt;AP$5,$T290/I279,$T290-SUM($I303:AO303)))</f>
        <v>0</v>
      </c>
      <c r="AQ303" s="154">
        <f>IF(AQ$5&lt;=$D303,0,IF(SUM($D303,I279)&gt;AQ$5,$T290/I279,$T290-SUM($I303:AP303)))</f>
        <v>0</v>
      </c>
      <c r="AR303" s="154">
        <f>IF(AR$5&lt;=$D303,0,IF(SUM($D303,I279)&gt;AR$5,$T290/I279,$T290-SUM($I303:AQ303)))</f>
        <v>0</v>
      </c>
      <c r="AS303" s="154">
        <f>IF(AS$5&lt;=$D303,0,IF(SUM($D303,I279)&gt;AS$5,$T290/I279,$T290-SUM($I303:AR303)))</f>
        <v>0</v>
      </c>
      <c r="AT303" s="154">
        <f>IF(AT$5&lt;=$D303,0,IF(SUM($D303,I279)&gt;AT$5,$T290/I279,$T290-SUM($I303:AS303)))</f>
        <v>0</v>
      </c>
      <c r="AU303" s="154">
        <f>IF(AU$5&lt;=$D303,0,IF(SUM($D303,I279)&gt;AU$5,$T290/I279,$T290-SUM($I303:AT303)))</f>
        <v>0</v>
      </c>
      <c r="AV303" s="154">
        <f>IF(AV$5&lt;=$D303,0,IF(SUM($D303,I279)&gt;AV$5,$T290/I279,$T290-SUM($I303:AU303)))</f>
        <v>0</v>
      </c>
      <c r="AW303" s="154">
        <f>IF(AW$5&lt;=$D303,0,IF(SUM($D303,I279)&gt;AW$5,$T290/I279,$T290-SUM($I303:AV303)))</f>
        <v>0</v>
      </c>
      <c r="AX303" s="154">
        <f>IF(AX$5&lt;=$D303,0,IF(SUM($D303,I279)&gt;AX$5,$T290/I279,$T290-SUM($I303:AW303)))</f>
        <v>0</v>
      </c>
      <c r="AY303" s="154">
        <f>IF(AY$5&lt;=$D303,0,IF(SUM($D303,I279)&gt;AY$5,$T290/I279,$T290-SUM($I303:AX303)))</f>
        <v>0</v>
      </c>
      <c r="AZ303" s="154">
        <f>IF(AZ$5&lt;=$D303,0,IF(SUM($D303,I279)&gt;AZ$5,$T290/I279,$T290-SUM($I303:AY303)))</f>
        <v>0</v>
      </c>
      <c r="BA303" s="154">
        <f>IF(BA$5&lt;=$D303,0,IF(SUM($D303,I279)&gt;BA$5,$T290/I279,$T290-SUM($I303:AZ303)))</f>
        <v>0</v>
      </c>
      <c r="BB303" s="154">
        <f>IF(BB$5&lt;=$D303,0,IF(SUM($D303,I279)&gt;BB$5,$T290/I279,$T290-SUM($I303:BA303)))</f>
        <v>0</v>
      </c>
      <c r="BC303" s="154">
        <f>IF(BC$5&lt;=$D303,0,IF(SUM($D303,I279)&gt;BC$5,$T290/I279,$T290-SUM($I303:BB303)))</f>
        <v>0</v>
      </c>
      <c r="BD303" s="154">
        <f>IF(BD$5&lt;=$D303,0,IF(SUM($D303,I279)&gt;BD$5,$T290/I279,$T290-SUM($I303:BC303)))</f>
        <v>0</v>
      </c>
      <c r="BE303" s="154">
        <f>IF(BE$5&lt;=$D303,0,IF(SUM($D303,I279)&gt;BE$5,$T290/I279,$T290-SUM($I303:BD303)))</f>
        <v>0</v>
      </c>
      <c r="BF303" s="154">
        <f>IF(BF$5&lt;=$D303,0,IF(SUM($D303,I279)&gt;BF$5,$T290/I279,$T290-SUM($I303:BE303)))</f>
        <v>0</v>
      </c>
      <c r="BG303" s="154">
        <f>IF(BG$5&lt;=$D303,0,IF(SUM($D303,I279)&gt;BG$5,$T290/I279,$T290-SUM($I303:BF303)))</f>
        <v>0</v>
      </c>
      <c r="BH303" s="154">
        <f>IF(BH$5&lt;=$D303,0,IF(SUM($D303,I279)&gt;BH$5,$T290/I279,$T290-SUM($I303:BG303)))</f>
        <v>0</v>
      </c>
      <c r="BI303" s="154">
        <f>IF(BI$5&lt;=$D303,0,IF(SUM($D303,I279)&gt;BI$5,$T290/I279,$T290-SUM($I303:BH303)))</f>
        <v>0</v>
      </c>
      <c r="BJ303" s="154">
        <f>IF(BJ$5&lt;=$D303,0,IF(SUM($D303,I279)&gt;BJ$5,$T290/I279,$T290-SUM($I303:BI303)))</f>
        <v>0</v>
      </c>
      <c r="BK303" s="154">
        <f>IF(BK$5&lt;=$D303,0,IF(SUM($D303,I279)&gt;BK$5,$T290/I279,$T290-SUM($I303:BJ303)))</f>
        <v>0</v>
      </c>
      <c r="BL303" s="154">
        <f>IF(BL$5&lt;=$D303,0,IF(SUM($D303,I279)&gt;BL$5,$T290/I279,$T290-SUM($I303:BK303)))</f>
        <v>0</v>
      </c>
      <c r="BM303" s="154">
        <f>IF(BM$5&lt;=$D303,0,IF(SUM($D303,I279)&gt;BM$5,$T290/I279,$T290-SUM($I303:BL303)))</f>
        <v>0</v>
      </c>
      <c r="BN303" s="154">
        <f>IF(BN$5&lt;=$D303,0,IF(SUM($D303,I279)&gt;BN$5,$T290/I279,$T290-SUM($I303:BM303)))</f>
        <v>0</v>
      </c>
      <c r="BO303" s="154">
        <f>IF(BO$5&lt;=$D303,0,IF(SUM($D303,I279)&gt;BO$5,$T290/I279,$T290-SUM($I303:BN303)))</f>
        <v>0</v>
      </c>
      <c r="BP303" s="154">
        <f>IF(BP$5&lt;=$D303,0,IF(SUM($D303,I279)&gt;BP$5,$T290/I279,$T290-SUM($I303:BO303)))</f>
        <v>0</v>
      </c>
      <c r="BQ303" s="154">
        <f>IF(BQ$5&lt;=$D303,0,IF(SUM($D303,I279)&gt;BQ$5,$T290/I279,$T290-SUM($I303:BP303)))</f>
        <v>0</v>
      </c>
      <c r="BR303" s="154">
        <f>IF(BR$5&lt;=$D303,0,IF(SUM($D303,I279)&gt;BR$5,$T290/I279,$T290-SUM($I303:BQ303)))</f>
        <v>0</v>
      </c>
      <c r="BS303" s="154">
        <f>IF(BS$5&lt;=$D303,0,IF(SUM($D303,I279)&gt;BS$5,$T290/I279,$T290-SUM($I303:BR303)))</f>
        <v>0</v>
      </c>
      <c r="BT303" s="154">
        <f>IF(BT$5&lt;=$D303,0,IF(SUM($D303,I279)&gt;BT$5,$T290/I279,$T290-SUM($I303:BS303)))</f>
        <v>0</v>
      </c>
      <c r="BU303" s="154">
        <f>IF(BU$5&lt;=$D303,0,IF(SUM($D303,I279)&gt;BU$5,$T290/I279,$T290-SUM($I303:BT303)))</f>
        <v>0</v>
      </c>
      <c r="BV303" s="154">
        <f>IF(BV$5&lt;=$D303,0,IF(SUM($D303,I279)&gt;BV$5,$T290/I279,$T290-SUM($I303:BU303)))</f>
        <v>0</v>
      </c>
      <c r="BW303" s="154">
        <f>IF(BW$5&lt;=$D303,0,IF(SUM($D303,I279)&gt;BW$5,$T290/I279,$T290-SUM($I303:BV303)))</f>
        <v>0</v>
      </c>
    </row>
    <row r="304" spans="3:75" ht="12.75" customHeight="1" outlineLevel="1">
      <c r="D304" s="155">
        <f t="shared" si="77"/>
        <v>2024</v>
      </c>
      <c r="E304" s="120" t="s">
        <v>55</v>
      </c>
      <c r="I304" s="134"/>
      <c r="J304" s="152">
        <f>IF(J$5&lt;=$D304,0,IF(SUM($D304,I279)&gt;J$5,$U290/I279,$U290-SUM($I304:I304)))</f>
        <v>0</v>
      </c>
      <c r="K304" s="152">
        <f>IF(K$5&lt;=$D304,0,IF(SUM($D304,I279)&gt;K$5,$U290/I279,$U290-SUM($I304:J304)))</f>
        <v>0</v>
      </c>
      <c r="L304" s="152">
        <f>IF(L$5&lt;=$D304,0,IF(SUM($D304,I279)&gt;L$5,$U290/I279,$U290-SUM($I304:K304)))</f>
        <v>0</v>
      </c>
      <c r="M304" s="152">
        <f>IF(M$5&lt;=$D304,0,IF(SUM($D304,I279)&gt;M$5,$U290/I279,$U290-SUM($I304:L304)))</f>
        <v>0</v>
      </c>
      <c r="N304" s="152">
        <f>IF(N$5&lt;=$D304,0,IF(SUM($D304,I279)&gt;N$5,$U290/I279,$U290-SUM($I304:M304)))</f>
        <v>0</v>
      </c>
      <c r="O304" s="152">
        <f>IF(O$5&lt;=$D304,0,IF(SUM($D304,I279)&gt;O$5,$U290/I279,$U290-SUM($I304:N304)))</f>
        <v>0</v>
      </c>
      <c r="P304" s="152">
        <f>IF(P$5&lt;=$D304,0,IF(SUM($D304,I279)&gt;P$5,$U290/I279,$U290-SUM($I304:O304)))</f>
        <v>0</v>
      </c>
      <c r="Q304" s="152">
        <f>IF(Q$5&lt;=$D304,0,IF(SUM($D304,I279)&gt;Q$5,$U290/I279,$U290-SUM($I304:P304)))</f>
        <v>0</v>
      </c>
      <c r="R304" s="152">
        <f>IF(R$5&lt;=$D304,0,IF(SUM($D304,I279)&gt;R$5,$U290/I279,$U290-SUM($I304:Q304)))</f>
        <v>0</v>
      </c>
      <c r="S304" s="152">
        <f>IF(S$5&lt;=$D304,0,IF(SUM($D304,I279)&gt;S$5,$U290/I279,$U290-SUM($I304:R304)))</f>
        <v>0</v>
      </c>
      <c r="T304" s="152">
        <f>IF(T$5&lt;=$D304,0,IF(SUM($D304,I279)&gt;T$5,$U290/I279,$U290-SUM($I304:S304)))</f>
        <v>0</v>
      </c>
      <c r="U304" s="152">
        <f>IF(U$5&lt;=$D304,0,IF(SUM($D304,I279)&gt;U$5,$U290/I279,$U290-SUM($I304:T304)))</f>
        <v>0</v>
      </c>
      <c r="V304" s="153">
        <f>IF(V$5&lt;=$D304,0,IF(SUM($D304,I279)&gt;V$5,$U290/I279,$U290-SUM($I304:U304)))</f>
        <v>0</v>
      </c>
      <c r="W304" s="154">
        <f>IF(W$5&lt;=$D304,0,IF(SUM($D304,I279)&gt;W$5,$U290/I279,$U290-SUM($I304:V304)))</f>
        <v>0</v>
      </c>
      <c r="X304" s="154">
        <f>IF(X$5&lt;=$D304,0,IF(SUM($D304,I279)&gt;X$5,$U290/I279,$U290-SUM($I304:W304)))</f>
        <v>0</v>
      </c>
      <c r="Y304" s="154">
        <f>IF(Y$5&lt;=$D304,0,IF(SUM($D304,I279)&gt;Y$5,$U290/I279,$U290-SUM($I304:X304)))</f>
        <v>0</v>
      </c>
      <c r="Z304" s="154">
        <f>IF(Z$5&lt;=$D304,0,IF(SUM($D304,I279)&gt;Z$5,$U290/I279,$U290-SUM($I304:Y304)))</f>
        <v>0</v>
      </c>
      <c r="AA304" s="154">
        <f>IF(AA$5&lt;=$D304,0,IF(SUM($D304,I279)&gt;AA$5,$U290/I279,$U290-SUM($I304:Z304)))</f>
        <v>0</v>
      </c>
      <c r="AB304" s="154">
        <f>IF(AB$5&lt;=$D304,0,IF(SUM($D304,I279)&gt;AB$5,$U290/I279,$U290-SUM($I304:AA304)))</f>
        <v>0</v>
      </c>
      <c r="AC304" s="154">
        <f>IF(AC$5&lt;=$D304,0,IF(SUM($D304,I279)&gt;AC$5,$U290/I279,$U290-SUM($I304:AB304)))</f>
        <v>0</v>
      </c>
      <c r="AD304" s="154">
        <f>IF(AD$5&lt;=$D304,0,IF(SUM($D304,I279)&gt;AD$5,$U290/I279,$U290-SUM($I304:AC304)))</f>
        <v>0</v>
      </c>
      <c r="AE304" s="154">
        <f>IF(AE$5&lt;=$D304,0,IF(SUM($D304,I279)&gt;AE$5,$U290/I279,$U290-SUM($I304:AD304)))</f>
        <v>0</v>
      </c>
      <c r="AF304" s="154">
        <f>IF(AF$5&lt;=$D304,0,IF(SUM($D304,I279)&gt;AF$5,$U290/I279,$U290-SUM($I304:AE304)))</f>
        <v>0</v>
      </c>
      <c r="AG304" s="154">
        <f>IF(AG$5&lt;=$D304,0,IF(SUM($D304,I279)&gt;AG$5,$U290/I279,$U290-SUM($I304:AF304)))</f>
        <v>0</v>
      </c>
      <c r="AH304" s="154">
        <f>IF(AH$5&lt;=$D304,0,IF(SUM($D304,I279)&gt;AH$5,$U290/I279,$U290-SUM($I304:AG304)))</f>
        <v>0</v>
      </c>
      <c r="AI304" s="154">
        <f>IF(AI$5&lt;=$D304,0,IF(SUM($D304,I279)&gt;AI$5,$U290/I279,$U290-SUM($I304:AH304)))</f>
        <v>0</v>
      </c>
      <c r="AJ304" s="154">
        <f>IF(AJ$5&lt;=$D304,0,IF(SUM($D304,I279)&gt;AJ$5,$U290/I279,$U290-SUM($I304:AI304)))</f>
        <v>0</v>
      </c>
      <c r="AK304" s="154">
        <f>IF(AK$5&lt;=$D304,0,IF(SUM($D304,I279)&gt;AK$5,$U290/I279,$U290-SUM($I304:AJ304)))</f>
        <v>0</v>
      </c>
      <c r="AL304" s="154">
        <f>IF(AL$5&lt;=$D304,0,IF(SUM($D304,I279)&gt;AL$5,$U290/I279,$U290-SUM($I304:AK304)))</f>
        <v>0</v>
      </c>
      <c r="AM304" s="154">
        <f>IF(AM$5&lt;=$D304,0,IF(SUM($D304,I279)&gt;AM$5,$U290/I279,$U290-SUM($I304:AL304)))</f>
        <v>0</v>
      </c>
      <c r="AN304" s="154">
        <f>IF(AN$5&lt;=$D304,0,IF(SUM($D304,I279)&gt;AN$5,$U290/I279,$U290-SUM($I304:AM304)))</f>
        <v>0</v>
      </c>
      <c r="AO304" s="154">
        <f>IF(AO$5&lt;=$D304,0,IF(SUM($D304,I279)&gt;AO$5,$U290/I279,$U290-SUM($I304:AN304)))</f>
        <v>0</v>
      </c>
      <c r="AP304" s="154">
        <f>IF(AP$5&lt;=$D304,0,IF(SUM($D304,I279)&gt;AP$5,$U290/I279,$U290-SUM($I304:AO304)))</f>
        <v>0</v>
      </c>
      <c r="AQ304" s="154">
        <f>IF(AQ$5&lt;=$D304,0,IF(SUM($D304,I279)&gt;AQ$5,$U290/I279,$U290-SUM($I304:AP304)))</f>
        <v>0</v>
      </c>
      <c r="AR304" s="154">
        <f>IF(AR$5&lt;=$D304,0,IF(SUM($D304,I279)&gt;AR$5,$U290/I279,$U290-SUM($I304:AQ304)))</f>
        <v>0</v>
      </c>
      <c r="AS304" s="154">
        <f>IF(AS$5&lt;=$D304,0,IF(SUM($D304,I279)&gt;AS$5,$U290/I279,$U290-SUM($I304:AR304)))</f>
        <v>0</v>
      </c>
      <c r="AT304" s="154">
        <f>IF(AT$5&lt;=$D304,0,IF(SUM($D304,I279)&gt;AT$5,$U290/I279,$U290-SUM($I304:AS304)))</f>
        <v>0</v>
      </c>
      <c r="AU304" s="154">
        <f>IF(AU$5&lt;=$D304,0,IF(SUM($D304,I279)&gt;AU$5,$U290/I279,$U290-SUM($I304:AT304)))</f>
        <v>0</v>
      </c>
      <c r="AV304" s="154">
        <f>IF(AV$5&lt;=$D304,0,IF(SUM($D304,I279)&gt;AV$5,$U290/I279,$U290-SUM($I304:AU304)))</f>
        <v>0</v>
      </c>
      <c r="AW304" s="154">
        <f>IF(AW$5&lt;=$D304,0,IF(SUM($D304,I279)&gt;AW$5,$U290/I279,$U290-SUM($I304:AV304)))</f>
        <v>0</v>
      </c>
      <c r="AX304" s="154">
        <f>IF(AX$5&lt;=$D304,0,IF(SUM($D304,I279)&gt;AX$5,$U290/I279,$U290-SUM($I304:AW304)))</f>
        <v>0</v>
      </c>
      <c r="AY304" s="154">
        <f>IF(AY$5&lt;=$D304,0,IF(SUM($D304,I279)&gt;AY$5,$U290/I279,$U290-SUM($I304:AX304)))</f>
        <v>0</v>
      </c>
      <c r="AZ304" s="154">
        <f>IF(AZ$5&lt;=$D304,0,IF(SUM($D304,I279)&gt;AZ$5,$U290/I279,$U290-SUM($I304:AY304)))</f>
        <v>0</v>
      </c>
      <c r="BA304" s="154">
        <f>IF(BA$5&lt;=$D304,0,IF(SUM($D304,I279)&gt;BA$5,$U290/I279,$U290-SUM($I304:AZ304)))</f>
        <v>0</v>
      </c>
      <c r="BB304" s="154">
        <f>IF(BB$5&lt;=$D304,0,IF(SUM($D304,I279)&gt;BB$5,$U290/I279,$U290-SUM($I304:BA304)))</f>
        <v>0</v>
      </c>
      <c r="BC304" s="154">
        <f>IF(BC$5&lt;=$D304,0,IF(SUM($D304,I279)&gt;BC$5,$U290/I279,$U290-SUM($I304:BB304)))</f>
        <v>0</v>
      </c>
      <c r="BD304" s="154">
        <f>IF(BD$5&lt;=$D304,0,IF(SUM($D304,I279)&gt;BD$5,$U290/I279,$U290-SUM($I304:BC304)))</f>
        <v>0</v>
      </c>
      <c r="BE304" s="154">
        <f>IF(BE$5&lt;=$D304,0,IF(SUM($D304,I279)&gt;BE$5,$U290/I279,$U290-SUM($I304:BD304)))</f>
        <v>0</v>
      </c>
      <c r="BF304" s="154">
        <f>IF(BF$5&lt;=$D304,0,IF(SUM($D304,I279)&gt;BF$5,$U290/I279,$U290-SUM($I304:BE304)))</f>
        <v>0</v>
      </c>
      <c r="BG304" s="154">
        <f>IF(BG$5&lt;=$D304,0,IF(SUM($D304,I279)&gt;BG$5,$U290/I279,$U290-SUM($I304:BF304)))</f>
        <v>0</v>
      </c>
      <c r="BH304" s="154">
        <f>IF(BH$5&lt;=$D304,0,IF(SUM($D304,I279)&gt;BH$5,$U290/I279,$U290-SUM($I304:BG304)))</f>
        <v>0</v>
      </c>
      <c r="BI304" s="154">
        <f>IF(BI$5&lt;=$D304,0,IF(SUM($D304,I279)&gt;BI$5,$U290/I279,$U290-SUM($I304:BH304)))</f>
        <v>0</v>
      </c>
      <c r="BJ304" s="154">
        <f>IF(BJ$5&lt;=$D304,0,IF(SUM($D304,I279)&gt;BJ$5,$U290/I279,$U290-SUM($I304:BI304)))</f>
        <v>0</v>
      </c>
      <c r="BK304" s="154">
        <f>IF(BK$5&lt;=$D304,0,IF(SUM($D304,I279)&gt;BK$5,$U290/I279,$U290-SUM($I304:BJ304)))</f>
        <v>0</v>
      </c>
      <c r="BL304" s="154">
        <f>IF(BL$5&lt;=$D304,0,IF(SUM($D304,I279)&gt;BL$5,$U290/I279,$U290-SUM($I304:BK304)))</f>
        <v>0</v>
      </c>
      <c r="BM304" s="154">
        <f>IF(BM$5&lt;=$D304,0,IF(SUM($D304,I279)&gt;BM$5,$U290/I279,$U290-SUM($I304:BL304)))</f>
        <v>0</v>
      </c>
      <c r="BN304" s="154">
        <f>IF(BN$5&lt;=$D304,0,IF(SUM($D304,I279)&gt;BN$5,$U290/I279,$U290-SUM($I304:BM304)))</f>
        <v>0</v>
      </c>
      <c r="BO304" s="154">
        <f>IF(BO$5&lt;=$D304,0,IF(SUM($D304,I279)&gt;BO$5,$U290/I279,$U290-SUM($I304:BN304)))</f>
        <v>0</v>
      </c>
      <c r="BP304" s="154">
        <f>IF(BP$5&lt;=$D304,0,IF(SUM($D304,I279)&gt;BP$5,$U290/I279,$U290-SUM($I304:BO304)))</f>
        <v>0</v>
      </c>
      <c r="BQ304" s="154">
        <f>IF(BQ$5&lt;=$D304,0,IF(SUM($D304,I279)&gt;BQ$5,$U290/I279,$U290-SUM($I304:BP304)))</f>
        <v>0</v>
      </c>
      <c r="BR304" s="154">
        <f>IF(BR$5&lt;=$D304,0,IF(SUM($D304,I279)&gt;BR$5,$U290/I279,$U290-SUM($I304:BQ304)))</f>
        <v>0</v>
      </c>
      <c r="BS304" s="154">
        <f>IF(BS$5&lt;=$D304,0,IF(SUM($D304,I279)&gt;BS$5,$U290/I279,$U290-SUM($I304:BR304)))</f>
        <v>0</v>
      </c>
      <c r="BT304" s="154">
        <f>IF(BT$5&lt;=$D304,0,IF(SUM($D304,I279)&gt;BT$5,$U290/I279,$U290-SUM($I304:BS304)))</f>
        <v>0</v>
      </c>
      <c r="BU304" s="154">
        <f>IF(BU$5&lt;=$D304,0,IF(SUM($D304,I279)&gt;BU$5,$U290/I279,$U290-SUM($I304:BT304)))</f>
        <v>0</v>
      </c>
      <c r="BV304" s="154">
        <f>IF(BV$5&lt;=$D304,0,IF(SUM($D304,I279)&gt;BV$5,$U290/I279,$U290-SUM($I304:BU304)))</f>
        <v>0</v>
      </c>
      <c r="BW304" s="154">
        <f>IF(BW$5&lt;=$D304,0,IF(SUM($D304,I279)&gt;BW$5,$U290/I279,$U290-SUM($I304:BV304)))</f>
        <v>0</v>
      </c>
    </row>
    <row r="305" spans="4:75" ht="12.75" customHeight="1" outlineLevel="1">
      <c r="D305" s="155">
        <f t="shared" si="77"/>
        <v>2025</v>
      </c>
      <c r="E305" s="120" t="s">
        <v>55</v>
      </c>
      <c r="I305" s="134"/>
      <c r="J305" s="152">
        <f>IF(J$5&lt;=$D305,0,IF(SUM($D305,I279)&gt;J$5,$V290/I279,$V290-SUM($I305:I305)))</f>
        <v>0</v>
      </c>
      <c r="K305" s="152">
        <f>IF(K$5&lt;=$D305,0,IF(SUM($D305,I279)&gt;K$5,$V290/I279,$V290-SUM($I305:J305)))</f>
        <v>0</v>
      </c>
      <c r="L305" s="152">
        <f>IF(L$5&lt;=$D305,0,IF(SUM($D305,I279)&gt;L$5,$V290/I279,$V290-SUM($I305:K305)))</f>
        <v>0</v>
      </c>
      <c r="M305" s="152">
        <f>IF(M$5&lt;=$D305,0,IF(SUM($D305,I279)&gt;M$5,$V290/I279,$V290-SUM($I305:L305)))</f>
        <v>0</v>
      </c>
      <c r="N305" s="152">
        <f>IF(N$5&lt;=$D305,0,IF(SUM($D305,I279)&gt;N$5,$V290/I279,$V290-SUM($I305:M305)))</f>
        <v>0</v>
      </c>
      <c r="O305" s="152">
        <f>IF(O$5&lt;=$D305,0,IF(SUM($D305,I279)&gt;O$5,$V290/I279,$V290-SUM($I305:N305)))</f>
        <v>0</v>
      </c>
      <c r="P305" s="152">
        <f>IF(P$5&lt;=$D305,0,IF(SUM($D305,I279)&gt;P$5,$V290/I279,$V290-SUM($I305:O305)))</f>
        <v>0</v>
      </c>
      <c r="Q305" s="152">
        <f>IF(Q$5&lt;=$D305,0,IF(SUM($D305,I279)&gt;Q$5,$V290/I279,$V290-SUM($I305:P305)))</f>
        <v>0</v>
      </c>
      <c r="R305" s="152">
        <f>IF(R$5&lt;=$D305,0,IF(SUM($D305,I279)&gt;R$5,$V290/I279,$V290-SUM($I305:Q305)))</f>
        <v>0</v>
      </c>
      <c r="S305" s="152">
        <f>IF(S$5&lt;=$D305,0,IF(SUM($D305,I279)&gt;S$5,$V290/I279,$V290-SUM($I305:R305)))</f>
        <v>0</v>
      </c>
      <c r="T305" s="152">
        <f>IF(T$5&lt;=$D305,0,IF(SUM($D305,I279)&gt;T$5,$V290/I279,$V290-SUM($I305:S305)))</f>
        <v>0</v>
      </c>
      <c r="U305" s="152">
        <f>IF(U$5&lt;=$D305,0,IF(SUM($D305,I279)&gt;U$5,$V290/I279,$V290-SUM($I305:T305)))</f>
        <v>0</v>
      </c>
      <c r="V305" s="152">
        <f>IF(V$5&lt;=$D305,0,IF(SUM($D305,I279)&gt;V$5,$V290/I279,$V290-SUM($I305:U305)))</f>
        <v>0</v>
      </c>
      <c r="W305" s="153">
        <f>IF(W$5&lt;=$D305,0,IF(SUM($D305,I279)&gt;W$5,$V290/I279,$V290-SUM($I305:V305)))</f>
        <v>0</v>
      </c>
      <c r="X305" s="154">
        <f>IF(X$5&lt;=$D305,0,IF(SUM($D305,I279)&gt;X$5,$V290/I279,$V290-SUM($I305:W305)))</f>
        <v>0</v>
      </c>
      <c r="Y305" s="154">
        <f>IF(Y$5&lt;=$D305,0,IF(SUM($D305,I279)&gt;Y$5,$V290/I279,$V290-SUM($I305:X305)))</f>
        <v>0</v>
      </c>
      <c r="Z305" s="154">
        <f>IF(Z$5&lt;=$D305,0,IF(SUM($D305,I279)&gt;Z$5,$V290/I279,$V290-SUM($I305:Y305)))</f>
        <v>0</v>
      </c>
      <c r="AA305" s="154">
        <f>IF(AA$5&lt;=$D305,0,IF(SUM($D305,I279)&gt;AA$5,$V290/I279,$V290-SUM($I305:Z305)))</f>
        <v>0</v>
      </c>
      <c r="AB305" s="154">
        <f>IF(AB$5&lt;=$D305,0,IF(SUM($D305,I279)&gt;AB$5,$V290/I279,$V290-SUM($I305:AA305)))</f>
        <v>0</v>
      </c>
      <c r="AC305" s="154">
        <f>IF(AC$5&lt;=$D305,0,IF(SUM($D305,I279)&gt;AC$5,$V290/I279,$V290-SUM($I305:AB305)))</f>
        <v>0</v>
      </c>
      <c r="AD305" s="154">
        <f>IF(AD$5&lt;=$D305,0,IF(SUM($D305,I279)&gt;AD$5,$V290/I279,$V290-SUM($I305:AC305)))</f>
        <v>0</v>
      </c>
      <c r="AE305" s="154">
        <f>IF(AE$5&lt;=$D305,0,IF(SUM($D305,I279)&gt;AE$5,$V290/I279,$V290-SUM($I305:AD305)))</f>
        <v>0</v>
      </c>
      <c r="AF305" s="154">
        <f>IF(AF$5&lt;=$D305,0,IF(SUM($D305,I279)&gt;AF$5,$V290/I279,$V290-SUM($I305:AE305)))</f>
        <v>0</v>
      </c>
      <c r="AG305" s="154">
        <f>IF(AG$5&lt;=$D305,0,IF(SUM($D305,I279)&gt;AG$5,$V290/I279,$V290-SUM($I305:AF305)))</f>
        <v>0</v>
      </c>
      <c r="AH305" s="154">
        <f>IF(AH$5&lt;=$D305,0,IF(SUM($D305,I279)&gt;AH$5,$V290/I279,$V290-SUM($I305:AG305)))</f>
        <v>0</v>
      </c>
      <c r="AI305" s="154">
        <f>IF(AI$5&lt;=$D305,0,IF(SUM($D305,I279)&gt;AI$5,$V290/I279,$V290-SUM($I305:AH305)))</f>
        <v>0</v>
      </c>
      <c r="AJ305" s="154">
        <f>IF(AJ$5&lt;=$D305,0,IF(SUM($D305,I279)&gt;AJ$5,$V290/I279,$V290-SUM($I305:AI305)))</f>
        <v>0</v>
      </c>
      <c r="AK305" s="154">
        <f>IF(AK$5&lt;=$D305,0,IF(SUM($D305,I279)&gt;AK$5,$V290/I279,$V290-SUM($I305:AJ305)))</f>
        <v>0</v>
      </c>
      <c r="AL305" s="154">
        <f>IF(AL$5&lt;=$D305,0,IF(SUM($D305,I279)&gt;AL$5,$V290/I279,$V290-SUM($I305:AK305)))</f>
        <v>0</v>
      </c>
      <c r="AM305" s="154">
        <f>IF(AM$5&lt;=$D305,0,IF(SUM($D305,I279)&gt;AM$5,$V290/I279,$V290-SUM($I305:AL305)))</f>
        <v>0</v>
      </c>
      <c r="AN305" s="154">
        <f>IF(AN$5&lt;=$D305,0,IF(SUM($D305,I279)&gt;AN$5,$V290/I279,$V290-SUM($I305:AM305)))</f>
        <v>0</v>
      </c>
      <c r="AO305" s="154">
        <f>IF(AO$5&lt;=$D305,0,IF(SUM($D305,I279)&gt;AO$5,$V290/I279,$V290-SUM($I305:AN305)))</f>
        <v>0</v>
      </c>
      <c r="AP305" s="154">
        <f>IF(AP$5&lt;=$D305,0,IF(SUM($D305,I279)&gt;AP$5,$V290/I279,$V290-SUM($I305:AO305)))</f>
        <v>0</v>
      </c>
      <c r="AQ305" s="154">
        <f>IF(AQ$5&lt;=$D305,0,IF(SUM($D305,I279)&gt;AQ$5,$V290/I279,$V290-SUM($I305:AP305)))</f>
        <v>0</v>
      </c>
      <c r="AR305" s="154">
        <f>IF(AR$5&lt;=$D305,0,IF(SUM($D305,I279)&gt;AR$5,$V290/I279,$V290-SUM($I305:AQ305)))</f>
        <v>0</v>
      </c>
      <c r="AS305" s="154">
        <f>IF(AS$5&lt;=$D305,0,IF(SUM($D305,I279)&gt;AS$5,$V290/I279,$V290-SUM($I305:AR305)))</f>
        <v>0</v>
      </c>
      <c r="AT305" s="154">
        <f>IF(AT$5&lt;=$D305,0,IF(SUM($D305,I279)&gt;AT$5,$V290/I279,$V290-SUM($I305:AS305)))</f>
        <v>0</v>
      </c>
      <c r="AU305" s="154">
        <f>IF(AU$5&lt;=$D305,0,IF(SUM($D305,I279)&gt;AU$5,$V290/I279,$V290-SUM($I305:AT305)))</f>
        <v>0</v>
      </c>
      <c r="AV305" s="154">
        <f>IF(AV$5&lt;=$D305,0,IF(SUM($D305,I279)&gt;AV$5,$V290/I279,$V290-SUM($I305:AU305)))</f>
        <v>0</v>
      </c>
      <c r="AW305" s="154">
        <f>IF(AW$5&lt;=$D305,0,IF(SUM($D305,I279)&gt;AW$5,$V290/I279,$V290-SUM($I305:AV305)))</f>
        <v>0</v>
      </c>
      <c r="AX305" s="154">
        <f>IF(AX$5&lt;=$D305,0,IF(SUM($D305,I279)&gt;AX$5,$V290/I279,$V290-SUM($I305:AW305)))</f>
        <v>0</v>
      </c>
      <c r="AY305" s="154">
        <f>IF(AY$5&lt;=$D305,0,IF(SUM($D305,I279)&gt;AY$5,$V290/I279,$V290-SUM($I305:AX305)))</f>
        <v>0</v>
      </c>
      <c r="AZ305" s="154">
        <f>IF(AZ$5&lt;=$D305,0,IF(SUM($D305,I279)&gt;AZ$5,$V290/I279,$V290-SUM($I305:AY305)))</f>
        <v>0</v>
      </c>
      <c r="BA305" s="154">
        <f>IF(BA$5&lt;=$D305,0,IF(SUM($D305,I279)&gt;BA$5,$V290/I279,$V290-SUM($I305:AZ305)))</f>
        <v>0</v>
      </c>
      <c r="BB305" s="154">
        <f>IF(BB$5&lt;=$D305,0,IF(SUM($D305,I279)&gt;BB$5,$V290/I279,$V290-SUM($I305:BA305)))</f>
        <v>0</v>
      </c>
      <c r="BC305" s="154">
        <f>IF(BC$5&lt;=$D305,0,IF(SUM($D305,I279)&gt;BC$5,$V290/I279,$V290-SUM($I305:BB305)))</f>
        <v>0</v>
      </c>
      <c r="BD305" s="154">
        <f>IF(BD$5&lt;=$D305,0,IF(SUM($D305,I279)&gt;BD$5,$V290/I279,$V290-SUM($I305:BC305)))</f>
        <v>0</v>
      </c>
      <c r="BE305" s="154">
        <f>IF(BE$5&lt;=$D305,0,IF(SUM($D305,I279)&gt;BE$5,$V290/I279,$V290-SUM($I305:BD305)))</f>
        <v>0</v>
      </c>
      <c r="BF305" s="154">
        <f>IF(BF$5&lt;=$D305,0,IF(SUM($D305,I279)&gt;BF$5,$V290/I279,$V290-SUM($I305:BE305)))</f>
        <v>0</v>
      </c>
      <c r="BG305" s="154">
        <f>IF(BG$5&lt;=$D305,0,IF(SUM($D305,I279)&gt;BG$5,$V290/I279,$V290-SUM($I305:BF305)))</f>
        <v>0</v>
      </c>
      <c r="BH305" s="154">
        <f>IF(BH$5&lt;=$D305,0,IF(SUM($D305,I279)&gt;BH$5,$V290/I279,$V290-SUM($I305:BG305)))</f>
        <v>0</v>
      </c>
      <c r="BI305" s="154">
        <f>IF(BI$5&lt;=$D305,0,IF(SUM($D305,I279)&gt;BI$5,$V290/I279,$V290-SUM($I305:BH305)))</f>
        <v>0</v>
      </c>
      <c r="BJ305" s="154">
        <f>IF(BJ$5&lt;=$D305,0,IF(SUM($D305,I279)&gt;BJ$5,$V290/I279,$V290-SUM($I305:BI305)))</f>
        <v>0</v>
      </c>
      <c r="BK305" s="154">
        <f>IF(BK$5&lt;=$D305,0,IF(SUM($D305,I279)&gt;BK$5,$V290/I279,$V290-SUM($I305:BJ305)))</f>
        <v>0</v>
      </c>
      <c r="BL305" s="154">
        <f>IF(BL$5&lt;=$D305,0,IF(SUM($D305,I279)&gt;BL$5,$V290/I279,$V290-SUM($I305:BK305)))</f>
        <v>0</v>
      </c>
      <c r="BM305" s="154">
        <f>IF(BM$5&lt;=$D305,0,IF(SUM($D305,I279)&gt;BM$5,$V290/I279,$V290-SUM($I305:BL305)))</f>
        <v>0</v>
      </c>
      <c r="BN305" s="154">
        <f>IF(BN$5&lt;=$D305,0,IF(SUM($D305,I279)&gt;BN$5,$V290/I279,$V290-SUM($I305:BM305)))</f>
        <v>0</v>
      </c>
      <c r="BO305" s="154">
        <f>IF(BO$5&lt;=$D305,0,IF(SUM($D305,I279)&gt;BO$5,$V290/I279,$V290-SUM($I305:BN305)))</f>
        <v>0</v>
      </c>
      <c r="BP305" s="154">
        <f>IF(BP$5&lt;=$D305,0,IF(SUM($D305,I279)&gt;BP$5,$V290/I279,$V290-SUM($I305:BO305)))</f>
        <v>0</v>
      </c>
      <c r="BQ305" s="154">
        <f>IF(BQ$5&lt;=$D305,0,IF(SUM($D305,I279)&gt;BQ$5,$V290/I279,$V290-SUM($I305:BP305)))</f>
        <v>0</v>
      </c>
      <c r="BR305" s="154">
        <f>IF(BR$5&lt;=$D305,0,IF(SUM($D305,I279)&gt;BR$5,$V290/I279,$V290-SUM($I305:BQ305)))</f>
        <v>0</v>
      </c>
      <c r="BS305" s="154">
        <f>IF(BS$5&lt;=$D305,0,IF(SUM($D305,I279)&gt;BS$5,$V290/I279,$V290-SUM($I305:BR305)))</f>
        <v>0</v>
      </c>
      <c r="BT305" s="154">
        <f>IF(BT$5&lt;=$D305,0,IF(SUM($D305,I279)&gt;BT$5,$V290/I279,$V290-SUM($I305:BS305)))</f>
        <v>0</v>
      </c>
      <c r="BU305" s="154">
        <f>IF(BU$5&lt;=$D305,0,IF(SUM($D305,I279)&gt;BU$5,$V290/I279,$V290-SUM($I305:BT305)))</f>
        <v>0</v>
      </c>
      <c r="BV305" s="154">
        <f>IF(BV$5&lt;=$D305,0,IF(SUM($D305,I279)&gt;BV$5,$V290/I279,$V290-SUM($I305:BU305)))</f>
        <v>0</v>
      </c>
      <c r="BW305" s="154">
        <f>IF(BW$5&lt;=$D305,0,IF(SUM($D305,I279)&gt;BW$5,$V290/I279,$V290-SUM($I305:BV305)))</f>
        <v>0</v>
      </c>
    </row>
    <row r="306" spans="4:75" ht="12.75" customHeight="1" outlineLevel="1">
      <c r="D306" s="155">
        <f t="shared" si="77"/>
        <v>2026</v>
      </c>
      <c r="E306" s="120" t="s">
        <v>55</v>
      </c>
      <c r="I306" s="134"/>
      <c r="J306" s="152">
        <f>IF(J$5&lt;=$D306,0,IF(SUM($D306,I279)&gt;J$5,$W290/I279,$W290-SUM($I306:I306)))</f>
        <v>0</v>
      </c>
      <c r="K306" s="152">
        <f>IF(K$5&lt;=$D306,0,IF(SUM($D306,I279)&gt;K$5,$W290/I279,$W290-SUM($I306:J306)))</f>
        <v>0</v>
      </c>
      <c r="L306" s="152">
        <f>IF(L$5&lt;=$D306,0,IF(SUM($D306,I279)&gt;L$5,$W290/I279,$W290-SUM($I306:K306)))</f>
        <v>0</v>
      </c>
      <c r="M306" s="152">
        <f>IF(M$5&lt;=$D306,0,IF(SUM($D306,I279)&gt;M$5,$W290/I279,$W290-SUM($I306:L306)))</f>
        <v>0</v>
      </c>
      <c r="N306" s="152">
        <f>IF(N$5&lt;=$D306,0,IF(SUM($D306,I279)&gt;N$5,$W290/I279,$W290-SUM($I306:M306)))</f>
        <v>0</v>
      </c>
      <c r="O306" s="152">
        <f>IF(O$5&lt;=$D306,0,IF(SUM($D306,I279)&gt;O$5,$W290/I279,$W290-SUM($I306:N306)))</f>
        <v>0</v>
      </c>
      <c r="P306" s="152">
        <f>IF(P$5&lt;=$D306,0,IF(SUM($D306,I279)&gt;P$5,$W290/I279,$W290-SUM($I306:O306)))</f>
        <v>0</v>
      </c>
      <c r="Q306" s="152">
        <f>IF(Q$5&lt;=$D306,0,IF(SUM($D306,I279)&gt;Q$5,$W290/I279,$W290-SUM($I306:P306)))</f>
        <v>0</v>
      </c>
      <c r="R306" s="152">
        <f>IF(R$5&lt;=$D306,0,IF(SUM($D306,I279)&gt;R$5,$W290/I279,$W290-SUM($I306:Q306)))</f>
        <v>0</v>
      </c>
      <c r="S306" s="152">
        <f>IF(S$5&lt;=$D306,0,IF(SUM($D306,I279)&gt;S$5,$W290/I279,$W290-SUM($I306:R306)))</f>
        <v>0</v>
      </c>
      <c r="T306" s="152">
        <f>IF(T$5&lt;=$D306,0,IF(SUM($D306,I279)&gt;T$5,$W290/I279,$W290-SUM($I306:S306)))</f>
        <v>0</v>
      </c>
      <c r="U306" s="152">
        <f>IF(U$5&lt;=$D306,0,IF(SUM($D306,I279)&gt;U$5,$W290/I279,$W290-SUM($I306:T306)))</f>
        <v>0</v>
      </c>
      <c r="V306" s="152">
        <f>IF(V$5&lt;=$D306,0,IF(SUM($D306,I279)&gt;V$5,$W290/I279,$W290-SUM($I306:U306)))</f>
        <v>0</v>
      </c>
      <c r="W306" s="152">
        <f>IF(W$5&lt;=$D306,0,IF(SUM($D306,I279)&gt;W$5,$W290/I279,$W290-SUM($I306:V306)))</f>
        <v>0</v>
      </c>
      <c r="X306" s="153">
        <f>IF(X$5&lt;=$D306,0,IF(SUM($D306,I279)&gt;X$5,$W290/I279,$W290-SUM($I306:W306)))</f>
        <v>0</v>
      </c>
      <c r="Y306" s="154">
        <f>IF(Y$5&lt;=$D306,0,IF(SUM($D306,I279)&gt;Y$5,$W290/I279,$W290-SUM($I306:X306)))</f>
        <v>0</v>
      </c>
      <c r="Z306" s="154">
        <f>IF(Z$5&lt;=$D306,0,IF(SUM($D306,I279)&gt;Z$5,$W290/I279,$W290-SUM($I306:Y306)))</f>
        <v>0</v>
      </c>
      <c r="AA306" s="154">
        <f>IF(AA$5&lt;=$D306,0,IF(SUM($D306,I279)&gt;AA$5,$W290/I279,$W290-SUM($I306:Z306)))</f>
        <v>0</v>
      </c>
      <c r="AB306" s="154">
        <f>IF(AB$5&lt;=$D306,0,IF(SUM($D306,I279)&gt;AB$5,$W290/I279,$W290-SUM($I306:AA306)))</f>
        <v>0</v>
      </c>
      <c r="AC306" s="154">
        <f>IF(AC$5&lt;=$D306,0,IF(SUM($D306,I279)&gt;AC$5,$W290/I279,$W290-SUM($I306:AB306)))</f>
        <v>0</v>
      </c>
      <c r="AD306" s="154">
        <f>IF(AD$5&lt;=$D306,0,IF(SUM($D306,I279)&gt;AD$5,$W290/I279,$W290-SUM($I306:AC306)))</f>
        <v>0</v>
      </c>
      <c r="AE306" s="154">
        <f>IF(AE$5&lt;=$D306,0,IF(SUM($D306,I279)&gt;AE$5,$W290/I279,$W290-SUM($I306:AD306)))</f>
        <v>0</v>
      </c>
      <c r="AF306" s="154">
        <f>IF(AF$5&lt;=$D306,0,IF(SUM($D306,I279)&gt;AF$5,$W290/I279,$W290-SUM($I306:AE306)))</f>
        <v>0</v>
      </c>
      <c r="AG306" s="154">
        <f>IF(AG$5&lt;=$D306,0,IF(SUM($D306,I279)&gt;AG$5,$W290/I279,$W290-SUM($I306:AF306)))</f>
        <v>0</v>
      </c>
      <c r="AH306" s="154">
        <f>IF(AH$5&lt;=$D306,0,IF(SUM($D306,I279)&gt;AH$5,$W290/I279,$W290-SUM($I306:AG306)))</f>
        <v>0</v>
      </c>
      <c r="AI306" s="154">
        <f>IF(AI$5&lt;=$D306,0,IF(SUM($D306,I279)&gt;AI$5,$W290/I279,$W290-SUM($I306:AH306)))</f>
        <v>0</v>
      </c>
      <c r="AJ306" s="154">
        <f>IF(AJ$5&lt;=$D306,0,IF(SUM($D306,I279)&gt;AJ$5,$W290/I279,$W290-SUM($I306:AI306)))</f>
        <v>0</v>
      </c>
      <c r="AK306" s="154">
        <f>IF(AK$5&lt;=$D306,0,IF(SUM($D306,I279)&gt;AK$5,$W290/I279,$W290-SUM($I306:AJ306)))</f>
        <v>0</v>
      </c>
      <c r="AL306" s="154">
        <f>IF(AL$5&lt;=$D306,0,IF(SUM($D306,I279)&gt;AL$5,$W290/I279,$W290-SUM($I306:AK306)))</f>
        <v>0</v>
      </c>
      <c r="AM306" s="154">
        <f>IF(AM$5&lt;=$D306,0,IF(SUM($D306,I279)&gt;AM$5,$W290/I279,$W290-SUM($I306:AL306)))</f>
        <v>0</v>
      </c>
      <c r="AN306" s="154">
        <f>IF(AN$5&lt;=$D306,0,IF(SUM($D306,I279)&gt;AN$5,$W290/I279,$W290-SUM($I306:AM306)))</f>
        <v>0</v>
      </c>
      <c r="AO306" s="154">
        <f>IF(AO$5&lt;=$D306,0,IF(SUM($D306,I279)&gt;AO$5,$W290/I279,$W290-SUM($I306:AN306)))</f>
        <v>0</v>
      </c>
      <c r="AP306" s="154">
        <f>IF(AP$5&lt;=$D306,0,IF(SUM($D306,I279)&gt;AP$5,$W290/I279,$W290-SUM($I306:AO306)))</f>
        <v>0</v>
      </c>
      <c r="AQ306" s="154">
        <f>IF(AQ$5&lt;=$D306,0,IF(SUM($D306,I279)&gt;AQ$5,$W290/I279,$W290-SUM($I306:AP306)))</f>
        <v>0</v>
      </c>
      <c r="AR306" s="154">
        <f>IF(AR$5&lt;=$D306,0,IF(SUM($D306,I279)&gt;AR$5,$W290/I279,$W290-SUM($I306:AQ306)))</f>
        <v>0</v>
      </c>
      <c r="AS306" s="154">
        <f>IF(AS$5&lt;=$D306,0,IF(SUM($D306,I279)&gt;AS$5,$W290/I279,$W290-SUM($I306:AR306)))</f>
        <v>0</v>
      </c>
      <c r="AT306" s="154">
        <f>IF(AT$5&lt;=$D306,0,IF(SUM($D306,I279)&gt;AT$5,$W290/I279,$W290-SUM($I306:AS306)))</f>
        <v>0</v>
      </c>
      <c r="AU306" s="154">
        <f>IF(AU$5&lt;=$D306,0,IF(SUM($D306,I279)&gt;AU$5,$W290/I279,$W290-SUM($I306:AT306)))</f>
        <v>0</v>
      </c>
      <c r="AV306" s="154">
        <f>IF(AV$5&lt;=$D306,0,IF(SUM($D306,I279)&gt;AV$5,$W290/I279,$W290-SUM($I306:AU306)))</f>
        <v>0</v>
      </c>
      <c r="AW306" s="154">
        <f>IF(AW$5&lt;=$D306,0,IF(SUM($D306,I279)&gt;AW$5,$W290/I279,$W290-SUM($I306:AV306)))</f>
        <v>0</v>
      </c>
      <c r="AX306" s="154">
        <f>IF(AX$5&lt;=$D306,0,IF(SUM($D306,I279)&gt;AX$5,$W290/I279,$W290-SUM($I306:AW306)))</f>
        <v>0</v>
      </c>
      <c r="AY306" s="154">
        <f>IF(AY$5&lt;=$D306,0,IF(SUM($D306,I279)&gt;AY$5,$W290/I279,$W290-SUM($I306:AX306)))</f>
        <v>0</v>
      </c>
      <c r="AZ306" s="154">
        <f>IF(AZ$5&lt;=$D306,0,IF(SUM($D306,I279)&gt;AZ$5,$W290/I279,$W290-SUM($I306:AY306)))</f>
        <v>0</v>
      </c>
      <c r="BA306" s="154">
        <f>IF(BA$5&lt;=$D306,0,IF(SUM($D306,I279)&gt;BA$5,$W290/I279,$W290-SUM($I306:AZ306)))</f>
        <v>0</v>
      </c>
      <c r="BB306" s="154">
        <f>IF(BB$5&lt;=$D306,0,IF(SUM($D306,I279)&gt;BB$5,$W290/I279,$W290-SUM($I306:BA306)))</f>
        <v>0</v>
      </c>
      <c r="BC306" s="154">
        <f>IF(BC$5&lt;=$D306,0,IF(SUM($D306,I279)&gt;BC$5,$W290/I279,$W290-SUM($I306:BB306)))</f>
        <v>0</v>
      </c>
      <c r="BD306" s="154">
        <f>IF(BD$5&lt;=$D306,0,IF(SUM($D306,I279)&gt;BD$5,$W290/I279,$W290-SUM($I306:BC306)))</f>
        <v>0</v>
      </c>
      <c r="BE306" s="154">
        <f>IF(BE$5&lt;=$D306,0,IF(SUM($D306,I279)&gt;BE$5,$W290/I279,$W290-SUM($I306:BD306)))</f>
        <v>0</v>
      </c>
      <c r="BF306" s="154">
        <f>IF(BF$5&lt;=$D306,0,IF(SUM($D306,I279)&gt;BF$5,$W290/I279,$W290-SUM($I306:BE306)))</f>
        <v>0</v>
      </c>
      <c r="BG306" s="154">
        <f>IF(BG$5&lt;=$D306,0,IF(SUM($D306,I279)&gt;BG$5,$W290/I279,$W290-SUM($I306:BF306)))</f>
        <v>0</v>
      </c>
      <c r="BH306" s="154">
        <f>IF(BH$5&lt;=$D306,0,IF(SUM($D306,I279)&gt;BH$5,$W290/I279,$W290-SUM($I306:BG306)))</f>
        <v>0</v>
      </c>
      <c r="BI306" s="154">
        <f>IF(BI$5&lt;=$D306,0,IF(SUM($D306,I279)&gt;BI$5,$W290/I279,$W290-SUM($I306:BH306)))</f>
        <v>0</v>
      </c>
      <c r="BJ306" s="154">
        <f>IF(BJ$5&lt;=$D306,0,IF(SUM($D306,I279)&gt;BJ$5,$W290/I279,$W290-SUM($I306:BI306)))</f>
        <v>0</v>
      </c>
      <c r="BK306" s="154">
        <f>IF(BK$5&lt;=$D306,0,IF(SUM($D306,I279)&gt;BK$5,$W290/I279,$W290-SUM($I306:BJ306)))</f>
        <v>0</v>
      </c>
      <c r="BL306" s="154">
        <f>IF(BL$5&lt;=$D306,0,IF(SUM($D306,I279)&gt;BL$5,$W290/I279,$W290-SUM($I306:BK306)))</f>
        <v>0</v>
      </c>
      <c r="BM306" s="154">
        <f>IF(BM$5&lt;=$D306,0,IF(SUM($D306,I279)&gt;BM$5,$W290/I279,$W290-SUM($I306:BL306)))</f>
        <v>0</v>
      </c>
      <c r="BN306" s="154">
        <f>IF(BN$5&lt;=$D306,0,IF(SUM($D306,I279)&gt;BN$5,$W290/I279,$W290-SUM($I306:BM306)))</f>
        <v>0</v>
      </c>
      <c r="BO306" s="154">
        <f>IF(BO$5&lt;=$D306,0,IF(SUM($D306,I279)&gt;BO$5,$W290/I279,$W290-SUM($I306:BN306)))</f>
        <v>0</v>
      </c>
      <c r="BP306" s="154">
        <f>IF(BP$5&lt;=$D306,0,IF(SUM($D306,I279)&gt;BP$5,$W290/I279,$W290-SUM($I306:BO306)))</f>
        <v>0</v>
      </c>
      <c r="BQ306" s="154">
        <f>IF(BQ$5&lt;=$D306,0,IF(SUM($D306,I279)&gt;BQ$5,$W290/I279,$W290-SUM($I306:BP306)))</f>
        <v>0</v>
      </c>
      <c r="BR306" s="154">
        <f>IF(BR$5&lt;=$D306,0,IF(SUM($D306,I279)&gt;BR$5,$W290/I279,$W290-SUM($I306:BQ306)))</f>
        <v>0</v>
      </c>
      <c r="BS306" s="154">
        <f>IF(BS$5&lt;=$D306,0,IF(SUM($D306,I279)&gt;BS$5,$W290/I279,$W290-SUM($I306:BR306)))</f>
        <v>0</v>
      </c>
      <c r="BT306" s="154">
        <f>IF(BT$5&lt;=$D306,0,IF(SUM($D306,I279)&gt;BT$5,$W290/I279,$W290-SUM($I306:BS306)))</f>
        <v>0</v>
      </c>
      <c r="BU306" s="154">
        <f>IF(BU$5&lt;=$D306,0,IF(SUM($D306,I279)&gt;BU$5,$W290/I279,$W290-SUM($I306:BT306)))</f>
        <v>0</v>
      </c>
      <c r="BV306" s="154">
        <f>IF(BV$5&lt;=$D306,0,IF(SUM($D306,I279)&gt;BV$5,$W290/I279,$W290-SUM($I306:BU306)))</f>
        <v>0</v>
      </c>
      <c r="BW306" s="154">
        <f>IF(BW$5&lt;=$D306,0,IF(SUM($D306,I279)&gt;BW$5,$W290/I279,$W290-SUM($I306:BV306)))</f>
        <v>0</v>
      </c>
    </row>
    <row r="307" spans="4:75" ht="12.75" customHeight="1" outlineLevel="1">
      <c r="D307" s="155">
        <f t="shared" si="77"/>
        <v>2027</v>
      </c>
      <c r="E307" s="120" t="s">
        <v>55</v>
      </c>
      <c r="I307" s="134"/>
      <c r="J307" s="152">
        <f>IF(J$5&lt;=$D307,0,IF(SUM($D307,I279)&gt;J$5,$X290/I279,$X290-SUM($I307:I307)))</f>
        <v>0</v>
      </c>
      <c r="K307" s="152">
        <f>IF(K$5&lt;=$D307,0,IF(SUM($D307,I279)&gt;K$5,$X290/I279,$X290-SUM($I307:J307)))</f>
        <v>0</v>
      </c>
      <c r="L307" s="152">
        <f>IF(L$5&lt;=$D307,0,IF(SUM($D307,I279)&gt;L$5,$X290/I279,$X290-SUM($I307:K307)))</f>
        <v>0</v>
      </c>
      <c r="M307" s="152">
        <f>IF(M$5&lt;=$D307,0,IF(SUM($D307,I279)&gt;M$5,$X290/I279,$X290-SUM($I307:L307)))</f>
        <v>0</v>
      </c>
      <c r="N307" s="152">
        <f>IF(N$5&lt;=$D307,0,IF(SUM($D307,I279)&gt;N$5,$X290/I279,$X290-SUM($I307:M307)))</f>
        <v>0</v>
      </c>
      <c r="O307" s="152">
        <f>IF(O$5&lt;=$D307,0,IF(SUM($D307,I279)&gt;O$5,$X290/I279,$X290-SUM($I307:N307)))</f>
        <v>0</v>
      </c>
      <c r="P307" s="152">
        <f>IF(P$5&lt;=$D307,0,IF(SUM($D307,I279)&gt;P$5,$X290/I279,$X290-SUM($I307:O307)))</f>
        <v>0</v>
      </c>
      <c r="Q307" s="152">
        <f>IF(Q$5&lt;=$D307,0,IF(SUM($D307,I279)&gt;Q$5,$X290/I279,$X290-SUM($I307:P307)))</f>
        <v>0</v>
      </c>
      <c r="R307" s="152">
        <f>IF(R$5&lt;=$D307,0,IF(SUM($D307,I279)&gt;R$5,$X290/I279,$X290-SUM($I307:Q307)))</f>
        <v>0</v>
      </c>
      <c r="S307" s="152">
        <f>IF(S$5&lt;=$D307,0,IF(SUM($D307,I279)&gt;S$5,$X290/I279,$X290-SUM($I307:R307)))</f>
        <v>0</v>
      </c>
      <c r="T307" s="152">
        <f>IF(T$5&lt;=$D307,0,IF(SUM($D307,I279)&gt;T$5,$X290/I279,$X290-SUM($I307:S307)))</f>
        <v>0</v>
      </c>
      <c r="U307" s="152">
        <f>IF(U$5&lt;=$D307,0,IF(SUM($D307,I279)&gt;U$5,$X290/I279,$X290-SUM($I307:T307)))</f>
        <v>0</v>
      </c>
      <c r="V307" s="152">
        <f>IF(V$5&lt;=$D307,0,IF(SUM($D307,I279)&gt;V$5,$X290/I279,$X290-SUM($I307:U307)))</f>
        <v>0</v>
      </c>
      <c r="W307" s="152">
        <f>IF(W$5&lt;=$D307,0,IF(SUM($D307,I279)&gt;W$5,$X290/I279,$X290-SUM($I307:V307)))</f>
        <v>0</v>
      </c>
      <c r="X307" s="152">
        <f>IF(X$5&lt;=$D307,0,IF(SUM($D307,I279)&gt;X$5,$X290/I279,$X290-SUM($I307:W307)))</f>
        <v>0</v>
      </c>
      <c r="Y307" s="153">
        <f>IF(Y$5&lt;=$D307,0,IF(SUM($D307,I279)&gt;Y$5,$X290/I279,$X290-SUM($I307:X307)))</f>
        <v>0</v>
      </c>
      <c r="Z307" s="154">
        <f>IF(Z$5&lt;=$D307,0,IF(SUM($D307,I279)&gt;Z$5,$X290/I279,$X290-SUM($I307:Y307)))</f>
        <v>0</v>
      </c>
      <c r="AA307" s="154">
        <f>IF(AA$5&lt;=$D307,0,IF(SUM($D307,I279)&gt;AA$5,$X290/I279,$X290-SUM($I307:Z307)))</f>
        <v>0</v>
      </c>
      <c r="AB307" s="154">
        <f>IF(AB$5&lt;=$D307,0,IF(SUM($D307,I279)&gt;AB$5,$X290/I279,$X290-SUM($I307:AA307)))</f>
        <v>0</v>
      </c>
      <c r="AC307" s="154">
        <f>IF(AC$5&lt;=$D307,0,IF(SUM($D307,I279)&gt;AC$5,$X290/I279,$X290-SUM($I307:AB307)))</f>
        <v>0</v>
      </c>
      <c r="AD307" s="154">
        <f>IF(AD$5&lt;=$D307,0,IF(SUM($D307,I279)&gt;AD$5,$X290/I279,$X290-SUM($I307:AC307)))</f>
        <v>0</v>
      </c>
      <c r="AE307" s="154">
        <f>IF(AE$5&lt;=$D307,0,IF(SUM($D307,I279)&gt;AE$5,$X290/I279,$X290-SUM($I307:AD307)))</f>
        <v>0</v>
      </c>
      <c r="AF307" s="154">
        <f>IF(AF$5&lt;=$D307,0,IF(SUM($D307,I279)&gt;AF$5,$X290/I279,$X290-SUM($I307:AE307)))</f>
        <v>0</v>
      </c>
      <c r="AG307" s="154">
        <f>IF(AG$5&lt;=$D307,0,IF(SUM($D307,I279)&gt;AG$5,$X290/I279,$X290-SUM($I307:AF307)))</f>
        <v>0</v>
      </c>
      <c r="AH307" s="154">
        <f>IF(AH$5&lt;=$D307,0,IF(SUM($D307,I279)&gt;AH$5,$X290/I279,$X290-SUM($I307:AG307)))</f>
        <v>0</v>
      </c>
      <c r="AI307" s="154">
        <f>IF(AI$5&lt;=$D307,0,IF(SUM($D307,I279)&gt;AI$5,$X290/I279,$X290-SUM($I307:AH307)))</f>
        <v>0</v>
      </c>
      <c r="AJ307" s="154">
        <f>IF(AJ$5&lt;=$D307,0,IF(SUM($D307,I279)&gt;AJ$5,$X290/I279,$X290-SUM($I307:AI307)))</f>
        <v>0</v>
      </c>
      <c r="AK307" s="154">
        <f>IF(AK$5&lt;=$D307,0,IF(SUM($D307,I279)&gt;AK$5,$X290/I279,$X290-SUM($I307:AJ307)))</f>
        <v>0</v>
      </c>
      <c r="AL307" s="154">
        <f>IF(AL$5&lt;=$D307,0,IF(SUM($D307,I279)&gt;AL$5,$X290/I279,$X290-SUM($I307:AK307)))</f>
        <v>0</v>
      </c>
      <c r="AM307" s="154">
        <f>IF(AM$5&lt;=$D307,0,IF(SUM($D307,I279)&gt;AM$5,$X290/I279,$X290-SUM($I307:AL307)))</f>
        <v>0</v>
      </c>
      <c r="AN307" s="154">
        <f>IF(AN$5&lt;=$D307,0,IF(SUM($D307,I279)&gt;AN$5,$X290/I279,$X290-SUM($I307:AM307)))</f>
        <v>0</v>
      </c>
      <c r="AO307" s="154">
        <f>IF(AO$5&lt;=$D307,0,IF(SUM($D307,I279)&gt;AO$5,$X290/I279,$X290-SUM($I307:AN307)))</f>
        <v>0</v>
      </c>
      <c r="AP307" s="154">
        <f>IF(AP$5&lt;=$D307,0,IF(SUM($D307,I279)&gt;AP$5,$X290/I279,$X290-SUM($I307:AO307)))</f>
        <v>0</v>
      </c>
      <c r="AQ307" s="154">
        <f>IF(AQ$5&lt;=$D307,0,IF(SUM($D307,I279)&gt;AQ$5,$X290/I279,$X290-SUM($I307:AP307)))</f>
        <v>0</v>
      </c>
      <c r="AR307" s="154">
        <f>IF(AR$5&lt;=$D307,0,IF(SUM($D307,I279)&gt;AR$5,$X290/I279,$X290-SUM($I307:AQ307)))</f>
        <v>0</v>
      </c>
      <c r="AS307" s="154">
        <f>IF(AS$5&lt;=$D307,0,IF(SUM($D307,I279)&gt;AS$5,$X290/I279,$X290-SUM($I307:AR307)))</f>
        <v>0</v>
      </c>
      <c r="AT307" s="154">
        <f>IF(AT$5&lt;=$D307,0,IF(SUM($D307,I279)&gt;AT$5,$X290/I279,$X290-SUM($I307:AS307)))</f>
        <v>0</v>
      </c>
      <c r="AU307" s="154">
        <f>IF(AU$5&lt;=$D307,0,IF(SUM($D307,I279)&gt;AU$5,$X290/I279,$X290-SUM($I307:AT307)))</f>
        <v>0</v>
      </c>
      <c r="AV307" s="154">
        <f>IF(AV$5&lt;=$D307,0,IF(SUM($D307,I279)&gt;AV$5,$X290/I279,$X290-SUM($I307:AU307)))</f>
        <v>0</v>
      </c>
      <c r="AW307" s="154">
        <f>IF(AW$5&lt;=$D307,0,IF(SUM($D307,I279)&gt;AW$5,$X290/I279,$X290-SUM($I307:AV307)))</f>
        <v>0</v>
      </c>
      <c r="AX307" s="154">
        <f>IF(AX$5&lt;=$D307,0,IF(SUM($D307,I279)&gt;AX$5,$X290/I279,$X290-SUM($I307:AW307)))</f>
        <v>0</v>
      </c>
      <c r="AY307" s="154">
        <f>IF(AY$5&lt;=$D307,0,IF(SUM($D307,I279)&gt;AY$5,$X290/I279,$X290-SUM($I307:AX307)))</f>
        <v>0</v>
      </c>
      <c r="AZ307" s="154">
        <f>IF(AZ$5&lt;=$D307,0,IF(SUM($D307,I279)&gt;AZ$5,$X290/I279,$X290-SUM($I307:AY307)))</f>
        <v>0</v>
      </c>
      <c r="BA307" s="154">
        <f>IF(BA$5&lt;=$D307,0,IF(SUM($D307,I279)&gt;BA$5,$X290/I279,$X290-SUM($I307:AZ307)))</f>
        <v>0</v>
      </c>
      <c r="BB307" s="154">
        <f>IF(BB$5&lt;=$D307,0,IF(SUM($D307,I279)&gt;BB$5,$X290/I279,$X290-SUM($I307:BA307)))</f>
        <v>0</v>
      </c>
      <c r="BC307" s="154">
        <f>IF(BC$5&lt;=$D307,0,IF(SUM($D307,I279)&gt;BC$5,$X290/I279,$X290-SUM($I307:BB307)))</f>
        <v>0</v>
      </c>
      <c r="BD307" s="154">
        <f>IF(BD$5&lt;=$D307,0,IF(SUM($D307,I279)&gt;BD$5,$X290/I279,$X290-SUM($I307:BC307)))</f>
        <v>0</v>
      </c>
      <c r="BE307" s="154">
        <f>IF(BE$5&lt;=$D307,0,IF(SUM($D307,I279)&gt;BE$5,$X290/I279,$X290-SUM($I307:BD307)))</f>
        <v>0</v>
      </c>
      <c r="BF307" s="154">
        <f>IF(BF$5&lt;=$D307,0,IF(SUM($D307,I279)&gt;BF$5,$X290/I279,$X290-SUM($I307:BE307)))</f>
        <v>0</v>
      </c>
      <c r="BG307" s="154">
        <f>IF(BG$5&lt;=$D307,0,IF(SUM($D307,I279)&gt;BG$5,$X290/I279,$X290-SUM($I307:BF307)))</f>
        <v>0</v>
      </c>
      <c r="BH307" s="154">
        <f>IF(BH$5&lt;=$D307,0,IF(SUM($D307,I279)&gt;BH$5,$X290/I279,$X290-SUM($I307:BG307)))</f>
        <v>0</v>
      </c>
      <c r="BI307" s="154">
        <f>IF(BI$5&lt;=$D307,0,IF(SUM($D307,I279)&gt;BI$5,$X290/I279,$X290-SUM($I307:BH307)))</f>
        <v>0</v>
      </c>
      <c r="BJ307" s="154">
        <f>IF(BJ$5&lt;=$D307,0,IF(SUM($D307,I279)&gt;BJ$5,$X290/I279,$X290-SUM($I307:BI307)))</f>
        <v>0</v>
      </c>
      <c r="BK307" s="154">
        <f>IF(BK$5&lt;=$D307,0,IF(SUM($D307,I279)&gt;BK$5,$X290/I279,$X290-SUM($I307:BJ307)))</f>
        <v>0</v>
      </c>
      <c r="BL307" s="154">
        <f>IF(BL$5&lt;=$D307,0,IF(SUM($D307,I279)&gt;BL$5,$X290/I279,$X290-SUM($I307:BK307)))</f>
        <v>0</v>
      </c>
      <c r="BM307" s="154">
        <f>IF(BM$5&lt;=$D307,0,IF(SUM($D307,I279)&gt;BM$5,$X290/I279,$X290-SUM($I307:BL307)))</f>
        <v>0</v>
      </c>
      <c r="BN307" s="154">
        <f>IF(BN$5&lt;=$D307,0,IF(SUM($D307,I279)&gt;BN$5,$X290/I279,$X290-SUM($I307:BM307)))</f>
        <v>0</v>
      </c>
      <c r="BO307" s="154">
        <f>IF(BO$5&lt;=$D307,0,IF(SUM($D307,I279)&gt;BO$5,$X290/I279,$X290-SUM($I307:BN307)))</f>
        <v>0</v>
      </c>
      <c r="BP307" s="154">
        <f>IF(BP$5&lt;=$D307,0,IF(SUM($D307,I279)&gt;BP$5,$X290/I279,$X290-SUM($I307:BO307)))</f>
        <v>0</v>
      </c>
      <c r="BQ307" s="154">
        <f>IF(BQ$5&lt;=$D307,0,IF(SUM($D307,I279)&gt;BQ$5,$X290/I279,$X290-SUM($I307:BP307)))</f>
        <v>0</v>
      </c>
      <c r="BR307" s="154">
        <f>IF(BR$5&lt;=$D307,0,IF(SUM($D307,I279)&gt;BR$5,$X290/I279,$X290-SUM($I307:BQ307)))</f>
        <v>0</v>
      </c>
      <c r="BS307" s="154">
        <f>IF(BS$5&lt;=$D307,0,IF(SUM($D307,I279)&gt;BS$5,$X290/I279,$X290-SUM($I307:BR307)))</f>
        <v>0</v>
      </c>
      <c r="BT307" s="154">
        <f>IF(BT$5&lt;=$D307,0,IF(SUM($D307,I279)&gt;BT$5,$X290/I279,$X290-SUM($I307:BS307)))</f>
        <v>0</v>
      </c>
      <c r="BU307" s="154">
        <f>IF(BU$5&lt;=$D307,0,IF(SUM($D307,I279)&gt;BU$5,$X290/I279,$X290-SUM($I307:BT307)))</f>
        <v>0</v>
      </c>
      <c r="BV307" s="154">
        <f>IF(BV$5&lt;=$D307,0,IF(SUM($D307,I279)&gt;BV$5,$X290/I279,$X290-SUM($I307:BU307)))</f>
        <v>0</v>
      </c>
      <c r="BW307" s="154">
        <f>IF(BW$5&lt;=$D307,0,IF(SUM($D307,I279)&gt;BW$5,$X290/I279,$X290-SUM($I307:BV307)))</f>
        <v>0</v>
      </c>
    </row>
    <row r="308" spans="4:75" ht="12.75" customHeight="1" outlineLevel="1">
      <c r="D308" s="155">
        <f t="shared" si="77"/>
        <v>2028</v>
      </c>
      <c r="E308" s="120" t="s">
        <v>55</v>
      </c>
      <c r="I308" s="134"/>
      <c r="J308" s="152">
        <f>IF(J$5&lt;=$D308,0,IF(SUM($D308,I279)&gt;J$5,$Y290/I279,$Y290-SUM($I308:I308)))</f>
        <v>0</v>
      </c>
      <c r="K308" s="152">
        <f>IF(K$5&lt;=$D308,0,IF(SUM($D308,I279)&gt;K$5,$Y290/I279,$Y290-SUM($I308:J308)))</f>
        <v>0</v>
      </c>
      <c r="L308" s="152">
        <f>IF(L$5&lt;=$D308,0,IF(SUM($D308,I279)&gt;L$5,$Y290/I279,$Y290-SUM($I308:K308)))</f>
        <v>0</v>
      </c>
      <c r="M308" s="152">
        <f>IF(M$5&lt;=$D308,0,IF(SUM($D308,I279)&gt;M$5,$Y290/I279,$Y290-SUM($I308:L308)))</f>
        <v>0</v>
      </c>
      <c r="N308" s="152">
        <f>IF(N$5&lt;=$D308,0,IF(SUM($D308,I279)&gt;N$5,$Y290/I279,$Y290-SUM($I308:M308)))</f>
        <v>0</v>
      </c>
      <c r="O308" s="152">
        <f>IF(O$5&lt;=$D308,0,IF(SUM($D308,I279)&gt;O$5,$Y290/I279,$Y290-SUM($I308:N308)))</f>
        <v>0</v>
      </c>
      <c r="P308" s="152">
        <f>IF(P$5&lt;=$D308,0,IF(SUM($D308,I279)&gt;P$5,$Y290/I279,$Y290-SUM($I308:O308)))</f>
        <v>0</v>
      </c>
      <c r="Q308" s="152">
        <f>IF(Q$5&lt;=$D308,0,IF(SUM($D308,I279)&gt;Q$5,$Y290/I279,$Y290-SUM($I308:P308)))</f>
        <v>0</v>
      </c>
      <c r="R308" s="152">
        <f>IF(R$5&lt;=$D308,0,IF(SUM($D308,I279)&gt;R$5,$Y290/I279,$Y290-SUM($I308:Q308)))</f>
        <v>0</v>
      </c>
      <c r="S308" s="152">
        <f>IF(S$5&lt;=$D308,0,IF(SUM($D308,I279)&gt;S$5,$Y290/I279,$Y290-SUM($I308:R308)))</f>
        <v>0</v>
      </c>
      <c r="T308" s="152">
        <f>IF(T$5&lt;=$D308,0,IF(SUM($D308,I279)&gt;T$5,$Y290/I279,$Y290-SUM($I308:S308)))</f>
        <v>0</v>
      </c>
      <c r="U308" s="152">
        <f>IF(U$5&lt;=$D308,0,IF(SUM($D308,I279)&gt;U$5,$Y290/I279,$Y290-SUM($I308:T308)))</f>
        <v>0</v>
      </c>
      <c r="V308" s="152">
        <f>IF(V$5&lt;=$D308,0,IF(SUM($D308,I279)&gt;V$5,$Y290/I279,$Y290-SUM($I308:U308)))</f>
        <v>0</v>
      </c>
      <c r="W308" s="152">
        <f>IF(W$5&lt;=$D308,0,IF(SUM($D308,I279)&gt;W$5,$Y290/I279,$Y290-SUM($I308:V308)))</f>
        <v>0</v>
      </c>
      <c r="X308" s="152">
        <f>IF(X$5&lt;=$D308,0,IF(SUM($D308,I279)&gt;X$5,$Y290/I279,$Y290-SUM($I308:W308)))</f>
        <v>0</v>
      </c>
      <c r="Y308" s="152">
        <f>IF(Y$5&lt;=$D308,0,IF(SUM($D308,I279)&gt;Y$5,$Y290/I279,$Y290-SUM($I308:X308)))</f>
        <v>0</v>
      </c>
      <c r="Z308" s="153">
        <f>IF(Z$5&lt;=$D308,0,IF(SUM($D308,I279)&gt;Z$5,$Y290/I279,$Y290-SUM($I308:Y308)))</f>
        <v>0</v>
      </c>
      <c r="AA308" s="154">
        <f>IF(AA$5&lt;=$D308,0,IF(SUM($D308,I279)&gt;AA$5,$Y290/I279,$Y290-SUM($I308:Z308)))</f>
        <v>0</v>
      </c>
      <c r="AB308" s="154">
        <f>IF(AB$5&lt;=$D308,0,IF(SUM($D308,I279)&gt;AB$5,$Y290/I279,$Y290-SUM($I308:AA308)))</f>
        <v>0</v>
      </c>
      <c r="AC308" s="154">
        <f>IF(AC$5&lt;=$D308,0,IF(SUM($D308,I279)&gt;AC$5,$Y290/I279,$Y290-SUM($I308:AB308)))</f>
        <v>0</v>
      </c>
      <c r="AD308" s="154">
        <f>IF(AD$5&lt;=$D308,0,IF(SUM($D308,I279)&gt;AD$5,$Y290/I279,$Y290-SUM($I308:AC308)))</f>
        <v>0</v>
      </c>
      <c r="AE308" s="154">
        <f>IF(AE$5&lt;=$D308,0,IF(SUM($D308,I279)&gt;AE$5,$Y290/I279,$Y290-SUM($I308:AD308)))</f>
        <v>0</v>
      </c>
      <c r="AF308" s="154">
        <f>IF(AF$5&lt;=$D308,0,IF(SUM($D308,I279)&gt;AF$5,$Y290/I279,$Y290-SUM($I308:AE308)))</f>
        <v>0</v>
      </c>
      <c r="AG308" s="154">
        <f>IF(AG$5&lt;=$D308,0,IF(SUM($D308,I279)&gt;AG$5,$Y290/I279,$Y290-SUM($I308:AF308)))</f>
        <v>0</v>
      </c>
      <c r="AH308" s="154">
        <f>IF(AH$5&lt;=$D308,0,IF(SUM($D308,I279)&gt;AH$5,$Y290/I279,$Y290-SUM($I308:AG308)))</f>
        <v>0</v>
      </c>
      <c r="AI308" s="154">
        <f>IF(AI$5&lt;=$D308,0,IF(SUM($D308,I279)&gt;AI$5,$Y290/I279,$Y290-SUM($I308:AH308)))</f>
        <v>0</v>
      </c>
      <c r="AJ308" s="154">
        <f>IF(AJ$5&lt;=$D308,0,IF(SUM($D308,I279)&gt;AJ$5,$Y290/I279,$Y290-SUM($I308:AI308)))</f>
        <v>0</v>
      </c>
      <c r="AK308" s="154">
        <f>IF(AK$5&lt;=$D308,0,IF(SUM($D308,I279)&gt;AK$5,$Y290/I279,$Y290-SUM($I308:AJ308)))</f>
        <v>0</v>
      </c>
      <c r="AL308" s="154">
        <f>IF(AL$5&lt;=$D308,0,IF(SUM($D308,I279)&gt;AL$5,$Y290/I279,$Y290-SUM($I308:AK308)))</f>
        <v>0</v>
      </c>
      <c r="AM308" s="154">
        <f>IF(AM$5&lt;=$D308,0,IF(SUM($D308,I279)&gt;AM$5,$Y290/I279,$Y290-SUM($I308:AL308)))</f>
        <v>0</v>
      </c>
      <c r="AN308" s="154">
        <f>IF(AN$5&lt;=$D308,0,IF(SUM($D308,I279)&gt;AN$5,$Y290/I279,$Y290-SUM($I308:AM308)))</f>
        <v>0</v>
      </c>
      <c r="AO308" s="154">
        <f>IF(AO$5&lt;=$D308,0,IF(SUM($D308,I279)&gt;AO$5,$Y290/I279,$Y290-SUM($I308:AN308)))</f>
        <v>0</v>
      </c>
      <c r="AP308" s="154">
        <f>IF(AP$5&lt;=$D308,0,IF(SUM($D308,I279)&gt;AP$5,$Y290/I279,$Y290-SUM($I308:AO308)))</f>
        <v>0</v>
      </c>
      <c r="AQ308" s="154">
        <f>IF(AQ$5&lt;=$D308,0,IF(SUM($D308,I279)&gt;AQ$5,$Y290/I279,$Y290-SUM($I308:AP308)))</f>
        <v>0</v>
      </c>
      <c r="AR308" s="154">
        <f>IF(AR$5&lt;=$D308,0,IF(SUM($D308,I279)&gt;AR$5,$Y290/I279,$Y290-SUM($I308:AQ308)))</f>
        <v>0</v>
      </c>
      <c r="AS308" s="154">
        <f>IF(AS$5&lt;=$D308,0,IF(SUM($D308,I279)&gt;AS$5,$Y290/I279,$Y290-SUM($I308:AR308)))</f>
        <v>0</v>
      </c>
      <c r="AT308" s="154">
        <f>IF(AT$5&lt;=$D308,0,IF(SUM($D308,I279)&gt;AT$5,$Y290/I279,$Y290-SUM($I308:AS308)))</f>
        <v>0</v>
      </c>
      <c r="AU308" s="154">
        <f>IF(AU$5&lt;=$D308,0,IF(SUM($D308,I279)&gt;AU$5,$Y290/I279,$Y290-SUM($I308:AT308)))</f>
        <v>0</v>
      </c>
      <c r="AV308" s="154">
        <f>IF(AV$5&lt;=$D308,0,IF(SUM($D308,I279)&gt;AV$5,$Y290/I279,$Y290-SUM($I308:AU308)))</f>
        <v>0</v>
      </c>
      <c r="AW308" s="154">
        <f>IF(AW$5&lt;=$D308,0,IF(SUM($D308,I279)&gt;AW$5,$Y290/I279,$Y290-SUM($I308:AV308)))</f>
        <v>0</v>
      </c>
      <c r="AX308" s="154">
        <f>IF(AX$5&lt;=$D308,0,IF(SUM($D308,I279)&gt;AX$5,$Y290/I279,$Y290-SUM($I308:AW308)))</f>
        <v>0</v>
      </c>
      <c r="AY308" s="154">
        <f>IF(AY$5&lt;=$D308,0,IF(SUM($D308,I279)&gt;AY$5,$Y290/I279,$Y290-SUM($I308:AX308)))</f>
        <v>0</v>
      </c>
      <c r="AZ308" s="154">
        <f>IF(AZ$5&lt;=$D308,0,IF(SUM($D308,I279)&gt;AZ$5,$Y290/I279,$Y290-SUM($I308:AY308)))</f>
        <v>0</v>
      </c>
      <c r="BA308" s="154">
        <f>IF(BA$5&lt;=$D308,0,IF(SUM($D308,I279)&gt;BA$5,$Y290/I279,$Y290-SUM($I308:AZ308)))</f>
        <v>0</v>
      </c>
      <c r="BB308" s="154">
        <f>IF(BB$5&lt;=$D308,0,IF(SUM($D308,I279)&gt;BB$5,$Y290/I279,$Y290-SUM($I308:BA308)))</f>
        <v>0</v>
      </c>
      <c r="BC308" s="154">
        <f>IF(BC$5&lt;=$D308,0,IF(SUM($D308,I279)&gt;BC$5,$Y290/I279,$Y290-SUM($I308:BB308)))</f>
        <v>0</v>
      </c>
      <c r="BD308" s="154">
        <f>IF(BD$5&lt;=$D308,0,IF(SUM($D308,I279)&gt;BD$5,$Y290/I279,$Y290-SUM($I308:BC308)))</f>
        <v>0</v>
      </c>
      <c r="BE308" s="154">
        <f>IF(BE$5&lt;=$D308,0,IF(SUM($D308,I279)&gt;BE$5,$Y290/I279,$Y290-SUM($I308:BD308)))</f>
        <v>0</v>
      </c>
      <c r="BF308" s="154">
        <f>IF(BF$5&lt;=$D308,0,IF(SUM($D308,I279)&gt;BF$5,$Y290/I279,$Y290-SUM($I308:BE308)))</f>
        <v>0</v>
      </c>
      <c r="BG308" s="154">
        <f>IF(BG$5&lt;=$D308,0,IF(SUM($D308,I279)&gt;BG$5,$Y290/I279,$Y290-SUM($I308:BF308)))</f>
        <v>0</v>
      </c>
      <c r="BH308" s="154">
        <f>IF(BH$5&lt;=$D308,0,IF(SUM($D308,I279)&gt;BH$5,$Y290/I279,$Y290-SUM($I308:BG308)))</f>
        <v>0</v>
      </c>
      <c r="BI308" s="154">
        <f>IF(BI$5&lt;=$D308,0,IF(SUM($D308,I279)&gt;BI$5,$Y290/I279,$Y290-SUM($I308:BH308)))</f>
        <v>0</v>
      </c>
      <c r="BJ308" s="154">
        <f>IF(BJ$5&lt;=$D308,0,IF(SUM($D308,I279)&gt;BJ$5,$Y290/I279,$Y290-SUM($I308:BI308)))</f>
        <v>0</v>
      </c>
      <c r="BK308" s="154">
        <f>IF(BK$5&lt;=$D308,0,IF(SUM($D308,I279)&gt;BK$5,$Y290/I279,$Y290-SUM($I308:BJ308)))</f>
        <v>0</v>
      </c>
      <c r="BL308" s="154">
        <f>IF(BL$5&lt;=$D308,0,IF(SUM($D308,I279)&gt;BL$5,$Y290/I279,$Y290-SUM($I308:BK308)))</f>
        <v>0</v>
      </c>
      <c r="BM308" s="154">
        <f>IF(BM$5&lt;=$D308,0,IF(SUM($D308,I279)&gt;BM$5,$Y290/I279,$Y290-SUM($I308:BL308)))</f>
        <v>0</v>
      </c>
      <c r="BN308" s="154">
        <f>IF(BN$5&lt;=$D308,0,IF(SUM($D308,I279)&gt;BN$5,$Y290/I279,$Y290-SUM($I308:BM308)))</f>
        <v>0</v>
      </c>
      <c r="BO308" s="154">
        <f>IF(BO$5&lt;=$D308,0,IF(SUM($D308,I279)&gt;BO$5,$Y290/I279,$Y290-SUM($I308:BN308)))</f>
        <v>0</v>
      </c>
      <c r="BP308" s="154">
        <f>IF(BP$5&lt;=$D308,0,IF(SUM($D308,I279)&gt;BP$5,$Y290/I279,$Y290-SUM($I308:BO308)))</f>
        <v>0</v>
      </c>
      <c r="BQ308" s="154">
        <f>IF(BQ$5&lt;=$D308,0,IF(SUM($D308,I279)&gt;BQ$5,$Y290/I279,$Y290-SUM($I308:BP308)))</f>
        <v>0</v>
      </c>
      <c r="BR308" s="154">
        <f>IF(BR$5&lt;=$D308,0,IF(SUM($D308,I279)&gt;BR$5,$Y290/I279,$Y290-SUM($I308:BQ308)))</f>
        <v>0</v>
      </c>
      <c r="BS308" s="154">
        <f>IF(BS$5&lt;=$D308,0,IF(SUM($D308,I279)&gt;BS$5,$Y290/I279,$Y290-SUM($I308:BR308)))</f>
        <v>0</v>
      </c>
      <c r="BT308" s="154">
        <f>IF(BT$5&lt;=$D308,0,IF(SUM($D308,I279)&gt;BT$5,$Y290/I279,$Y290-SUM($I308:BS308)))</f>
        <v>0</v>
      </c>
      <c r="BU308" s="154">
        <f>IF(BU$5&lt;=$D308,0,IF(SUM($D308,I279)&gt;BU$5,$Y290/I279,$Y290-SUM($I308:BT308)))</f>
        <v>0</v>
      </c>
      <c r="BV308" s="154">
        <f>IF(BV$5&lt;=$D308,0,IF(SUM($D308,I279)&gt;BV$5,$Y290/I279,$Y290-SUM($I308:BU308)))</f>
        <v>0</v>
      </c>
      <c r="BW308" s="154">
        <f>IF(BW$5&lt;=$D308,0,IF(SUM($D308,I279)&gt;BW$5,$Y290/I279,$Y290-SUM($I308:BV308)))</f>
        <v>0</v>
      </c>
    </row>
    <row r="309" spans="4:75" ht="12.75" customHeight="1" outlineLevel="1">
      <c r="D309" s="155">
        <f t="shared" si="77"/>
        <v>2029</v>
      </c>
      <c r="E309" s="120" t="s">
        <v>55</v>
      </c>
      <c r="I309" s="134"/>
      <c r="J309" s="152">
        <f>IF(J$5&lt;=$D309,0,IF(SUM($D309,I279)&gt;J$5,$Z290/I279,$Z290-SUM($I309:I309)))</f>
        <v>0</v>
      </c>
      <c r="K309" s="152">
        <f>IF(K$5&lt;=$D309,0,IF(SUM($D309,I279)&gt;K$5,$Z290/I279,$Z290-SUM($I309:J309)))</f>
        <v>0</v>
      </c>
      <c r="L309" s="152">
        <f>IF(L$5&lt;=$D309,0,IF(SUM($D309,I279)&gt;L$5,$Z290/I279,$Z290-SUM($I309:K309)))</f>
        <v>0</v>
      </c>
      <c r="M309" s="152">
        <f>IF(M$5&lt;=$D309,0,IF(SUM($D309,I279)&gt;M$5,$Z290/I279,$Z290-SUM($I309:L309)))</f>
        <v>0</v>
      </c>
      <c r="N309" s="152">
        <f>IF(N$5&lt;=$D309,0,IF(SUM($D309,I279)&gt;N$5,$Z290/I279,$Z290-SUM($I309:M309)))</f>
        <v>0</v>
      </c>
      <c r="O309" s="152">
        <f>IF(O$5&lt;=$D309,0,IF(SUM($D309,I279)&gt;O$5,$Z290/I279,$Z290-SUM($I309:N309)))</f>
        <v>0</v>
      </c>
      <c r="P309" s="152">
        <f>IF(P$5&lt;=$D309,0,IF(SUM($D309,I279)&gt;P$5,$Z290/I279,$Z290-SUM($I309:O309)))</f>
        <v>0</v>
      </c>
      <c r="Q309" s="152">
        <f>IF(Q$5&lt;=$D309,0,IF(SUM($D309,I279)&gt;Q$5,$Z290/I279,$Z290-SUM($I309:P309)))</f>
        <v>0</v>
      </c>
      <c r="R309" s="152">
        <f>IF(R$5&lt;=$D309,0,IF(SUM($D309,I279)&gt;R$5,$Z290/I279,$Z290-SUM($I309:Q309)))</f>
        <v>0</v>
      </c>
      <c r="S309" s="152">
        <f>IF(S$5&lt;=$D309,0,IF(SUM($D309,I279)&gt;S$5,$Z290/I279,$Z290-SUM($I309:R309)))</f>
        <v>0</v>
      </c>
      <c r="T309" s="152">
        <f>IF(T$5&lt;=$D309,0,IF(SUM($D309,I279)&gt;T$5,$Z290/I279,$Z290-SUM($I309:S309)))</f>
        <v>0</v>
      </c>
      <c r="U309" s="152">
        <f>IF(U$5&lt;=$D309,0,IF(SUM($D309,I279)&gt;U$5,$Z290/I279,$Z290-SUM($I309:T309)))</f>
        <v>0</v>
      </c>
      <c r="V309" s="152">
        <f>IF(V$5&lt;=$D309,0,IF(SUM($D309,I279)&gt;V$5,$Z290/I279,$Z290-SUM($I309:U309)))</f>
        <v>0</v>
      </c>
      <c r="W309" s="152">
        <f>IF(W$5&lt;=$D309,0,IF(SUM($D309,I279)&gt;W$5,$Z290/I279,$Z290-SUM($I309:V309)))</f>
        <v>0</v>
      </c>
      <c r="X309" s="152">
        <f>IF(X$5&lt;=$D309,0,IF(SUM($D309,I279)&gt;X$5,$Z290/I279,$Z290-SUM($I309:W309)))</f>
        <v>0</v>
      </c>
      <c r="Y309" s="152">
        <f>IF(Y$5&lt;=$D309,0,IF(SUM($D309,I279)&gt;Y$5,$Z290/I279,$Z290-SUM($I309:X309)))</f>
        <v>0</v>
      </c>
      <c r="Z309" s="152">
        <f>IF(Z$5&lt;=$D309,0,IF(SUM($D309,I279)&gt;Z$5,$Z290/I279,$Z290-SUM($I309:Y309)))</f>
        <v>0</v>
      </c>
      <c r="AA309" s="153">
        <f>IF(AA$5&lt;=$D309,0,IF(SUM($D309,I279)&gt;AA$5,$Z290/I279,$Z290-SUM($I309:Z309)))</f>
        <v>0</v>
      </c>
      <c r="AB309" s="154">
        <f>IF(AB$5&lt;=$D309,0,IF(SUM($D309,I279)&gt;AB$5,$Z290/I279,$Z290-SUM($I309:AA309)))</f>
        <v>0</v>
      </c>
      <c r="AC309" s="154">
        <f>IF(AC$5&lt;=$D309,0,IF(SUM($D309,I279)&gt;AC$5,$Z290/I279,$Z290-SUM($I309:AB309)))</f>
        <v>0</v>
      </c>
      <c r="AD309" s="154">
        <f>IF(AD$5&lt;=$D309,0,IF(SUM($D309,I279)&gt;AD$5,$Z290/I279,$Z290-SUM($I309:AC309)))</f>
        <v>0</v>
      </c>
      <c r="AE309" s="154">
        <f>IF(AE$5&lt;=$D309,0,IF(SUM($D309,I279)&gt;AE$5,$Z290/I279,$Z290-SUM($I309:AD309)))</f>
        <v>0</v>
      </c>
      <c r="AF309" s="154">
        <f>IF(AF$5&lt;=$D309,0,IF(SUM($D309,I279)&gt;AF$5,$Z290/I279,$Z290-SUM($I309:AE309)))</f>
        <v>0</v>
      </c>
      <c r="AG309" s="154">
        <f>IF(AG$5&lt;=$D309,0,IF(SUM($D309,I279)&gt;AG$5,$Z290/I279,$Z290-SUM($I309:AF309)))</f>
        <v>0</v>
      </c>
      <c r="AH309" s="154">
        <f>IF(AH$5&lt;=$D309,0,IF(SUM($D309,I279)&gt;AH$5,$Z290/I279,$Z290-SUM($I309:AG309)))</f>
        <v>0</v>
      </c>
      <c r="AI309" s="154">
        <f>IF(AI$5&lt;=$D309,0,IF(SUM($D309,I279)&gt;AI$5,$Z290/I279,$Z290-SUM($I309:AH309)))</f>
        <v>0</v>
      </c>
      <c r="AJ309" s="154">
        <f>IF(AJ$5&lt;=$D309,0,IF(SUM($D309,I279)&gt;AJ$5,$Z290/I279,$Z290-SUM($I309:AI309)))</f>
        <v>0</v>
      </c>
      <c r="AK309" s="154">
        <f>IF(AK$5&lt;=$D309,0,IF(SUM($D309,I279)&gt;AK$5,$Z290/I279,$Z290-SUM($I309:AJ309)))</f>
        <v>0</v>
      </c>
      <c r="AL309" s="154">
        <f>IF(AL$5&lt;=$D309,0,IF(SUM($D309,I279)&gt;AL$5,$Z290/I279,$Z290-SUM($I309:AK309)))</f>
        <v>0</v>
      </c>
      <c r="AM309" s="154">
        <f>IF(AM$5&lt;=$D309,0,IF(SUM($D309,I279)&gt;AM$5,$Z290/I279,$Z290-SUM($I309:AL309)))</f>
        <v>0</v>
      </c>
      <c r="AN309" s="154">
        <f>IF(AN$5&lt;=$D309,0,IF(SUM($D309,I279)&gt;AN$5,$Z290/I279,$Z290-SUM($I309:AM309)))</f>
        <v>0</v>
      </c>
      <c r="AO309" s="154">
        <f>IF(AO$5&lt;=$D309,0,IF(SUM($D309,I279)&gt;AO$5,$Z290/I279,$Z290-SUM($I309:AN309)))</f>
        <v>0</v>
      </c>
      <c r="AP309" s="154">
        <f>IF(AP$5&lt;=$D309,0,IF(SUM($D309,I279)&gt;AP$5,$Z290/I279,$Z290-SUM($I309:AO309)))</f>
        <v>0</v>
      </c>
      <c r="AQ309" s="154">
        <f>IF(AQ$5&lt;=$D309,0,IF(SUM($D309,I279)&gt;AQ$5,$Z290/I279,$Z290-SUM($I309:AP309)))</f>
        <v>0</v>
      </c>
      <c r="AR309" s="154">
        <f>IF(AR$5&lt;=$D309,0,IF(SUM($D309,I279)&gt;AR$5,$Z290/I279,$Z290-SUM($I309:AQ309)))</f>
        <v>0</v>
      </c>
      <c r="AS309" s="154">
        <f>IF(AS$5&lt;=$D309,0,IF(SUM($D309,I279)&gt;AS$5,$Z290/I279,$Z290-SUM($I309:AR309)))</f>
        <v>0</v>
      </c>
      <c r="AT309" s="154">
        <f>IF(AT$5&lt;=$D309,0,IF(SUM($D309,I279)&gt;AT$5,$Z290/I279,$Z290-SUM($I309:AS309)))</f>
        <v>0</v>
      </c>
      <c r="AU309" s="154">
        <f>IF(AU$5&lt;=$D309,0,IF(SUM($D309,I279)&gt;AU$5,$Z290/I279,$Z290-SUM($I309:AT309)))</f>
        <v>0</v>
      </c>
      <c r="AV309" s="154">
        <f>IF(AV$5&lt;=$D309,0,IF(SUM($D309,I279)&gt;AV$5,$Z290/I279,$Z290-SUM($I309:AU309)))</f>
        <v>0</v>
      </c>
      <c r="AW309" s="154">
        <f>IF(AW$5&lt;=$D309,0,IF(SUM($D309,I279)&gt;AW$5,$Z290/I279,$Z290-SUM($I309:AV309)))</f>
        <v>0</v>
      </c>
      <c r="AX309" s="154">
        <f>IF(AX$5&lt;=$D309,0,IF(SUM($D309,I279)&gt;AX$5,$Z290/I279,$Z290-SUM($I309:AW309)))</f>
        <v>0</v>
      </c>
      <c r="AY309" s="154">
        <f>IF(AY$5&lt;=$D309,0,IF(SUM($D309,I279)&gt;AY$5,$Z290/I279,$Z290-SUM($I309:AX309)))</f>
        <v>0</v>
      </c>
      <c r="AZ309" s="154">
        <f>IF(AZ$5&lt;=$D309,0,IF(SUM($D309,I279)&gt;AZ$5,$Z290/I279,$Z290-SUM($I309:AY309)))</f>
        <v>0</v>
      </c>
      <c r="BA309" s="154">
        <f>IF(BA$5&lt;=$D309,0,IF(SUM($D309,I279)&gt;BA$5,$Z290/I279,$Z290-SUM($I309:AZ309)))</f>
        <v>0</v>
      </c>
      <c r="BB309" s="154">
        <f>IF(BB$5&lt;=$D309,0,IF(SUM($D309,I279)&gt;BB$5,$Z290/I279,$Z290-SUM($I309:BA309)))</f>
        <v>0</v>
      </c>
      <c r="BC309" s="154">
        <f>IF(BC$5&lt;=$D309,0,IF(SUM($D309,I279)&gt;BC$5,$Z290/I279,$Z290-SUM($I309:BB309)))</f>
        <v>0</v>
      </c>
      <c r="BD309" s="154">
        <f>IF(BD$5&lt;=$D309,0,IF(SUM($D309,I279)&gt;BD$5,$Z290/I279,$Z290-SUM($I309:BC309)))</f>
        <v>0</v>
      </c>
      <c r="BE309" s="154">
        <f>IF(BE$5&lt;=$D309,0,IF(SUM($D309,I279)&gt;BE$5,$Z290/I279,$Z290-SUM($I309:BD309)))</f>
        <v>0</v>
      </c>
      <c r="BF309" s="154">
        <f>IF(BF$5&lt;=$D309,0,IF(SUM($D309,I279)&gt;BF$5,$Z290/I279,$Z290-SUM($I309:BE309)))</f>
        <v>0</v>
      </c>
      <c r="BG309" s="154">
        <f>IF(BG$5&lt;=$D309,0,IF(SUM($D309,I279)&gt;BG$5,$Z290/I279,$Z290-SUM($I309:BF309)))</f>
        <v>0</v>
      </c>
      <c r="BH309" s="154">
        <f>IF(BH$5&lt;=$D309,0,IF(SUM($D309,I279)&gt;BH$5,$Z290/I279,$Z290-SUM($I309:BG309)))</f>
        <v>0</v>
      </c>
      <c r="BI309" s="154">
        <f>IF(BI$5&lt;=$D309,0,IF(SUM($D309,I279)&gt;BI$5,$Z290/I279,$Z290-SUM($I309:BH309)))</f>
        <v>0</v>
      </c>
      <c r="BJ309" s="154">
        <f>IF(BJ$5&lt;=$D309,0,IF(SUM($D309,I279)&gt;BJ$5,$Z290/I279,$Z290-SUM($I309:BI309)))</f>
        <v>0</v>
      </c>
      <c r="BK309" s="154">
        <f>IF(BK$5&lt;=$D309,0,IF(SUM($D309,I279)&gt;BK$5,$Z290/I279,$Z290-SUM($I309:BJ309)))</f>
        <v>0</v>
      </c>
      <c r="BL309" s="154">
        <f>IF(BL$5&lt;=$D309,0,IF(SUM($D309,I279)&gt;BL$5,$Z290/I279,$Z290-SUM($I309:BK309)))</f>
        <v>0</v>
      </c>
      <c r="BM309" s="154">
        <f>IF(BM$5&lt;=$D309,0,IF(SUM($D309,I279)&gt;BM$5,$Z290/I279,$Z290-SUM($I309:BL309)))</f>
        <v>0</v>
      </c>
      <c r="BN309" s="154">
        <f>IF(BN$5&lt;=$D309,0,IF(SUM($D309,I279)&gt;BN$5,$Z290/I279,$Z290-SUM($I309:BM309)))</f>
        <v>0</v>
      </c>
      <c r="BO309" s="154">
        <f>IF(BO$5&lt;=$D309,0,IF(SUM($D309,I279)&gt;BO$5,$Z290/I279,$Z290-SUM($I309:BN309)))</f>
        <v>0</v>
      </c>
      <c r="BP309" s="154">
        <f>IF(BP$5&lt;=$D309,0,IF(SUM($D309,I279)&gt;BP$5,$Z290/I279,$Z290-SUM($I309:BO309)))</f>
        <v>0</v>
      </c>
      <c r="BQ309" s="154">
        <f>IF(BQ$5&lt;=$D309,0,IF(SUM($D309,I279)&gt;BQ$5,$Z290/I279,$Z290-SUM($I309:BP309)))</f>
        <v>0</v>
      </c>
      <c r="BR309" s="154">
        <f>IF(BR$5&lt;=$D309,0,IF(SUM($D309,I279)&gt;BR$5,$Z290/I279,$Z290-SUM($I309:BQ309)))</f>
        <v>0</v>
      </c>
      <c r="BS309" s="154">
        <f>IF(BS$5&lt;=$D309,0,IF(SUM($D309,I279)&gt;BS$5,$Z290/I279,$Z290-SUM($I309:BR309)))</f>
        <v>0</v>
      </c>
      <c r="BT309" s="154">
        <f>IF(BT$5&lt;=$D309,0,IF(SUM($D309,I279)&gt;BT$5,$Z290/I279,$Z290-SUM($I309:BS309)))</f>
        <v>0</v>
      </c>
      <c r="BU309" s="154">
        <f>IF(BU$5&lt;=$D309,0,IF(SUM($D309,I279)&gt;BU$5,$Z290/I279,$Z290-SUM($I309:BT309)))</f>
        <v>0</v>
      </c>
      <c r="BV309" s="154">
        <f>IF(BV$5&lt;=$D309,0,IF(SUM($D309,I279)&gt;BV$5,$Z290/I279,$Z290-SUM($I309:BU309)))</f>
        <v>0</v>
      </c>
      <c r="BW309" s="154">
        <f>IF(BW$5&lt;=$D309,0,IF(SUM($D309,I279)&gt;BW$5,$Z290/I279,$Z290-SUM($I309:BV309)))</f>
        <v>0</v>
      </c>
    </row>
    <row r="310" spans="4:75" ht="12.75" customHeight="1" outlineLevel="1">
      <c r="D310" s="155">
        <f t="shared" si="77"/>
        <v>2030</v>
      </c>
      <c r="E310" s="120" t="s">
        <v>55</v>
      </c>
      <c r="I310" s="134"/>
      <c r="J310" s="152">
        <f>IF(J$5&lt;=$D310,0,IF(SUM($D310,I279)&gt;J$5,$AA290/I279,$AA290-SUM($I310:I310)))</f>
        <v>0</v>
      </c>
      <c r="K310" s="152">
        <f>IF(K$5&lt;=$D310,0,IF(SUM($D310,I279)&gt;K$5,$AA290/I279,$AA290-SUM($I310:J310)))</f>
        <v>0</v>
      </c>
      <c r="L310" s="152">
        <f>IF(L$5&lt;=$D310,0,IF(SUM($D310,I279)&gt;L$5,$AA290/I279,$AA290-SUM($I310:K310)))</f>
        <v>0</v>
      </c>
      <c r="M310" s="152">
        <f>IF(M$5&lt;=$D310,0,IF(SUM($D310,I279)&gt;M$5,$AA290/I279,$AA290-SUM($I310:L310)))</f>
        <v>0</v>
      </c>
      <c r="N310" s="152">
        <f>IF(N$5&lt;=$D310,0,IF(SUM($D310,I279)&gt;N$5,$AA290/I279,$AA290-SUM($I310:M310)))</f>
        <v>0</v>
      </c>
      <c r="O310" s="152">
        <f>IF(O$5&lt;=$D310,0,IF(SUM($D310,I279)&gt;O$5,$AA290/I279,$AA290-SUM($I310:N310)))</f>
        <v>0</v>
      </c>
      <c r="P310" s="152">
        <f>IF(P$5&lt;=$D310,0,IF(SUM($D310,I279)&gt;P$5,$AA290/I279,$AA290-SUM($I310:O310)))</f>
        <v>0</v>
      </c>
      <c r="Q310" s="152">
        <f>IF(Q$5&lt;=$D310,0,IF(SUM($D310,I279)&gt;Q$5,$AA290/I279,$AA290-SUM($I310:P310)))</f>
        <v>0</v>
      </c>
      <c r="R310" s="152">
        <f>IF(R$5&lt;=$D310,0,IF(SUM($D310,I279)&gt;R$5,$AA290/I279,$AA290-SUM($I310:Q310)))</f>
        <v>0</v>
      </c>
      <c r="S310" s="152">
        <f>IF(S$5&lt;=$D310,0,IF(SUM($D310,I279)&gt;S$5,$AA290/I279,$AA290-SUM($I310:R310)))</f>
        <v>0</v>
      </c>
      <c r="T310" s="152">
        <f>IF(T$5&lt;=$D310,0,IF(SUM($D310,I279)&gt;T$5,$AA290/I279,$AA290-SUM($I310:S310)))</f>
        <v>0</v>
      </c>
      <c r="U310" s="152">
        <f>IF(U$5&lt;=$D310,0,IF(SUM($D310,I279)&gt;U$5,$AA290/I279,$AA290-SUM($I310:T310)))</f>
        <v>0</v>
      </c>
      <c r="V310" s="152">
        <f>IF(V$5&lt;=$D310,0,IF(SUM($D310,I279)&gt;V$5,$AA290/I279,$AA290-SUM($I310:U310)))</f>
        <v>0</v>
      </c>
      <c r="W310" s="152">
        <f>IF(W$5&lt;=$D310,0,IF(SUM($D310,I279)&gt;W$5,$AA290/I279,$AA290-SUM($I310:V310)))</f>
        <v>0</v>
      </c>
      <c r="X310" s="152">
        <f>IF(X$5&lt;=$D310,0,IF(SUM($D310,I279)&gt;X$5,$AA290/I279,$AA290-SUM($I310:W310)))</f>
        <v>0</v>
      </c>
      <c r="Y310" s="152">
        <f>IF(Y$5&lt;=$D310,0,IF(SUM($D310,I279)&gt;Y$5,$AA290/I279,$AA290-SUM($I310:X310)))</f>
        <v>0</v>
      </c>
      <c r="Z310" s="152">
        <f>IF(Z$5&lt;=$D310,0,IF(SUM($D310,I279)&gt;Z$5,$AA290/I279,$AA290-SUM($I310:Y310)))</f>
        <v>0</v>
      </c>
      <c r="AA310" s="152">
        <f>IF(AA$5&lt;=$D310,0,IF(SUM($D310,I279)&gt;AA$5,$AA290/I279,$AA290-SUM($I310:Z310)))</f>
        <v>0</v>
      </c>
      <c r="AB310" s="153">
        <f>IF(AB$5&lt;=$D310,0,IF(SUM($D310,I279)&gt;AB$5,$AA290/I279,$AA290-SUM($I310:AA310)))</f>
        <v>0</v>
      </c>
      <c r="AC310" s="154">
        <f>IF(AC$5&lt;=$D310,0,IF(SUM($D310,I279)&gt;AC$5,$AA290/I279,$AA290-SUM($I310:AB310)))</f>
        <v>0</v>
      </c>
      <c r="AD310" s="154">
        <f>IF(AD$5&lt;=$D310,0,IF(SUM($D310,I279)&gt;AD$5,$AA290/I279,$AA290-SUM($I310:AC310)))</f>
        <v>0</v>
      </c>
      <c r="AE310" s="154">
        <f>IF(AE$5&lt;=$D310,0,IF(SUM($D310,I279)&gt;AE$5,$AA290/I279,$AA290-SUM($I310:AD310)))</f>
        <v>0</v>
      </c>
      <c r="AF310" s="154">
        <f>IF(AF$5&lt;=$D310,0,IF(SUM($D310,I279)&gt;AF$5,$AA290/I279,$AA290-SUM($I310:AE310)))</f>
        <v>0</v>
      </c>
      <c r="AG310" s="154">
        <f>IF(AG$5&lt;=$D310,0,IF(SUM($D310,I279)&gt;AG$5,$AA290/I279,$AA290-SUM($I310:AF310)))</f>
        <v>0</v>
      </c>
      <c r="AH310" s="154">
        <f>IF(AH$5&lt;=$D310,0,IF(SUM($D310,I279)&gt;AH$5,$AA290/I279,$AA290-SUM($I310:AG310)))</f>
        <v>0</v>
      </c>
      <c r="AI310" s="154">
        <f>IF(AI$5&lt;=$D310,0,IF(SUM($D310,I279)&gt;AI$5,$AA290/I279,$AA290-SUM($I310:AH310)))</f>
        <v>0</v>
      </c>
      <c r="AJ310" s="154">
        <f>IF(AJ$5&lt;=$D310,0,IF(SUM($D310,I279)&gt;AJ$5,$AA290/I279,$AA290-SUM($I310:AI310)))</f>
        <v>0</v>
      </c>
      <c r="AK310" s="154">
        <f>IF(AK$5&lt;=$D310,0,IF(SUM($D310,I279)&gt;AK$5,$AA290/I279,$AA290-SUM($I310:AJ310)))</f>
        <v>0</v>
      </c>
      <c r="AL310" s="154">
        <f>IF(AL$5&lt;=$D310,0,IF(SUM($D310,I279)&gt;AL$5,$AA290/I279,$AA290-SUM($I310:AK310)))</f>
        <v>0</v>
      </c>
      <c r="AM310" s="154">
        <f>IF(AM$5&lt;=$D310,0,IF(SUM($D310,I279)&gt;AM$5,$AA290/I279,$AA290-SUM($I310:AL310)))</f>
        <v>0</v>
      </c>
      <c r="AN310" s="154">
        <f>IF(AN$5&lt;=$D310,0,IF(SUM($D310,I279)&gt;AN$5,$AA290/I279,$AA290-SUM($I310:AM310)))</f>
        <v>0</v>
      </c>
      <c r="AO310" s="154">
        <f>IF(AO$5&lt;=$D310,0,IF(SUM($D310,I279)&gt;AO$5,$AA290/I279,$AA290-SUM($I310:AN310)))</f>
        <v>0</v>
      </c>
      <c r="AP310" s="154">
        <f>IF(AP$5&lt;=$D310,0,IF(SUM($D310,I279)&gt;AP$5,$AA290/I279,$AA290-SUM($I310:AO310)))</f>
        <v>0</v>
      </c>
      <c r="AQ310" s="154">
        <f>IF(AQ$5&lt;=$D310,0,IF(SUM($D310,I279)&gt;AQ$5,$AA290/I279,$AA290-SUM($I310:AP310)))</f>
        <v>0</v>
      </c>
      <c r="AR310" s="154">
        <f>IF(AR$5&lt;=$D310,0,IF(SUM($D310,I279)&gt;AR$5,$AA290/I279,$AA290-SUM($I310:AQ310)))</f>
        <v>0</v>
      </c>
      <c r="AS310" s="154">
        <f>IF(AS$5&lt;=$D310,0,IF(SUM($D310,I279)&gt;AS$5,$AA290/I279,$AA290-SUM($I310:AR310)))</f>
        <v>0</v>
      </c>
      <c r="AT310" s="154">
        <f>IF(AT$5&lt;=$D310,0,IF(SUM($D310,I279)&gt;AT$5,$AA290/I279,$AA290-SUM($I310:AS310)))</f>
        <v>0</v>
      </c>
      <c r="AU310" s="154">
        <f>IF(AU$5&lt;=$D310,0,IF(SUM($D310,I279)&gt;AU$5,$AA290/I279,$AA290-SUM($I310:AT310)))</f>
        <v>0</v>
      </c>
      <c r="AV310" s="154">
        <f>IF(AV$5&lt;=$D310,0,IF(SUM($D310,I279)&gt;AV$5,$AA290/I279,$AA290-SUM($I310:AU310)))</f>
        <v>0</v>
      </c>
      <c r="AW310" s="154">
        <f>IF(AW$5&lt;=$D310,0,IF(SUM($D310,I279)&gt;AW$5,$AA290/I279,$AA290-SUM($I310:AV310)))</f>
        <v>0</v>
      </c>
      <c r="AX310" s="154">
        <f>IF(AX$5&lt;=$D310,0,IF(SUM($D310,I279)&gt;AX$5,$AA290/I279,$AA290-SUM($I310:AW310)))</f>
        <v>0</v>
      </c>
      <c r="AY310" s="154">
        <f>IF(AY$5&lt;=$D310,0,IF(SUM($D310,I279)&gt;AY$5,$AA290/I279,$AA290-SUM($I310:AX310)))</f>
        <v>0</v>
      </c>
      <c r="AZ310" s="154">
        <f>IF(AZ$5&lt;=$D310,0,IF(SUM($D310,I279)&gt;AZ$5,$AA290/I279,$AA290-SUM($I310:AY310)))</f>
        <v>0</v>
      </c>
      <c r="BA310" s="154">
        <f>IF(BA$5&lt;=$D310,0,IF(SUM($D310,I279)&gt;BA$5,$AA290/I279,$AA290-SUM($I310:AZ310)))</f>
        <v>0</v>
      </c>
      <c r="BB310" s="154">
        <f>IF(BB$5&lt;=$D310,0,IF(SUM($D310,I279)&gt;BB$5,$AA290/I279,$AA290-SUM($I310:BA310)))</f>
        <v>0</v>
      </c>
      <c r="BC310" s="154">
        <f>IF(BC$5&lt;=$D310,0,IF(SUM($D310,I279)&gt;BC$5,$AA290/I279,$AA290-SUM($I310:BB310)))</f>
        <v>0</v>
      </c>
      <c r="BD310" s="154">
        <f>IF(BD$5&lt;=$D310,0,IF(SUM($D310,I279)&gt;BD$5,$AA290/I279,$AA290-SUM($I310:BC310)))</f>
        <v>0</v>
      </c>
      <c r="BE310" s="154">
        <f>IF(BE$5&lt;=$D310,0,IF(SUM($D310,I279)&gt;BE$5,$AA290/I279,$AA290-SUM($I310:BD310)))</f>
        <v>0</v>
      </c>
      <c r="BF310" s="154">
        <f>IF(BF$5&lt;=$D310,0,IF(SUM($D310,I279)&gt;BF$5,$AA290/I279,$AA290-SUM($I310:BE310)))</f>
        <v>0</v>
      </c>
      <c r="BG310" s="154">
        <f>IF(BG$5&lt;=$D310,0,IF(SUM($D310,I279)&gt;BG$5,$AA290/I279,$AA290-SUM($I310:BF310)))</f>
        <v>0</v>
      </c>
      <c r="BH310" s="154">
        <f>IF(BH$5&lt;=$D310,0,IF(SUM($D310,I279)&gt;BH$5,$AA290/I279,$AA290-SUM($I310:BG310)))</f>
        <v>0</v>
      </c>
      <c r="BI310" s="154">
        <f>IF(BI$5&lt;=$D310,0,IF(SUM($D310,I279)&gt;BI$5,$AA290/I279,$AA290-SUM($I310:BH310)))</f>
        <v>0</v>
      </c>
      <c r="BJ310" s="154">
        <f>IF(BJ$5&lt;=$D310,0,IF(SUM($D310,I279)&gt;BJ$5,$AA290/I279,$AA290-SUM($I310:BI310)))</f>
        <v>0</v>
      </c>
      <c r="BK310" s="154">
        <f>IF(BK$5&lt;=$D310,0,IF(SUM($D310,I279)&gt;BK$5,$AA290/I279,$AA290-SUM($I310:BJ310)))</f>
        <v>0</v>
      </c>
      <c r="BL310" s="154">
        <f>IF(BL$5&lt;=$D310,0,IF(SUM($D310,I279)&gt;BL$5,$AA290/I279,$AA290-SUM($I310:BK310)))</f>
        <v>0</v>
      </c>
      <c r="BM310" s="154">
        <f>IF(BM$5&lt;=$D310,0,IF(SUM($D310,I279)&gt;BM$5,$AA290/I279,$AA290-SUM($I310:BL310)))</f>
        <v>0</v>
      </c>
      <c r="BN310" s="154">
        <f>IF(BN$5&lt;=$D310,0,IF(SUM($D310,I279)&gt;BN$5,$AA290/I279,$AA290-SUM($I310:BM310)))</f>
        <v>0</v>
      </c>
      <c r="BO310" s="154">
        <f>IF(BO$5&lt;=$D310,0,IF(SUM($D310,I279)&gt;BO$5,$AA290/I279,$AA290-SUM($I310:BN310)))</f>
        <v>0</v>
      </c>
      <c r="BP310" s="154">
        <f>IF(BP$5&lt;=$D310,0,IF(SUM($D310,I279)&gt;BP$5,$AA290/I279,$AA290-SUM($I310:BO310)))</f>
        <v>0</v>
      </c>
      <c r="BQ310" s="154">
        <f>IF(BQ$5&lt;=$D310,0,IF(SUM($D310,I279)&gt;BQ$5,$AA290/I279,$AA290-SUM($I310:BP310)))</f>
        <v>0</v>
      </c>
      <c r="BR310" s="154">
        <f>IF(BR$5&lt;=$D310,0,IF(SUM($D310,I279)&gt;BR$5,$AA290/I279,$AA290-SUM($I310:BQ310)))</f>
        <v>0</v>
      </c>
      <c r="BS310" s="154">
        <f>IF(BS$5&lt;=$D310,0,IF(SUM($D310,I279)&gt;BS$5,$AA290/I279,$AA290-SUM($I310:BR310)))</f>
        <v>0</v>
      </c>
      <c r="BT310" s="154">
        <f>IF(BT$5&lt;=$D310,0,IF(SUM($D310,I279)&gt;BT$5,$AA290/I279,$AA290-SUM($I310:BS310)))</f>
        <v>0</v>
      </c>
      <c r="BU310" s="154">
        <f>IF(BU$5&lt;=$D310,0,IF(SUM($D310,I279)&gt;BU$5,$AA290/I279,$AA290-SUM($I310:BT310)))</f>
        <v>0</v>
      </c>
      <c r="BV310" s="154">
        <f>IF(BV$5&lt;=$D310,0,IF(SUM($D310,I279)&gt;BV$5,$AA290/I279,$AA290-SUM($I310:BU310)))</f>
        <v>0</v>
      </c>
      <c r="BW310" s="154">
        <f>IF(BW$5&lt;=$D310,0,IF(SUM($D310,I279)&gt;BW$5,$AA290/I279,$AA290-SUM($I310:BV310)))</f>
        <v>0</v>
      </c>
    </row>
    <row r="311" spans="4:75" ht="12.75" customHeight="1" outlineLevel="1">
      <c r="D311" s="155">
        <f t="shared" si="77"/>
        <v>2031</v>
      </c>
      <c r="E311" s="120" t="s">
        <v>55</v>
      </c>
      <c r="I311" s="134"/>
      <c r="J311" s="152">
        <f>IF(J$5&lt;=$D311,0,IF(SUM($D311,I279)&gt;J$5,$AB290/I279,$AB290-SUM($I311:I311)))</f>
        <v>0</v>
      </c>
      <c r="K311" s="152">
        <f>IF(K$5&lt;=$D311,0,IF(SUM($D311,I279)&gt;K$5,$AB290/I279,$AB290-SUM($I311:J311)))</f>
        <v>0</v>
      </c>
      <c r="L311" s="152">
        <f>IF(L$5&lt;=$D311,0,IF(SUM($D311,I279)&gt;L$5,$AB290/I279,$AB290-SUM($I311:K311)))</f>
        <v>0</v>
      </c>
      <c r="M311" s="152">
        <f>IF(M$5&lt;=$D311,0,IF(SUM($D311,I279)&gt;M$5,$AB290/I279,$AB290-SUM($I311:L311)))</f>
        <v>0</v>
      </c>
      <c r="N311" s="152">
        <f>IF(N$5&lt;=$D311,0,IF(SUM($D311,I279)&gt;N$5,$AB290/I279,$AB290-SUM($I311:M311)))</f>
        <v>0</v>
      </c>
      <c r="O311" s="152">
        <f>IF(O$5&lt;=$D311,0,IF(SUM($D311,I279)&gt;O$5,$AB290/I279,$AB290-SUM($I311:N311)))</f>
        <v>0</v>
      </c>
      <c r="P311" s="152">
        <f>IF(P$5&lt;=$D311,0,IF(SUM($D311,I279)&gt;P$5,$AB290/I279,$AB290-SUM($I311:O311)))</f>
        <v>0</v>
      </c>
      <c r="Q311" s="152">
        <f>IF(Q$5&lt;=$D311,0,IF(SUM($D311,I279)&gt;Q$5,$AB290/I279,$AB290-SUM($I311:P311)))</f>
        <v>0</v>
      </c>
      <c r="R311" s="152">
        <f>IF(R$5&lt;=$D311,0,IF(SUM($D311,I279)&gt;R$5,$AB290/I279,$AB290-SUM($I311:Q311)))</f>
        <v>0</v>
      </c>
      <c r="S311" s="152">
        <f>IF(S$5&lt;=$D311,0,IF(SUM($D311,I279)&gt;S$5,$AB290/I279,$AB290-SUM($I311:R311)))</f>
        <v>0</v>
      </c>
      <c r="T311" s="152">
        <f>IF(T$5&lt;=$D311,0,IF(SUM($D311,I279)&gt;T$5,$AB290/I279,$AB290-SUM($I311:S311)))</f>
        <v>0</v>
      </c>
      <c r="U311" s="152">
        <f>IF(U$5&lt;=$D311,0,IF(SUM($D311,I279)&gt;U$5,$AB290/I279,$AB290-SUM($I311:T311)))</f>
        <v>0</v>
      </c>
      <c r="V311" s="152">
        <f>IF(V$5&lt;=$D311,0,IF(SUM($D311,I279)&gt;V$5,$AB290/I279,$AB290-SUM($I311:U311)))</f>
        <v>0</v>
      </c>
      <c r="W311" s="152">
        <f>IF(W$5&lt;=$D311,0,IF(SUM($D311,I279)&gt;W$5,$AB290/I279,$AB290-SUM($I311:V311)))</f>
        <v>0</v>
      </c>
      <c r="X311" s="152">
        <f>IF(X$5&lt;=$D311,0,IF(SUM($D311,I279)&gt;X$5,$AB290/I279,$AB290-SUM($I311:W311)))</f>
        <v>0</v>
      </c>
      <c r="Y311" s="152">
        <f>IF(Y$5&lt;=$D311,0,IF(SUM($D311,I279)&gt;Y$5,$AB290/I279,$AB290-SUM($I311:X311)))</f>
        <v>0</v>
      </c>
      <c r="Z311" s="152">
        <f>IF(Z$5&lt;=$D311,0,IF(SUM($D311,I279)&gt;Z$5,$AB290/I279,$AB290-SUM($I311:Y311)))</f>
        <v>0</v>
      </c>
      <c r="AA311" s="152">
        <f>IF(AA$5&lt;=$D311,0,IF(SUM($D311,I279)&gt;AA$5,$AB290/I279,$AB290-SUM($I311:Z311)))</f>
        <v>0</v>
      </c>
      <c r="AB311" s="152">
        <f>IF(AB$5&lt;=$D311,0,IF(SUM($D311,I279)&gt;AB$5,$AB290/I279,$AB290-SUM($I311:AA311)))</f>
        <v>0</v>
      </c>
      <c r="AC311" s="153">
        <f>IF(AC$5&lt;=$D311,0,IF(SUM($D311,I279)&gt;AC$5,$AB290/I279,$AB290-SUM($I311:AB311)))</f>
        <v>0</v>
      </c>
      <c r="AD311" s="154">
        <f>IF(AD$5&lt;=$D311,0,IF(SUM($D311,I279)&gt;AD$5,$AB290/I279,$AB290-SUM($I311:AC311)))</f>
        <v>0</v>
      </c>
      <c r="AE311" s="154">
        <f>IF(AE$5&lt;=$D311,0,IF(SUM($D311,I279)&gt;AE$5,$AB290/I279,$AB290-SUM($I311:AD311)))</f>
        <v>0</v>
      </c>
      <c r="AF311" s="154">
        <f>IF(AF$5&lt;=$D311,0,IF(SUM($D311,I279)&gt;AF$5,$AB290/I279,$AB290-SUM($I311:AE311)))</f>
        <v>0</v>
      </c>
      <c r="AG311" s="154">
        <f>IF(AG$5&lt;=$D311,0,IF(SUM($D311,I279)&gt;AG$5,$AB290/I279,$AB290-SUM($I311:AF311)))</f>
        <v>0</v>
      </c>
      <c r="AH311" s="154">
        <f>IF(AH$5&lt;=$D311,0,IF(SUM($D311,I279)&gt;AH$5,$AB290/I279,$AB290-SUM($I311:AG311)))</f>
        <v>0</v>
      </c>
      <c r="AI311" s="154">
        <f>IF(AI$5&lt;=$D311,0,IF(SUM($D311,I279)&gt;AI$5,$AB290/I279,$AB290-SUM($I311:AH311)))</f>
        <v>0</v>
      </c>
      <c r="AJ311" s="154">
        <f>IF(AJ$5&lt;=$D311,0,IF(SUM($D311,I279)&gt;AJ$5,$AB290/I279,$AB290-SUM($I311:AI311)))</f>
        <v>0</v>
      </c>
      <c r="AK311" s="154">
        <f>IF(AK$5&lt;=$D311,0,IF(SUM($D311,I279)&gt;AK$5,$AB290/I279,$AB290-SUM($I311:AJ311)))</f>
        <v>0</v>
      </c>
      <c r="AL311" s="154">
        <f>IF(AL$5&lt;=$D311,0,IF(SUM($D311,I279)&gt;AL$5,$AB290/I279,$AB290-SUM($I311:AK311)))</f>
        <v>0</v>
      </c>
      <c r="AM311" s="154">
        <f>IF(AM$5&lt;=$D311,0,IF(SUM($D311,I279)&gt;AM$5,$AB290/I279,$AB290-SUM($I311:AL311)))</f>
        <v>0</v>
      </c>
      <c r="AN311" s="154">
        <f>IF(AN$5&lt;=$D311,0,IF(SUM($D311,I279)&gt;AN$5,$AB290/I279,$AB290-SUM($I311:AM311)))</f>
        <v>0</v>
      </c>
      <c r="AO311" s="154">
        <f>IF(AO$5&lt;=$D311,0,IF(SUM($D311,I279)&gt;AO$5,$AB290/I279,$AB290-SUM($I311:AN311)))</f>
        <v>0</v>
      </c>
      <c r="AP311" s="154">
        <f>IF(AP$5&lt;=$D311,0,IF(SUM($D311,I279)&gt;AP$5,$AB290/I279,$AB290-SUM($I311:AO311)))</f>
        <v>0</v>
      </c>
      <c r="AQ311" s="154">
        <f>IF(AQ$5&lt;=$D311,0,IF(SUM($D311,I279)&gt;AQ$5,$AB290/I279,$AB290-SUM($I311:AP311)))</f>
        <v>0</v>
      </c>
      <c r="AR311" s="154">
        <f>IF(AR$5&lt;=$D311,0,IF(SUM($D311,I279)&gt;AR$5,$AB290/I279,$AB290-SUM($I311:AQ311)))</f>
        <v>0</v>
      </c>
      <c r="AS311" s="154">
        <f>IF(AS$5&lt;=$D311,0,IF(SUM($D311,I279)&gt;AS$5,$AB290/I279,$AB290-SUM($I311:AR311)))</f>
        <v>0</v>
      </c>
      <c r="AT311" s="154">
        <f>IF(AT$5&lt;=$D311,0,IF(SUM($D311,I279)&gt;AT$5,$AB290/I279,$AB290-SUM($I311:AS311)))</f>
        <v>0</v>
      </c>
      <c r="AU311" s="154">
        <f>IF(AU$5&lt;=$D311,0,IF(SUM($D311,I279)&gt;AU$5,$AB290/I279,$AB290-SUM($I311:AT311)))</f>
        <v>0</v>
      </c>
      <c r="AV311" s="154">
        <f>IF(AV$5&lt;=$D311,0,IF(SUM($D311,I279)&gt;AV$5,$AB290/I279,$AB290-SUM($I311:AU311)))</f>
        <v>0</v>
      </c>
      <c r="AW311" s="154">
        <f>IF(AW$5&lt;=$D311,0,IF(SUM($D311,I279)&gt;AW$5,$AB290/I279,$AB290-SUM($I311:AV311)))</f>
        <v>0</v>
      </c>
      <c r="AX311" s="154">
        <f>IF(AX$5&lt;=$D311,0,IF(SUM($D311,I279)&gt;AX$5,$AB290/I279,$AB290-SUM($I311:AW311)))</f>
        <v>0</v>
      </c>
      <c r="AY311" s="154">
        <f>IF(AY$5&lt;=$D311,0,IF(SUM($D311,I279)&gt;AY$5,$AB290/I279,$AB290-SUM($I311:AX311)))</f>
        <v>0</v>
      </c>
      <c r="AZ311" s="154">
        <f>IF(AZ$5&lt;=$D311,0,IF(SUM($D311,I279)&gt;AZ$5,$AB290/I279,$AB290-SUM($I311:AY311)))</f>
        <v>0</v>
      </c>
      <c r="BA311" s="154">
        <f>IF(BA$5&lt;=$D311,0,IF(SUM($D311,I279)&gt;BA$5,$AB290/I279,$AB290-SUM($I311:AZ311)))</f>
        <v>0</v>
      </c>
      <c r="BB311" s="154">
        <f>IF(BB$5&lt;=$D311,0,IF(SUM($D311,I279)&gt;BB$5,$AB290/I279,$AB290-SUM($I311:BA311)))</f>
        <v>0</v>
      </c>
      <c r="BC311" s="154">
        <f>IF(BC$5&lt;=$D311,0,IF(SUM($D311,I279)&gt;BC$5,$AB290/I279,$AB290-SUM($I311:BB311)))</f>
        <v>0</v>
      </c>
      <c r="BD311" s="154">
        <f>IF(BD$5&lt;=$D311,0,IF(SUM($D311,I279)&gt;BD$5,$AB290/I279,$AB290-SUM($I311:BC311)))</f>
        <v>0</v>
      </c>
      <c r="BE311" s="154">
        <f>IF(BE$5&lt;=$D311,0,IF(SUM($D311,I279)&gt;BE$5,$AB290/I279,$AB290-SUM($I311:BD311)))</f>
        <v>0</v>
      </c>
      <c r="BF311" s="154">
        <f>IF(BF$5&lt;=$D311,0,IF(SUM($D311,I279)&gt;BF$5,$AB290/I279,$AB290-SUM($I311:BE311)))</f>
        <v>0</v>
      </c>
      <c r="BG311" s="154">
        <f>IF(BG$5&lt;=$D311,0,IF(SUM($D311,I279)&gt;BG$5,$AB290/I279,$AB290-SUM($I311:BF311)))</f>
        <v>0</v>
      </c>
      <c r="BH311" s="154">
        <f>IF(BH$5&lt;=$D311,0,IF(SUM($D311,I279)&gt;BH$5,$AB290/I279,$AB290-SUM($I311:BG311)))</f>
        <v>0</v>
      </c>
      <c r="BI311" s="154">
        <f>IF(BI$5&lt;=$D311,0,IF(SUM($D311,I279)&gt;BI$5,$AB290/I279,$AB290-SUM($I311:BH311)))</f>
        <v>0</v>
      </c>
      <c r="BJ311" s="154">
        <f>IF(BJ$5&lt;=$D311,0,IF(SUM($D311,I279)&gt;BJ$5,$AB290/I279,$AB290-SUM($I311:BI311)))</f>
        <v>0</v>
      </c>
      <c r="BK311" s="154">
        <f>IF(BK$5&lt;=$D311,0,IF(SUM($D311,I279)&gt;BK$5,$AB290/I279,$AB290-SUM($I311:BJ311)))</f>
        <v>0</v>
      </c>
      <c r="BL311" s="154">
        <f>IF(BL$5&lt;=$D311,0,IF(SUM($D311,I279)&gt;BL$5,$AB290/I279,$AB290-SUM($I311:BK311)))</f>
        <v>0</v>
      </c>
      <c r="BM311" s="154">
        <f>IF(BM$5&lt;=$D311,0,IF(SUM($D311,I279)&gt;BM$5,$AB290/I279,$AB290-SUM($I311:BL311)))</f>
        <v>0</v>
      </c>
      <c r="BN311" s="154">
        <f>IF(BN$5&lt;=$D311,0,IF(SUM($D311,I279)&gt;BN$5,$AB290/I279,$AB290-SUM($I311:BM311)))</f>
        <v>0</v>
      </c>
      <c r="BO311" s="154">
        <f>IF(BO$5&lt;=$D311,0,IF(SUM($D311,I279)&gt;BO$5,$AB290/I279,$AB290-SUM($I311:BN311)))</f>
        <v>0</v>
      </c>
      <c r="BP311" s="154">
        <f>IF(BP$5&lt;=$D311,0,IF(SUM($D311,I279)&gt;BP$5,$AB290/I279,$AB290-SUM($I311:BO311)))</f>
        <v>0</v>
      </c>
      <c r="BQ311" s="154">
        <f>IF(BQ$5&lt;=$D311,0,IF(SUM($D311,I279)&gt;BQ$5,$AB290/I279,$AB290-SUM($I311:BP311)))</f>
        <v>0</v>
      </c>
      <c r="BR311" s="154">
        <f>IF(BR$5&lt;=$D311,0,IF(SUM($D311,I279)&gt;BR$5,$AB290/I279,$AB290-SUM($I311:BQ311)))</f>
        <v>0</v>
      </c>
      <c r="BS311" s="154">
        <f>IF(BS$5&lt;=$D311,0,IF(SUM($D311,I279)&gt;BS$5,$AB290/I279,$AB290-SUM($I311:BR311)))</f>
        <v>0</v>
      </c>
      <c r="BT311" s="154">
        <f>IF(BT$5&lt;=$D311,0,IF(SUM($D311,I279)&gt;BT$5,$AB290/I279,$AB290-SUM($I311:BS311)))</f>
        <v>0</v>
      </c>
      <c r="BU311" s="154">
        <f>IF(BU$5&lt;=$D311,0,IF(SUM($D311,I279)&gt;BU$5,$AB290/I279,$AB290-SUM($I311:BT311)))</f>
        <v>0</v>
      </c>
      <c r="BV311" s="154">
        <f>IF(BV$5&lt;=$D311,0,IF(SUM($D311,I279)&gt;BV$5,$AB290/I279,$AB290-SUM($I311:BU311)))</f>
        <v>0</v>
      </c>
      <c r="BW311" s="154">
        <f>IF(BW$5&lt;=$D311,0,IF(SUM($D311,I279)&gt;BW$5,$AB290/I279,$AB290-SUM($I311:BV311)))</f>
        <v>0</v>
      </c>
    </row>
    <row r="312" spans="4:75" ht="12.75" customHeight="1" outlineLevel="1">
      <c r="D312" s="155">
        <f t="shared" si="77"/>
        <v>2032</v>
      </c>
      <c r="E312" s="120" t="s">
        <v>55</v>
      </c>
      <c r="I312" s="134"/>
      <c r="J312" s="152">
        <f>IF(J$5&lt;=$D312,0,IF(SUM($D312,I279)&gt;J$5,$AC290/I279,$AC290-SUM($I312:I312)))</f>
        <v>0</v>
      </c>
      <c r="K312" s="152">
        <f>IF(K$5&lt;=$D312,0,IF(SUM($D312,I279)&gt;K$5,$AC290/I279,$AC290-SUM($I312:J312)))</f>
        <v>0</v>
      </c>
      <c r="L312" s="152">
        <f>IF(L$5&lt;=$D312,0,IF(SUM($D312,I279)&gt;L$5,$AC290/I279,$AC290-SUM($I312:K312)))</f>
        <v>0</v>
      </c>
      <c r="M312" s="152">
        <f>IF(M$5&lt;=$D312,0,IF(SUM($D312,I279)&gt;M$5,$AC290/I279,$AC290-SUM($I312:L312)))</f>
        <v>0</v>
      </c>
      <c r="N312" s="152">
        <f>IF(N$5&lt;=$D312,0,IF(SUM($D312,I279)&gt;N$5,$AC290/I279,$AC290-SUM($I312:M312)))</f>
        <v>0</v>
      </c>
      <c r="O312" s="152">
        <f>IF(O$5&lt;=$D312,0,IF(SUM($D312,I279)&gt;O$5,$AC290/I279,$AC290-SUM($I312:N312)))</f>
        <v>0</v>
      </c>
      <c r="P312" s="152">
        <f>IF(P$5&lt;=$D312,0,IF(SUM($D312,I279)&gt;P$5,$AC290/I279,$AC290-SUM($I312:O312)))</f>
        <v>0</v>
      </c>
      <c r="Q312" s="152">
        <f>IF(Q$5&lt;=$D312,0,IF(SUM($D312,I279)&gt;Q$5,$AC290/I279,$AC290-SUM($I312:P312)))</f>
        <v>0</v>
      </c>
      <c r="R312" s="152">
        <f>IF(R$5&lt;=$D312,0,IF(SUM($D312,I279)&gt;R$5,$AC290/I279,$AC290-SUM($I312:Q312)))</f>
        <v>0</v>
      </c>
      <c r="S312" s="152">
        <f>IF(S$5&lt;=$D312,0,IF(SUM($D312,I279)&gt;S$5,$AC290/I279,$AC290-SUM($I312:R312)))</f>
        <v>0</v>
      </c>
      <c r="T312" s="152">
        <f>IF(T$5&lt;=$D312,0,IF(SUM($D312,I279)&gt;T$5,$AC290/I279,$AC290-SUM($I312:S312)))</f>
        <v>0</v>
      </c>
      <c r="U312" s="152">
        <f>IF(U$5&lt;=$D312,0,IF(SUM($D312,I279)&gt;U$5,$AC290/I279,$AC290-SUM($I312:T312)))</f>
        <v>0</v>
      </c>
      <c r="V312" s="152">
        <f>IF(V$5&lt;=$D312,0,IF(SUM($D312,I279)&gt;V$5,$AC290/I279,$AC290-SUM($I312:U312)))</f>
        <v>0</v>
      </c>
      <c r="W312" s="152">
        <f>IF(W$5&lt;=$D312,0,IF(SUM($D312,I279)&gt;W$5,$AC290/I279,$AC290-SUM($I312:V312)))</f>
        <v>0</v>
      </c>
      <c r="X312" s="152">
        <f>IF(X$5&lt;=$D312,0,IF(SUM($D312,I279)&gt;X$5,$AC290/I279,$AC290-SUM($I312:W312)))</f>
        <v>0</v>
      </c>
      <c r="Y312" s="152">
        <f>IF(Y$5&lt;=$D312,0,IF(SUM($D312,I279)&gt;Y$5,$AC290/I279,$AC290-SUM($I312:X312)))</f>
        <v>0</v>
      </c>
      <c r="Z312" s="152">
        <f>IF(Z$5&lt;=$D312,0,IF(SUM($D312,I279)&gt;Z$5,$AC290/I279,$AC290-SUM($I312:Y312)))</f>
        <v>0</v>
      </c>
      <c r="AA312" s="152">
        <f>IF(AA$5&lt;=$D312,0,IF(SUM($D312,I279)&gt;AA$5,$AC290/I279,$AC290-SUM($I312:Z312)))</f>
        <v>0</v>
      </c>
      <c r="AB312" s="152">
        <f>IF(AB$5&lt;=$D312,0,IF(SUM($D312,I279)&gt;AB$5,$AC290/I279,$AC290-SUM($I312:AA312)))</f>
        <v>0</v>
      </c>
      <c r="AC312" s="152">
        <f>IF(AC$5&lt;=$D312,0,IF(SUM($D312,I279)&gt;AC$5,$AC290/I279,$AC290-SUM($I312:AB312)))</f>
        <v>0</v>
      </c>
      <c r="AD312" s="153">
        <f>IF(AD$5&lt;=$D312,0,IF(SUM($D312,I279)&gt;AD$5,$AC290/I279,$AC290-SUM($I312:AC312)))</f>
        <v>0</v>
      </c>
      <c r="AE312" s="154">
        <f>IF(AE$5&lt;=$D312,0,IF(SUM($D312,I279)&gt;AE$5,$AC290/I279,$AC290-SUM($I312:AD312)))</f>
        <v>0</v>
      </c>
      <c r="AF312" s="154">
        <f>IF(AF$5&lt;=$D312,0,IF(SUM($D312,I279)&gt;AF$5,$AC290/I279,$AC290-SUM($I312:AE312)))</f>
        <v>0</v>
      </c>
      <c r="AG312" s="154">
        <f>IF(AG$5&lt;=$D312,0,IF(SUM($D312,I279)&gt;AG$5,$AC290/I279,$AC290-SUM($I312:AF312)))</f>
        <v>0</v>
      </c>
      <c r="AH312" s="154">
        <f>IF(AH$5&lt;=$D312,0,IF(SUM($D312,I279)&gt;AH$5,$AC290/I279,$AC290-SUM($I312:AG312)))</f>
        <v>0</v>
      </c>
      <c r="AI312" s="154">
        <f>IF(AI$5&lt;=$D312,0,IF(SUM($D312,I279)&gt;AI$5,$AC290/I279,$AC290-SUM($I312:AH312)))</f>
        <v>0</v>
      </c>
      <c r="AJ312" s="154">
        <f>IF(AJ$5&lt;=$D312,0,IF(SUM($D312,I279)&gt;AJ$5,$AC290/I279,$AC290-SUM($I312:AI312)))</f>
        <v>0</v>
      </c>
      <c r="AK312" s="154">
        <f>IF(AK$5&lt;=$D312,0,IF(SUM($D312,I279)&gt;AK$5,$AC290/I279,$AC290-SUM($I312:AJ312)))</f>
        <v>0</v>
      </c>
      <c r="AL312" s="154">
        <f>IF(AL$5&lt;=$D312,0,IF(SUM($D312,I279)&gt;AL$5,$AC290/I279,$AC290-SUM($I312:AK312)))</f>
        <v>0</v>
      </c>
      <c r="AM312" s="154">
        <f>IF(AM$5&lt;=$D312,0,IF(SUM($D312,I279)&gt;AM$5,$AC290/I279,$AC290-SUM($I312:AL312)))</f>
        <v>0</v>
      </c>
      <c r="AN312" s="154">
        <f>IF(AN$5&lt;=$D312,0,IF(SUM($D312,I279)&gt;AN$5,$AC290/I279,$AC290-SUM($I312:AM312)))</f>
        <v>0</v>
      </c>
      <c r="AO312" s="154">
        <f>IF(AO$5&lt;=$D312,0,IF(SUM($D312,I279)&gt;AO$5,$AC290/I279,$AC290-SUM($I312:AN312)))</f>
        <v>0</v>
      </c>
      <c r="AP312" s="154">
        <f>IF(AP$5&lt;=$D312,0,IF(SUM($D312,I279)&gt;AP$5,$AC290/I279,$AC290-SUM($I312:AO312)))</f>
        <v>0</v>
      </c>
      <c r="AQ312" s="154">
        <f>IF(AQ$5&lt;=$D312,0,IF(SUM($D312,I279)&gt;AQ$5,$AC290/I279,$AC290-SUM($I312:AP312)))</f>
        <v>0</v>
      </c>
      <c r="AR312" s="154">
        <f>IF(AR$5&lt;=$D312,0,IF(SUM($D312,I279)&gt;AR$5,$AC290/I279,$AC290-SUM($I312:AQ312)))</f>
        <v>0</v>
      </c>
      <c r="AS312" s="154">
        <f>IF(AS$5&lt;=$D312,0,IF(SUM($D312,I279)&gt;AS$5,$AC290/I279,$AC290-SUM($I312:AR312)))</f>
        <v>0</v>
      </c>
      <c r="AT312" s="154">
        <f>IF(AT$5&lt;=$D312,0,IF(SUM($D312,I279)&gt;AT$5,$AC290/I279,$AC290-SUM($I312:AS312)))</f>
        <v>0</v>
      </c>
      <c r="AU312" s="154">
        <f>IF(AU$5&lt;=$D312,0,IF(SUM($D312,I279)&gt;AU$5,$AC290/I279,$AC290-SUM($I312:AT312)))</f>
        <v>0</v>
      </c>
      <c r="AV312" s="154">
        <f>IF(AV$5&lt;=$D312,0,IF(SUM($D312,I279)&gt;AV$5,$AC290/I279,$AC290-SUM($I312:AU312)))</f>
        <v>0</v>
      </c>
      <c r="AW312" s="154">
        <f>IF(AW$5&lt;=$D312,0,IF(SUM($D312,I279)&gt;AW$5,$AC290/I279,$AC290-SUM($I312:AV312)))</f>
        <v>0</v>
      </c>
      <c r="AX312" s="154">
        <f>IF(AX$5&lt;=$D312,0,IF(SUM($D312,I279)&gt;AX$5,$AC290/I279,$AC290-SUM($I312:AW312)))</f>
        <v>0</v>
      </c>
      <c r="AY312" s="154">
        <f>IF(AY$5&lt;=$D312,0,IF(SUM($D312,I279)&gt;AY$5,$AC290/I279,$AC290-SUM($I312:AX312)))</f>
        <v>0</v>
      </c>
      <c r="AZ312" s="154">
        <f>IF(AZ$5&lt;=$D312,0,IF(SUM($D312,I279)&gt;AZ$5,$AC290/I279,$AC290-SUM($I312:AY312)))</f>
        <v>0</v>
      </c>
      <c r="BA312" s="154">
        <f>IF(BA$5&lt;=$D312,0,IF(SUM($D312,I279)&gt;BA$5,$AC290/I279,$AC290-SUM($I312:AZ312)))</f>
        <v>0</v>
      </c>
      <c r="BB312" s="154">
        <f>IF(BB$5&lt;=$D312,0,IF(SUM($D312,I279)&gt;BB$5,$AC290/I279,$AC290-SUM($I312:BA312)))</f>
        <v>0</v>
      </c>
      <c r="BC312" s="154">
        <f>IF(BC$5&lt;=$D312,0,IF(SUM($D312,I279)&gt;BC$5,$AC290/I279,$AC290-SUM($I312:BB312)))</f>
        <v>0</v>
      </c>
      <c r="BD312" s="154">
        <f>IF(BD$5&lt;=$D312,0,IF(SUM($D312,I279)&gt;BD$5,$AC290/I279,$AC290-SUM($I312:BC312)))</f>
        <v>0</v>
      </c>
      <c r="BE312" s="154">
        <f>IF(BE$5&lt;=$D312,0,IF(SUM($D312,I279)&gt;BE$5,$AC290/I279,$AC290-SUM($I312:BD312)))</f>
        <v>0</v>
      </c>
      <c r="BF312" s="154">
        <f>IF(BF$5&lt;=$D312,0,IF(SUM($D312,I279)&gt;BF$5,$AC290/I279,$AC290-SUM($I312:BE312)))</f>
        <v>0</v>
      </c>
      <c r="BG312" s="154">
        <f>IF(BG$5&lt;=$D312,0,IF(SUM($D312,I279)&gt;BG$5,$AC290/I279,$AC290-SUM($I312:BF312)))</f>
        <v>0</v>
      </c>
      <c r="BH312" s="154">
        <f>IF(BH$5&lt;=$D312,0,IF(SUM($D312,I279)&gt;BH$5,$AC290/I279,$AC290-SUM($I312:BG312)))</f>
        <v>0</v>
      </c>
      <c r="BI312" s="154">
        <f>IF(BI$5&lt;=$D312,0,IF(SUM($D312,I279)&gt;BI$5,$AC290/I279,$AC290-SUM($I312:BH312)))</f>
        <v>0</v>
      </c>
      <c r="BJ312" s="154">
        <f>IF(BJ$5&lt;=$D312,0,IF(SUM($D312,I279)&gt;BJ$5,$AC290/I279,$AC290-SUM($I312:BI312)))</f>
        <v>0</v>
      </c>
      <c r="BK312" s="154">
        <f>IF(BK$5&lt;=$D312,0,IF(SUM($D312,I279)&gt;BK$5,$AC290/I279,$AC290-SUM($I312:BJ312)))</f>
        <v>0</v>
      </c>
      <c r="BL312" s="154">
        <f>IF(BL$5&lt;=$D312,0,IF(SUM($D312,I279)&gt;BL$5,$AC290/I279,$AC290-SUM($I312:BK312)))</f>
        <v>0</v>
      </c>
      <c r="BM312" s="154">
        <f>IF(BM$5&lt;=$D312,0,IF(SUM($D312,I279)&gt;BM$5,$AC290/I279,$AC290-SUM($I312:BL312)))</f>
        <v>0</v>
      </c>
      <c r="BN312" s="154">
        <f>IF(BN$5&lt;=$D312,0,IF(SUM($D312,I279)&gt;BN$5,$AC290/I279,$AC290-SUM($I312:BM312)))</f>
        <v>0</v>
      </c>
      <c r="BO312" s="154">
        <f>IF(BO$5&lt;=$D312,0,IF(SUM($D312,I279)&gt;BO$5,$AC290/I279,$AC290-SUM($I312:BN312)))</f>
        <v>0</v>
      </c>
      <c r="BP312" s="154">
        <f>IF(BP$5&lt;=$D312,0,IF(SUM($D312,I279)&gt;BP$5,$AC290/I279,$AC290-SUM($I312:BO312)))</f>
        <v>0</v>
      </c>
      <c r="BQ312" s="154">
        <f>IF(BQ$5&lt;=$D312,0,IF(SUM($D312,I279)&gt;BQ$5,$AC290/I279,$AC290-SUM($I312:BP312)))</f>
        <v>0</v>
      </c>
      <c r="BR312" s="154">
        <f>IF(BR$5&lt;=$D312,0,IF(SUM($D312,I279)&gt;BR$5,$AC290/I279,$AC290-SUM($I312:BQ312)))</f>
        <v>0</v>
      </c>
      <c r="BS312" s="154">
        <f>IF(BS$5&lt;=$D312,0,IF(SUM($D312,I279)&gt;BS$5,$AC290/I279,$AC290-SUM($I312:BR312)))</f>
        <v>0</v>
      </c>
      <c r="BT312" s="154">
        <f>IF(BT$5&lt;=$D312,0,IF(SUM($D312,I279)&gt;BT$5,$AC290/I279,$AC290-SUM($I312:BS312)))</f>
        <v>0</v>
      </c>
      <c r="BU312" s="154">
        <f>IF(BU$5&lt;=$D312,0,IF(SUM($D312,I279)&gt;BU$5,$AC290/I279,$AC290-SUM($I312:BT312)))</f>
        <v>0</v>
      </c>
      <c r="BV312" s="154">
        <f>IF(BV$5&lt;=$D312,0,IF(SUM($D312,I279)&gt;BV$5,$AC290/I279,$AC290-SUM($I312:BU312)))</f>
        <v>0</v>
      </c>
      <c r="BW312" s="154">
        <f>IF(BW$5&lt;=$D312,0,IF(SUM($D312,I279)&gt;BW$5,$AC290/I279,$AC290-SUM($I312:BV312)))</f>
        <v>0</v>
      </c>
    </row>
    <row r="313" spans="4:75" ht="12.75" customHeight="1" outlineLevel="1">
      <c r="D313" s="155">
        <f t="shared" si="77"/>
        <v>2033</v>
      </c>
      <c r="E313" s="120" t="s">
        <v>55</v>
      </c>
      <c r="I313" s="134"/>
      <c r="J313" s="152">
        <f>IF(J$5&lt;=$D313,0,IF(SUM($D313,I279)&gt;J$5,$AD290/I279,$AD290-SUM($I313:I313)))</f>
        <v>0</v>
      </c>
      <c r="K313" s="152">
        <f>IF(K$5&lt;=$D313,0,IF(SUM($D313,I279)&gt;K$5,$AD290/I279,$AD290-SUM($I313:J313)))</f>
        <v>0</v>
      </c>
      <c r="L313" s="152">
        <f>IF(L$5&lt;=$D313,0,IF(SUM($D313,I279)&gt;L$5,$AD290/I279,$AD290-SUM($I313:K313)))</f>
        <v>0</v>
      </c>
      <c r="M313" s="152">
        <f>IF(M$5&lt;=$D313,0,IF(SUM($D313,I279)&gt;M$5,$AD290/I279,$AD290-SUM($I313:L313)))</f>
        <v>0</v>
      </c>
      <c r="N313" s="152">
        <f>IF(N$5&lt;=$D313,0,IF(SUM($D313,I279)&gt;N$5,$AD290/I279,$AD290-SUM($I313:M313)))</f>
        <v>0</v>
      </c>
      <c r="O313" s="152">
        <f>IF(O$5&lt;=$D313,0,IF(SUM($D313,I279)&gt;O$5,$AD290/I279,$AD290-SUM($I313:N313)))</f>
        <v>0</v>
      </c>
      <c r="P313" s="152">
        <f>IF(P$5&lt;=$D313,0,IF(SUM($D313,I279)&gt;P$5,$AD290/I279,$AD290-SUM($I313:O313)))</f>
        <v>0</v>
      </c>
      <c r="Q313" s="152">
        <f>IF(Q$5&lt;=$D313,0,IF(SUM($D313,I279)&gt;Q$5,$AD290/I279,$AD290-SUM($I313:P313)))</f>
        <v>0</v>
      </c>
      <c r="R313" s="152">
        <f>IF(R$5&lt;=$D313,0,IF(SUM($D313,I279)&gt;R$5,$AD290/I279,$AD290-SUM($I313:Q313)))</f>
        <v>0</v>
      </c>
      <c r="S313" s="152">
        <f>IF(S$5&lt;=$D313,0,IF(SUM($D313,I279)&gt;S$5,$AD290/I279,$AD290-SUM($I313:R313)))</f>
        <v>0</v>
      </c>
      <c r="T313" s="152">
        <f>IF(T$5&lt;=$D313,0,IF(SUM($D313,I279)&gt;T$5,$AD290/I279,$AD290-SUM($I313:S313)))</f>
        <v>0</v>
      </c>
      <c r="U313" s="152">
        <f>IF(U$5&lt;=$D313,0,IF(SUM($D313,I279)&gt;U$5,$AD290/I279,$AD290-SUM($I313:T313)))</f>
        <v>0</v>
      </c>
      <c r="V313" s="152">
        <f>IF(V$5&lt;=$D313,0,IF(SUM($D313,I279)&gt;V$5,$AD290/I279,$AD290-SUM($I313:U313)))</f>
        <v>0</v>
      </c>
      <c r="W313" s="152">
        <f>IF(W$5&lt;=$D313,0,IF(SUM($D313,I279)&gt;W$5,$AD290/I279,$AD290-SUM($I313:V313)))</f>
        <v>0</v>
      </c>
      <c r="X313" s="152">
        <f>IF(X$5&lt;=$D313,0,IF(SUM($D313,I279)&gt;X$5,$AD290/I279,$AD290-SUM($I313:W313)))</f>
        <v>0</v>
      </c>
      <c r="Y313" s="152">
        <f>IF(Y$5&lt;=$D313,0,IF(SUM($D313,I279)&gt;Y$5,$AD290/I279,$AD290-SUM($I313:X313)))</f>
        <v>0</v>
      </c>
      <c r="Z313" s="152">
        <f>IF(Z$5&lt;=$D313,0,IF(SUM($D313,I279)&gt;Z$5,$AD290/I279,$AD290-SUM($I313:Y313)))</f>
        <v>0</v>
      </c>
      <c r="AA313" s="152">
        <f>IF(AA$5&lt;=$D313,0,IF(SUM($D313,I279)&gt;AA$5,$AD290/I279,$AD290-SUM($I313:Z313)))</f>
        <v>0</v>
      </c>
      <c r="AB313" s="152">
        <f>IF(AB$5&lt;=$D313,0,IF(SUM($D313,I279)&gt;AB$5,$AD290/I279,$AD290-SUM($I313:AA313)))</f>
        <v>0</v>
      </c>
      <c r="AC313" s="152">
        <f>IF(AC$5&lt;=$D313,0,IF(SUM($D313,I279)&gt;AC$5,$AD290/I279,$AD290-SUM($I313:AB313)))</f>
        <v>0</v>
      </c>
      <c r="AD313" s="152">
        <f>IF(AD$5&lt;=$D313,0,IF(SUM($D313,I279)&gt;AD$5,$AD290/I279,$AD290-SUM($I313:AC313)))</f>
        <v>0</v>
      </c>
      <c r="AE313" s="153">
        <f>IF(AE$5&lt;=$D313,0,IF(SUM($D313,I279)&gt;AE$5,$AD290/I279,$AD290-SUM($I313:AD313)))</f>
        <v>0</v>
      </c>
      <c r="AF313" s="154">
        <f>IF(AF$5&lt;=$D313,0,IF(SUM($D313,I279)&gt;AF$5,$AD290/I279,$AD290-SUM($I313:AE313)))</f>
        <v>0</v>
      </c>
      <c r="AG313" s="154">
        <f>IF(AG$5&lt;=$D313,0,IF(SUM($D313,I279)&gt;AG$5,$AD290/I279,$AD290-SUM($I313:AF313)))</f>
        <v>0</v>
      </c>
      <c r="AH313" s="154">
        <f>IF(AH$5&lt;=$D313,0,IF(SUM($D313,I279)&gt;AH$5,$AD290/I279,$AD290-SUM($I313:AG313)))</f>
        <v>0</v>
      </c>
      <c r="AI313" s="154">
        <f>IF(AI$5&lt;=$D313,0,IF(SUM($D313,I279)&gt;AI$5,$AD290/I279,$AD290-SUM($I313:AH313)))</f>
        <v>0</v>
      </c>
      <c r="AJ313" s="154">
        <f>IF(AJ$5&lt;=$D313,0,IF(SUM($D313,I279)&gt;AJ$5,$AD290/I279,$AD290-SUM($I313:AI313)))</f>
        <v>0</v>
      </c>
      <c r="AK313" s="154">
        <f>IF(AK$5&lt;=$D313,0,IF(SUM($D313,I279)&gt;AK$5,$AD290/I279,$AD290-SUM($I313:AJ313)))</f>
        <v>0</v>
      </c>
      <c r="AL313" s="154">
        <f>IF(AL$5&lt;=$D313,0,IF(SUM($D313,I279)&gt;AL$5,$AD290/I279,$AD290-SUM($I313:AK313)))</f>
        <v>0</v>
      </c>
      <c r="AM313" s="154">
        <f>IF(AM$5&lt;=$D313,0,IF(SUM($D313,I279)&gt;AM$5,$AD290/I279,$AD290-SUM($I313:AL313)))</f>
        <v>0</v>
      </c>
      <c r="AN313" s="154">
        <f>IF(AN$5&lt;=$D313,0,IF(SUM($D313,I279)&gt;AN$5,$AD290/I279,$AD290-SUM($I313:AM313)))</f>
        <v>0</v>
      </c>
      <c r="AO313" s="154">
        <f>IF(AO$5&lt;=$D313,0,IF(SUM($D313,I279)&gt;AO$5,$AD290/I279,$AD290-SUM($I313:AN313)))</f>
        <v>0</v>
      </c>
      <c r="AP313" s="154">
        <f>IF(AP$5&lt;=$D313,0,IF(SUM($D313,I279)&gt;AP$5,$AD290/I279,$AD290-SUM($I313:AO313)))</f>
        <v>0</v>
      </c>
      <c r="AQ313" s="154">
        <f>IF(AQ$5&lt;=$D313,0,IF(SUM($D313,I279)&gt;AQ$5,$AD290/I279,$AD290-SUM($I313:AP313)))</f>
        <v>0</v>
      </c>
      <c r="AR313" s="154">
        <f>IF(AR$5&lt;=$D313,0,IF(SUM($D313,I279)&gt;AR$5,$AD290/I279,$AD290-SUM($I313:AQ313)))</f>
        <v>0</v>
      </c>
      <c r="AS313" s="154">
        <f>IF(AS$5&lt;=$D313,0,IF(SUM($D313,I279)&gt;AS$5,$AD290/I279,$AD290-SUM($I313:AR313)))</f>
        <v>0</v>
      </c>
      <c r="AT313" s="154">
        <f>IF(AT$5&lt;=$D313,0,IF(SUM($D313,I279)&gt;AT$5,$AD290/I279,$AD290-SUM($I313:AS313)))</f>
        <v>0</v>
      </c>
      <c r="AU313" s="154">
        <f>IF(AU$5&lt;=$D313,0,IF(SUM($D313,I279)&gt;AU$5,$AD290/I279,$AD290-SUM($I313:AT313)))</f>
        <v>0</v>
      </c>
      <c r="AV313" s="154">
        <f>IF(AV$5&lt;=$D313,0,IF(SUM($D313,I279)&gt;AV$5,$AD290/I279,$AD290-SUM($I313:AU313)))</f>
        <v>0</v>
      </c>
      <c r="AW313" s="154">
        <f>IF(AW$5&lt;=$D313,0,IF(SUM($D313,I279)&gt;AW$5,$AD290/I279,$AD290-SUM($I313:AV313)))</f>
        <v>0</v>
      </c>
      <c r="AX313" s="154">
        <f>IF(AX$5&lt;=$D313,0,IF(SUM($D313,I279)&gt;AX$5,$AD290/I279,$AD290-SUM($I313:AW313)))</f>
        <v>0</v>
      </c>
      <c r="AY313" s="154">
        <f>IF(AY$5&lt;=$D313,0,IF(SUM($D313,I279)&gt;AY$5,$AD290/I279,$AD290-SUM($I313:AX313)))</f>
        <v>0</v>
      </c>
      <c r="AZ313" s="154">
        <f>IF(AZ$5&lt;=$D313,0,IF(SUM($D313,I279)&gt;AZ$5,$AD290/I279,$AD290-SUM($I313:AY313)))</f>
        <v>0</v>
      </c>
      <c r="BA313" s="154">
        <f>IF(BA$5&lt;=$D313,0,IF(SUM($D313,I279)&gt;BA$5,$AD290/I279,$AD290-SUM($I313:AZ313)))</f>
        <v>0</v>
      </c>
      <c r="BB313" s="154">
        <f>IF(BB$5&lt;=$D313,0,IF(SUM($D313,I279)&gt;BB$5,$AD290/I279,$AD290-SUM($I313:BA313)))</f>
        <v>0</v>
      </c>
      <c r="BC313" s="154">
        <f>IF(BC$5&lt;=$D313,0,IF(SUM($D313,I279)&gt;BC$5,$AD290/I279,$AD290-SUM($I313:BB313)))</f>
        <v>0</v>
      </c>
      <c r="BD313" s="154">
        <f>IF(BD$5&lt;=$D313,0,IF(SUM($D313,I279)&gt;BD$5,$AD290/I279,$AD290-SUM($I313:BC313)))</f>
        <v>0</v>
      </c>
      <c r="BE313" s="154">
        <f>IF(BE$5&lt;=$D313,0,IF(SUM($D313,I279)&gt;BE$5,$AD290/I279,$AD290-SUM($I313:BD313)))</f>
        <v>0</v>
      </c>
      <c r="BF313" s="154">
        <f>IF(BF$5&lt;=$D313,0,IF(SUM($D313,I279)&gt;BF$5,$AD290/I279,$AD290-SUM($I313:BE313)))</f>
        <v>0</v>
      </c>
      <c r="BG313" s="154">
        <f>IF(BG$5&lt;=$D313,0,IF(SUM($D313,I279)&gt;BG$5,$AD290/I279,$AD290-SUM($I313:BF313)))</f>
        <v>0</v>
      </c>
      <c r="BH313" s="154">
        <f>IF(BH$5&lt;=$D313,0,IF(SUM($D313,I279)&gt;BH$5,$AD290/I279,$AD290-SUM($I313:BG313)))</f>
        <v>0</v>
      </c>
      <c r="BI313" s="154">
        <f>IF(BI$5&lt;=$D313,0,IF(SUM($D313,I279)&gt;BI$5,$AD290/I279,$AD290-SUM($I313:BH313)))</f>
        <v>0</v>
      </c>
      <c r="BJ313" s="154">
        <f>IF(BJ$5&lt;=$D313,0,IF(SUM($D313,I279)&gt;BJ$5,$AD290/I279,$AD290-SUM($I313:BI313)))</f>
        <v>0</v>
      </c>
      <c r="BK313" s="154">
        <f>IF(BK$5&lt;=$D313,0,IF(SUM($D313,I279)&gt;BK$5,$AD290/I279,$AD290-SUM($I313:BJ313)))</f>
        <v>0</v>
      </c>
      <c r="BL313" s="154">
        <f>IF(BL$5&lt;=$D313,0,IF(SUM($D313,I279)&gt;BL$5,$AD290/I279,$AD290-SUM($I313:BK313)))</f>
        <v>0</v>
      </c>
      <c r="BM313" s="154">
        <f>IF(BM$5&lt;=$D313,0,IF(SUM($D313,I279)&gt;BM$5,$AD290/I279,$AD290-SUM($I313:BL313)))</f>
        <v>0</v>
      </c>
      <c r="BN313" s="154">
        <f>IF(BN$5&lt;=$D313,0,IF(SUM($D313,I279)&gt;BN$5,$AD290/I279,$AD290-SUM($I313:BM313)))</f>
        <v>0</v>
      </c>
      <c r="BO313" s="154">
        <f>IF(BO$5&lt;=$D313,0,IF(SUM($D313,I279)&gt;BO$5,$AD290/I279,$AD290-SUM($I313:BN313)))</f>
        <v>0</v>
      </c>
      <c r="BP313" s="154">
        <f>IF(BP$5&lt;=$D313,0,IF(SUM($D313,I279)&gt;BP$5,$AD290/I279,$AD290-SUM($I313:BO313)))</f>
        <v>0</v>
      </c>
      <c r="BQ313" s="154">
        <f>IF(BQ$5&lt;=$D313,0,IF(SUM($D313,I279)&gt;BQ$5,$AD290/I279,$AD290-SUM($I313:BP313)))</f>
        <v>0</v>
      </c>
      <c r="BR313" s="154">
        <f>IF(BR$5&lt;=$D313,0,IF(SUM($D313,I279)&gt;BR$5,$AD290/I279,$AD290-SUM($I313:BQ313)))</f>
        <v>0</v>
      </c>
      <c r="BS313" s="154">
        <f>IF(BS$5&lt;=$D313,0,IF(SUM($D313,I279)&gt;BS$5,$AD290/I279,$AD290-SUM($I313:BR313)))</f>
        <v>0</v>
      </c>
      <c r="BT313" s="154">
        <f>IF(BT$5&lt;=$D313,0,IF(SUM($D313,I279)&gt;BT$5,$AD290/I279,$AD290-SUM($I313:BS313)))</f>
        <v>0</v>
      </c>
      <c r="BU313" s="154">
        <f>IF(BU$5&lt;=$D313,0,IF(SUM($D313,I279)&gt;BU$5,$AD290/I279,$AD290-SUM($I313:BT313)))</f>
        <v>0</v>
      </c>
      <c r="BV313" s="154">
        <f>IF(BV$5&lt;=$D313,0,IF(SUM($D313,I279)&gt;BV$5,$AD290/I279,$AD290-SUM($I313:BU313)))</f>
        <v>0</v>
      </c>
      <c r="BW313" s="154">
        <f>IF(BW$5&lt;=$D313,0,IF(SUM($D313,I279)&gt;BW$5,$AD290/I279,$AD290-SUM($I313:BV313)))</f>
        <v>0</v>
      </c>
    </row>
    <row r="314" spans="4:75" ht="12.75" customHeight="1" outlineLevel="1">
      <c r="D314" s="155">
        <f t="shared" si="77"/>
        <v>2034</v>
      </c>
      <c r="E314" s="120" t="s">
        <v>55</v>
      </c>
      <c r="I314" s="134"/>
      <c r="J314" s="152">
        <f>IF(J$5&lt;=$D314,0,IF(SUM($D314,I279)&gt;J$5,$AE290/I279,$AE290-SUM($I314:I314)))</f>
        <v>0</v>
      </c>
      <c r="K314" s="152">
        <f>IF(K$5&lt;=$D314,0,IF(SUM($D314,I279)&gt;K$5,$AE290/I279,$AE290-SUM($I314:J314)))</f>
        <v>0</v>
      </c>
      <c r="L314" s="152">
        <f>IF(L$5&lt;=$D314,0,IF(SUM($D314,I279)&gt;L$5,$AE290/I279,$AE290-SUM($I314:K314)))</f>
        <v>0</v>
      </c>
      <c r="M314" s="152">
        <f>IF(M$5&lt;=$D314,0,IF(SUM($D314,I279)&gt;M$5,$AE290/I279,$AE290-SUM($I314:L314)))</f>
        <v>0</v>
      </c>
      <c r="N314" s="152">
        <f>IF(N$5&lt;=$D314,0,IF(SUM($D314,I279)&gt;N$5,$AE290/I279,$AE290-SUM($I314:M314)))</f>
        <v>0</v>
      </c>
      <c r="O314" s="152">
        <f>IF(O$5&lt;=$D314,0,IF(SUM($D314,I279)&gt;O$5,$AE290/I279,$AE290-SUM($I314:N314)))</f>
        <v>0</v>
      </c>
      <c r="P314" s="152">
        <f>IF(P$5&lt;=$D314,0,IF(SUM($D314,I279)&gt;P$5,$AE290/I279,$AE290-SUM($I314:O314)))</f>
        <v>0</v>
      </c>
      <c r="Q314" s="152">
        <f>IF(Q$5&lt;=$D314,0,IF(SUM($D314,I279)&gt;Q$5,$AE290/I279,$AE290-SUM($I314:P314)))</f>
        <v>0</v>
      </c>
      <c r="R314" s="152">
        <f>IF(R$5&lt;=$D314,0,IF(SUM($D314,I279)&gt;R$5,$AE290/I279,$AE290-SUM($I314:Q314)))</f>
        <v>0</v>
      </c>
      <c r="S314" s="152">
        <f>IF(S$5&lt;=$D314,0,IF(SUM($D314,I279)&gt;S$5,$AE290/I279,$AE290-SUM($I314:R314)))</f>
        <v>0</v>
      </c>
      <c r="T314" s="152">
        <f>IF(T$5&lt;=$D314,0,IF(SUM($D314,I279)&gt;T$5,$AE290/I279,$AE290-SUM($I314:S314)))</f>
        <v>0</v>
      </c>
      <c r="U314" s="152">
        <f>IF(U$5&lt;=$D314,0,IF(SUM($D314,I279)&gt;U$5,$AE290/I279,$AE290-SUM($I314:T314)))</f>
        <v>0</v>
      </c>
      <c r="V314" s="152">
        <f>IF(V$5&lt;=$D314,0,IF(SUM($D314,I279)&gt;V$5,$AE290/I279,$AE290-SUM($I314:U314)))</f>
        <v>0</v>
      </c>
      <c r="W314" s="152">
        <f>IF(W$5&lt;=$D314,0,IF(SUM($D314,I279)&gt;W$5,$AE290/I279,$AE290-SUM($I314:V314)))</f>
        <v>0</v>
      </c>
      <c r="X314" s="152">
        <f>IF(X$5&lt;=$D314,0,IF(SUM($D314,I279)&gt;X$5,$AE290/I279,$AE290-SUM($I314:W314)))</f>
        <v>0</v>
      </c>
      <c r="Y314" s="152">
        <f>IF(Y$5&lt;=$D314,0,IF(SUM($D314,I279)&gt;Y$5,$AE290/I279,$AE290-SUM($I314:X314)))</f>
        <v>0</v>
      </c>
      <c r="Z314" s="152">
        <f>IF(Z$5&lt;=$D314,0,IF(SUM($D314,I279)&gt;Z$5,$AE290/I279,$AE290-SUM($I314:Y314)))</f>
        <v>0</v>
      </c>
      <c r="AA314" s="152">
        <f>IF(AA$5&lt;=$D314,0,IF(SUM($D314,I279)&gt;AA$5,$AE290/I279,$AE290-SUM($I314:Z314)))</f>
        <v>0</v>
      </c>
      <c r="AB314" s="152">
        <f>IF(AB$5&lt;=$D314,0,IF(SUM($D314,I279)&gt;AB$5,$AE290/I279,$AE290-SUM($I314:AA314)))</f>
        <v>0</v>
      </c>
      <c r="AC314" s="152">
        <f>IF(AC$5&lt;=$D314,0,IF(SUM($D314,I279)&gt;AC$5,$AE290/I279,$AE290-SUM($I314:AB314)))</f>
        <v>0</v>
      </c>
      <c r="AD314" s="152">
        <f>IF(AD$5&lt;=$D314,0,IF(SUM($D314,I279)&gt;AD$5,$AE290/I279,$AE290-SUM($I314:AC314)))</f>
        <v>0</v>
      </c>
      <c r="AE314" s="152">
        <f>IF(AE$5&lt;=$D314,0,IF(SUM($D314,I279)&gt;AE$5,$AE290/I279,$AE290-SUM($I314:AD314)))</f>
        <v>0</v>
      </c>
      <c r="AF314" s="153">
        <f>IF(AF$5&lt;=$D314,0,IF(SUM($D314,I279)&gt;AF$5,$AE290/I279,$AE290-SUM($I314:AE314)))</f>
        <v>0</v>
      </c>
      <c r="AG314" s="154">
        <f>IF(AG$5&lt;=$D314,0,IF(SUM($D314,I279)&gt;AG$5,$AE290/I279,$AE290-SUM($I314:AF314)))</f>
        <v>0</v>
      </c>
      <c r="AH314" s="154">
        <f>IF(AH$5&lt;=$D314,0,IF(SUM($D314,I279)&gt;AH$5,$AE290/I279,$AE290-SUM($I314:AG314)))</f>
        <v>0</v>
      </c>
      <c r="AI314" s="154">
        <f>IF(AI$5&lt;=$D314,0,IF(SUM($D314,I279)&gt;AI$5,$AE290/I279,$AE290-SUM($I314:AH314)))</f>
        <v>0</v>
      </c>
      <c r="AJ314" s="154">
        <f>IF(AJ$5&lt;=$D314,0,IF(SUM($D314,I279)&gt;AJ$5,$AE290/I279,$AE290-SUM($I314:AI314)))</f>
        <v>0</v>
      </c>
      <c r="AK314" s="154">
        <f>IF(AK$5&lt;=$D314,0,IF(SUM($D314,I279)&gt;AK$5,$AE290/I279,$AE290-SUM($I314:AJ314)))</f>
        <v>0</v>
      </c>
      <c r="AL314" s="154">
        <f>IF(AL$5&lt;=$D314,0,IF(SUM($D314,I279)&gt;AL$5,$AE290/I279,$AE290-SUM($I314:AK314)))</f>
        <v>0</v>
      </c>
      <c r="AM314" s="154">
        <f>IF(AM$5&lt;=$D314,0,IF(SUM($D314,I279)&gt;AM$5,$AE290/I279,$AE290-SUM($I314:AL314)))</f>
        <v>0</v>
      </c>
      <c r="AN314" s="154">
        <f>IF(AN$5&lt;=$D314,0,IF(SUM($D314,I279)&gt;AN$5,$AE290/I279,$AE290-SUM($I314:AM314)))</f>
        <v>0</v>
      </c>
      <c r="AO314" s="154">
        <f>IF(AO$5&lt;=$D314,0,IF(SUM($D314,I279)&gt;AO$5,$AE290/I279,$AE290-SUM($I314:AN314)))</f>
        <v>0</v>
      </c>
      <c r="AP314" s="154">
        <f>IF(AP$5&lt;=$D314,0,IF(SUM($D314,I279)&gt;AP$5,$AE290/I279,$AE290-SUM($I314:AO314)))</f>
        <v>0</v>
      </c>
      <c r="AQ314" s="154">
        <f>IF(AQ$5&lt;=$D314,0,IF(SUM($D314,I279)&gt;AQ$5,$AE290/I279,$AE290-SUM($I314:AP314)))</f>
        <v>0</v>
      </c>
      <c r="AR314" s="154">
        <f>IF(AR$5&lt;=$D314,0,IF(SUM($D314,I279)&gt;AR$5,$AE290/I279,$AE290-SUM($I314:AQ314)))</f>
        <v>0</v>
      </c>
      <c r="AS314" s="154">
        <f>IF(AS$5&lt;=$D314,0,IF(SUM($D314,I279)&gt;AS$5,$AE290/I279,$AE290-SUM($I314:AR314)))</f>
        <v>0</v>
      </c>
      <c r="AT314" s="154">
        <f>IF(AT$5&lt;=$D314,0,IF(SUM($D314,I279)&gt;AT$5,$AE290/I279,$AE290-SUM($I314:AS314)))</f>
        <v>0</v>
      </c>
      <c r="AU314" s="154">
        <f>IF(AU$5&lt;=$D314,0,IF(SUM($D314,I279)&gt;AU$5,$AE290/I279,$AE290-SUM($I314:AT314)))</f>
        <v>0</v>
      </c>
      <c r="AV314" s="154">
        <f>IF(AV$5&lt;=$D314,0,IF(SUM($D314,I279)&gt;AV$5,$AE290/I279,$AE290-SUM($I314:AU314)))</f>
        <v>0</v>
      </c>
      <c r="AW314" s="154">
        <f>IF(AW$5&lt;=$D314,0,IF(SUM($D314,I279)&gt;AW$5,$AE290/I279,$AE290-SUM($I314:AV314)))</f>
        <v>0</v>
      </c>
      <c r="AX314" s="154">
        <f>IF(AX$5&lt;=$D314,0,IF(SUM($D314,I279)&gt;AX$5,$AE290/I279,$AE290-SUM($I314:AW314)))</f>
        <v>0</v>
      </c>
      <c r="AY314" s="154">
        <f>IF(AY$5&lt;=$D314,0,IF(SUM($D314,I279)&gt;AY$5,$AE290/I279,$AE290-SUM($I314:AX314)))</f>
        <v>0</v>
      </c>
      <c r="AZ314" s="154">
        <f>IF(AZ$5&lt;=$D314,0,IF(SUM($D314,I279)&gt;AZ$5,$AE290/I279,$AE290-SUM($I314:AY314)))</f>
        <v>0</v>
      </c>
      <c r="BA314" s="154">
        <f>IF(BA$5&lt;=$D314,0,IF(SUM($D314,I279)&gt;BA$5,$AE290/I279,$AE290-SUM($I314:AZ314)))</f>
        <v>0</v>
      </c>
      <c r="BB314" s="154">
        <f>IF(BB$5&lt;=$D314,0,IF(SUM($D314,I279)&gt;BB$5,$AE290/I279,$AE290-SUM($I314:BA314)))</f>
        <v>0</v>
      </c>
      <c r="BC314" s="154">
        <f>IF(BC$5&lt;=$D314,0,IF(SUM($D314,I279)&gt;BC$5,$AE290/I279,$AE290-SUM($I314:BB314)))</f>
        <v>0</v>
      </c>
      <c r="BD314" s="154">
        <f>IF(BD$5&lt;=$D314,0,IF(SUM($D314,I279)&gt;BD$5,$AE290/I279,$AE290-SUM($I314:BC314)))</f>
        <v>0</v>
      </c>
      <c r="BE314" s="154">
        <f>IF(BE$5&lt;=$D314,0,IF(SUM($D314,I279)&gt;BE$5,$AE290/I279,$AE290-SUM($I314:BD314)))</f>
        <v>0</v>
      </c>
      <c r="BF314" s="154">
        <f>IF(BF$5&lt;=$D314,0,IF(SUM($D314,I279)&gt;BF$5,$AE290/I279,$AE290-SUM($I314:BE314)))</f>
        <v>0</v>
      </c>
      <c r="BG314" s="154">
        <f>IF(BG$5&lt;=$D314,0,IF(SUM($D314,I279)&gt;BG$5,$AE290/I279,$AE290-SUM($I314:BF314)))</f>
        <v>0</v>
      </c>
      <c r="BH314" s="154">
        <f>IF(BH$5&lt;=$D314,0,IF(SUM($D314,I279)&gt;BH$5,$AE290/I279,$AE290-SUM($I314:BG314)))</f>
        <v>0</v>
      </c>
      <c r="BI314" s="154">
        <f>IF(BI$5&lt;=$D314,0,IF(SUM($D314,I279)&gt;BI$5,$AE290/I279,$AE290-SUM($I314:BH314)))</f>
        <v>0</v>
      </c>
      <c r="BJ314" s="154">
        <f>IF(BJ$5&lt;=$D314,0,IF(SUM($D314,I279)&gt;BJ$5,$AE290/I279,$AE290-SUM($I314:BI314)))</f>
        <v>0</v>
      </c>
      <c r="BK314" s="154">
        <f>IF(BK$5&lt;=$D314,0,IF(SUM($D314,I279)&gt;BK$5,$AE290/I279,$AE290-SUM($I314:BJ314)))</f>
        <v>0</v>
      </c>
      <c r="BL314" s="154">
        <f>IF(BL$5&lt;=$D314,0,IF(SUM($D314,I279)&gt;BL$5,$AE290/I279,$AE290-SUM($I314:BK314)))</f>
        <v>0</v>
      </c>
      <c r="BM314" s="154">
        <f>IF(BM$5&lt;=$D314,0,IF(SUM($D314,I279)&gt;BM$5,$AE290/I279,$AE290-SUM($I314:BL314)))</f>
        <v>0</v>
      </c>
      <c r="BN314" s="154">
        <f>IF(BN$5&lt;=$D314,0,IF(SUM($D314,I279)&gt;BN$5,$AE290/I279,$AE290-SUM($I314:BM314)))</f>
        <v>0</v>
      </c>
      <c r="BO314" s="154">
        <f>IF(BO$5&lt;=$D314,0,IF(SUM($D314,I279)&gt;BO$5,$AE290/I279,$AE290-SUM($I314:BN314)))</f>
        <v>0</v>
      </c>
      <c r="BP314" s="154">
        <f>IF(BP$5&lt;=$D314,0,IF(SUM($D314,I279)&gt;BP$5,$AE290/I279,$AE290-SUM($I314:BO314)))</f>
        <v>0</v>
      </c>
      <c r="BQ314" s="154">
        <f>IF(BQ$5&lt;=$D314,0,IF(SUM($D314,I279)&gt;BQ$5,$AE290/I279,$AE290-SUM($I314:BP314)))</f>
        <v>0</v>
      </c>
      <c r="BR314" s="154">
        <f>IF(BR$5&lt;=$D314,0,IF(SUM($D314,I279)&gt;BR$5,$AE290/I279,$AE290-SUM($I314:BQ314)))</f>
        <v>0</v>
      </c>
      <c r="BS314" s="154">
        <f>IF(BS$5&lt;=$D314,0,IF(SUM($D314,I279)&gt;BS$5,$AE290/I279,$AE290-SUM($I314:BR314)))</f>
        <v>0</v>
      </c>
      <c r="BT314" s="154">
        <f>IF(BT$5&lt;=$D314,0,IF(SUM($D314,I279)&gt;BT$5,$AE290/I279,$AE290-SUM($I314:BS314)))</f>
        <v>0</v>
      </c>
      <c r="BU314" s="154">
        <f>IF(BU$5&lt;=$D314,0,IF(SUM($D314,I279)&gt;BU$5,$AE290/I279,$AE290-SUM($I314:BT314)))</f>
        <v>0</v>
      </c>
      <c r="BV314" s="154">
        <f>IF(BV$5&lt;=$D314,0,IF(SUM($D314,I279)&gt;BV$5,$AE290/I279,$AE290-SUM($I314:BU314)))</f>
        <v>0</v>
      </c>
      <c r="BW314" s="154">
        <f>IF(BW$5&lt;=$D314,0,IF(SUM($D314,I279)&gt;BW$5,$AE290/I279,$AE290-SUM($I314:BV314)))</f>
        <v>0</v>
      </c>
    </row>
    <row r="315" spans="4:75" ht="12.75" customHeight="1" outlineLevel="1">
      <c r="D315" s="155">
        <f t="shared" si="77"/>
        <v>2035</v>
      </c>
      <c r="E315" s="120" t="s">
        <v>55</v>
      </c>
      <c r="I315" s="134"/>
      <c r="J315" s="152">
        <f>IF(J$5&lt;=$D315,0,IF(SUM($D315,I279)&gt;J$5,$AF290/I279,$AF290-SUM($I315:I315)))</f>
        <v>0</v>
      </c>
      <c r="K315" s="152">
        <f>IF(K$5&lt;=$D315,0,IF(SUM($D315,I279)&gt;K$5,$AF290/I279,$AF290-SUM($I315:J315)))</f>
        <v>0</v>
      </c>
      <c r="L315" s="152">
        <f>IF(L$5&lt;=$D315,0,IF(SUM($D315,I279)&gt;L$5,$AF290/I279,$AF290-SUM($I315:K315)))</f>
        <v>0</v>
      </c>
      <c r="M315" s="152">
        <f>IF(M$5&lt;=$D315,0,IF(SUM($D315,I279)&gt;M$5,$AF290/I279,$AF290-SUM($I315:L315)))</f>
        <v>0</v>
      </c>
      <c r="N315" s="152">
        <f>IF(N$5&lt;=$D315,0,IF(SUM($D315,I279)&gt;N$5,$AF290/I279,$AF290-SUM($I315:M315)))</f>
        <v>0</v>
      </c>
      <c r="O315" s="152">
        <f>IF(O$5&lt;=$D315,0,IF(SUM($D315,I279)&gt;O$5,$AF290/I279,$AF290-SUM($I315:N315)))</f>
        <v>0</v>
      </c>
      <c r="P315" s="152">
        <f>IF(P$5&lt;=$D315,0,IF(SUM($D315,I279)&gt;P$5,$AF290/I279,$AF290-SUM($I315:O315)))</f>
        <v>0</v>
      </c>
      <c r="Q315" s="152">
        <f>IF(Q$5&lt;=$D315,0,IF(SUM($D315,I279)&gt;Q$5,$AF290/I279,$AF290-SUM($I315:P315)))</f>
        <v>0</v>
      </c>
      <c r="R315" s="152">
        <f>IF(R$5&lt;=$D315,0,IF(SUM($D315,I279)&gt;R$5,$AF290/I279,$AF290-SUM($I315:Q315)))</f>
        <v>0</v>
      </c>
      <c r="S315" s="152">
        <f>IF(S$5&lt;=$D315,0,IF(SUM($D315,I279)&gt;S$5,$AF290/I279,$AF290-SUM($I315:R315)))</f>
        <v>0</v>
      </c>
      <c r="T315" s="152">
        <f>IF(T$5&lt;=$D315,0,IF(SUM($D315,I279)&gt;T$5,$AF290/I279,$AF290-SUM($I315:S315)))</f>
        <v>0</v>
      </c>
      <c r="U315" s="152">
        <f>IF(U$5&lt;=$D315,0,IF(SUM($D315,I279)&gt;U$5,$AF290/I279,$AF290-SUM($I315:T315)))</f>
        <v>0</v>
      </c>
      <c r="V315" s="152">
        <f>IF(V$5&lt;=$D315,0,IF(SUM($D315,I279)&gt;V$5,$AF290/I279,$AF290-SUM($I315:U315)))</f>
        <v>0</v>
      </c>
      <c r="W315" s="152">
        <f>IF(W$5&lt;=$D315,0,IF(SUM($D315,I279)&gt;W$5,$AF290/I279,$AF290-SUM($I315:V315)))</f>
        <v>0</v>
      </c>
      <c r="X315" s="152">
        <f>IF(X$5&lt;=$D315,0,IF(SUM($D315,I279)&gt;X$5,$AF290/I279,$AF290-SUM($I315:W315)))</f>
        <v>0</v>
      </c>
      <c r="Y315" s="152">
        <f>IF(Y$5&lt;=$D315,0,IF(SUM($D315,I279)&gt;Y$5,$AF290/I279,$AF290-SUM($I315:X315)))</f>
        <v>0</v>
      </c>
      <c r="Z315" s="152">
        <f>IF(Z$5&lt;=$D315,0,IF(SUM($D315,I279)&gt;Z$5,$AF290/I279,$AF290-SUM($I315:Y315)))</f>
        <v>0</v>
      </c>
      <c r="AA315" s="152">
        <f>IF(AA$5&lt;=$D315,0,IF(SUM($D315,I279)&gt;AA$5,$AF290/I279,$AF290-SUM($I315:Z315)))</f>
        <v>0</v>
      </c>
      <c r="AB315" s="152">
        <f>IF(AB$5&lt;=$D315,0,IF(SUM($D315,I279)&gt;AB$5,$AF290/I279,$AF290-SUM($I315:AA315)))</f>
        <v>0</v>
      </c>
      <c r="AC315" s="152">
        <f>IF(AC$5&lt;=$D315,0,IF(SUM($D315,I279)&gt;AC$5,$AF290/I279,$AF290-SUM($I315:AB315)))</f>
        <v>0</v>
      </c>
      <c r="AD315" s="152">
        <f>IF(AD$5&lt;=$D315,0,IF(SUM($D315,I279)&gt;AD$5,$AF290/I279,$AF290-SUM($I315:AC315)))</f>
        <v>0</v>
      </c>
      <c r="AE315" s="152">
        <f>IF(AE$5&lt;=$D315,0,IF(SUM($D315,I279)&gt;AE$5,$AF290/I279,$AF290-SUM($I315:AD315)))</f>
        <v>0</v>
      </c>
      <c r="AF315" s="152">
        <f>IF(AF$5&lt;=$D315,0,IF(SUM($D315,I279)&gt;AF$5,$AF290/I279,$AF290-SUM($I315:AE315)))</f>
        <v>0</v>
      </c>
      <c r="AG315" s="153">
        <f>IF(AG$5&lt;=$D315,0,IF(SUM($D315,I279)&gt;AG$5,$AF290/I279,$AF290-SUM($I315:AF315)))</f>
        <v>0</v>
      </c>
      <c r="AH315" s="154">
        <f>IF(AH$5&lt;=$D315,0,IF(SUM($D315,I279)&gt;AH$5,$AF290/I279,$AF290-SUM($I315:AG315)))</f>
        <v>0</v>
      </c>
      <c r="AI315" s="154">
        <f>IF(AI$5&lt;=$D315,0,IF(SUM($D315,I279)&gt;AI$5,$AF290/I279,$AF290-SUM($I315:AH315)))</f>
        <v>0</v>
      </c>
      <c r="AJ315" s="154">
        <f>IF(AJ$5&lt;=$D315,0,IF(SUM($D315,I279)&gt;AJ$5,$AF290/I279,$AF290-SUM($I315:AI315)))</f>
        <v>0</v>
      </c>
      <c r="AK315" s="154">
        <f>IF(AK$5&lt;=$D315,0,IF(SUM($D315,I279)&gt;AK$5,$AF290/I279,$AF290-SUM($I315:AJ315)))</f>
        <v>0</v>
      </c>
      <c r="AL315" s="154">
        <f>IF(AL$5&lt;=$D315,0,IF(SUM($D315,I279)&gt;AL$5,$AF290/I279,$AF290-SUM($I315:AK315)))</f>
        <v>0</v>
      </c>
      <c r="AM315" s="154">
        <f>IF(AM$5&lt;=$D315,0,IF(SUM($D315,I279)&gt;AM$5,$AF290/I279,$AF290-SUM($I315:AL315)))</f>
        <v>0</v>
      </c>
      <c r="AN315" s="154">
        <f>IF(AN$5&lt;=$D315,0,IF(SUM($D315,I279)&gt;AN$5,$AF290/I279,$AF290-SUM($I315:AM315)))</f>
        <v>0</v>
      </c>
      <c r="AO315" s="154">
        <f>IF(AO$5&lt;=$D315,0,IF(SUM($D315,I279)&gt;AO$5,$AF290/I279,$AF290-SUM($I315:AN315)))</f>
        <v>0</v>
      </c>
      <c r="AP315" s="154">
        <f>IF(AP$5&lt;=$D315,0,IF(SUM($D315,I279)&gt;AP$5,$AF290/I279,$AF290-SUM($I315:AO315)))</f>
        <v>0</v>
      </c>
      <c r="AQ315" s="154">
        <f>IF(AQ$5&lt;=$D315,0,IF(SUM($D315,I279)&gt;AQ$5,$AF290/I279,$AF290-SUM($I315:AP315)))</f>
        <v>0</v>
      </c>
      <c r="AR315" s="154">
        <f>IF(AR$5&lt;=$D315,0,IF(SUM($D315,I279)&gt;AR$5,$AF290/I279,$AF290-SUM($I315:AQ315)))</f>
        <v>0</v>
      </c>
      <c r="AS315" s="154">
        <f>IF(AS$5&lt;=$D315,0,IF(SUM($D315,I279)&gt;AS$5,$AF290/I279,$AF290-SUM($I315:AR315)))</f>
        <v>0</v>
      </c>
      <c r="AT315" s="154">
        <f>IF(AT$5&lt;=$D315,0,IF(SUM($D315,I279)&gt;AT$5,$AF290/I279,$AF290-SUM($I315:AS315)))</f>
        <v>0</v>
      </c>
      <c r="AU315" s="154">
        <f>IF(AU$5&lt;=$D315,0,IF(SUM($D315,I279)&gt;AU$5,$AF290/I279,$AF290-SUM($I315:AT315)))</f>
        <v>0</v>
      </c>
      <c r="AV315" s="154">
        <f>IF(AV$5&lt;=$D315,0,IF(SUM($D315,I279)&gt;AV$5,$AF290/I279,$AF290-SUM($I315:AU315)))</f>
        <v>0</v>
      </c>
      <c r="AW315" s="154">
        <f>IF(AW$5&lt;=$D315,0,IF(SUM($D315,I279)&gt;AW$5,$AF290/I279,$AF290-SUM($I315:AV315)))</f>
        <v>0</v>
      </c>
      <c r="AX315" s="154">
        <f>IF(AX$5&lt;=$D315,0,IF(SUM($D315,I279)&gt;AX$5,$AF290/I279,$AF290-SUM($I315:AW315)))</f>
        <v>0</v>
      </c>
      <c r="AY315" s="154">
        <f>IF(AY$5&lt;=$D315,0,IF(SUM($D315,I279)&gt;AY$5,$AF290/I279,$AF290-SUM($I315:AX315)))</f>
        <v>0</v>
      </c>
      <c r="AZ315" s="154">
        <f>IF(AZ$5&lt;=$D315,0,IF(SUM($D315,I279)&gt;AZ$5,$AF290/I279,$AF290-SUM($I315:AY315)))</f>
        <v>0</v>
      </c>
      <c r="BA315" s="154">
        <f>IF(BA$5&lt;=$D315,0,IF(SUM($D315,I279)&gt;BA$5,$AF290/I279,$AF290-SUM($I315:AZ315)))</f>
        <v>0</v>
      </c>
      <c r="BB315" s="154">
        <f>IF(BB$5&lt;=$D315,0,IF(SUM($D315,I279)&gt;BB$5,$AF290/I279,$AF290-SUM($I315:BA315)))</f>
        <v>0</v>
      </c>
      <c r="BC315" s="154">
        <f>IF(BC$5&lt;=$D315,0,IF(SUM($D315,I279)&gt;BC$5,$AF290/I279,$AF290-SUM($I315:BB315)))</f>
        <v>0</v>
      </c>
      <c r="BD315" s="154">
        <f>IF(BD$5&lt;=$D315,0,IF(SUM($D315,I279)&gt;BD$5,$AF290/I279,$AF290-SUM($I315:BC315)))</f>
        <v>0</v>
      </c>
      <c r="BE315" s="154">
        <f>IF(BE$5&lt;=$D315,0,IF(SUM($D315,I279)&gt;BE$5,$AF290/I279,$AF290-SUM($I315:BD315)))</f>
        <v>0</v>
      </c>
      <c r="BF315" s="154">
        <f>IF(BF$5&lt;=$D315,0,IF(SUM($D315,I279)&gt;BF$5,$AF290/I279,$AF290-SUM($I315:BE315)))</f>
        <v>0</v>
      </c>
      <c r="BG315" s="154">
        <f>IF(BG$5&lt;=$D315,0,IF(SUM($D315,I279)&gt;BG$5,$AF290/I279,$AF290-SUM($I315:BF315)))</f>
        <v>0</v>
      </c>
      <c r="BH315" s="154">
        <f>IF(BH$5&lt;=$D315,0,IF(SUM($D315,I279)&gt;BH$5,$AF290/I279,$AF290-SUM($I315:BG315)))</f>
        <v>0</v>
      </c>
      <c r="BI315" s="154">
        <f>IF(BI$5&lt;=$D315,0,IF(SUM($D315,I279)&gt;BI$5,$AF290/I279,$AF290-SUM($I315:BH315)))</f>
        <v>0</v>
      </c>
      <c r="BJ315" s="154">
        <f>IF(BJ$5&lt;=$D315,0,IF(SUM($D315,I279)&gt;BJ$5,$AF290/I279,$AF290-SUM($I315:BI315)))</f>
        <v>0</v>
      </c>
      <c r="BK315" s="154">
        <f>IF(BK$5&lt;=$D315,0,IF(SUM($D315,I279)&gt;BK$5,$AF290/I279,$AF290-SUM($I315:BJ315)))</f>
        <v>0</v>
      </c>
      <c r="BL315" s="154">
        <f>IF(BL$5&lt;=$D315,0,IF(SUM($D315,I279)&gt;BL$5,$AF290/I279,$AF290-SUM($I315:BK315)))</f>
        <v>0</v>
      </c>
      <c r="BM315" s="154">
        <f>IF(BM$5&lt;=$D315,0,IF(SUM($D315,I279)&gt;BM$5,$AF290/I279,$AF290-SUM($I315:BL315)))</f>
        <v>0</v>
      </c>
      <c r="BN315" s="154">
        <f>IF(BN$5&lt;=$D315,0,IF(SUM($D315,I279)&gt;BN$5,$AF290/I279,$AF290-SUM($I315:BM315)))</f>
        <v>0</v>
      </c>
      <c r="BO315" s="154">
        <f>IF(BO$5&lt;=$D315,0,IF(SUM($D315,I279)&gt;BO$5,$AF290/I279,$AF290-SUM($I315:BN315)))</f>
        <v>0</v>
      </c>
      <c r="BP315" s="154">
        <f>IF(BP$5&lt;=$D315,0,IF(SUM($D315,I279)&gt;BP$5,$AF290/I279,$AF290-SUM($I315:BO315)))</f>
        <v>0</v>
      </c>
      <c r="BQ315" s="154">
        <f>IF(BQ$5&lt;=$D315,0,IF(SUM($D315,I279)&gt;BQ$5,$AF290/I279,$AF290-SUM($I315:BP315)))</f>
        <v>0</v>
      </c>
      <c r="BR315" s="154">
        <f>IF(BR$5&lt;=$D315,0,IF(SUM($D315,I279)&gt;BR$5,$AF290/I279,$AF290-SUM($I315:BQ315)))</f>
        <v>0</v>
      </c>
      <c r="BS315" s="154">
        <f>IF(BS$5&lt;=$D315,0,IF(SUM($D315,I279)&gt;BS$5,$AF290/I279,$AF290-SUM($I315:BR315)))</f>
        <v>0</v>
      </c>
      <c r="BT315" s="154">
        <f>IF(BT$5&lt;=$D315,0,IF(SUM($D315,I279)&gt;BT$5,$AF290/I279,$AF290-SUM($I315:BS315)))</f>
        <v>0</v>
      </c>
      <c r="BU315" s="154">
        <f>IF(BU$5&lt;=$D315,0,IF(SUM($D315,I279)&gt;BU$5,$AF290/I279,$AF290-SUM($I315:BT315)))</f>
        <v>0</v>
      </c>
      <c r="BV315" s="154">
        <f>IF(BV$5&lt;=$D315,0,IF(SUM($D315,I279)&gt;BV$5,$AF290/I279,$AF290-SUM($I315:BU315)))</f>
        <v>0</v>
      </c>
      <c r="BW315" s="154">
        <f>IF(BW$5&lt;=$D315,0,IF(SUM($D315,I279)&gt;BW$5,$AF290/I279,$AF290-SUM($I315:BV315)))</f>
        <v>0</v>
      </c>
    </row>
    <row r="316" spans="4:75" ht="12.75" customHeight="1" outlineLevel="1">
      <c r="D316" s="155">
        <f t="shared" si="77"/>
        <v>2036</v>
      </c>
      <c r="E316" s="120" t="s">
        <v>55</v>
      </c>
      <c r="I316" s="134"/>
      <c r="J316" s="152">
        <f>IF(J$5&lt;=$D316,0,IF(SUM($D316,I279)&gt;J$5,$AG290/I279,$AG290-SUM($I316:I316)))</f>
        <v>0</v>
      </c>
      <c r="K316" s="152">
        <f>IF(K$5&lt;=$D316,0,IF(SUM($D316,I279)&gt;K$5,$AG290/I279,$AG290-SUM($I316:J316)))</f>
        <v>0</v>
      </c>
      <c r="L316" s="152">
        <f>IF(L$5&lt;=$D316,0,IF(SUM($D316,I279)&gt;L$5,$AG290/I279,$AG290-SUM($I316:K316)))</f>
        <v>0</v>
      </c>
      <c r="M316" s="152">
        <f>IF(M$5&lt;=$D316,0,IF(SUM($D316,I279)&gt;M$5,$AG290/I279,$AG290-SUM($I316:L316)))</f>
        <v>0</v>
      </c>
      <c r="N316" s="152">
        <f>IF(N$5&lt;=$D316,0,IF(SUM($D316,I279)&gt;N$5,$AG290/I279,$AG290-SUM($I316:M316)))</f>
        <v>0</v>
      </c>
      <c r="O316" s="152">
        <f>IF(O$5&lt;=$D316,0,IF(SUM($D316,I279)&gt;O$5,$AG290/I279,$AG290-SUM($I316:N316)))</f>
        <v>0</v>
      </c>
      <c r="P316" s="152">
        <f>IF(P$5&lt;=$D316,0,IF(SUM($D316,I279)&gt;P$5,$AG290/I279,$AG290-SUM($I316:O316)))</f>
        <v>0</v>
      </c>
      <c r="Q316" s="152">
        <f>IF(Q$5&lt;=$D316,0,IF(SUM($D316,I279)&gt;Q$5,$AG290/I279,$AG290-SUM($I316:P316)))</f>
        <v>0</v>
      </c>
      <c r="R316" s="152">
        <f>IF(R$5&lt;=$D316,0,IF(SUM($D316,I279)&gt;R$5,$AG290/I279,$AG290-SUM($I316:Q316)))</f>
        <v>0</v>
      </c>
      <c r="S316" s="152">
        <f>IF(S$5&lt;=$D316,0,IF(SUM($D316,I279)&gt;S$5,$AG290/I279,$AG290-SUM($I316:R316)))</f>
        <v>0</v>
      </c>
      <c r="T316" s="152">
        <f>IF(T$5&lt;=$D316,0,IF(SUM($D316,I279)&gt;T$5,$AG290/I279,$AG290-SUM($I316:S316)))</f>
        <v>0</v>
      </c>
      <c r="U316" s="152">
        <f>IF(U$5&lt;=$D316,0,IF(SUM($D316,I279)&gt;U$5,$AG290/I279,$AG290-SUM($I316:T316)))</f>
        <v>0</v>
      </c>
      <c r="V316" s="152">
        <f>IF(V$5&lt;=$D316,0,IF(SUM($D316,I279)&gt;V$5,$AG290/I279,$AG290-SUM($I316:U316)))</f>
        <v>0</v>
      </c>
      <c r="W316" s="152">
        <f>IF(W$5&lt;=$D316,0,IF(SUM($D316,I279)&gt;W$5,$AG290/I279,$AG290-SUM($I316:V316)))</f>
        <v>0</v>
      </c>
      <c r="X316" s="152">
        <f>IF(X$5&lt;=$D316,0,IF(SUM($D316,I279)&gt;X$5,$AG290/I279,$AG290-SUM($I316:W316)))</f>
        <v>0</v>
      </c>
      <c r="Y316" s="152">
        <f>IF(Y$5&lt;=$D316,0,IF(SUM($D316,I279)&gt;Y$5,$AG290/I279,$AG290-SUM($I316:X316)))</f>
        <v>0</v>
      </c>
      <c r="Z316" s="152">
        <f>IF(Z$5&lt;=$D316,0,IF(SUM($D316,I279)&gt;Z$5,$AG290/I279,$AG290-SUM($I316:Y316)))</f>
        <v>0</v>
      </c>
      <c r="AA316" s="152">
        <f>IF(AA$5&lt;=$D316,0,IF(SUM($D316,I279)&gt;AA$5,$AG290/I279,$AG290-SUM($I316:Z316)))</f>
        <v>0</v>
      </c>
      <c r="AB316" s="152">
        <f>IF(AB$5&lt;=$D316,0,IF(SUM($D316,I279)&gt;AB$5,$AG290/I279,$AG290-SUM($I316:AA316)))</f>
        <v>0</v>
      </c>
      <c r="AC316" s="152">
        <f>IF(AC$5&lt;=$D316,0,IF(SUM($D316,I279)&gt;AC$5,$AG290/I279,$AG290-SUM($I316:AB316)))</f>
        <v>0</v>
      </c>
      <c r="AD316" s="152">
        <f>IF(AD$5&lt;=$D316,0,IF(SUM($D316,I279)&gt;AD$5,$AG290/I279,$AG290-SUM($I316:AC316)))</f>
        <v>0</v>
      </c>
      <c r="AE316" s="152">
        <f>IF(AE$5&lt;=$D316,0,IF(SUM($D316,I279)&gt;AE$5,$AG290/I279,$AG290-SUM($I316:AD316)))</f>
        <v>0</v>
      </c>
      <c r="AF316" s="152">
        <f>IF(AF$5&lt;=$D316,0,IF(SUM($D316,I279)&gt;AF$5,$AG290/I279,$AG290-SUM($I316:AE316)))</f>
        <v>0</v>
      </c>
      <c r="AG316" s="152">
        <f>IF(AG$5&lt;=$D316,0,IF(SUM($D316,I279)&gt;AG$5,$AG290/I279,$AG290-SUM($I316:AF316)))</f>
        <v>0</v>
      </c>
      <c r="AH316" s="153">
        <f>IF(AH$5&lt;=$D316,0,IF(SUM($D316,I279)&gt;AH$5,$AG290/I279,$AG290-SUM($I316:AG316)))</f>
        <v>0</v>
      </c>
      <c r="AI316" s="154">
        <f>IF(AI$5&lt;=$D316,0,IF(SUM($D316,I279)&gt;AI$5,$AG290/I279,$AG290-SUM($I316:AH316)))</f>
        <v>0</v>
      </c>
      <c r="AJ316" s="154">
        <f>IF(AJ$5&lt;=$D316,0,IF(SUM($D316,I279)&gt;AJ$5,$AG290/I279,$AG290-SUM($I316:AI316)))</f>
        <v>0</v>
      </c>
      <c r="AK316" s="154">
        <f>IF(AK$5&lt;=$D316,0,IF(SUM($D316,I279)&gt;AK$5,$AG290/I279,$AG290-SUM($I316:AJ316)))</f>
        <v>0</v>
      </c>
      <c r="AL316" s="154">
        <f>IF(AL$5&lt;=$D316,0,IF(SUM($D316,I279)&gt;AL$5,$AG290/I279,$AG290-SUM($I316:AK316)))</f>
        <v>0</v>
      </c>
      <c r="AM316" s="154">
        <f>IF(AM$5&lt;=$D316,0,IF(SUM($D316,I279)&gt;AM$5,$AG290/I279,$AG290-SUM($I316:AL316)))</f>
        <v>0</v>
      </c>
      <c r="AN316" s="154">
        <f>IF(AN$5&lt;=$D316,0,IF(SUM($D316,I279)&gt;AN$5,$AG290/I279,$AG290-SUM($I316:AM316)))</f>
        <v>0</v>
      </c>
      <c r="AO316" s="154">
        <f>IF(AO$5&lt;=$D316,0,IF(SUM($D316,I279)&gt;AO$5,$AG290/I279,$AG290-SUM($I316:AN316)))</f>
        <v>0</v>
      </c>
      <c r="AP316" s="154">
        <f>IF(AP$5&lt;=$D316,0,IF(SUM($D316,I279)&gt;AP$5,$AG290/I279,$AG290-SUM($I316:AO316)))</f>
        <v>0</v>
      </c>
      <c r="AQ316" s="154">
        <f>IF(AQ$5&lt;=$D316,0,IF(SUM($D316,I279)&gt;AQ$5,$AG290/I279,$AG290-SUM($I316:AP316)))</f>
        <v>0</v>
      </c>
      <c r="AR316" s="154">
        <f>IF(AR$5&lt;=$D316,0,IF(SUM($D316,I279)&gt;AR$5,$AG290/I279,$AG290-SUM($I316:AQ316)))</f>
        <v>0</v>
      </c>
      <c r="AS316" s="154">
        <f>IF(AS$5&lt;=$D316,0,IF(SUM($D316,I279)&gt;AS$5,$AG290/I279,$AG290-SUM($I316:AR316)))</f>
        <v>0</v>
      </c>
      <c r="AT316" s="154">
        <f>IF(AT$5&lt;=$D316,0,IF(SUM($D316,I279)&gt;AT$5,$AG290/I279,$AG290-SUM($I316:AS316)))</f>
        <v>0</v>
      </c>
      <c r="AU316" s="154">
        <f>IF(AU$5&lt;=$D316,0,IF(SUM($D316,I279)&gt;AU$5,$AG290/I279,$AG290-SUM($I316:AT316)))</f>
        <v>0</v>
      </c>
      <c r="AV316" s="154">
        <f>IF(AV$5&lt;=$D316,0,IF(SUM($D316,I279)&gt;AV$5,$AG290/I279,$AG290-SUM($I316:AU316)))</f>
        <v>0</v>
      </c>
      <c r="AW316" s="154">
        <f>IF(AW$5&lt;=$D316,0,IF(SUM($D316,I279)&gt;AW$5,$AG290/I279,$AG290-SUM($I316:AV316)))</f>
        <v>0</v>
      </c>
      <c r="AX316" s="154">
        <f>IF(AX$5&lt;=$D316,0,IF(SUM($D316,I279)&gt;AX$5,$AG290/I279,$AG290-SUM($I316:AW316)))</f>
        <v>0</v>
      </c>
      <c r="AY316" s="154">
        <f>IF(AY$5&lt;=$D316,0,IF(SUM($D316,I279)&gt;AY$5,$AG290/I279,$AG290-SUM($I316:AX316)))</f>
        <v>0</v>
      </c>
      <c r="AZ316" s="154">
        <f>IF(AZ$5&lt;=$D316,0,IF(SUM($D316,I279)&gt;AZ$5,$AG290/I279,$AG290-SUM($I316:AY316)))</f>
        <v>0</v>
      </c>
      <c r="BA316" s="154">
        <f>IF(BA$5&lt;=$D316,0,IF(SUM($D316,I279)&gt;BA$5,$AG290/I279,$AG290-SUM($I316:AZ316)))</f>
        <v>0</v>
      </c>
      <c r="BB316" s="154">
        <f>IF(BB$5&lt;=$D316,0,IF(SUM($D316,I279)&gt;BB$5,$AG290/I279,$AG290-SUM($I316:BA316)))</f>
        <v>0</v>
      </c>
      <c r="BC316" s="154">
        <f>IF(BC$5&lt;=$D316,0,IF(SUM($D316,I279)&gt;BC$5,$AG290/I279,$AG290-SUM($I316:BB316)))</f>
        <v>0</v>
      </c>
      <c r="BD316" s="154">
        <f>IF(BD$5&lt;=$D316,0,IF(SUM($D316,I279)&gt;BD$5,$AG290/I279,$AG290-SUM($I316:BC316)))</f>
        <v>0</v>
      </c>
      <c r="BE316" s="154">
        <f>IF(BE$5&lt;=$D316,0,IF(SUM($D316,I279)&gt;BE$5,$AG290/I279,$AG290-SUM($I316:BD316)))</f>
        <v>0</v>
      </c>
      <c r="BF316" s="154">
        <f>IF(BF$5&lt;=$D316,0,IF(SUM($D316,I279)&gt;BF$5,$AG290/I279,$AG290-SUM($I316:BE316)))</f>
        <v>0</v>
      </c>
      <c r="BG316" s="154">
        <f>IF(BG$5&lt;=$D316,0,IF(SUM($D316,I279)&gt;BG$5,$AG290/I279,$AG290-SUM($I316:BF316)))</f>
        <v>0</v>
      </c>
      <c r="BH316" s="154">
        <f>IF(BH$5&lt;=$D316,0,IF(SUM($D316,I279)&gt;BH$5,$AG290/I279,$AG290-SUM($I316:BG316)))</f>
        <v>0</v>
      </c>
      <c r="BI316" s="154">
        <f>IF(BI$5&lt;=$D316,0,IF(SUM($D316,I279)&gt;BI$5,$AG290/I279,$AG290-SUM($I316:BH316)))</f>
        <v>0</v>
      </c>
      <c r="BJ316" s="154">
        <f>IF(BJ$5&lt;=$D316,0,IF(SUM($D316,I279)&gt;BJ$5,$AG290/I279,$AG290-SUM($I316:BI316)))</f>
        <v>0</v>
      </c>
      <c r="BK316" s="154">
        <f>IF(BK$5&lt;=$D316,0,IF(SUM($D316,I279)&gt;BK$5,$AG290/I279,$AG290-SUM($I316:BJ316)))</f>
        <v>0</v>
      </c>
      <c r="BL316" s="154">
        <f>IF(BL$5&lt;=$D316,0,IF(SUM($D316,I279)&gt;BL$5,$AG290/I279,$AG290-SUM($I316:BK316)))</f>
        <v>0</v>
      </c>
      <c r="BM316" s="154">
        <f>IF(BM$5&lt;=$D316,0,IF(SUM($D316,I279)&gt;BM$5,$AG290/I279,$AG290-SUM($I316:BL316)))</f>
        <v>0</v>
      </c>
      <c r="BN316" s="154">
        <f>IF(BN$5&lt;=$D316,0,IF(SUM($D316,I279)&gt;BN$5,$AG290/I279,$AG290-SUM($I316:BM316)))</f>
        <v>0</v>
      </c>
      <c r="BO316" s="154">
        <f>IF(BO$5&lt;=$D316,0,IF(SUM($D316,I279)&gt;BO$5,$AG290/I279,$AG290-SUM($I316:BN316)))</f>
        <v>0</v>
      </c>
      <c r="BP316" s="154">
        <f>IF(BP$5&lt;=$D316,0,IF(SUM($D316,I279)&gt;BP$5,$AG290/I279,$AG290-SUM($I316:BO316)))</f>
        <v>0</v>
      </c>
      <c r="BQ316" s="154">
        <f>IF(BQ$5&lt;=$D316,0,IF(SUM($D316,I279)&gt;BQ$5,$AG290/I279,$AG290-SUM($I316:BP316)))</f>
        <v>0</v>
      </c>
      <c r="BR316" s="154">
        <f>IF(BR$5&lt;=$D316,0,IF(SUM($D316,I279)&gt;BR$5,$AG290/I279,$AG290-SUM($I316:BQ316)))</f>
        <v>0</v>
      </c>
      <c r="BS316" s="154">
        <f>IF(BS$5&lt;=$D316,0,IF(SUM($D316,I279)&gt;BS$5,$AG290/I279,$AG290-SUM($I316:BR316)))</f>
        <v>0</v>
      </c>
      <c r="BT316" s="154">
        <f>IF(BT$5&lt;=$D316,0,IF(SUM($D316,I279)&gt;BT$5,$AG290/I279,$AG290-SUM($I316:BS316)))</f>
        <v>0</v>
      </c>
      <c r="BU316" s="154">
        <f>IF(BU$5&lt;=$D316,0,IF(SUM($D316,I279)&gt;BU$5,$AG290/I279,$AG290-SUM($I316:BT316)))</f>
        <v>0</v>
      </c>
      <c r="BV316" s="154">
        <f>IF(BV$5&lt;=$D316,0,IF(SUM($D316,I279)&gt;BV$5,$AG290/I279,$AG290-SUM($I316:BU316)))</f>
        <v>0</v>
      </c>
      <c r="BW316" s="154">
        <f>IF(BW$5&lt;=$D316,0,IF(SUM($D316,I279)&gt;BW$5,$AG290/I279,$AG290-SUM($I316:BV316)))</f>
        <v>0</v>
      </c>
    </row>
    <row r="317" spans="4:75" ht="12.75" customHeight="1" outlineLevel="1">
      <c r="D317" s="155">
        <f t="shared" si="77"/>
        <v>2037</v>
      </c>
      <c r="E317" s="120" t="s">
        <v>55</v>
      </c>
      <c r="I317" s="134"/>
      <c r="J317" s="152">
        <f>IF(J$5&lt;=$D317,0,IF(SUM($D317,I279)&gt;J$5,$AH290/I279,$AH290-SUM($I317:I317)))</f>
        <v>0</v>
      </c>
      <c r="K317" s="152">
        <f>IF(K$5&lt;=$D317,0,IF(SUM($D317,I279)&gt;K$5,$AH290/I279,$AH290-SUM($I317:J317)))</f>
        <v>0</v>
      </c>
      <c r="L317" s="152">
        <f>IF(L$5&lt;=$D317,0,IF(SUM($D317,I279)&gt;L$5,$AH290/I279,$AH290-SUM($I317:K317)))</f>
        <v>0</v>
      </c>
      <c r="M317" s="152">
        <f>IF(M$5&lt;=$D317,0,IF(SUM($D317,I279)&gt;M$5,$AH290/I279,$AH290-SUM($I317:L317)))</f>
        <v>0</v>
      </c>
      <c r="N317" s="152">
        <f>IF(N$5&lt;=$D317,0,IF(SUM($D317,I279)&gt;N$5,$AH290/I279,$AH290-SUM($I317:M317)))</f>
        <v>0</v>
      </c>
      <c r="O317" s="152">
        <f>IF(O$5&lt;=$D317,0,IF(SUM($D317,I279)&gt;O$5,$AH290/I279,$AH290-SUM($I317:N317)))</f>
        <v>0</v>
      </c>
      <c r="P317" s="152">
        <f>IF(P$5&lt;=$D317,0,IF(SUM($D317,I279)&gt;P$5,$AH290/I279,$AH290-SUM($I317:O317)))</f>
        <v>0</v>
      </c>
      <c r="Q317" s="152">
        <f>IF(Q$5&lt;=$D317,0,IF(SUM($D317,I279)&gt;Q$5,$AH290/I279,$AH290-SUM($I317:P317)))</f>
        <v>0</v>
      </c>
      <c r="R317" s="152">
        <f>IF(R$5&lt;=$D317,0,IF(SUM($D317,I279)&gt;R$5,$AH290/I279,$AH290-SUM($I317:Q317)))</f>
        <v>0</v>
      </c>
      <c r="S317" s="152">
        <f>IF(S$5&lt;=$D317,0,IF(SUM($D317,I279)&gt;S$5,$AH290/I279,$AH290-SUM($I317:R317)))</f>
        <v>0</v>
      </c>
      <c r="T317" s="152">
        <f>IF(T$5&lt;=$D317,0,IF(SUM($D317,I279)&gt;T$5,$AH290/I279,$AH290-SUM($I317:S317)))</f>
        <v>0</v>
      </c>
      <c r="U317" s="152">
        <f>IF(U$5&lt;=$D317,0,IF(SUM($D317,I279)&gt;U$5,$AH290/I279,$AH290-SUM($I317:T317)))</f>
        <v>0</v>
      </c>
      <c r="V317" s="152">
        <f>IF(V$5&lt;=$D317,0,IF(SUM($D317,I279)&gt;V$5,$AH290/I279,$AH290-SUM($I317:U317)))</f>
        <v>0</v>
      </c>
      <c r="W317" s="152">
        <f>IF(W$5&lt;=$D317,0,IF(SUM($D317,I279)&gt;W$5,$AH290/I279,$AH290-SUM($I317:V317)))</f>
        <v>0</v>
      </c>
      <c r="X317" s="152">
        <f>IF(X$5&lt;=$D317,0,IF(SUM($D317,I279)&gt;X$5,$AH290/I279,$AH290-SUM($I317:W317)))</f>
        <v>0</v>
      </c>
      <c r="Y317" s="152">
        <f>IF(Y$5&lt;=$D317,0,IF(SUM($D317,I279)&gt;Y$5,$AH290/I279,$AH290-SUM($I317:X317)))</f>
        <v>0</v>
      </c>
      <c r="Z317" s="152">
        <f>IF(Z$5&lt;=$D317,0,IF(SUM($D317,I279)&gt;Z$5,$AH290/I279,$AH290-SUM($I317:Y317)))</f>
        <v>0</v>
      </c>
      <c r="AA317" s="152">
        <f>IF(AA$5&lt;=$D317,0,IF(SUM($D317,I279)&gt;AA$5,$AH290/I279,$AH290-SUM($I317:Z317)))</f>
        <v>0</v>
      </c>
      <c r="AB317" s="152">
        <f>IF(AB$5&lt;=$D317,0,IF(SUM($D317,I279)&gt;AB$5,$AH290/I279,$AH290-SUM($I317:AA317)))</f>
        <v>0</v>
      </c>
      <c r="AC317" s="152">
        <f>IF(AC$5&lt;=$D317,0,IF(SUM($D317,I279)&gt;AC$5,$AH290/I279,$AH290-SUM($I317:AB317)))</f>
        <v>0</v>
      </c>
      <c r="AD317" s="152">
        <f>IF(AD$5&lt;=$D317,0,IF(SUM($D317,I279)&gt;AD$5,$AH290/I279,$AH290-SUM($I317:AC317)))</f>
        <v>0</v>
      </c>
      <c r="AE317" s="152">
        <f>IF(AE$5&lt;=$D317,0,IF(SUM($D317,I279)&gt;AE$5,$AH290/I279,$AH290-SUM($I317:AD317)))</f>
        <v>0</v>
      </c>
      <c r="AF317" s="152">
        <f>IF(AF$5&lt;=$D317,0,IF(SUM($D317,I279)&gt;AF$5,$AH290/I279,$AH290-SUM($I317:AE317)))</f>
        <v>0</v>
      </c>
      <c r="AG317" s="152">
        <f>IF(AG$5&lt;=$D317,0,IF(SUM($D317,I279)&gt;AG$5,$AH290/I279,$AH290-SUM($I317:AF317)))</f>
        <v>0</v>
      </c>
      <c r="AH317" s="152">
        <f>IF(AH$5&lt;=$D317,0,IF(SUM($D317,I279)&gt;AH$5,$AH290/I279,$AH290-SUM($I317:AG317)))</f>
        <v>0</v>
      </c>
      <c r="AI317" s="153">
        <f>IF(AI$5&lt;=$D317,0,IF(SUM($D317,I279)&gt;AI$5,$AH290/I279,$AH290-SUM($I317:AH317)))</f>
        <v>0</v>
      </c>
      <c r="AJ317" s="154">
        <f>IF(AJ$5&lt;=$D317,0,IF(SUM($D317,I279)&gt;AJ$5,$AH290/I279,$AH290-SUM($I317:AI317)))</f>
        <v>0</v>
      </c>
      <c r="AK317" s="154">
        <f>IF(AK$5&lt;=$D317,0,IF(SUM($D317,I279)&gt;AK$5,$AH290/I279,$AH290-SUM($I317:AJ317)))</f>
        <v>0</v>
      </c>
      <c r="AL317" s="154">
        <f>IF(AL$5&lt;=$D317,0,IF(SUM($D317,I279)&gt;AL$5,$AH290/I279,$AH290-SUM($I317:AK317)))</f>
        <v>0</v>
      </c>
      <c r="AM317" s="154">
        <f>IF(AM$5&lt;=$D317,0,IF(SUM($D317,I279)&gt;AM$5,$AH290/I279,$AH290-SUM($I317:AL317)))</f>
        <v>0</v>
      </c>
      <c r="AN317" s="154">
        <f>IF(AN$5&lt;=$D317,0,IF(SUM($D317,I279)&gt;AN$5,$AH290/I279,$AH290-SUM($I317:AM317)))</f>
        <v>0</v>
      </c>
      <c r="AO317" s="154">
        <f>IF(AO$5&lt;=$D317,0,IF(SUM($D317,I279)&gt;AO$5,$AH290/I279,$AH290-SUM($I317:AN317)))</f>
        <v>0</v>
      </c>
      <c r="AP317" s="154">
        <f>IF(AP$5&lt;=$D317,0,IF(SUM($D317,I279)&gt;AP$5,$AH290/I279,$AH290-SUM($I317:AO317)))</f>
        <v>0</v>
      </c>
      <c r="AQ317" s="154">
        <f>IF(AQ$5&lt;=$D317,0,IF(SUM($D317,I279)&gt;AQ$5,$AH290/I279,$AH290-SUM($I317:AP317)))</f>
        <v>0</v>
      </c>
      <c r="AR317" s="154">
        <f>IF(AR$5&lt;=$D317,0,IF(SUM($D317,I279)&gt;AR$5,$AH290/I279,$AH290-SUM($I317:AQ317)))</f>
        <v>0</v>
      </c>
      <c r="AS317" s="154">
        <f>IF(AS$5&lt;=$D317,0,IF(SUM($D317,I279)&gt;AS$5,$AH290/I279,$AH290-SUM($I317:AR317)))</f>
        <v>0</v>
      </c>
      <c r="AT317" s="154">
        <f>IF(AT$5&lt;=$D317,0,IF(SUM($D317,I279)&gt;AT$5,$AH290/I279,$AH290-SUM($I317:AS317)))</f>
        <v>0</v>
      </c>
      <c r="AU317" s="154">
        <f>IF(AU$5&lt;=$D317,0,IF(SUM($D317,I279)&gt;AU$5,$AH290/I279,$AH290-SUM($I317:AT317)))</f>
        <v>0</v>
      </c>
      <c r="AV317" s="154">
        <f>IF(AV$5&lt;=$D317,0,IF(SUM($D317,I279)&gt;AV$5,$AH290/I279,$AH290-SUM($I317:AU317)))</f>
        <v>0</v>
      </c>
      <c r="AW317" s="154">
        <f>IF(AW$5&lt;=$D317,0,IF(SUM($D317,I279)&gt;AW$5,$AH290/I279,$AH290-SUM($I317:AV317)))</f>
        <v>0</v>
      </c>
      <c r="AX317" s="154">
        <f>IF(AX$5&lt;=$D317,0,IF(SUM($D317,I279)&gt;AX$5,$AH290/I279,$AH290-SUM($I317:AW317)))</f>
        <v>0</v>
      </c>
      <c r="AY317" s="154">
        <f>IF(AY$5&lt;=$D317,0,IF(SUM($D317,I279)&gt;AY$5,$AH290/I279,$AH290-SUM($I317:AX317)))</f>
        <v>0</v>
      </c>
      <c r="AZ317" s="154">
        <f>IF(AZ$5&lt;=$D317,0,IF(SUM($D317,I279)&gt;AZ$5,$AH290/I279,$AH290-SUM($I317:AY317)))</f>
        <v>0</v>
      </c>
      <c r="BA317" s="154">
        <f>IF(BA$5&lt;=$D317,0,IF(SUM($D317,I279)&gt;BA$5,$AH290/I279,$AH290-SUM($I317:AZ317)))</f>
        <v>0</v>
      </c>
      <c r="BB317" s="154">
        <f>IF(BB$5&lt;=$D317,0,IF(SUM($D317,I279)&gt;BB$5,$AH290/I279,$AH290-SUM($I317:BA317)))</f>
        <v>0</v>
      </c>
      <c r="BC317" s="154">
        <f>IF(BC$5&lt;=$D317,0,IF(SUM($D317,I279)&gt;BC$5,$AH290/I279,$AH290-SUM($I317:BB317)))</f>
        <v>0</v>
      </c>
      <c r="BD317" s="154">
        <f>IF(BD$5&lt;=$D317,0,IF(SUM($D317,I279)&gt;BD$5,$AH290/I279,$AH290-SUM($I317:BC317)))</f>
        <v>0</v>
      </c>
      <c r="BE317" s="154">
        <f>IF(BE$5&lt;=$D317,0,IF(SUM($D317,I279)&gt;BE$5,$AH290/I279,$AH290-SUM($I317:BD317)))</f>
        <v>0</v>
      </c>
      <c r="BF317" s="154">
        <f>IF(BF$5&lt;=$D317,0,IF(SUM($D317,I279)&gt;BF$5,$AH290/I279,$AH290-SUM($I317:BE317)))</f>
        <v>0</v>
      </c>
      <c r="BG317" s="154">
        <f>IF(BG$5&lt;=$D317,0,IF(SUM($D317,I279)&gt;BG$5,$AH290/I279,$AH290-SUM($I317:BF317)))</f>
        <v>0</v>
      </c>
      <c r="BH317" s="154">
        <f>IF(BH$5&lt;=$D317,0,IF(SUM($D317,I279)&gt;BH$5,$AH290/I279,$AH290-SUM($I317:BG317)))</f>
        <v>0</v>
      </c>
      <c r="BI317" s="154">
        <f>IF(BI$5&lt;=$D317,0,IF(SUM($D317,I279)&gt;BI$5,$AH290/I279,$AH290-SUM($I317:BH317)))</f>
        <v>0</v>
      </c>
      <c r="BJ317" s="154">
        <f>IF(BJ$5&lt;=$D317,0,IF(SUM($D317,I279)&gt;BJ$5,$AH290/I279,$AH290-SUM($I317:BI317)))</f>
        <v>0</v>
      </c>
      <c r="BK317" s="154">
        <f>IF(BK$5&lt;=$D317,0,IF(SUM($D317,I279)&gt;BK$5,$AH290/I279,$AH290-SUM($I317:BJ317)))</f>
        <v>0</v>
      </c>
      <c r="BL317" s="154">
        <f>IF(BL$5&lt;=$D317,0,IF(SUM($D317,I279)&gt;BL$5,$AH290/I279,$AH290-SUM($I317:BK317)))</f>
        <v>0</v>
      </c>
      <c r="BM317" s="154">
        <f>IF(BM$5&lt;=$D317,0,IF(SUM($D317,I279)&gt;BM$5,$AH290/I279,$AH290-SUM($I317:BL317)))</f>
        <v>0</v>
      </c>
      <c r="BN317" s="154">
        <f>IF(BN$5&lt;=$D317,0,IF(SUM($D317,I279)&gt;BN$5,$AH290/I279,$AH290-SUM($I317:BM317)))</f>
        <v>0</v>
      </c>
      <c r="BO317" s="154">
        <f>IF(BO$5&lt;=$D317,0,IF(SUM($D317,I279)&gt;BO$5,$AH290/I279,$AH290-SUM($I317:BN317)))</f>
        <v>0</v>
      </c>
      <c r="BP317" s="154">
        <f>IF(BP$5&lt;=$D317,0,IF(SUM($D317,I279)&gt;BP$5,$AH290/I279,$AH290-SUM($I317:BO317)))</f>
        <v>0</v>
      </c>
      <c r="BQ317" s="154">
        <f>IF(BQ$5&lt;=$D317,0,IF(SUM($D317,I279)&gt;BQ$5,$AH290/I279,$AH290-SUM($I317:BP317)))</f>
        <v>0</v>
      </c>
      <c r="BR317" s="154">
        <f>IF(BR$5&lt;=$D317,0,IF(SUM($D317,I279)&gt;BR$5,$AH290/I279,$AH290-SUM($I317:BQ317)))</f>
        <v>0</v>
      </c>
      <c r="BS317" s="154">
        <f>IF(BS$5&lt;=$D317,0,IF(SUM($D317,I279)&gt;BS$5,$AH290/I279,$AH290-SUM($I317:BR317)))</f>
        <v>0</v>
      </c>
      <c r="BT317" s="154">
        <f>IF(BT$5&lt;=$D317,0,IF(SUM($D317,I279)&gt;BT$5,$AH290/I279,$AH290-SUM($I317:BS317)))</f>
        <v>0</v>
      </c>
      <c r="BU317" s="154">
        <f>IF(BU$5&lt;=$D317,0,IF(SUM($D317,I279)&gt;BU$5,$AH290/I279,$AH290-SUM($I317:BT317)))</f>
        <v>0</v>
      </c>
      <c r="BV317" s="154">
        <f>IF(BV$5&lt;=$D317,0,IF(SUM($D317,I279)&gt;BV$5,$AH290/I279,$AH290-SUM($I317:BU317)))</f>
        <v>0</v>
      </c>
      <c r="BW317" s="154">
        <f>IF(BW$5&lt;=$D317,0,IF(SUM($D317,I279)&gt;BW$5,$AH290/I279,$AH290-SUM($I317:BV317)))</f>
        <v>0</v>
      </c>
    </row>
    <row r="318" spans="4:75" ht="12.75" customHeight="1" outlineLevel="1">
      <c r="D318" s="155">
        <f t="shared" si="77"/>
        <v>2038</v>
      </c>
      <c r="E318" s="120" t="s">
        <v>55</v>
      </c>
      <c r="I318" s="134"/>
      <c r="J318" s="152">
        <f>IF(J$5&lt;=$D318,0,IF(SUM($D318,I279)&gt;J$5,$AI290/I279,$AI290-SUM($I318:I318)))</f>
        <v>0</v>
      </c>
      <c r="K318" s="152">
        <f>IF(K$5&lt;=$D318,0,IF(SUM($D318,I279)&gt;K$5,$AI290/I279,$AI290-SUM($I318:J318)))</f>
        <v>0</v>
      </c>
      <c r="L318" s="152">
        <f>IF(L$5&lt;=$D318,0,IF(SUM($D318,I279)&gt;L$5,$AI290/I279,$AI290-SUM($I318:K318)))</f>
        <v>0</v>
      </c>
      <c r="M318" s="152">
        <f>IF(M$5&lt;=$D318,0,IF(SUM($D318,I279)&gt;M$5,$AI290/I279,$AI290-SUM($I318:L318)))</f>
        <v>0</v>
      </c>
      <c r="N318" s="152">
        <f>IF(N$5&lt;=$D318,0,IF(SUM($D318,I279)&gt;N$5,$AI290/I279,$AI290-SUM($I318:M318)))</f>
        <v>0</v>
      </c>
      <c r="O318" s="152">
        <f>IF(O$5&lt;=$D318,0,IF(SUM($D318,I279)&gt;O$5,$AI290/I279,$AI290-SUM($I318:N318)))</f>
        <v>0</v>
      </c>
      <c r="P318" s="152">
        <f>IF(P$5&lt;=$D318,0,IF(SUM($D318,I279)&gt;P$5,$AI290/I279,$AI290-SUM($I318:O318)))</f>
        <v>0</v>
      </c>
      <c r="Q318" s="152">
        <f>IF(Q$5&lt;=$D318,0,IF(SUM($D318,I279)&gt;Q$5,$AI290/I279,$AI290-SUM($I318:P318)))</f>
        <v>0</v>
      </c>
      <c r="R318" s="152">
        <f>IF(R$5&lt;=$D318,0,IF(SUM($D318,I279)&gt;R$5,$AI290/I279,$AI290-SUM($I318:Q318)))</f>
        <v>0</v>
      </c>
      <c r="S318" s="152">
        <f>IF(S$5&lt;=$D318,0,IF(SUM($D318,I279)&gt;S$5,$AI290/I279,$AI290-SUM($I318:R318)))</f>
        <v>0</v>
      </c>
      <c r="T318" s="152">
        <f>IF(T$5&lt;=$D318,0,IF(SUM($D318,I279)&gt;T$5,$AI290/I279,$AI290-SUM($I318:S318)))</f>
        <v>0</v>
      </c>
      <c r="U318" s="152">
        <f>IF(U$5&lt;=$D318,0,IF(SUM($D318,I279)&gt;U$5,$AI290/I279,$AI290-SUM($I318:T318)))</f>
        <v>0</v>
      </c>
      <c r="V318" s="152">
        <f>IF(V$5&lt;=$D318,0,IF(SUM($D318,I279)&gt;V$5,$AI290/I279,$AI290-SUM($I318:U318)))</f>
        <v>0</v>
      </c>
      <c r="W318" s="152">
        <f>IF(W$5&lt;=$D318,0,IF(SUM($D318,I279)&gt;W$5,$AI290/I279,$AI290-SUM($I318:V318)))</f>
        <v>0</v>
      </c>
      <c r="X318" s="152">
        <f>IF(X$5&lt;=$D318,0,IF(SUM($D318,I279)&gt;X$5,$AI290/I279,$AI290-SUM($I318:W318)))</f>
        <v>0</v>
      </c>
      <c r="Y318" s="152">
        <f>IF(Y$5&lt;=$D318,0,IF(SUM($D318,I279)&gt;Y$5,$AI290/I279,$AI290-SUM($I318:X318)))</f>
        <v>0</v>
      </c>
      <c r="Z318" s="152">
        <f>IF(Z$5&lt;=$D318,0,IF(SUM($D318,I279)&gt;Z$5,$AI290/I279,$AI290-SUM($I318:Y318)))</f>
        <v>0</v>
      </c>
      <c r="AA318" s="152">
        <f>IF(AA$5&lt;=$D318,0,IF(SUM($D318,I279)&gt;AA$5,$AI290/I279,$AI290-SUM($I318:Z318)))</f>
        <v>0</v>
      </c>
      <c r="AB318" s="152">
        <f>IF(AB$5&lt;=$D318,0,IF(SUM($D318,I279)&gt;AB$5,$AI290/I279,$AI290-SUM($I318:AA318)))</f>
        <v>0</v>
      </c>
      <c r="AC318" s="152">
        <f>IF(AC$5&lt;=$D318,0,IF(SUM($D318,I279)&gt;AC$5,$AI290/I279,$AI290-SUM($I318:AB318)))</f>
        <v>0</v>
      </c>
      <c r="AD318" s="152">
        <f>IF(AD$5&lt;=$D318,0,IF(SUM($D318,I279)&gt;AD$5,$AI290/I279,$AI290-SUM($I318:AC318)))</f>
        <v>0</v>
      </c>
      <c r="AE318" s="152">
        <f>IF(AE$5&lt;=$D318,0,IF(SUM($D318,I279)&gt;AE$5,$AI290/I279,$AI290-SUM($I318:AD318)))</f>
        <v>0</v>
      </c>
      <c r="AF318" s="152">
        <f>IF(AF$5&lt;=$D318,0,IF(SUM($D318,I279)&gt;AF$5,$AI290/I279,$AI290-SUM($I318:AE318)))</f>
        <v>0</v>
      </c>
      <c r="AG318" s="152">
        <f>IF(AG$5&lt;=$D318,0,IF(SUM($D318,I279)&gt;AG$5,$AI290/I279,$AI290-SUM($I318:AF318)))</f>
        <v>0</v>
      </c>
      <c r="AH318" s="152">
        <f>IF(AH$5&lt;=$D318,0,IF(SUM($D318,I279)&gt;AH$5,$AI290/I279,$AI290-SUM($I318:AG318)))</f>
        <v>0</v>
      </c>
      <c r="AI318" s="152">
        <f>IF(AI$5&lt;=$D318,0,IF(SUM($D318,I279)&gt;AI$5,$AI290/I279,$AI290-SUM($I318:AH318)))</f>
        <v>0</v>
      </c>
      <c r="AJ318" s="153">
        <f>IF(AJ$5&lt;=$D318,0,IF(SUM($D318,I279)&gt;AJ$5,$AI290/I279,$AI290-SUM($I318:AI318)))</f>
        <v>0</v>
      </c>
      <c r="AK318" s="154">
        <f>IF(AK$5&lt;=$D318,0,IF(SUM($D318,I279)&gt;AK$5,$AI290/I279,$AI290-SUM($I318:AJ318)))</f>
        <v>0</v>
      </c>
      <c r="AL318" s="154">
        <f>IF(AL$5&lt;=$D318,0,IF(SUM($D318,I279)&gt;AL$5,$AI290/I279,$AI290-SUM($I318:AK318)))</f>
        <v>0</v>
      </c>
      <c r="AM318" s="154">
        <f>IF(AM$5&lt;=$D318,0,IF(SUM($D318,I279)&gt;AM$5,$AI290/I279,$AI290-SUM($I318:AL318)))</f>
        <v>0</v>
      </c>
      <c r="AN318" s="154">
        <f>IF(AN$5&lt;=$D318,0,IF(SUM($D318,I279)&gt;AN$5,$AI290/I279,$AI290-SUM($I318:AM318)))</f>
        <v>0</v>
      </c>
      <c r="AO318" s="154">
        <f>IF(AO$5&lt;=$D318,0,IF(SUM($D318,I279)&gt;AO$5,$AI290/I279,$AI290-SUM($I318:AN318)))</f>
        <v>0</v>
      </c>
      <c r="AP318" s="154">
        <f>IF(AP$5&lt;=$D318,0,IF(SUM($D318,I279)&gt;AP$5,$AI290/I279,$AI290-SUM($I318:AO318)))</f>
        <v>0</v>
      </c>
      <c r="AQ318" s="154">
        <f>IF(AQ$5&lt;=$D318,0,IF(SUM($D318,I279)&gt;AQ$5,$AI290/I279,$AI290-SUM($I318:AP318)))</f>
        <v>0</v>
      </c>
      <c r="AR318" s="154">
        <f>IF(AR$5&lt;=$D318,0,IF(SUM($D318,I279)&gt;AR$5,$AI290/I279,$AI290-SUM($I318:AQ318)))</f>
        <v>0</v>
      </c>
      <c r="AS318" s="154">
        <f>IF(AS$5&lt;=$D318,0,IF(SUM($D318,I279)&gt;AS$5,$AI290/I279,$AI290-SUM($I318:AR318)))</f>
        <v>0</v>
      </c>
      <c r="AT318" s="154">
        <f>IF(AT$5&lt;=$D318,0,IF(SUM($D318,I279)&gt;AT$5,$AI290/I279,$AI290-SUM($I318:AS318)))</f>
        <v>0</v>
      </c>
      <c r="AU318" s="154">
        <f>IF(AU$5&lt;=$D318,0,IF(SUM($D318,I279)&gt;AU$5,$AI290/I279,$AI290-SUM($I318:AT318)))</f>
        <v>0</v>
      </c>
      <c r="AV318" s="154">
        <f>IF(AV$5&lt;=$D318,0,IF(SUM($D318,I279)&gt;AV$5,$AI290/I279,$AI290-SUM($I318:AU318)))</f>
        <v>0</v>
      </c>
      <c r="AW318" s="154">
        <f>IF(AW$5&lt;=$D318,0,IF(SUM($D318,I279)&gt;AW$5,$AI290/I279,$AI290-SUM($I318:AV318)))</f>
        <v>0</v>
      </c>
      <c r="AX318" s="154">
        <f>IF(AX$5&lt;=$D318,0,IF(SUM($D318,I279)&gt;AX$5,$AI290/I279,$AI290-SUM($I318:AW318)))</f>
        <v>0</v>
      </c>
      <c r="AY318" s="154">
        <f>IF(AY$5&lt;=$D318,0,IF(SUM($D318,I279)&gt;AY$5,$AI290/I279,$AI290-SUM($I318:AX318)))</f>
        <v>0</v>
      </c>
      <c r="AZ318" s="154">
        <f>IF(AZ$5&lt;=$D318,0,IF(SUM($D318,I279)&gt;AZ$5,$AI290/I279,$AI290-SUM($I318:AY318)))</f>
        <v>0</v>
      </c>
      <c r="BA318" s="154">
        <f>IF(BA$5&lt;=$D318,0,IF(SUM($D318,I279)&gt;BA$5,$AI290/I279,$AI290-SUM($I318:AZ318)))</f>
        <v>0</v>
      </c>
      <c r="BB318" s="154">
        <f>IF(BB$5&lt;=$D318,0,IF(SUM($D318,I279)&gt;BB$5,$AI290/I279,$AI290-SUM($I318:BA318)))</f>
        <v>0</v>
      </c>
      <c r="BC318" s="154">
        <f>IF(BC$5&lt;=$D318,0,IF(SUM($D318,I279)&gt;BC$5,$AI290/I279,$AI290-SUM($I318:BB318)))</f>
        <v>0</v>
      </c>
      <c r="BD318" s="154">
        <f>IF(BD$5&lt;=$D318,0,IF(SUM($D318,I279)&gt;BD$5,$AI290/I279,$AI290-SUM($I318:BC318)))</f>
        <v>0</v>
      </c>
      <c r="BE318" s="154">
        <f>IF(BE$5&lt;=$D318,0,IF(SUM($D318,I279)&gt;BE$5,$AI290/I279,$AI290-SUM($I318:BD318)))</f>
        <v>0</v>
      </c>
      <c r="BF318" s="154">
        <f>IF(BF$5&lt;=$D318,0,IF(SUM($D318,I279)&gt;BF$5,$AI290/I279,$AI290-SUM($I318:BE318)))</f>
        <v>0</v>
      </c>
      <c r="BG318" s="154">
        <f>IF(BG$5&lt;=$D318,0,IF(SUM($D318,I279)&gt;BG$5,$AI290/I279,$AI290-SUM($I318:BF318)))</f>
        <v>0</v>
      </c>
      <c r="BH318" s="154">
        <f>IF(BH$5&lt;=$D318,0,IF(SUM($D318,I279)&gt;BH$5,$AI290/I279,$AI290-SUM($I318:BG318)))</f>
        <v>0</v>
      </c>
      <c r="BI318" s="154">
        <f>IF(BI$5&lt;=$D318,0,IF(SUM($D318,I279)&gt;BI$5,$AI290/I279,$AI290-SUM($I318:BH318)))</f>
        <v>0</v>
      </c>
      <c r="BJ318" s="154">
        <f>IF(BJ$5&lt;=$D318,0,IF(SUM($D318,I279)&gt;BJ$5,$AI290/I279,$AI290-SUM($I318:BI318)))</f>
        <v>0</v>
      </c>
      <c r="BK318" s="154">
        <f>IF(BK$5&lt;=$D318,0,IF(SUM($D318,I279)&gt;BK$5,$AI290/I279,$AI290-SUM($I318:BJ318)))</f>
        <v>0</v>
      </c>
      <c r="BL318" s="154">
        <f>IF(BL$5&lt;=$D318,0,IF(SUM($D318,I279)&gt;BL$5,$AI290/I279,$AI290-SUM($I318:BK318)))</f>
        <v>0</v>
      </c>
      <c r="BM318" s="154">
        <f>IF(BM$5&lt;=$D318,0,IF(SUM($D318,I279)&gt;BM$5,$AI290/I279,$AI290-SUM($I318:BL318)))</f>
        <v>0</v>
      </c>
      <c r="BN318" s="154">
        <f>IF(BN$5&lt;=$D318,0,IF(SUM($D318,I279)&gt;BN$5,$AI290/I279,$AI290-SUM($I318:BM318)))</f>
        <v>0</v>
      </c>
      <c r="BO318" s="154">
        <f>IF(BO$5&lt;=$D318,0,IF(SUM($D318,I279)&gt;BO$5,$AI290/I279,$AI290-SUM($I318:BN318)))</f>
        <v>0</v>
      </c>
      <c r="BP318" s="154">
        <f>IF(BP$5&lt;=$D318,0,IF(SUM($D318,I279)&gt;BP$5,$AI290/I279,$AI290-SUM($I318:BO318)))</f>
        <v>0</v>
      </c>
      <c r="BQ318" s="154">
        <f>IF(BQ$5&lt;=$D318,0,IF(SUM($D318,I279)&gt;BQ$5,$AI290/I279,$AI290-SUM($I318:BP318)))</f>
        <v>0</v>
      </c>
      <c r="BR318" s="154">
        <f>IF(BR$5&lt;=$D318,0,IF(SUM($D318,I279)&gt;BR$5,$AI290/I279,$AI290-SUM($I318:BQ318)))</f>
        <v>0</v>
      </c>
      <c r="BS318" s="154">
        <f>IF(BS$5&lt;=$D318,0,IF(SUM($D318,I279)&gt;BS$5,$AI290/I279,$AI290-SUM($I318:BR318)))</f>
        <v>0</v>
      </c>
      <c r="BT318" s="154">
        <f>IF(BT$5&lt;=$D318,0,IF(SUM($D318,I279)&gt;BT$5,$AI290/I279,$AI290-SUM($I318:BS318)))</f>
        <v>0</v>
      </c>
      <c r="BU318" s="154">
        <f>IF(BU$5&lt;=$D318,0,IF(SUM($D318,I279)&gt;BU$5,$AI290/I279,$AI290-SUM($I318:BT318)))</f>
        <v>0</v>
      </c>
      <c r="BV318" s="154">
        <f>IF(BV$5&lt;=$D318,0,IF(SUM($D318,I279)&gt;BV$5,$AI290/I279,$AI290-SUM($I318:BU318)))</f>
        <v>0</v>
      </c>
      <c r="BW318" s="154">
        <f>IF(BW$5&lt;=$D318,0,IF(SUM($D318,I279)&gt;BW$5,$AI290/I279,$AI290-SUM($I318:BV318)))</f>
        <v>0</v>
      </c>
    </row>
    <row r="319" spans="4:75" ht="12.75" customHeight="1" outlineLevel="1">
      <c r="D319" s="155">
        <f t="shared" si="77"/>
        <v>2039</v>
      </c>
      <c r="E319" s="120" t="s">
        <v>55</v>
      </c>
      <c r="I319" s="134"/>
      <c r="J319" s="152">
        <f>IF(J$5&lt;=$D319,0,IF(SUM($D319,I279)&gt;J$5,$AJ290/I279,$AJ290-SUM($I319:I319)))</f>
        <v>0</v>
      </c>
      <c r="K319" s="152">
        <f>IF(K$5&lt;=$D319,0,IF(SUM($D319,I279)&gt;K$5,$AJ290/I279,$AJ290-SUM($I319:J319)))</f>
        <v>0</v>
      </c>
      <c r="L319" s="152">
        <f>IF(L$5&lt;=$D319,0,IF(SUM($D319,I279)&gt;L$5,$AJ290/I279,$AJ290-SUM($I319:K319)))</f>
        <v>0</v>
      </c>
      <c r="M319" s="152">
        <f>IF(M$5&lt;=$D319,0,IF(SUM($D319,I279)&gt;M$5,$AJ290/I279,$AJ290-SUM($I319:L319)))</f>
        <v>0</v>
      </c>
      <c r="N319" s="152">
        <f>IF(N$5&lt;=$D319,0,IF(SUM($D319,I279)&gt;N$5,$AJ290/I279,$AJ290-SUM($I319:M319)))</f>
        <v>0</v>
      </c>
      <c r="O319" s="152">
        <f>IF(O$5&lt;=$D319,0,IF(SUM($D319,I279)&gt;O$5,$AJ290/I279,$AJ290-SUM($I319:N319)))</f>
        <v>0</v>
      </c>
      <c r="P319" s="152">
        <f>IF(P$5&lt;=$D319,0,IF(SUM($D319,I279)&gt;P$5,$AJ290/I279,$AJ290-SUM($I319:O319)))</f>
        <v>0</v>
      </c>
      <c r="Q319" s="152">
        <f>IF(Q$5&lt;=$D319,0,IF(SUM($D319,I279)&gt;Q$5,$AJ290/I279,$AJ290-SUM($I319:P319)))</f>
        <v>0</v>
      </c>
      <c r="R319" s="152">
        <f>IF(R$5&lt;=$D319,0,IF(SUM($D319,I279)&gt;R$5,$AJ290/I279,$AJ290-SUM($I319:Q319)))</f>
        <v>0</v>
      </c>
      <c r="S319" s="152">
        <f>IF(S$5&lt;=$D319,0,IF(SUM($D319,I279)&gt;S$5,$AJ290/I279,$AJ290-SUM($I319:R319)))</f>
        <v>0</v>
      </c>
      <c r="T319" s="152">
        <f>IF(T$5&lt;=$D319,0,IF(SUM($D319,I279)&gt;T$5,$AJ290/I279,$AJ290-SUM($I319:S319)))</f>
        <v>0</v>
      </c>
      <c r="U319" s="152">
        <f>IF(U$5&lt;=$D319,0,IF(SUM($D319,I279)&gt;U$5,$AJ290/I279,$AJ290-SUM($I319:T319)))</f>
        <v>0</v>
      </c>
      <c r="V319" s="152">
        <f>IF(V$5&lt;=$D319,0,IF(SUM($D319,I279)&gt;V$5,$AJ290/I279,$AJ290-SUM($I319:U319)))</f>
        <v>0</v>
      </c>
      <c r="W319" s="152">
        <f>IF(W$5&lt;=$D319,0,IF(SUM($D319,I279)&gt;W$5,$AJ290/I279,$AJ290-SUM($I319:V319)))</f>
        <v>0</v>
      </c>
      <c r="X319" s="152">
        <f>IF(X$5&lt;=$D319,0,IF(SUM($D319,I279)&gt;X$5,$AJ290/I279,$AJ290-SUM($I319:W319)))</f>
        <v>0</v>
      </c>
      <c r="Y319" s="152">
        <f>IF(Y$5&lt;=$D319,0,IF(SUM($D319,I279)&gt;Y$5,$AJ290/I279,$AJ290-SUM($I319:X319)))</f>
        <v>0</v>
      </c>
      <c r="Z319" s="152">
        <f>IF(Z$5&lt;=$D319,0,IF(SUM($D319,I279)&gt;Z$5,$AJ290/I279,$AJ290-SUM($I319:Y319)))</f>
        <v>0</v>
      </c>
      <c r="AA319" s="152">
        <f>IF(AA$5&lt;=$D319,0,IF(SUM($D319,I279)&gt;AA$5,$AJ290/I279,$AJ290-SUM($I319:Z319)))</f>
        <v>0</v>
      </c>
      <c r="AB319" s="152">
        <f>IF(AB$5&lt;=$D319,0,IF(SUM($D319,I279)&gt;AB$5,$AJ290/I279,$AJ290-SUM($I319:AA319)))</f>
        <v>0</v>
      </c>
      <c r="AC319" s="152">
        <f>IF(AC$5&lt;=$D319,0,IF(SUM($D319,I279)&gt;AC$5,$AJ290/I279,$AJ290-SUM($I319:AB319)))</f>
        <v>0</v>
      </c>
      <c r="AD319" s="152">
        <f>IF(AD$5&lt;=$D319,0,IF(SUM($D319,I279)&gt;AD$5,$AJ290/I279,$AJ290-SUM($I319:AC319)))</f>
        <v>0</v>
      </c>
      <c r="AE319" s="152">
        <f>IF(AE$5&lt;=$D319,0,IF(SUM($D319,I279)&gt;AE$5,$AJ290/I279,$AJ290-SUM($I319:AD319)))</f>
        <v>0</v>
      </c>
      <c r="AF319" s="152">
        <f>IF(AF$5&lt;=$D319,0,IF(SUM($D319,I279)&gt;AF$5,$AJ290/I279,$AJ290-SUM($I319:AE319)))</f>
        <v>0</v>
      </c>
      <c r="AG319" s="152">
        <f>IF(AG$5&lt;=$D319,0,IF(SUM($D319,I279)&gt;AG$5,$AJ290/I279,$AJ290-SUM($I319:AF319)))</f>
        <v>0</v>
      </c>
      <c r="AH319" s="152">
        <f>IF(AH$5&lt;=$D319,0,IF(SUM($D319,I279)&gt;AH$5,$AJ290/I279,$AJ290-SUM($I319:AG319)))</f>
        <v>0</v>
      </c>
      <c r="AI319" s="152">
        <f>IF(AI$5&lt;=$D319,0,IF(SUM($D319,I279)&gt;AI$5,$AJ290/I279,$AJ290-SUM($I319:AH319)))</f>
        <v>0</v>
      </c>
      <c r="AJ319" s="152">
        <f>IF(AJ$5&lt;=$D319,0,IF(SUM($D319,I279)&gt;AJ$5,$AJ290/I279,$AJ290-SUM($I319:AI319)))</f>
        <v>0</v>
      </c>
      <c r="AK319" s="153">
        <f>IF(AK$5&lt;=$D319,0,IF(SUM($D319,I279)&gt;AK$5,$AJ290/I279,$AJ290-SUM($I319:AJ319)))</f>
        <v>0</v>
      </c>
      <c r="AL319" s="154">
        <f>IF(AL$5&lt;=$D319,0,IF(SUM($D319,I279)&gt;AL$5,$AJ290/I279,$AJ290-SUM($I319:AK319)))</f>
        <v>0</v>
      </c>
      <c r="AM319" s="154">
        <f>IF(AM$5&lt;=$D319,0,IF(SUM($D319,I279)&gt;AM$5,$AJ290/I279,$AJ290-SUM($I319:AL319)))</f>
        <v>0</v>
      </c>
      <c r="AN319" s="154">
        <f>IF(AN$5&lt;=$D319,0,IF(SUM($D319,I279)&gt;AN$5,$AJ290/I279,$AJ290-SUM($I319:AM319)))</f>
        <v>0</v>
      </c>
      <c r="AO319" s="154">
        <f>IF(AO$5&lt;=$D319,0,IF(SUM($D319,I279)&gt;AO$5,$AJ290/I279,$AJ290-SUM($I319:AN319)))</f>
        <v>0</v>
      </c>
      <c r="AP319" s="154">
        <f>IF(AP$5&lt;=$D319,0,IF(SUM($D319,I279)&gt;AP$5,$AJ290/I279,$AJ290-SUM($I319:AO319)))</f>
        <v>0</v>
      </c>
      <c r="AQ319" s="154">
        <f>IF(AQ$5&lt;=$D319,0,IF(SUM($D319,I279)&gt;AQ$5,$AJ290/I279,$AJ290-SUM($I319:AP319)))</f>
        <v>0</v>
      </c>
      <c r="AR319" s="154">
        <f>IF(AR$5&lt;=$D319,0,IF(SUM($D319,I279)&gt;AR$5,$AJ290/I279,$AJ290-SUM($I319:AQ319)))</f>
        <v>0</v>
      </c>
      <c r="AS319" s="154">
        <f>IF(AS$5&lt;=$D319,0,IF(SUM($D319,I279)&gt;AS$5,$AJ290/I279,$AJ290-SUM($I319:AR319)))</f>
        <v>0</v>
      </c>
      <c r="AT319" s="154">
        <f>IF(AT$5&lt;=$D319,0,IF(SUM($D319,I279)&gt;AT$5,$AJ290/I279,$AJ290-SUM($I319:AS319)))</f>
        <v>0</v>
      </c>
      <c r="AU319" s="154">
        <f>IF(AU$5&lt;=$D319,0,IF(SUM($D319,I279)&gt;AU$5,$AJ290/I279,$AJ290-SUM($I319:AT319)))</f>
        <v>0</v>
      </c>
      <c r="AV319" s="154">
        <f>IF(AV$5&lt;=$D319,0,IF(SUM($D319,I279)&gt;AV$5,$AJ290/I279,$AJ290-SUM($I319:AU319)))</f>
        <v>0</v>
      </c>
      <c r="AW319" s="154">
        <f>IF(AW$5&lt;=$D319,0,IF(SUM($D319,I279)&gt;AW$5,$AJ290/I279,$AJ290-SUM($I319:AV319)))</f>
        <v>0</v>
      </c>
      <c r="AX319" s="154">
        <f>IF(AX$5&lt;=$D319,0,IF(SUM($D319,I279)&gt;AX$5,$AJ290/I279,$AJ290-SUM($I319:AW319)))</f>
        <v>0</v>
      </c>
      <c r="AY319" s="154">
        <f>IF(AY$5&lt;=$D319,0,IF(SUM($D319,I279)&gt;AY$5,$AJ290/I279,$AJ290-SUM($I319:AX319)))</f>
        <v>0</v>
      </c>
      <c r="AZ319" s="154">
        <f>IF(AZ$5&lt;=$D319,0,IF(SUM($D319,I279)&gt;AZ$5,$AJ290/I279,$AJ290-SUM($I319:AY319)))</f>
        <v>0</v>
      </c>
      <c r="BA319" s="154">
        <f>IF(BA$5&lt;=$D319,0,IF(SUM($D319,I279)&gt;BA$5,$AJ290/I279,$AJ290-SUM($I319:AZ319)))</f>
        <v>0</v>
      </c>
      <c r="BB319" s="154">
        <f>IF(BB$5&lt;=$D319,0,IF(SUM($D319,I279)&gt;BB$5,$AJ290/I279,$AJ290-SUM($I319:BA319)))</f>
        <v>0</v>
      </c>
      <c r="BC319" s="154">
        <f>IF(BC$5&lt;=$D319,0,IF(SUM($D319,I279)&gt;BC$5,$AJ290/I279,$AJ290-SUM($I319:BB319)))</f>
        <v>0</v>
      </c>
      <c r="BD319" s="154">
        <f>IF(BD$5&lt;=$D319,0,IF(SUM($D319,I279)&gt;BD$5,$AJ290/I279,$AJ290-SUM($I319:BC319)))</f>
        <v>0</v>
      </c>
      <c r="BE319" s="154">
        <f>IF(BE$5&lt;=$D319,0,IF(SUM($D319,I279)&gt;BE$5,$AJ290/I279,$AJ290-SUM($I319:BD319)))</f>
        <v>0</v>
      </c>
      <c r="BF319" s="154">
        <f>IF(BF$5&lt;=$D319,0,IF(SUM($D319,I279)&gt;BF$5,$AJ290/I279,$AJ290-SUM($I319:BE319)))</f>
        <v>0</v>
      </c>
      <c r="BG319" s="154">
        <f>IF(BG$5&lt;=$D319,0,IF(SUM($D319,I279)&gt;BG$5,$AJ290/I279,$AJ290-SUM($I319:BF319)))</f>
        <v>0</v>
      </c>
      <c r="BH319" s="154">
        <f>IF(BH$5&lt;=$D319,0,IF(SUM($D319,I279)&gt;BH$5,$AJ290/I279,$AJ290-SUM($I319:BG319)))</f>
        <v>0</v>
      </c>
      <c r="BI319" s="154">
        <f>IF(BI$5&lt;=$D319,0,IF(SUM($D319,I279)&gt;BI$5,$AJ290/I279,$AJ290-SUM($I319:BH319)))</f>
        <v>0</v>
      </c>
      <c r="BJ319" s="154">
        <f>IF(BJ$5&lt;=$D319,0,IF(SUM($D319,I279)&gt;BJ$5,$AJ290/I279,$AJ290-SUM($I319:BI319)))</f>
        <v>0</v>
      </c>
      <c r="BK319" s="154">
        <f>IF(BK$5&lt;=$D319,0,IF(SUM($D319,I279)&gt;BK$5,$AJ290/I279,$AJ290-SUM($I319:BJ319)))</f>
        <v>0</v>
      </c>
      <c r="BL319" s="154">
        <f>IF(BL$5&lt;=$D319,0,IF(SUM($D319,I279)&gt;BL$5,$AJ290/I279,$AJ290-SUM($I319:BK319)))</f>
        <v>0</v>
      </c>
      <c r="BM319" s="154">
        <f>IF(BM$5&lt;=$D319,0,IF(SUM($D319,I279)&gt;BM$5,$AJ290/I279,$AJ290-SUM($I319:BL319)))</f>
        <v>0</v>
      </c>
      <c r="BN319" s="154">
        <f>IF(BN$5&lt;=$D319,0,IF(SUM($D319,I279)&gt;BN$5,$AJ290/I279,$AJ290-SUM($I319:BM319)))</f>
        <v>0</v>
      </c>
      <c r="BO319" s="154">
        <f>IF(BO$5&lt;=$D319,0,IF(SUM($D319,I279)&gt;BO$5,$AJ290/I279,$AJ290-SUM($I319:BN319)))</f>
        <v>0</v>
      </c>
      <c r="BP319" s="154">
        <f>IF(BP$5&lt;=$D319,0,IF(SUM($D319,I279)&gt;BP$5,$AJ290/I279,$AJ290-SUM($I319:BO319)))</f>
        <v>0</v>
      </c>
      <c r="BQ319" s="154">
        <f>IF(BQ$5&lt;=$D319,0,IF(SUM($D319,I279)&gt;BQ$5,$AJ290/I279,$AJ290-SUM($I319:BP319)))</f>
        <v>0</v>
      </c>
      <c r="BR319" s="154">
        <f>IF(BR$5&lt;=$D319,0,IF(SUM($D319,I279)&gt;BR$5,$AJ290/I279,$AJ290-SUM($I319:BQ319)))</f>
        <v>0</v>
      </c>
      <c r="BS319" s="154">
        <f>IF(BS$5&lt;=$D319,0,IF(SUM($D319,I279)&gt;BS$5,$AJ290/I279,$AJ290-SUM($I319:BR319)))</f>
        <v>0</v>
      </c>
      <c r="BT319" s="154">
        <f>IF(BT$5&lt;=$D319,0,IF(SUM($D319,I279)&gt;BT$5,$AJ290/I279,$AJ290-SUM($I319:BS319)))</f>
        <v>0</v>
      </c>
      <c r="BU319" s="154">
        <f>IF(BU$5&lt;=$D319,0,IF(SUM($D319,I279)&gt;BU$5,$AJ290/I279,$AJ290-SUM($I319:BT319)))</f>
        <v>0</v>
      </c>
      <c r="BV319" s="154">
        <f>IF(BV$5&lt;=$D319,0,IF(SUM($D319,I279)&gt;BV$5,$AJ290/I279,$AJ290-SUM($I319:BU319)))</f>
        <v>0</v>
      </c>
      <c r="BW319" s="154">
        <f>IF(BW$5&lt;=$D319,0,IF(SUM($D319,I279)&gt;BW$5,$AJ290/I279,$AJ290-SUM($I319:BV319)))</f>
        <v>0</v>
      </c>
    </row>
    <row r="320" spans="4:75" ht="12.75" customHeight="1" outlineLevel="1">
      <c r="D320" s="155">
        <f t="shared" si="77"/>
        <v>2040</v>
      </c>
      <c r="E320" s="120" t="s">
        <v>55</v>
      </c>
      <c r="I320" s="134"/>
      <c r="J320" s="152">
        <f>IF(J$5&lt;=$D320,0,IF(SUM($D320,I279)&gt;J$5,$AK290/I279,$AK290-SUM($I320:I320)))</f>
        <v>0</v>
      </c>
      <c r="K320" s="152">
        <f>IF(K$5&lt;=$D320,0,IF(SUM($D320,I279)&gt;K$5,$AK290/I279,$AK290-SUM($I320:J320)))</f>
        <v>0</v>
      </c>
      <c r="L320" s="152">
        <f>IF(L$5&lt;=$D320,0,IF(SUM($D320,I279)&gt;L$5,$AK290/I279,$AK290-SUM($I320:K320)))</f>
        <v>0</v>
      </c>
      <c r="M320" s="152">
        <f>IF(M$5&lt;=$D320,0,IF(SUM($D320,I279)&gt;M$5,$AK290/I279,$AK290-SUM($I320:L320)))</f>
        <v>0</v>
      </c>
      <c r="N320" s="152">
        <f>IF(N$5&lt;=$D320,0,IF(SUM($D320,I279)&gt;N$5,$AK290/I279,$AK290-SUM($I320:M320)))</f>
        <v>0</v>
      </c>
      <c r="O320" s="152">
        <f>IF(O$5&lt;=$D320,0,IF(SUM($D320,I279)&gt;O$5,$AK290/I279,$AK290-SUM($I320:N320)))</f>
        <v>0</v>
      </c>
      <c r="P320" s="152">
        <f>IF(P$5&lt;=$D320,0,IF(SUM($D320,I279)&gt;P$5,$AK290/I279,$AK290-SUM($I320:O320)))</f>
        <v>0</v>
      </c>
      <c r="Q320" s="152">
        <f>IF(Q$5&lt;=$D320,0,IF(SUM($D320,I279)&gt;Q$5,$AK290/I279,$AK290-SUM($I320:P320)))</f>
        <v>0</v>
      </c>
      <c r="R320" s="152">
        <f>IF(R$5&lt;=$D320,0,IF(SUM($D320,I279)&gt;R$5,$AK290/I279,$AK290-SUM($I320:Q320)))</f>
        <v>0</v>
      </c>
      <c r="S320" s="152">
        <f>IF(S$5&lt;=$D320,0,IF(SUM($D320,I279)&gt;S$5,$AK290/I279,$AK290-SUM($I320:R320)))</f>
        <v>0</v>
      </c>
      <c r="T320" s="152">
        <f>IF(T$5&lt;=$D320,0,IF(SUM($D320,I279)&gt;T$5,$AK290/I279,$AK290-SUM($I320:S320)))</f>
        <v>0</v>
      </c>
      <c r="U320" s="152">
        <f>IF(U$5&lt;=$D320,0,IF(SUM($D320,I279)&gt;U$5,$AK290/I279,$AK290-SUM($I320:T320)))</f>
        <v>0</v>
      </c>
      <c r="V320" s="152">
        <f>IF(V$5&lt;=$D320,0,IF(SUM($D320,I279)&gt;V$5,$AK290/I279,$AK290-SUM($I320:U320)))</f>
        <v>0</v>
      </c>
      <c r="W320" s="152">
        <f>IF(W$5&lt;=$D320,0,IF(SUM($D320,I279)&gt;W$5,$AK290/I279,$AK290-SUM($I320:V320)))</f>
        <v>0</v>
      </c>
      <c r="X320" s="152">
        <f>IF(X$5&lt;=$D320,0,IF(SUM($D320,I279)&gt;X$5,$AK290/I279,$AK290-SUM($I320:W320)))</f>
        <v>0</v>
      </c>
      <c r="Y320" s="152">
        <f>IF(Y$5&lt;=$D320,0,IF(SUM($D320,I279)&gt;Y$5,$AK290/I279,$AK290-SUM($I320:X320)))</f>
        <v>0</v>
      </c>
      <c r="Z320" s="152">
        <f>IF(Z$5&lt;=$D320,0,IF(SUM($D320,I279)&gt;Z$5,$AK290/I279,$AK290-SUM($I320:Y320)))</f>
        <v>0</v>
      </c>
      <c r="AA320" s="152">
        <f>IF(AA$5&lt;=$D320,0,IF(SUM($D320,I279)&gt;AA$5,$AK290/I279,$AK290-SUM($I320:Z320)))</f>
        <v>0</v>
      </c>
      <c r="AB320" s="152">
        <f>IF(AB$5&lt;=$D320,0,IF(SUM($D320,I279)&gt;AB$5,$AK290/I279,$AK290-SUM($I320:AA320)))</f>
        <v>0</v>
      </c>
      <c r="AC320" s="152">
        <f>IF(AC$5&lt;=$D320,0,IF(SUM($D320,I279)&gt;AC$5,$AK290/I279,$AK290-SUM($I320:AB320)))</f>
        <v>0</v>
      </c>
      <c r="AD320" s="152">
        <f>IF(AD$5&lt;=$D320,0,IF(SUM($D320,I279)&gt;AD$5,$AK290/I279,$AK290-SUM($I320:AC320)))</f>
        <v>0</v>
      </c>
      <c r="AE320" s="152">
        <f>IF(AE$5&lt;=$D320,0,IF(SUM($D320,I279)&gt;AE$5,$AK290/I279,$AK290-SUM($I320:AD320)))</f>
        <v>0</v>
      </c>
      <c r="AF320" s="152">
        <f>IF(AF$5&lt;=$D320,0,IF(SUM($D320,I279)&gt;AF$5,$AK290/I279,$AK290-SUM($I320:AE320)))</f>
        <v>0</v>
      </c>
      <c r="AG320" s="152">
        <f>IF(AG$5&lt;=$D320,0,IF(SUM($D320,I279)&gt;AG$5,$AK290/I279,$AK290-SUM($I320:AF320)))</f>
        <v>0</v>
      </c>
      <c r="AH320" s="152">
        <f>IF(AH$5&lt;=$D320,0,IF(SUM($D320,I279)&gt;AH$5,$AK290/I279,$AK290-SUM($I320:AG320)))</f>
        <v>0</v>
      </c>
      <c r="AI320" s="152">
        <f>IF(AI$5&lt;=$D320,0,IF(SUM($D320,I279)&gt;AI$5,$AK290/I279,$AK290-SUM($I320:AH320)))</f>
        <v>0</v>
      </c>
      <c r="AJ320" s="152">
        <f>IF(AJ$5&lt;=$D320,0,IF(SUM($D320,I279)&gt;AJ$5,$AK290/I279,$AK290-SUM($I320:AI320)))</f>
        <v>0</v>
      </c>
      <c r="AK320" s="152">
        <f>IF(AK$5&lt;=$D320,0,IF(SUM($D320,I279)&gt;AK$5,$AK290/I279,$AK290-SUM($I320:AJ320)))</f>
        <v>0</v>
      </c>
      <c r="AL320" s="153">
        <f>IF(AL$5&lt;=$D320,0,IF(SUM($D320,I279)&gt;AL$5,$AK290/I279,$AK290-SUM($I320:AK320)))</f>
        <v>0</v>
      </c>
      <c r="AM320" s="154">
        <f>IF(AM$5&lt;=$D320,0,IF(SUM($D320,I279)&gt;AM$5,$AK290/I279,$AK290-SUM($I320:AL320)))</f>
        <v>0</v>
      </c>
      <c r="AN320" s="154">
        <f>IF(AN$5&lt;=$D320,0,IF(SUM($D320,I279)&gt;AN$5,$AK290/I279,$AK290-SUM($I320:AM320)))</f>
        <v>0</v>
      </c>
      <c r="AO320" s="154">
        <f>IF(AO$5&lt;=$D320,0,IF(SUM($D320,I279)&gt;AO$5,$AK290/I279,$AK290-SUM($I320:AN320)))</f>
        <v>0</v>
      </c>
      <c r="AP320" s="154">
        <f>IF(AP$5&lt;=$D320,0,IF(SUM($D320,I279)&gt;AP$5,$AK290/I279,$AK290-SUM($I320:AO320)))</f>
        <v>0</v>
      </c>
      <c r="AQ320" s="154">
        <f>IF(AQ$5&lt;=$D320,0,IF(SUM($D320,I279)&gt;AQ$5,$AK290/I279,$AK290-SUM($I320:AP320)))</f>
        <v>0</v>
      </c>
      <c r="AR320" s="154">
        <f>IF(AR$5&lt;=$D320,0,IF(SUM($D320,I279)&gt;AR$5,$AK290/I279,$AK290-SUM($I320:AQ320)))</f>
        <v>0</v>
      </c>
      <c r="AS320" s="154">
        <f>IF(AS$5&lt;=$D320,0,IF(SUM($D320,I279)&gt;AS$5,$AK290/I279,$AK290-SUM($I320:AR320)))</f>
        <v>0</v>
      </c>
      <c r="AT320" s="154">
        <f>IF(AT$5&lt;=$D320,0,IF(SUM($D320,I279)&gt;AT$5,$AK290/I279,$AK290-SUM($I320:AS320)))</f>
        <v>0</v>
      </c>
      <c r="AU320" s="154">
        <f>IF(AU$5&lt;=$D320,0,IF(SUM($D320,I279)&gt;AU$5,$AK290/I279,$AK290-SUM($I320:AT320)))</f>
        <v>0</v>
      </c>
      <c r="AV320" s="154">
        <f>IF(AV$5&lt;=$D320,0,IF(SUM($D320,I279)&gt;AV$5,$AK290/I279,$AK290-SUM($I320:AU320)))</f>
        <v>0</v>
      </c>
      <c r="AW320" s="154">
        <f>IF(AW$5&lt;=$D320,0,IF(SUM($D320,I279)&gt;AW$5,$AK290/I279,$AK290-SUM($I320:AV320)))</f>
        <v>0</v>
      </c>
      <c r="AX320" s="154">
        <f>IF(AX$5&lt;=$D320,0,IF(SUM($D320,I279)&gt;AX$5,$AK290/I279,$AK290-SUM($I320:AW320)))</f>
        <v>0</v>
      </c>
      <c r="AY320" s="154">
        <f>IF(AY$5&lt;=$D320,0,IF(SUM($D320,I279)&gt;AY$5,$AK290/I279,$AK290-SUM($I320:AX320)))</f>
        <v>0</v>
      </c>
      <c r="AZ320" s="154">
        <f>IF(AZ$5&lt;=$D320,0,IF(SUM($D320,I279)&gt;AZ$5,$AK290/I279,$AK290-SUM($I320:AY320)))</f>
        <v>0</v>
      </c>
      <c r="BA320" s="154">
        <f>IF(BA$5&lt;=$D320,0,IF(SUM($D320,I279)&gt;BA$5,$AK290/I279,$AK290-SUM($I320:AZ320)))</f>
        <v>0</v>
      </c>
      <c r="BB320" s="154">
        <f>IF(BB$5&lt;=$D320,0,IF(SUM($D320,I279)&gt;BB$5,$AK290/I279,$AK290-SUM($I320:BA320)))</f>
        <v>0</v>
      </c>
      <c r="BC320" s="154">
        <f>IF(BC$5&lt;=$D320,0,IF(SUM($D320,I279)&gt;BC$5,$AK290/I279,$AK290-SUM($I320:BB320)))</f>
        <v>0</v>
      </c>
      <c r="BD320" s="154">
        <f>IF(BD$5&lt;=$D320,0,IF(SUM($D320,I279)&gt;BD$5,$AK290/I279,$AK290-SUM($I320:BC320)))</f>
        <v>0</v>
      </c>
      <c r="BE320" s="154">
        <f>IF(BE$5&lt;=$D320,0,IF(SUM($D320,I279)&gt;BE$5,$AK290/I279,$AK290-SUM($I320:BD320)))</f>
        <v>0</v>
      </c>
      <c r="BF320" s="154">
        <f>IF(BF$5&lt;=$D320,0,IF(SUM($D320,I279)&gt;BF$5,$AK290/I279,$AK290-SUM($I320:BE320)))</f>
        <v>0</v>
      </c>
      <c r="BG320" s="154">
        <f>IF(BG$5&lt;=$D320,0,IF(SUM($D320,I279)&gt;BG$5,$AK290/I279,$AK290-SUM($I320:BF320)))</f>
        <v>0</v>
      </c>
      <c r="BH320" s="154">
        <f>IF(BH$5&lt;=$D320,0,IF(SUM($D320,I279)&gt;BH$5,$AK290/I279,$AK290-SUM($I320:BG320)))</f>
        <v>0</v>
      </c>
      <c r="BI320" s="154">
        <f>IF(BI$5&lt;=$D320,0,IF(SUM($D320,I279)&gt;BI$5,$AK290/I279,$AK290-SUM($I320:BH320)))</f>
        <v>0</v>
      </c>
      <c r="BJ320" s="154">
        <f>IF(BJ$5&lt;=$D320,0,IF(SUM($D320,I279)&gt;BJ$5,$AK290/I279,$AK290-SUM($I320:BI320)))</f>
        <v>0</v>
      </c>
      <c r="BK320" s="154">
        <f>IF(BK$5&lt;=$D320,0,IF(SUM($D320,I279)&gt;BK$5,$AK290/I279,$AK290-SUM($I320:BJ320)))</f>
        <v>0</v>
      </c>
      <c r="BL320" s="154">
        <f>IF(BL$5&lt;=$D320,0,IF(SUM($D320,I279)&gt;BL$5,$AK290/I279,$AK290-SUM($I320:BK320)))</f>
        <v>0</v>
      </c>
      <c r="BM320" s="154">
        <f>IF(BM$5&lt;=$D320,0,IF(SUM($D320,I279)&gt;BM$5,$AK290/I279,$AK290-SUM($I320:BL320)))</f>
        <v>0</v>
      </c>
      <c r="BN320" s="154">
        <f>IF(BN$5&lt;=$D320,0,IF(SUM($D320,I279)&gt;BN$5,$AK290/I279,$AK290-SUM($I320:BM320)))</f>
        <v>0</v>
      </c>
      <c r="BO320" s="154">
        <f>IF(BO$5&lt;=$D320,0,IF(SUM($D320,I279)&gt;BO$5,$AK290/I279,$AK290-SUM($I320:BN320)))</f>
        <v>0</v>
      </c>
      <c r="BP320" s="154">
        <f>IF(BP$5&lt;=$D320,0,IF(SUM($D320,I279)&gt;BP$5,$AK290/I279,$AK290-SUM($I320:BO320)))</f>
        <v>0</v>
      </c>
      <c r="BQ320" s="154">
        <f>IF(BQ$5&lt;=$D320,0,IF(SUM($D320,I279)&gt;BQ$5,$AK290/I279,$AK290-SUM($I320:BP320)))</f>
        <v>0</v>
      </c>
      <c r="BR320" s="154">
        <f>IF(BR$5&lt;=$D320,0,IF(SUM($D320,I279)&gt;BR$5,$AK290/I279,$AK290-SUM($I320:BQ320)))</f>
        <v>0</v>
      </c>
      <c r="BS320" s="154">
        <f>IF(BS$5&lt;=$D320,0,IF(SUM($D320,I279)&gt;BS$5,$AK290/I279,$AK290-SUM($I320:BR320)))</f>
        <v>0</v>
      </c>
      <c r="BT320" s="154">
        <f>IF(BT$5&lt;=$D320,0,IF(SUM($D320,I279)&gt;BT$5,$AK290/I279,$AK290-SUM($I320:BS320)))</f>
        <v>0</v>
      </c>
      <c r="BU320" s="154">
        <f>IF(BU$5&lt;=$D320,0,IF(SUM($D320,I279)&gt;BU$5,$AK290/I279,$AK290-SUM($I320:BT320)))</f>
        <v>0</v>
      </c>
      <c r="BV320" s="154">
        <f>IF(BV$5&lt;=$D320,0,IF(SUM($D320,I279)&gt;BV$5,$AK290/I279,$AK290-SUM($I320:BU320)))</f>
        <v>0</v>
      </c>
      <c r="BW320" s="154">
        <f>IF(BW$5&lt;=$D320,0,IF(SUM($D320,I279)&gt;BW$5,$AK290/I279,$AK290-SUM($I320:BV320)))</f>
        <v>0</v>
      </c>
    </row>
    <row r="321" spans="1:75" ht="12.75" customHeight="1" outlineLevel="1">
      <c r="D321" s="155">
        <f t="shared" si="77"/>
        <v>2041</v>
      </c>
      <c r="E321" s="120" t="s">
        <v>55</v>
      </c>
      <c r="I321" s="134"/>
      <c r="J321" s="152">
        <f>IF(J$5&lt;=$D321,0,IF(SUM($D321,I279)&gt;J$5,$AL290/I279,$AL290-SUM($I321:I321)))</f>
        <v>0</v>
      </c>
      <c r="K321" s="152">
        <f>IF(K$5&lt;=$D321,0,IF(SUM($D321,I279)&gt;K$5,$AL290/I279,$AL290-SUM($I321:J321)))</f>
        <v>0</v>
      </c>
      <c r="L321" s="152">
        <f>IF(L$5&lt;=$D321,0,IF(SUM($D321,I279)&gt;L$5,$AL290/I279,$AL290-SUM($I321:K321)))</f>
        <v>0</v>
      </c>
      <c r="M321" s="152">
        <f>IF(M$5&lt;=$D321,0,IF(SUM($D321,I279)&gt;M$5,$AL290/I279,$AL290-SUM($I321:L321)))</f>
        <v>0</v>
      </c>
      <c r="N321" s="152">
        <f>IF(N$5&lt;=$D321,0,IF(SUM($D321,I279)&gt;N$5,$AL290/I279,$AL290-SUM($I321:M321)))</f>
        <v>0</v>
      </c>
      <c r="O321" s="152">
        <f>IF(O$5&lt;=$D321,0,IF(SUM($D321,I279)&gt;O$5,$AL290/I279,$AL290-SUM($I321:N321)))</f>
        <v>0</v>
      </c>
      <c r="P321" s="152">
        <f>IF(P$5&lt;=$D321,0,IF(SUM($D321,I279)&gt;P$5,$AL290/I279,$AL290-SUM($I321:O321)))</f>
        <v>0</v>
      </c>
      <c r="Q321" s="152">
        <f>IF(Q$5&lt;=$D321,0,IF(SUM($D321,I279)&gt;Q$5,$AL290/I279,$AL290-SUM($I321:P321)))</f>
        <v>0</v>
      </c>
      <c r="R321" s="152">
        <f>IF(R$5&lt;=$D321,0,IF(SUM($D321,I279)&gt;R$5,$AL290/I279,$AL290-SUM($I321:Q321)))</f>
        <v>0</v>
      </c>
      <c r="S321" s="152">
        <f>IF(S$5&lt;=$D321,0,IF(SUM($D321,I279)&gt;S$5,$AL290/I279,$AL290-SUM($I321:R321)))</f>
        <v>0</v>
      </c>
      <c r="T321" s="152">
        <f>IF(T$5&lt;=$D321,0,IF(SUM($D321,I279)&gt;T$5,$AL290/I279,$AL290-SUM($I321:S321)))</f>
        <v>0</v>
      </c>
      <c r="U321" s="152">
        <f>IF(U$5&lt;=$D321,0,IF(SUM($D321,I279)&gt;U$5,$AL290/I279,$AL290-SUM($I321:T321)))</f>
        <v>0</v>
      </c>
      <c r="V321" s="152">
        <f>IF(V$5&lt;=$D321,0,IF(SUM($D321,I279)&gt;V$5,$AL290/I279,$AL290-SUM($I321:U321)))</f>
        <v>0</v>
      </c>
      <c r="W321" s="152">
        <f>IF(W$5&lt;=$D321,0,IF(SUM($D321,I279)&gt;W$5,$AL290/I279,$AL290-SUM($I321:V321)))</f>
        <v>0</v>
      </c>
      <c r="X321" s="152">
        <f>IF(X$5&lt;=$D321,0,IF(SUM($D321,I279)&gt;X$5,$AL290/I279,$AL290-SUM($I321:W321)))</f>
        <v>0</v>
      </c>
      <c r="Y321" s="152">
        <f>IF(Y$5&lt;=$D321,0,IF(SUM($D321,I279)&gt;Y$5,$AL290/I279,$AL290-SUM($I321:X321)))</f>
        <v>0</v>
      </c>
      <c r="Z321" s="152">
        <f>IF(Z$5&lt;=$D321,0,IF(SUM($D321,I279)&gt;Z$5,$AL290/I279,$AL290-SUM($I321:Y321)))</f>
        <v>0</v>
      </c>
      <c r="AA321" s="152">
        <f>IF(AA$5&lt;=$D321,0,IF(SUM($D321,I279)&gt;AA$5,$AL290/I279,$AL290-SUM($I321:Z321)))</f>
        <v>0</v>
      </c>
      <c r="AB321" s="152">
        <f>IF(AB$5&lt;=$D321,0,IF(SUM($D321,I279)&gt;AB$5,$AL290/I279,$AL290-SUM($I321:AA321)))</f>
        <v>0</v>
      </c>
      <c r="AC321" s="152">
        <f>IF(AC$5&lt;=$D321,0,IF(SUM($D321,I279)&gt;AC$5,$AL290/I279,$AL290-SUM($I321:AB321)))</f>
        <v>0</v>
      </c>
      <c r="AD321" s="152">
        <f>IF(AD$5&lt;=$D321,0,IF(SUM($D321,I279)&gt;AD$5,$AL290/I279,$AL290-SUM($I321:AC321)))</f>
        <v>0</v>
      </c>
      <c r="AE321" s="152">
        <f>IF(AE$5&lt;=$D321,0,IF(SUM($D321,I279)&gt;AE$5,$AL290/I279,$AL290-SUM($I321:AD321)))</f>
        <v>0</v>
      </c>
      <c r="AF321" s="152">
        <f>IF(AF$5&lt;=$D321,0,IF(SUM($D321,I279)&gt;AF$5,$AL290/I279,$AL290-SUM($I321:AE321)))</f>
        <v>0</v>
      </c>
      <c r="AG321" s="152">
        <f>IF(AG$5&lt;=$D321,0,IF(SUM($D321,I279)&gt;AG$5,$AL290/I279,$AL290-SUM($I321:AF321)))</f>
        <v>0</v>
      </c>
      <c r="AH321" s="152">
        <f>IF(AH$5&lt;=$D321,0,IF(SUM($D321,I279)&gt;AH$5,$AL290/I279,$AL290-SUM($I321:AG321)))</f>
        <v>0</v>
      </c>
      <c r="AI321" s="152">
        <f>IF(AI$5&lt;=$D321,0,IF(SUM($D321,I279)&gt;AI$5,$AL290/I279,$AL290-SUM($I321:AH321)))</f>
        <v>0</v>
      </c>
      <c r="AJ321" s="152">
        <f>IF(AJ$5&lt;=$D321,0,IF(SUM($D321,I279)&gt;AJ$5,$AL290/I279,$AL290-SUM($I321:AI321)))</f>
        <v>0</v>
      </c>
      <c r="AK321" s="152">
        <f>IF(AK$5&lt;=$D321,0,IF(SUM($D321,I279)&gt;AK$5,$AL290/I279,$AL290-SUM($I321:AJ321)))</f>
        <v>0</v>
      </c>
      <c r="AL321" s="152">
        <f>IF(AL$5&lt;=$D321,0,IF(SUM($D321,I279)&gt;AL$5,$AL290/I279,$AL290-SUM($I321:AK321)))</f>
        <v>0</v>
      </c>
      <c r="AM321" s="153">
        <f>IF(AM$5&lt;=$D321,0,IF(SUM($D321,I279)&gt;AM$5,$AL290/I279,$AL290-SUM($I321:AL321)))</f>
        <v>0</v>
      </c>
      <c r="AN321" s="154">
        <f>IF(AN$5&lt;=$D321,0,IF(SUM($D321,I279)&gt;AN$5,$AL290/I279,$AL290-SUM($I321:AM321)))</f>
        <v>0</v>
      </c>
      <c r="AO321" s="154">
        <f>IF(AO$5&lt;=$D321,0,IF(SUM($D321,I279)&gt;AO$5,$AL290/I279,$AL290-SUM($I321:AN321)))</f>
        <v>0</v>
      </c>
      <c r="AP321" s="154">
        <f>IF(AP$5&lt;=$D321,0,IF(SUM($D321,I279)&gt;AP$5,$AL290/I279,$AL290-SUM($I321:AO321)))</f>
        <v>0</v>
      </c>
      <c r="AQ321" s="154">
        <f>IF(AQ$5&lt;=$D321,0,IF(SUM($D321,I279)&gt;AQ$5,$AL290/I279,$AL290-SUM($I321:AP321)))</f>
        <v>0</v>
      </c>
      <c r="AR321" s="154">
        <f>IF(AR$5&lt;=$D321,0,IF(SUM($D321,I279)&gt;AR$5,$AL290/I279,$AL290-SUM($I321:AQ321)))</f>
        <v>0</v>
      </c>
      <c r="AS321" s="154">
        <f>IF(AS$5&lt;=$D321,0,IF(SUM($D321,I279)&gt;AS$5,$AL290/I279,$AL290-SUM($I321:AR321)))</f>
        <v>0</v>
      </c>
      <c r="AT321" s="154">
        <f>IF(AT$5&lt;=$D321,0,IF(SUM($D321,I279)&gt;AT$5,$AL290/I279,$AL290-SUM($I321:AS321)))</f>
        <v>0</v>
      </c>
      <c r="AU321" s="154">
        <f>IF(AU$5&lt;=$D321,0,IF(SUM($D321,I279)&gt;AU$5,$AL290/I279,$AL290-SUM($I321:AT321)))</f>
        <v>0</v>
      </c>
      <c r="AV321" s="154">
        <f>IF(AV$5&lt;=$D321,0,IF(SUM($D321,I279)&gt;AV$5,$AL290/I279,$AL290-SUM($I321:AU321)))</f>
        <v>0</v>
      </c>
      <c r="AW321" s="154">
        <f>IF(AW$5&lt;=$D321,0,IF(SUM($D321,I279)&gt;AW$5,$AL290/I279,$AL290-SUM($I321:AV321)))</f>
        <v>0</v>
      </c>
      <c r="AX321" s="154">
        <f>IF(AX$5&lt;=$D321,0,IF(SUM($D321,I279)&gt;AX$5,$AL290/I279,$AL290-SUM($I321:AW321)))</f>
        <v>0</v>
      </c>
      <c r="AY321" s="154">
        <f>IF(AY$5&lt;=$D321,0,IF(SUM($D321,I279)&gt;AY$5,$AL290/I279,$AL290-SUM($I321:AX321)))</f>
        <v>0</v>
      </c>
      <c r="AZ321" s="154">
        <f>IF(AZ$5&lt;=$D321,0,IF(SUM($D321,I279)&gt;AZ$5,$AL290/I279,$AL290-SUM($I321:AY321)))</f>
        <v>0</v>
      </c>
      <c r="BA321" s="154">
        <f>IF(BA$5&lt;=$D321,0,IF(SUM($D321,I279)&gt;BA$5,$AL290/I279,$AL290-SUM($I321:AZ321)))</f>
        <v>0</v>
      </c>
      <c r="BB321" s="154">
        <f>IF(BB$5&lt;=$D321,0,IF(SUM($D321,I279)&gt;BB$5,$AL290/I279,$AL290-SUM($I321:BA321)))</f>
        <v>0</v>
      </c>
      <c r="BC321" s="154">
        <f>IF(BC$5&lt;=$D321,0,IF(SUM($D321,I279)&gt;BC$5,$AL290/I279,$AL290-SUM($I321:BB321)))</f>
        <v>0</v>
      </c>
      <c r="BD321" s="154">
        <f>IF(BD$5&lt;=$D321,0,IF(SUM($D321,I279)&gt;BD$5,$AL290/I279,$AL290-SUM($I321:BC321)))</f>
        <v>0</v>
      </c>
      <c r="BE321" s="154">
        <f>IF(BE$5&lt;=$D321,0,IF(SUM($D321,I279)&gt;BE$5,$AL290/I279,$AL290-SUM($I321:BD321)))</f>
        <v>0</v>
      </c>
      <c r="BF321" s="154">
        <f>IF(BF$5&lt;=$D321,0,IF(SUM($D321,I279)&gt;BF$5,$AL290/I279,$AL290-SUM($I321:BE321)))</f>
        <v>0</v>
      </c>
      <c r="BG321" s="154">
        <f>IF(BG$5&lt;=$D321,0,IF(SUM($D321,I279)&gt;BG$5,$AL290/I279,$AL290-SUM($I321:BF321)))</f>
        <v>0</v>
      </c>
      <c r="BH321" s="154">
        <f>IF(BH$5&lt;=$D321,0,IF(SUM($D321,I279)&gt;BH$5,$AL290/I279,$AL290-SUM($I321:BG321)))</f>
        <v>0</v>
      </c>
      <c r="BI321" s="154">
        <f>IF(BI$5&lt;=$D321,0,IF(SUM($D321,I279)&gt;BI$5,$AL290/I279,$AL290-SUM($I321:BH321)))</f>
        <v>0</v>
      </c>
      <c r="BJ321" s="154">
        <f>IF(BJ$5&lt;=$D321,0,IF(SUM($D321,I279)&gt;BJ$5,$AL290/I279,$AL290-SUM($I321:BI321)))</f>
        <v>0</v>
      </c>
      <c r="BK321" s="154">
        <f>IF(BK$5&lt;=$D321,0,IF(SUM($D321,I279)&gt;BK$5,$AL290/I279,$AL290-SUM($I321:BJ321)))</f>
        <v>0</v>
      </c>
      <c r="BL321" s="154">
        <f>IF(BL$5&lt;=$D321,0,IF(SUM($D321,I279)&gt;BL$5,$AL290/I279,$AL290-SUM($I321:BK321)))</f>
        <v>0</v>
      </c>
      <c r="BM321" s="154">
        <f>IF(BM$5&lt;=$D321,0,IF(SUM($D321,I279)&gt;BM$5,$AL290/I279,$AL290-SUM($I321:BL321)))</f>
        <v>0</v>
      </c>
      <c r="BN321" s="154">
        <f>IF(BN$5&lt;=$D321,0,IF(SUM($D321,I279)&gt;BN$5,$AL290/I279,$AL290-SUM($I321:BM321)))</f>
        <v>0</v>
      </c>
      <c r="BO321" s="154">
        <f>IF(BO$5&lt;=$D321,0,IF(SUM($D321,I279)&gt;BO$5,$AL290/I279,$AL290-SUM($I321:BN321)))</f>
        <v>0</v>
      </c>
      <c r="BP321" s="154">
        <f>IF(BP$5&lt;=$D321,0,IF(SUM($D321,I279)&gt;BP$5,$AL290/I279,$AL290-SUM($I321:BO321)))</f>
        <v>0</v>
      </c>
      <c r="BQ321" s="154">
        <f>IF(BQ$5&lt;=$D321,0,IF(SUM($D321,I279)&gt;BQ$5,$AL290/I279,$AL290-SUM($I321:BP321)))</f>
        <v>0</v>
      </c>
      <c r="BR321" s="154">
        <f>IF(BR$5&lt;=$D321,0,IF(SUM($D321,I279)&gt;BR$5,$AL290/I279,$AL290-SUM($I321:BQ321)))</f>
        <v>0</v>
      </c>
      <c r="BS321" s="154">
        <f>IF(BS$5&lt;=$D321,0,IF(SUM($D321,I279)&gt;BS$5,$AL290/I279,$AL290-SUM($I321:BR321)))</f>
        <v>0</v>
      </c>
      <c r="BT321" s="154">
        <f>IF(BT$5&lt;=$D321,0,IF(SUM($D321,I279)&gt;BT$5,$AL290/I279,$AL290-SUM($I321:BS321)))</f>
        <v>0</v>
      </c>
      <c r="BU321" s="154">
        <f>IF(BU$5&lt;=$D321,0,IF(SUM($D321,I279)&gt;BU$5,$AL290/I279,$AL290-SUM($I321:BT321)))</f>
        <v>0</v>
      </c>
      <c r="BV321" s="154">
        <f>IF(BV$5&lt;=$D321,0,IF(SUM($D321,I279)&gt;BV$5,$AL290/I279,$AL290-SUM($I321:BU321)))</f>
        <v>0</v>
      </c>
      <c r="BW321" s="154">
        <f>IF(BW$5&lt;=$D321,0,IF(SUM($D321,I279)&gt;BW$5,$AL290/I279,$AL290-SUM($I321:BV321)))</f>
        <v>0</v>
      </c>
    </row>
    <row r="322" spans="1:75" ht="12.75" customHeight="1" outlineLevel="1">
      <c r="D322" s="155">
        <f t="shared" si="77"/>
        <v>2042</v>
      </c>
      <c r="E322" s="120" t="s">
        <v>55</v>
      </c>
      <c r="I322" s="134"/>
      <c r="J322" s="152">
        <f>IF(J$5&lt;=$D322,0,IF(SUM($D322,I279)&gt;J$5,$AM290/I279,$AM290-SUM($I322:I322)))</f>
        <v>0</v>
      </c>
      <c r="K322" s="152">
        <f>IF(K$5&lt;=$D322,0,IF(SUM($D322,I279)&gt;K$5,$AM290/I279,$AM290-SUM($I322:J322)))</f>
        <v>0</v>
      </c>
      <c r="L322" s="152">
        <f>IF(L$5&lt;=$D322,0,IF(SUM($D322,I279)&gt;L$5,$AM290/I279,$AM290-SUM($I322:K322)))</f>
        <v>0</v>
      </c>
      <c r="M322" s="152">
        <f>IF(M$5&lt;=$D322,0,IF(SUM($D322,I279)&gt;M$5,$AM290/I279,$AM290-SUM($I322:L322)))</f>
        <v>0</v>
      </c>
      <c r="N322" s="152">
        <f>IF(N$5&lt;=$D322,0,IF(SUM($D322,I279)&gt;N$5,$AM290/I279,$AM290-SUM($I322:M322)))</f>
        <v>0</v>
      </c>
      <c r="O322" s="152">
        <f>IF(O$5&lt;=$D322,0,IF(SUM($D322,I279)&gt;O$5,$AM290/I279,$AM290-SUM($I322:N322)))</f>
        <v>0</v>
      </c>
      <c r="P322" s="152">
        <f>IF(P$5&lt;=$D322,0,IF(SUM($D322,I279)&gt;P$5,$AM290/I279,$AM290-SUM($I322:O322)))</f>
        <v>0</v>
      </c>
      <c r="Q322" s="152">
        <f>IF(Q$5&lt;=$D322,0,IF(SUM($D322,I279)&gt;Q$5,$AM290/I279,$AM290-SUM($I322:P322)))</f>
        <v>0</v>
      </c>
      <c r="R322" s="152">
        <f>IF(R$5&lt;=$D322,0,IF(SUM($D322,I279)&gt;R$5,$AM290/I279,$AM290-SUM($I322:Q322)))</f>
        <v>0</v>
      </c>
      <c r="S322" s="152">
        <f>IF(S$5&lt;=$D322,0,IF(SUM($D322,I279)&gt;S$5,$AM290/I279,$AM290-SUM($I322:R322)))</f>
        <v>0</v>
      </c>
      <c r="T322" s="152">
        <f>IF(T$5&lt;=$D322,0,IF(SUM($D322,I279)&gt;T$5,$AM290/I279,$AM290-SUM($I322:S322)))</f>
        <v>0</v>
      </c>
      <c r="U322" s="152">
        <f>IF(U$5&lt;=$D322,0,IF(SUM($D322,I279)&gt;U$5,$AM290/I279,$AM290-SUM($I322:T322)))</f>
        <v>0</v>
      </c>
      <c r="V322" s="152">
        <f>IF(V$5&lt;=$D322,0,IF(SUM($D322,I279)&gt;V$5,$AM290/I279,$AM290-SUM($I322:U322)))</f>
        <v>0</v>
      </c>
      <c r="W322" s="152">
        <f>IF(W$5&lt;=$D322,0,IF(SUM($D322,I279)&gt;W$5,$AM290/I279,$AM290-SUM($I322:V322)))</f>
        <v>0</v>
      </c>
      <c r="X322" s="152">
        <f>IF(X$5&lt;=$D322,0,IF(SUM($D322,I279)&gt;X$5,$AM290/I279,$AM290-SUM($I322:W322)))</f>
        <v>0</v>
      </c>
      <c r="Y322" s="152">
        <f>IF(Y$5&lt;=$D322,0,IF(SUM($D322,I279)&gt;Y$5,$AM290/I279,$AM290-SUM($I322:X322)))</f>
        <v>0</v>
      </c>
      <c r="Z322" s="152">
        <f>IF(Z$5&lt;=$D322,0,IF(SUM($D322,I279)&gt;Z$5,$AM290/I279,$AM290-SUM($I322:Y322)))</f>
        <v>0</v>
      </c>
      <c r="AA322" s="152">
        <f>IF(AA$5&lt;=$D322,0,IF(SUM($D322,I279)&gt;AA$5,$AM290/I279,$AM290-SUM($I322:Z322)))</f>
        <v>0</v>
      </c>
      <c r="AB322" s="152">
        <f>IF(AB$5&lt;=$D322,0,IF(SUM($D322,I279)&gt;AB$5,$AM290/I279,$AM290-SUM($I322:AA322)))</f>
        <v>0</v>
      </c>
      <c r="AC322" s="152">
        <f>IF(AC$5&lt;=$D322,0,IF(SUM($D322,I279)&gt;AC$5,$AM290/I279,$AM290-SUM($I322:AB322)))</f>
        <v>0</v>
      </c>
      <c r="AD322" s="152">
        <f>IF(AD$5&lt;=$D322,0,IF(SUM($D322,I279)&gt;AD$5,$AM290/I279,$AM290-SUM($I322:AC322)))</f>
        <v>0</v>
      </c>
      <c r="AE322" s="152">
        <f>IF(AE$5&lt;=$D322,0,IF(SUM($D322,I279)&gt;AE$5,$AM290/I279,$AM290-SUM($I322:AD322)))</f>
        <v>0</v>
      </c>
      <c r="AF322" s="152">
        <f>IF(AF$5&lt;=$D322,0,IF(SUM($D322,I279)&gt;AF$5,$AM290/I279,$AM290-SUM($I322:AE322)))</f>
        <v>0</v>
      </c>
      <c r="AG322" s="152">
        <f>IF(AG$5&lt;=$D322,0,IF(SUM($D322,I279)&gt;AG$5,$AM290/I279,$AM290-SUM($I322:AF322)))</f>
        <v>0</v>
      </c>
      <c r="AH322" s="152">
        <f>IF(AH$5&lt;=$D322,0,IF(SUM($D322,I279)&gt;AH$5,$AM290/I279,$AM290-SUM($I322:AG322)))</f>
        <v>0</v>
      </c>
      <c r="AI322" s="152">
        <f>IF(AI$5&lt;=$D322,0,IF(SUM($D322,I279)&gt;AI$5,$AM290/I279,$AM290-SUM($I322:AH322)))</f>
        <v>0</v>
      </c>
      <c r="AJ322" s="152">
        <f>IF(AJ$5&lt;=$D322,0,IF(SUM($D322,I279)&gt;AJ$5,$AM290/I279,$AM290-SUM($I322:AI322)))</f>
        <v>0</v>
      </c>
      <c r="AK322" s="152">
        <f>IF(AK$5&lt;=$D322,0,IF(SUM($D322,I279)&gt;AK$5,$AM290/I279,$AM290-SUM($I322:AJ322)))</f>
        <v>0</v>
      </c>
      <c r="AL322" s="152">
        <f>IF(AL$5&lt;=$D322,0,IF(SUM($D322,I279)&gt;AL$5,$AM290/I279,$AM290-SUM($I322:AK322)))</f>
        <v>0</v>
      </c>
      <c r="AM322" s="152">
        <f>IF(AM$5&lt;=$D322,0,IF(SUM($D322,I279)&gt;AM$5,$AM290/I279,$AM290-SUM($I322:AL322)))</f>
        <v>0</v>
      </c>
      <c r="AN322" s="153">
        <f>IF(AN$5&lt;=$D322,0,IF(SUM($D322,I279)&gt;AN$5,$AM290/I279,$AM290-SUM($I322:AM322)))</f>
        <v>0</v>
      </c>
      <c r="AO322" s="154">
        <f>IF(AO$5&lt;=$D322,0,IF(SUM($D322,I279)&gt;AO$5,$AM290/I279,$AM290-SUM($I322:AN322)))</f>
        <v>0</v>
      </c>
      <c r="AP322" s="154">
        <f>IF(AP$5&lt;=$D322,0,IF(SUM($D322,I279)&gt;AP$5,$AM290/I279,$AM290-SUM($I322:AO322)))</f>
        <v>0</v>
      </c>
      <c r="AQ322" s="154">
        <f>IF(AQ$5&lt;=$D322,0,IF(SUM($D322,I279)&gt;AQ$5,$AM290/I279,$AM290-SUM($I322:AP322)))</f>
        <v>0</v>
      </c>
      <c r="AR322" s="154">
        <f>IF(AR$5&lt;=$D322,0,IF(SUM($D322,I279)&gt;AR$5,$AM290/I279,$AM290-SUM($I322:AQ322)))</f>
        <v>0</v>
      </c>
      <c r="AS322" s="154">
        <f>IF(AS$5&lt;=$D322,0,IF(SUM($D322,I279)&gt;AS$5,$AM290/I279,$AM290-SUM($I322:AR322)))</f>
        <v>0</v>
      </c>
      <c r="AT322" s="154">
        <f>IF(AT$5&lt;=$D322,0,IF(SUM($D322,I279)&gt;AT$5,$AM290/I279,$AM290-SUM($I322:AS322)))</f>
        <v>0</v>
      </c>
      <c r="AU322" s="154">
        <f>IF(AU$5&lt;=$D322,0,IF(SUM($D322,I279)&gt;AU$5,$AM290/I279,$AM290-SUM($I322:AT322)))</f>
        <v>0</v>
      </c>
      <c r="AV322" s="154">
        <f>IF(AV$5&lt;=$D322,0,IF(SUM($D322,I279)&gt;AV$5,$AM290/I279,$AM290-SUM($I322:AU322)))</f>
        <v>0</v>
      </c>
      <c r="AW322" s="154">
        <f>IF(AW$5&lt;=$D322,0,IF(SUM($D322,I279)&gt;AW$5,$AM290/I279,$AM290-SUM($I322:AV322)))</f>
        <v>0</v>
      </c>
      <c r="AX322" s="154">
        <f>IF(AX$5&lt;=$D322,0,IF(SUM($D322,I279)&gt;AX$5,$AM290/I279,$AM290-SUM($I322:AW322)))</f>
        <v>0</v>
      </c>
      <c r="AY322" s="154">
        <f>IF(AY$5&lt;=$D322,0,IF(SUM($D322,I279)&gt;AY$5,$AM290/I279,$AM290-SUM($I322:AX322)))</f>
        <v>0</v>
      </c>
      <c r="AZ322" s="154">
        <f>IF(AZ$5&lt;=$D322,0,IF(SUM($D322,I279)&gt;AZ$5,$AM290/I279,$AM290-SUM($I322:AY322)))</f>
        <v>0</v>
      </c>
      <c r="BA322" s="154">
        <f>IF(BA$5&lt;=$D322,0,IF(SUM($D322,I279)&gt;BA$5,$AM290/I279,$AM290-SUM($I322:AZ322)))</f>
        <v>0</v>
      </c>
      <c r="BB322" s="154">
        <f>IF(BB$5&lt;=$D322,0,IF(SUM($D322,I279)&gt;BB$5,$AM290/I279,$AM290-SUM($I322:BA322)))</f>
        <v>0</v>
      </c>
      <c r="BC322" s="154">
        <f>IF(BC$5&lt;=$D322,0,IF(SUM($D322,I279)&gt;BC$5,$AM290/I279,$AM290-SUM($I322:BB322)))</f>
        <v>0</v>
      </c>
      <c r="BD322" s="154">
        <f>IF(BD$5&lt;=$D322,0,IF(SUM($D322,I279)&gt;BD$5,$AM290/I279,$AM290-SUM($I322:BC322)))</f>
        <v>0</v>
      </c>
      <c r="BE322" s="154">
        <f>IF(BE$5&lt;=$D322,0,IF(SUM($D322,I279)&gt;BE$5,$AM290/I279,$AM290-SUM($I322:BD322)))</f>
        <v>0</v>
      </c>
      <c r="BF322" s="154">
        <f>IF(BF$5&lt;=$D322,0,IF(SUM($D322,I279)&gt;BF$5,$AM290/I279,$AM290-SUM($I322:BE322)))</f>
        <v>0</v>
      </c>
      <c r="BG322" s="154">
        <f>IF(BG$5&lt;=$D322,0,IF(SUM($D322,I279)&gt;BG$5,$AM290/I279,$AM290-SUM($I322:BF322)))</f>
        <v>0</v>
      </c>
      <c r="BH322" s="154">
        <f>IF(BH$5&lt;=$D322,0,IF(SUM($D322,I279)&gt;BH$5,$AM290/I279,$AM290-SUM($I322:BG322)))</f>
        <v>0</v>
      </c>
      <c r="BI322" s="154">
        <f>IF(BI$5&lt;=$D322,0,IF(SUM($D322,I279)&gt;BI$5,$AM290/I279,$AM290-SUM($I322:BH322)))</f>
        <v>0</v>
      </c>
      <c r="BJ322" s="154">
        <f>IF(BJ$5&lt;=$D322,0,IF(SUM($D322,I279)&gt;BJ$5,$AM290/I279,$AM290-SUM($I322:BI322)))</f>
        <v>0</v>
      </c>
      <c r="BK322" s="154">
        <f>IF(BK$5&lt;=$D322,0,IF(SUM($D322,I279)&gt;BK$5,$AM290/I279,$AM290-SUM($I322:BJ322)))</f>
        <v>0</v>
      </c>
      <c r="BL322" s="154">
        <f>IF(BL$5&lt;=$D322,0,IF(SUM($D322,I279)&gt;BL$5,$AM290/I279,$AM290-SUM($I322:BK322)))</f>
        <v>0</v>
      </c>
      <c r="BM322" s="154">
        <f>IF(BM$5&lt;=$D322,0,IF(SUM($D322,I279)&gt;BM$5,$AM290/I279,$AM290-SUM($I322:BL322)))</f>
        <v>0</v>
      </c>
      <c r="BN322" s="154">
        <f>IF(BN$5&lt;=$D322,0,IF(SUM($D322,I279)&gt;BN$5,$AM290/I279,$AM290-SUM($I322:BM322)))</f>
        <v>0</v>
      </c>
      <c r="BO322" s="154">
        <f>IF(BO$5&lt;=$D322,0,IF(SUM($D322,I279)&gt;BO$5,$AM290/I279,$AM290-SUM($I322:BN322)))</f>
        <v>0</v>
      </c>
      <c r="BP322" s="154">
        <f>IF(BP$5&lt;=$D322,0,IF(SUM($D322,I279)&gt;BP$5,$AM290/I279,$AM290-SUM($I322:BO322)))</f>
        <v>0</v>
      </c>
      <c r="BQ322" s="154">
        <f>IF(BQ$5&lt;=$D322,0,IF(SUM($D322,I279)&gt;BQ$5,$AM290/I279,$AM290-SUM($I322:BP322)))</f>
        <v>0</v>
      </c>
      <c r="BR322" s="154">
        <f>IF(BR$5&lt;=$D322,0,IF(SUM($D322,I279)&gt;BR$5,$AM290/I279,$AM290-SUM($I322:BQ322)))</f>
        <v>0</v>
      </c>
      <c r="BS322" s="154">
        <f>IF(BS$5&lt;=$D322,0,IF(SUM($D322,I279)&gt;BS$5,$AM290/I279,$AM290-SUM($I322:BR322)))</f>
        <v>0</v>
      </c>
      <c r="BT322" s="154">
        <f>IF(BT$5&lt;=$D322,0,IF(SUM($D322,I279)&gt;BT$5,$AM290/I279,$AM290-SUM($I322:BS322)))</f>
        <v>0</v>
      </c>
      <c r="BU322" s="154">
        <f>IF(BU$5&lt;=$D322,0,IF(SUM($D322,I279)&gt;BU$5,$AM290/I279,$AM290-SUM($I322:BT322)))</f>
        <v>0</v>
      </c>
      <c r="BV322" s="154">
        <f>IF(BV$5&lt;=$D322,0,IF(SUM($D322,I279)&gt;BV$5,$AM290/I279,$AM290-SUM($I322:BU322)))</f>
        <v>0</v>
      </c>
      <c r="BW322" s="154">
        <f>IF(BW$5&lt;=$D322,0,IF(SUM($D322,I279)&gt;BW$5,$AM290/I279,$AM290-SUM($I322:BV322)))</f>
        <v>0</v>
      </c>
    </row>
    <row r="323" spans="1:75" ht="12.75" customHeight="1" outlineLevel="1">
      <c r="I323" s="134"/>
    </row>
    <row r="324" spans="1:75" ht="12.75" customHeight="1">
      <c r="D324" s="126" t="s">
        <v>28</v>
      </c>
      <c r="E324" s="120" t="s">
        <v>55</v>
      </c>
      <c r="I324" s="134"/>
      <c r="J324" s="120">
        <f>J284+SUM(J292:J322)</f>
        <v>0</v>
      </c>
      <c r="K324" s="120">
        <f t="shared" ref="K324:BQ324" si="78">K284+SUM(K292:K322)</f>
        <v>0</v>
      </c>
      <c r="L324" s="120">
        <f t="shared" si="78"/>
        <v>0</v>
      </c>
      <c r="M324" s="120">
        <f t="shared" si="78"/>
        <v>0</v>
      </c>
      <c r="N324" s="120">
        <f t="shared" si="78"/>
        <v>0</v>
      </c>
      <c r="O324" s="120">
        <f t="shared" si="78"/>
        <v>0</v>
      </c>
      <c r="P324" s="120">
        <f t="shared" si="78"/>
        <v>0</v>
      </c>
      <c r="Q324" s="120">
        <f t="shared" si="78"/>
        <v>0</v>
      </c>
      <c r="R324" s="120">
        <f t="shared" si="78"/>
        <v>0</v>
      </c>
      <c r="S324" s="120">
        <f t="shared" si="78"/>
        <v>0</v>
      </c>
      <c r="T324" s="120">
        <f t="shared" si="78"/>
        <v>0</v>
      </c>
      <c r="U324" s="120">
        <f t="shared" si="78"/>
        <v>0</v>
      </c>
      <c r="V324" s="120">
        <f t="shared" si="78"/>
        <v>0</v>
      </c>
      <c r="W324" s="120">
        <f t="shared" si="78"/>
        <v>0</v>
      </c>
      <c r="X324" s="120">
        <f t="shared" si="78"/>
        <v>0</v>
      </c>
      <c r="Y324" s="120">
        <f t="shared" si="78"/>
        <v>0</v>
      </c>
      <c r="Z324" s="120">
        <f t="shared" si="78"/>
        <v>0</v>
      </c>
      <c r="AA324" s="120">
        <f t="shared" si="78"/>
        <v>0</v>
      </c>
      <c r="AB324" s="120">
        <f t="shared" si="78"/>
        <v>0</v>
      </c>
      <c r="AC324" s="120">
        <f t="shared" si="78"/>
        <v>0</v>
      </c>
      <c r="AD324" s="120">
        <f t="shared" si="78"/>
        <v>0</v>
      </c>
      <c r="AE324" s="120">
        <f t="shared" si="78"/>
        <v>0</v>
      </c>
      <c r="AF324" s="120">
        <f t="shared" si="78"/>
        <v>0</v>
      </c>
      <c r="AG324" s="120">
        <f t="shared" si="78"/>
        <v>0</v>
      </c>
      <c r="AH324" s="120">
        <f t="shared" si="78"/>
        <v>0</v>
      </c>
      <c r="AI324" s="120">
        <f t="shared" si="78"/>
        <v>0</v>
      </c>
      <c r="AJ324" s="120">
        <f t="shared" si="78"/>
        <v>0</v>
      </c>
      <c r="AK324" s="120">
        <f t="shared" si="78"/>
        <v>0</v>
      </c>
      <c r="AL324" s="120">
        <f t="shared" si="78"/>
        <v>0</v>
      </c>
      <c r="AM324" s="120">
        <f t="shared" si="78"/>
        <v>0</v>
      </c>
      <c r="AN324" s="120">
        <f t="shared" si="78"/>
        <v>0</v>
      </c>
      <c r="AO324" s="120">
        <f t="shared" si="78"/>
        <v>0</v>
      </c>
      <c r="AP324" s="120">
        <f t="shared" si="78"/>
        <v>0</v>
      </c>
      <c r="AQ324" s="120">
        <f t="shared" si="78"/>
        <v>0</v>
      </c>
      <c r="AR324" s="120">
        <f t="shared" si="78"/>
        <v>0</v>
      </c>
      <c r="AS324" s="120">
        <f t="shared" si="78"/>
        <v>0</v>
      </c>
      <c r="AT324" s="120">
        <f t="shared" si="78"/>
        <v>0</v>
      </c>
      <c r="AU324" s="120">
        <f t="shared" si="78"/>
        <v>0</v>
      </c>
      <c r="AV324" s="120">
        <f t="shared" si="78"/>
        <v>0</v>
      </c>
      <c r="AW324" s="120">
        <f t="shared" si="78"/>
        <v>0</v>
      </c>
      <c r="AX324" s="120">
        <f t="shared" si="78"/>
        <v>0</v>
      </c>
      <c r="AY324" s="120">
        <f t="shared" si="78"/>
        <v>0</v>
      </c>
      <c r="AZ324" s="120">
        <f t="shared" si="78"/>
        <v>0</v>
      </c>
      <c r="BA324" s="120">
        <f t="shared" si="78"/>
        <v>0</v>
      </c>
      <c r="BB324" s="120">
        <f t="shared" si="78"/>
        <v>0</v>
      </c>
      <c r="BC324" s="120">
        <f t="shared" si="78"/>
        <v>0</v>
      </c>
      <c r="BD324" s="120">
        <f t="shared" si="78"/>
        <v>0</v>
      </c>
      <c r="BE324" s="120">
        <f t="shared" si="78"/>
        <v>0</v>
      </c>
      <c r="BF324" s="120">
        <f t="shared" si="78"/>
        <v>0</v>
      </c>
      <c r="BG324" s="120">
        <f t="shared" si="78"/>
        <v>0</v>
      </c>
      <c r="BH324" s="120">
        <f t="shared" si="78"/>
        <v>0</v>
      </c>
      <c r="BI324" s="120">
        <f t="shared" si="78"/>
        <v>0</v>
      </c>
      <c r="BJ324" s="120">
        <f t="shared" si="78"/>
        <v>0</v>
      </c>
      <c r="BK324" s="120">
        <f t="shared" si="78"/>
        <v>0</v>
      </c>
      <c r="BL324" s="120">
        <f t="shared" si="78"/>
        <v>0</v>
      </c>
      <c r="BM324" s="120">
        <f t="shared" si="78"/>
        <v>0</v>
      </c>
      <c r="BN324" s="120">
        <f t="shared" si="78"/>
        <v>0</v>
      </c>
      <c r="BO324" s="120">
        <f t="shared" si="78"/>
        <v>0</v>
      </c>
      <c r="BP324" s="120">
        <f t="shared" si="78"/>
        <v>0</v>
      </c>
      <c r="BQ324" s="120">
        <f t="shared" si="78"/>
        <v>0</v>
      </c>
      <c r="BR324" s="120">
        <f t="shared" ref="BR324:BV324" si="79">BR284+SUM(BR292:BR322)</f>
        <v>0</v>
      </c>
      <c r="BS324" s="120">
        <f t="shared" si="79"/>
        <v>0</v>
      </c>
      <c r="BT324" s="120">
        <f t="shared" si="79"/>
        <v>0</v>
      </c>
      <c r="BU324" s="120">
        <f t="shared" si="79"/>
        <v>0</v>
      </c>
      <c r="BV324" s="120">
        <f t="shared" si="79"/>
        <v>0</v>
      </c>
      <c r="BW324" s="120">
        <f t="shared" ref="BW324" si="80">BW284+SUM(BW292:BW322)</f>
        <v>0</v>
      </c>
    </row>
    <row r="325" spans="1:75" ht="12.75" customHeight="1">
      <c r="D325" s="126" t="s">
        <v>30</v>
      </c>
      <c r="E325" s="120" t="s">
        <v>55</v>
      </c>
      <c r="I325" s="134"/>
      <c r="J325" s="120">
        <f>J290-SUM(J293:J322)+I325</f>
        <v>0</v>
      </c>
      <c r="K325" s="120">
        <f t="shared" ref="K325:BQ325" si="81">K290-SUM(K293:K322)+J325</f>
        <v>0</v>
      </c>
      <c r="L325" s="120">
        <f t="shared" si="81"/>
        <v>0</v>
      </c>
      <c r="M325" s="120">
        <f t="shared" si="81"/>
        <v>0</v>
      </c>
      <c r="N325" s="120">
        <f t="shared" si="81"/>
        <v>0</v>
      </c>
      <c r="O325" s="120">
        <f t="shared" si="81"/>
        <v>0</v>
      </c>
      <c r="P325" s="120">
        <f t="shared" si="81"/>
        <v>0</v>
      </c>
      <c r="Q325" s="120">
        <f t="shared" si="81"/>
        <v>0</v>
      </c>
      <c r="R325" s="120">
        <f t="shared" si="81"/>
        <v>0</v>
      </c>
      <c r="S325" s="120">
        <f t="shared" si="81"/>
        <v>0</v>
      </c>
      <c r="T325" s="120">
        <f t="shared" si="81"/>
        <v>0</v>
      </c>
      <c r="U325" s="120">
        <f t="shared" si="81"/>
        <v>0</v>
      </c>
      <c r="V325" s="120">
        <f t="shared" si="81"/>
        <v>0</v>
      </c>
      <c r="W325" s="120">
        <f t="shared" si="81"/>
        <v>0</v>
      </c>
      <c r="X325" s="120">
        <f t="shared" si="81"/>
        <v>0</v>
      </c>
      <c r="Y325" s="120">
        <f t="shared" si="81"/>
        <v>0</v>
      </c>
      <c r="Z325" s="120">
        <f t="shared" si="81"/>
        <v>0</v>
      </c>
      <c r="AA325" s="120">
        <f t="shared" si="81"/>
        <v>0</v>
      </c>
      <c r="AB325" s="120">
        <f t="shared" si="81"/>
        <v>0</v>
      </c>
      <c r="AC325" s="120">
        <f t="shared" si="81"/>
        <v>0</v>
      </c>
      <c r="AD325" s="120">
        <f t="shared" si="81"/>
        <v>0</v>
      </c>
      <c r="AE325" s="120">
        <f t="shared" si="81"/>
        <v>0</v>
      </c>
      <c r="AF325" s="120">
        <f t="shared" si="81"/>
        <v>0</v>
      </c>
      <c r="AG325" s="120">
        <f t="shared" si="81"/>
        <v>0</v>
      </c>
      <c r="AH325" s="120">
        <f t="shared" si="81"/>
        <v>0</v>
      </c>
      <c r="AI325" s="120">
        <f t="shared" si="81"/>
        <v>0</v>
      </c>
      <c r="AJ325" s="120">
        <f t="shared" si="81"/>
        <v>0</v>
      </c>
      <c r="AK325" s="120">
        <f t="shared" si="81"/>
        <v>0</v>
      </c>
      <c r="AL325" s="120">
        <f t="shared" si="81"/>
        <v>0</v>
      </c>
      <c r="AM325" s="120">
        <f t="shared" si="81"/>
        <v>0</v>
      </c>
      <c r="AN325" s="120">
        <f t="shared" si="81"/>
        <v>0</v>
      </c>
      <c r="AO325" s="120">
        <f t="shared" si="81"/>
        <v>0</v>
      </c>
      <c r="AP325" s="120">
        <f t="shared" si="81"/>
        <v>0</v>
      </c>
      <c r="AQ325" s="120">
        <f t="shared" si="81"/>
        <v>0</v>
      </c>
      <c r="AR325" s="120">
        <f t="shared" si="81"/>
        <v>0</v>
      </c>
      <c r="AS325" s="120">
        <f t="shared" si="81"/>
        <v>0</v>
      </c>
      <c r="AT325" s="120">
        <f t="shared" si="81"/>
        <v>0</v>
      </c>
      <c r="AU325" s="120">
        <f t="shared" si="81"/>
        <v>0</v>
      </c>
      <c r="AV325" s="120">
        <f t="shared" si="81"/>
        <v>0</v>
      </c>
      <c r="AW325" s="120">
        <f t="shared" si="81"/>
        <v>0</v>
      </c>
      <c r="AX325" s="120">
        <f t="shared" si="81"/>
        <v>0</v>
      </c>
      <c r="AY325" s="120">
        <f t="shared" si="81"/>
        <v>0</v>
      </c>
      <c r="AZ325" s="120">
        <f t="shared" si="81"/>
        <v>0</v>
      </c>
      <c r="BA325" s="120">
        <f t="shared" si="81"/>
        <v>0</v>
      </c>
      <c r="BB325" s="120">
        <f t="shared" si="81"/>
        <v>0</v>
      </c>
      <c r="BC325" s="120">
        <f t="shared" si="81"/>
        <v>0</v>
      </c>
      <c r="BD325" s="120">
        <f t="shared" si="81"/>
        <v>0</v>
      </c>
      <c r="BE325" s="120">
        <f t="shared" si="81"/>
        <v>0</v>
      </c>
      <c r="BF325" s="120">
        <f t="shared" si="81"/>
        <v>0</v>
      </c>
      <c r="BG325" s="120">
        <f t="shared" si="81"/>
        <v>0</v>
      </c>
      <c r="BH325" s="120">
        <f t="shared" si="81"/>
        <v>0</v>
      </c>
      <c r="BI325" s="120">
        <f t="shared" si="81"/>
        <v>0</v>
      </c>
      <c r="BJ325" s="120">
        <f t="shared" si="81"/>
        <v>0</v>
      </c>
      <c r="BK325" s="120">
        <f t="shared" si="81"/>
        <v>0</v>
      </c>
      <c r="BL325" s="120">
        <f t="shared" si="81"/>
        <v>0</v>
      </c>
      <c r="BM325" s="120">
        <f t="shared" si="81"/>
        <v>0</v>
      </c>
      <c r="BN325" s="120">
        <f t="shared" si="81"/>
        <v>0</v>
      </c>
      <c r="BO325" s="120">
        <f t="shared" si="81"/>
        <v>0</v>
      </c>
      <c r="BP325" s="120">
        <f t="shared" si="81"/>
        <v>0</v>
      </c>
      <c r="BQ325" s="120">
        <f t="shared" si="81"/>
        <v>0</v>
      </c>
      <c r="BR325" s="120">
        <f t="shared" ref="BR325:BW325" si="82">BR290-SUM(BR293:BR322)+BQ325</f>
        <v>0</v>
      </c>
      <c r="BS325" s="120">
        <f t="shared" si="82"/>
        <v>0</v>
      </c>
      <c r="BT325" s="120">
        <f t="shared" si="82"/>
        <v>0</v>
      </c>
      <c r="BU325" s="120">
        <f t="shared" si="82"/>
        <v>0</v>
      </c>
      <c r="BV325" s="120">
        <f t="shared" si="82"/>
        <v>0</v>
      </c>
      <c r="BW325" s="120">
        <f t="shared" si="82"/>
        <v>0</v>
      </c>
    </row>
    <row r="326" spans="1:75" ht="12.75" customHeight="1">
      <c r="D326" s="126" t="str">
        <f>"Total Closing RAB - "&amp;B277</f>
        <v>Total Closing RAB - Land</v>
      </c>
      <c r="E326" s="120" t="s">
        <v>55</v>
      </c>
      <c r="I326" s="134"/>
      <c r="J326" s="120">
        <f t="shared" ref="J326:BU326" si="83">J325+J287</f>
        <v>0</v>
      </c>
      <c r="K326" s="120">
        <f t="shared" si="83"/>
        <v>0</v>
      </c>
      <c r="L326" s="120">
        <f t="shared" si="83"/>
        <v>0</v>
      </c>
      <c r="M326" s="120">
        <f t="shared" si="83"/>
        <v>0</v>
      </c>
      <c r="N326" s="120">
        <f t="shared" si="83"/>
        <v>0</v>
      </c>
      <c r="O326" s="120">
        <f t="shared" si="83"/>
        <v>0</v>
      </c>
      <c r="P326" s="120">
        <f t="shared" si="83"/>
        <v>0</v>
      </c>
      <c r="Q326" s="120">
        <f t="shared" si="83"/>
        <v>0</v>
      </c>
      <c r="R326" s="120">
        <f t="shared" si="83"/>
        <v>0</v>
      </c>
      <c r="S326" s="120">
        <f t="shared" si="83"/>
        <v>0</v>
      </c>
      <c r="T326" s="120">
        <f t="shared" si="83"/>
        <v>0</v>
      </c>
      <c r="U326" s="120">
        <f t="shared" si="83"/>
        <v>0</v>
      </c>
      <c r="V326" s="120">
        <f t="shared" si="83"/>
        <v>0</v>
      </c>
      <c r="W326" s="120">
        <f t="shared" si="83"/>
        <v>0</v>
      </c>
      <c r="X326" s="120">
        <f t="shared" si="83"/>
        <v>0</v>
      </c>
      <c r="Y326" s="120">
        <f t="shared" si="83"/>
        <v>0</v>
      </c>
      <c r="Z326" s="120">
        <f t="shared" si="83"/>
        <v>0</v>
      </c>
      <c r="AA326" s="120">
        <f t="shared" si="83"/>
        <v>0</v>
      </c>
      <c r="AB326" s="120">
        <f t="shared" si="83"/>
        <v>0</v>
      </c>
      <c r="AC326" s="120">
        <f t="shared" si="83"/>
        <v>0</v>
      </c>
      <c r="AD326" s="120">
        <f t="shared" si="83"/>
        <v>0</v>
      </c>
      <c r="AE326" s="120">
        <f t="shared" si="83"/>
        <v>0</v>
      </c>
      <c r="AF326" s="120">
        <f t="shared" si="83"/>
        <v>0</v>
      </c>
      <c r="AG326" s="120">
        <f t="shared" si="83"/>
        <v>0</v>
      </c>
      <c r="AH326" s="120">
        <f t="shared" si="83"/>
        <v>0</v>
      </c>
      <c r="AI326" s="120">
        <f t="shared" si="83"/>
        <v>0</v>
      </c>
      <c r="AJ326" s="120">
        <f t="shared" si="83"/>
        <v>0</v>
      </c>
      <c r="AK326" s="120">
        <f t="shared" si="83"/>
        <v>0</v>
      </c>
      <c r="AL326" s="120">
        <f t="shared" si="83"/>
        <v>0</v>
      </c>
      <c r="AM326" s="120">
        <f t="shared" si="83"/>
        <v>0</v>
      </c>
      <c r="AN326" s="120">
        <f t="shared" si="83"/>
        <v>0</v>
      </c>
      <c r="AO326" s="120">
        <f t="shared" si="83"/>
        <v>0</v>
      </c>
      <c r="AP326" s="120">
        <f t="shared" si="83"/>
        <v>0</v>
      </c>
      <c r="AQ326" s="120">
        <f t="shared" si="83"/>
        <v>0</v>
      </c>
      <c r="AR326" s="120">
        <f t="shared" si="83"/>
        <v>0</v>
      </c>
      <c r="AS326" s="120">
        <f t="shared" si="83"/>
        <v>0</v>
      </c>
      <c r="AT326" s="120">
        <f t="shared" si="83"/>
        <v>0</v>
      </c>
      <c r="AU326" s="120">
        <f t="shared" si="83"/>
        <v>0</v>
      </c>
      <c r="AV326" s="120">
        <f t="shared" si="83"/>
        <v>0</v>
      </c>
      <c r="AW326" s="120">
        <f t="shared" si="83"/>
        <v>0</v>
      </c>
      <c r="AX326" s="120">
        <f t="shared" si="83"/>
        <v>0</v>
      </c>
      <c r="AY326" s="120">
        <f t="shared" si="83"/>
        <v>0</v>
      </c>
      <c r="AZ326" s="120">
        <f t="shared" si="83"/>
        <v>0</v>
      </c>
      <c r="BA326" s="120">
        <f t="shared" si="83"/>
        <v>0</v>
      </c>
      <c r="BB326" s="120">
        <f t="shared" si="83"/>
        <v>0</v>
      </c>
      <c r="BC326" s="120">
        <f t="shared" si="83"/>
        <v>0</v>
      </c>
      <c r="BD326" s="120">
        <f t="shared" si="83"/>
        <v>0</v>
      </c>
      <c r="BE326" s="120">
        <f t="shared" si="83"/>
        <v>0</v>
      </c>
      <c r="BF326" s="120">
        <f t="shared" si="83"/>
        <v>0</v>
      </c>
      <c r="BG326" s="120">
        <f t="shared" si="83"/>
        <v>0</v>
      </c>
      <c r="BH326" s="120">
        <f t="shared" si="83"/>
        <v>0</v>
      </c>
      <c r="BI326" s="120">
        <f t="shared" si="83"/>
        <v>0</v>
      </c>
      <c r="BJ326" s="120">
        <f t="shared" si="83"/>
        <v>0</v>
      </c>
      <c r="BK326" s="120">
        <f t="shared" si="83"/>
        <v>0</v>
      </c>
      <c r="BL326" s="120">
        <f t="shared" si="83"/>
        <v>0</v>
      </c>
      <c r="BM326" s="120">
        <f t="shared" si="83"/>
        <v>0</v>
      </c>
      <c r="BN326" s="120">
        <f t="shared" si="83"/>
        <v>0</v>
      </c>
      <c r="BO326" s="120">
        <f t="shared" si="83"/>
        <v>0</v>
      </c>
      <c r="BP326" s="120">
        <f t="shared" si="83"/>
        <v>0</v>
      </c>
      <c r="BQ326" s="120">
        <f t="shared" si="83"/>
        <v>0</v>
      </c>
      <c r="BR326" s="120">
        <f t="shared" si="83"/>
        <v>0</v>
      </c>
      <c r="BS326" s="120">
        <f t="shared" si="83"/>
        <v>0</v>
      </c>
      <c r="BT326" s="120">
        <f t="shared" si="83"/>
        <v>0</v>
      </c>
      <c r="BU326" s="120">
        <f t="shared" si="83"/>
        <v>0</v>
      </c>
      <c r="BV326" s="120">
        <f t="shared" ref="BV326:BW326" si="84">BV325+BV287</f>
        <v>0</v>
      </c>
      <c r="BW326" s="120">
        <f t="shared" si="84"/>
        <v>0</v>
      </c>
    </row>
    <row r="327" spans="1:75" ht="12.75" customHeight="1">
      <c r="I327" s="134"/>
    </row>
    <row r="328" spans="1:75" ht="12.75" customHeight="1">
      <c r="N328" s="128"/>
    </row>
    <row r="329" spans="1:75" s="133" customFormat="1" ht="12.75" customHeight="1">
      <c r="A329" s="130"/>
      <c r="B329" s="131" t="str">
        <f>'Inputs - Summary'!C49</f>
        <v>IT</v>
      </c>
      <c r="C329" s="130"/>
      <c r="D329" s="132"/>
      <c r="E329" s="130"/>
      <c r="F329" s="130"/>
      <c r="G329" s="130"/>
      <c r="H329" s="130"/>
      <c r="I329" s="130"/>
      <c r="J329" s="130"/>
      <c r="K329" s="130"/>
      <c r="L329" s="130"/>
      <c r="M329" s="130"/>
      <c r="N329" s="130"/>
      <c r="O329" s="130"/>
      <c r="P329" s="130"/>
      <c r="Q329" s="130"/>
      <c r="R329" s="130"/>
      <c r="S329" s="130"/>
      <c r="T329" s="130"/>
      <c r="U329" s="130"/>
      <c r="V329" s="130"/>
      <c r="W329" s="130"/>
      <c r="X329" s="130"/>
      <c r="Y329" s="130"/>
      <c r="Z329" s="130"/>
      <c r="AA329" s="130"/>
      <c r="AB329" s="130"/>
      <c r="AC329" s="130"/>
      <c r="AD329" s="130"/>
      <c r="AE329" s="130"/>
      <c r="AF329" s="130"/>
      <c r="AG329" s="130"/>
      <c r="AH329" s="130"/>
      <c r="AI329" s="130"/>
      <c r="AJ329" s="130"/>
      <c r="AK329" s="130"/>
      <c r="AL329" s="130"/>
      <c r="AM329" s="130"/>
      <c r="AN329" s="130"/>
      <c r="AO329" s="130"/>
      <c r="AP329" s="130"/>
      <c r="AQ329" s="130"/>
      <c r="AR329" s="130"/>
      <c r="AS329" s="130"/>
      <c r="AT329" s="130"/>
      <c r="AU329" s="130"/>
      <c r="AV329" s="130"/>
      <c r="AW329" s="130"/>
      <c r="AX329" s="130"/>
      <c r="AY329" s="130"/>
      <c r="AZ329" s="130"/>
      <c r="BA329" s="130"/>
      <c r="BB329" s="130"/>
      <c r="BC329" s="130"/>
      <c r="BD329" s="130"/>
      <c r="BE329" s="130"/>
      <c r="BF329" s="130"/>
      <c r="BG329" s="130"/>
      <c r="BH329" s="130"/>
      <c r="BI329" s="130"/>
      <c r="BJ329" s="130"/>
      <c r="BK329" s="130"/>
      <c r="BL329" s="130"/>
      <c r="BM329" s="130"/>
      <c r="BN329" s="130"/>
      <c r="BO329" s="130"/>
      <c r="BP329" s="130"/>
      <c r="BQ329" s="130"/>
      <c r="BR329" s="130"/>
      <c r="BS329" s="130"/>
      <c r="BT329" s="130"/>
      <c r="BU329" s="130"/>
      <c r="BV329" s="130"/>
      <c r="BW329" s="130"/>
    </row>
    <row r="330" spans="1:75" ht="12.75" customHeight="1" outlineLevel="1">
      <c r="B330" s="118"/>
      <c r="C330" s="120" t="s">
        <v>11</v>
      </c>
      <c r="I330" s="134">
        <f>INDEX('Inputs - Summary'!$E$43:$E$52, MATCH(B329, 'Inputs - Summary'!$C$43:$C$52,0))</f>
        <v>5</v>
      </c>
    </row>
    <row r="331" spans="1:75" ht="12.75" customHeight="1" outlineLevel="1">
      <c r="B331" s="118"/>
      <c r="C331" s="120" t="s">
        <v>12</v>
      </c>
      <c r="I331" s="134">
        <f>IF(INDEX('Inputs - Summary'!$F$43:$F$52,MATCH(B329,'Inputs - Summary'!$C$43:$C$52,0))&lt;0,1,INDEX('Inputs - Summary'!$F$43:$F$52,MATCH(B329,'Inputs - Summary'!$C$43:$C$52,0)))</f>
        <v>5</v>
      </c>
    </row>
    <row r="332" spans="1:75" ht="12.75" customHeight="1" outlineLevel="1">
      <c r="B332" s="118"/>
      <c r="I332" s="134"/>
    </row>
    <row r="333" spans="1:75" ht="12.75" customHeight="1" outlineLevel="1">
      <c r="C333" s="118" t="s">
        <v>32</v>
      </c>
      <c r="I333" s="134"/>
    </row>
    <row r="334" spans="1:75" ht="12.75" customHeight="1" outlineLevel="1">
      <c r="D334" s="126" t="s">
        <v>33</v>
      </c>
      <c r="E334" s="120" t="s">
        <v>55</v>
      </c>
      <c r="I334" s="134"/>
      <c r="J334" s="135">
        <f>IF(OR($I330=0,I339=0),0,IF($I337&gt;0,(MIN($I339/$I330, $I339-SUM($I334:I334))),(MAX($I339/$I330, $I339-SUM($I334:I334)))))</f>
        <v>8.1213675681647395</v>
      </c>
      <c r="K334" s="136">
        <f>IF(OR($I330=0,J339=0),0,IF($I337&gt;0,(MIN($I339/$I330, $I339-SUM($I334:J334))),(MAX($I339/$I330, $I339-SUM($I334:J334)))))</f>
        <v>8.1213675681647395</v>
      </c>
      <c r="L334" s="136">
        <f>IF(OR($I330=0,K339=0),0,IF($I337&gt;0,(MIN($I339/$I330, $I339-SUM($I334:K334))),(MAX($I339/$I330, $I339-SUM($I334:K334)))))</f>
        <v>8.1213675681647395</v>
      </c>
      <c r="M334" s="136">
        <f>IF(OR($I330=0,L339=0),0,IF($I337&gt;0,(MIN($I339/$I330, $I339-SUM($I334:L334))),(MAX($I339/$I330, $I339-SUM($I334:L334)))))</f>
        <v>8.1213675681647395</v>
      </c>
      <c r="N334" s="136">
        <f>IF(OR($I330=0,M339=0),0,IF($I337&gt;0,(MIN($I339/$I330, $I339-SUM($I334:M334))),(MAX($I339/$I330, $I339-SUM($I334:M334)))))</f>
        <v>8.1213675681647395</v>
      </c>
      <c r="O334" s="136">
        <f>IF(OR($I330=0,N339=0),0,IF($I337&gt;0,(MIN($I339/$I330, $I339-SUM($I334:N334))),(MAX($I339/$I330, $I339-SUM($I334:N334)))))</f>
        <v>0</v>
      </c>
      <c r="P334" s="136">
        <f>IF(OR($I330=0,O339=0),0,IF($I337&gt;0,(MIN($I339/$I330, $I339-SUM($I334:O334))),(MAX($I339/$I330, $I339-SUM($I334:O334)))))</f>
        <v>0</v>
      </c>
      <c r="Q334" s="136">
        <f>IF(OR($I330=0,P339=0),0,IF($I337&gt;0,(MIN($I339/$I330, $I339-SUM($I334:P334))),(MAX($I339/$I330, $I339-SUM($I334:P334)))))</f>
        <v>0</v>
      </c>
      <c r="R334" s="136">
        <f>IF(OR($I330=0,Q339=0),0,IF($I337&gt;0,(MIN($I339/$I330, $I339-SUM($I334:Q334))),(MAX($I339/$I330, $I339-SUM($I334:Q334)))))</f>
        <v>0</v>
      </c>
      <c r="S334" s="136">
        <f>IF(OR($I330=0,R339=0),0,IF($I337&gt;0,(MIN($I339/$I330, $I339-SUM($I334:R334))),(MAX($I339/$I330, $I339-SUM($I334:R334)))))</f>
        <v>0</v>
      </c>
      <c r="T334" s="136">
        <f>IF(OR($I330=0,S339=0),0,IF($I337&gt;0,(MIN($I339/$I330, $I339-SUM($I334:S334))),(MAX($I339/$I330, $I339-SUM($I334:S334)))))</f>
        <v>0</v>
      </c>
      <c r="U334" s="136">
        <f>IF(OR($I330=0,T339=0),0,IF($I337&gt;0,(MIN($I339/$I330, $I339-SUM($I334:T334))),(MAX($I339/$I330, $I339-SUM($I334:T334)))))</f>
        <v>0</v>
      </c>
      <c r="V334" s="136">
        <f>IF(OR($I330=0,U339=0),0,IF($I337&gt;0,(MIN($I339/$I330, $I339-SUM($I334:U334))),(MAX($I339/$I330, $I339-SUM($I334:U334)))))</f>
        <v>0</v>
      </c>
      <c r="W334" s="136">
        <f>IF(OR($I330=0,V339=0),0,IF($I337&gt;0,(MIN($I339/$I330, $I339-SUM($I334:V334))),(MAX($I339/$I330, $I339-SUM($I334:V334)))))</f>
        <v>0</v>
      </c>
      <c r="X334" s="136">
        <f>IF(OR($I330=0,W339=0),0,IF($I337&gt;0,(MIN($I339/$I330, $I339-SUM($I334:W334))),(MAX($I339/$I330, $I339-SUM($I334:W334)))))</f>
        <v>0</v>
      </c>
      <c r="Y334" s="136">
        <f>IF(OR($I330=0,X339=0),0,IF($I337&gt;0,(MIN($I339/$I330, $I339-SUM($I334:X334))),(MAX($I339/$I330, $I339-SUM($I334:X334)))))</f>
        <v>0</v>
      </c>
      <c r="Z334" s="136">
        <f>IF(OR($I330=0,Y339=0),0,IF($I337&gt;0,(MIN($I339/$I330, $I339-SUM($I334:Y334))),(MAX($I339/$I330, $I339-SUM($I334:Y334)))))</f>
        <v>0</v>
      </c>
      <c r="AA334" s="136">
        <f>IF(OR($I330=0,Z339=0),0,IF($I337&gt;0,(MIN($I339/$I330, $I339-SUM($I334:Z334))),(MAX($I339/$I330, $I339-SUM($I334:Z334)))))</f>
        <v>0</v>
      </c>
      <c r="AB334" s="136">
        <f>IF(OR($I330=0,AA339=0),0,IF($I337&gt;0,(MIN($I339/$I330, $I339-SUM($I334:AA334))),(MAX($I339/$I330, $I339-SUM($I334:AA334)))))</f>
        <v>0</v>
      </c>
      <c r="AC334" s="136">
        <f>IF(OR($I330=0,AB339=0),0,IF($I337&gt;0,(MIN($I339/$I330, $I339-SUM($I334:AB334))),(MAX($I339/$I330, $I339-SUM($I334:AB334)))))</f>
        <v>0</v>
      </c>
      <c r="AD334" s="136">
        <f>IF(OR($I330=0,AC339=0),0,IF($I337&gt;0,(MIN($I339/$I330, $I339-SUM($I334:AC334))),(MAX($I339/$I330, $I339-SUM($I334:AC334)))))</f>
        <v>0</v>
      </c>
      <c r="AE334" s="136">
        <f>IF(OR($I330=0,AD339=0),0,IF($I337&gt;0,(MIN($I339/$I330, $I339-SUM($I334:AD334))),(MAX($I339/$I330, $I339-SUM($I334:AD334)))))</f>
        <v>0</v>
      </c>
      <c r="AF334" s="136">
        <f>IF(OR($I330=0,AE339=0),0,IF($I337&gt;0,(MIN($I339/$I330, $I339-SUM($I334:AE334))),(MAX($I339/$I330, $I339-SUM($I334:AE334)))))</f>
        <v>0</v>
      </c>
      <c r="AG334" s="136">
        <f>IF(OR($I330=0,AF339=0),0,IF($I337&gt;0,(MIN($I339/$I330, $I339-SUM($I334:AF334))),(MAX($I339/$I330, $I339-SUM($I334:AF334)))))</f>
        <v>0</v>
      </c>
      <c r="AH334" s="136">
        <f>IF(OR($I330=0,AG339=0),0,IF($I337&gt;0,(MIN($I339/$I330, $I339-SUM($I334:AG334))),(MAX($I339/$I330, $I339-SUM($I334:AG334)))))</f>
        <v>0</v>
      </c>
      <c r="AI334" s="136">
        <f>IF(OR($I330=0,AH339=0),0,IF($I337&gt;0,(MIN($I339/$I330, $I339-SUM($I334:AH334))),(MAX($I339/$I330, $I339-SUM($I334:AH334)))))</f>
        <v>0</v>
      </c>
      <c r="AJ334" s="136">
        <f>IF(OR($I330=0,AI339=0),0,IF($I337&gt;0,(MIN($I339/$I330, $I339-SUM($I334:AI334))),(MAX($I339/$I330, $I339-SUM($I334:AI334)))))</f>
        <v>0</v>
      </c>
      <c r="AK334" s="136">
        <f>IF(OR($I330=0,AJ339=0),0,IF($I337&gt;0,(MIN($I339/$I330, $I339-SUM($I334:AJ334))),(MAX($I339/$I330, $I339-SUM($I334:AJ334)))))</f>
        <v>0</v>
      </c>
      <c r="AL334" s="136">
        <f>IF(OR($I330=0,AK339=0),0,IF($I337&gt;0,(MIN($I339/$I330, $I339-SUM($I334:AK334))),(MAX($I339/$I330, $I339-SUM($I334:AK334)))))</f>
        <v>0</v>
      </c>
      <c r="AM334" s="136">
        <f>IF(OR($I330=0,AL339=0),0,IF($I337&gt;0,(MIN($I339/$I330, $I339-SUM($I334:AL334))),(MAX($I339/$I330, $I339-SUM($I334:AL334)))))</f>
        <v>0</v>
      </c>
      <c r="AN334" s="136">
        <f>IF(OR($I330=0,AM339=0),0,IF($I337&gt;0,(MIN($I339/$I330, $I339-SUM($I334:AM334))),(MAX($I339/$I330, $I339-SUM($I334:AM334)))))</f>
        <v>0</v>
      </c>
      <c r="AO334" s="136">
        <f>IF(OR($I330=0,AN339=0),0,IF($I337&gt;0,(MIN($I339/$I330, $I339-SUM($I334:AN334))),(MAX($I339/$I330, $I339-SUM($I334:AN334)))))</f>
        <v>0</v>
      </c>
      <c r="AP334" s="136">
        <f>IF(OR($I330=0,AO339=0),0,IF($I337&gt;0,(MIN($I339/$I330, $I339-SUM($I334:AO334))),(MAX($I339/$I330, $I339-SUM($I334:AO334)))))</f>
        <v>0</v>
      </c>
      <c r="AQ334" s="136">
        <f>IF(OR($I330=0,AP339=0),0,IF($I337&gt;0,(MIN($I339/$I330, $I339-SUM($I334:AP334))),(MAX($I339/$I330, $I339-SUM($I334:AP334)))))</f>
        <v>0</v>
      </c>
      <c r="AR334" s="136">
        <f>IF(OR($I330=0,AQ339=0),0,IF($I337&gt;0,(MIN($I339/$I330, $I339-SUM($I334:AQ334))),(MAX($I339/$I330, $I339-SUM($I334:AQ334)))))</f>
        <v>0</v>
      </c>
      <c r="AS334" s="136">
        <f>IF(OR($I330=0,AR339=0),0,IF($I337&gt;0,(MIN($I339/$I330, $I339-SUM($I334:AR334))),(MAX($I339/$I330, $I339-SUM($I334:AR334)))))</f>
        <v>0</v>
      </c>
      <c r="AT334" s="136">
        <f>IF(OR($I330=0,AS339=0),0,IF($I337&gt;0,(MIN($I339/$I330, $I339-SUM($I334:AS334))),(MAX($I339/$I330, $I339-SUM($I334:AS334)))))</f>
        <v>0</v>
      </c>
      <c r="AU334" s="136">
        <f>IF(OR($I330=0,AT339=0),0,IF($I337&gt;0,(MIN($I339/$I330, $I339-SUM($I334:AT334))),(MAX($I339/$I330, $I339-SUM($I334:AT334)))))</f>
        <v>0</v>
      </c>
      <c r="AV334" s="136">
        <f>IF(OR($I330=0,AU339=0),0,IF($I337&gt;0,(MIN($I339/$I330, $I339-SUM($I334:AU334))),(MAX($I339/$I330, $I339-SUM($I334:AU334)))))</f>
        <v>0</v>
      </c>
      <c r="AW334" s="136">
        <f>IF(OR($I330=0,AV339=0),0,IF($I337&gt;0,(MIN($I339/$I330, $I339-SUM($I334:AV334))),(MAX($I339/$I330, $I339-SUM($I334:AV334)))))</f>
        <v>0</v>
      </c>
      <c r="AX334" s="136">
        <f>IF(OR($I330=0,AW339=0),0,IF($I337&gt;0,(MIN($I339/$I330, $I339-SUM($I334:AW334))),(MAX($I339/$I330, $I339-SUM($I334:AW334)))))</f>
        <v>0</v>
      </c>
      <c r="AY334" s="136">
        <f>IF(OR($I330=0,AX339=0),0,IF($I337&gt;0,(MIN($I339/$I330, $I339-SUM($I334:AX334))),(MAX($I339/$I330, $I339-SUM($I334:AX334)))))</f>
        <v>0</v>
      </c>
      <c r="AZ334" s="136">
        <f>IF(OR($I330=0,AY339=0),0,IF($I337&gt;0,(MIN($I339/$I330, $I339-SUM($I334:AY334))),(MAX($I339/$I330, $I339-SUM($I334:AY334)))))</f>
        <v>0</v>
      </c>
      <c r="BA334" s="136">
        <f>IF(OR($I330=0,AZ339=0),0,IF($I337&gt;0,(MIN($I339/$I330, $I339-SUM($I334:AZ334))),(MAX($I339/$I330, $I339-SUM($I334:AZ334)))))</f>
        <v>0</v>
      </c>
      <c r="BB334" s="136">
        <f>IF(OR($I330=0,BA339=0),0,IF($I337&gt;0,(MIN($I339/$I330, $I339-SUM($I334:BA334))),(MAX($I339/$I330, $I339-SUM($I334:BA334)))))</f>
        <v>0</v>
      </c>
      <c r="BC334" s="136">
        <f>IF(OR($I330=0,BB339=0),0,IF($I337&gt;0,(MIN($I339/$I330, $I339-SUM($I334:BB334))),(MAX($I339/$I330, $I339-SUM($I334:BB334)))))</f>
        <v>0</v>
      </c>
      <c r="BD334" s="136">
        <f>IF(OR($I330=0,BC339=0),0,IF($I337&gt;0,(MIN($I339/$I330, $I339-SUM($I334:BC334))),(MAX($I339/$I330, $I339-SUM($I334:BC334)))))</f>
        <v>0</v>
      </c>
      <c r="BE334" s="136">
        <f>IF(OR($I330=0,BD339=0),0,IF($I337&gt;0,(MIN($I339/$I330, $I339-SUM($I334:BD334))),(MAX($I339/$I330, $I339-SUM($I334:BD334)))))</f>
        <v>0</v>
      </c>
      <c r="BF334" s="136">
        <f>IF(OR($I330=0,BE339=0),0,IF($I337&gt;0,(MIN($I339/$I330, $I339-SUM($I334:BE334))),(MAX($I339/$I330, $I339-SUM($I334:BE334)))))</f>
        <v>0</v>
      </c>
      <c r="BG334" s="136">
        <f>IF(OR($I330=0,BF339=0),0,IF($I337&gt;0,(MIN($I339/$I330, $I339-SUM($I334:BF334))),(MAX($I339/$I330, $I339-SUM($I334:BF334)))))</f>
        <v>0</v>
      </c>
      <c r="BH334" s="136">
        <f>IF(OR($I330=0,BG339=0),0,IF($I337&gt;0,(MIN($I339/$I330, $I339-SUM($I334:BG334))),(MAX($I339/$I330, $I339-SUM($I334:BG334)))))</f>
        <v>0</v>
      </c>
      <c r="BI334" s="136">
        <f>IF(OR($I330=0,BH339=0),0,IF($I337&gt;0,(MIN($I339/$I330, $I339-SUM($I334:BH334))),(MAX($I339/$I330, $I339-SUM($I334:BH334)))))</f>
        <v>0</v>
      </c>
      <c r="BJ334" s="136">
        <f>IF(OR($I330=0,BI339=0),0,IF($I337&gt;0,(MIN($I339/$I330, $I339-SUM($I334:BI334))),(MAX($I339/$I330, $I339-SUM($I334:BI334)))))</f>
        <v>0</v>
      </c>
      <c r="BK334" s="136">
        <f>IF(OR($I330=0,BJ339=0),0,IF($I337&gt;0,(MIN($I339/$I330, $I339-SUM($I334:BJ334))),(MAX($I339/$I330, $I339-SUM($I334:BJ334)))))</f>
        <v>0</v>
      </c>
      <c r="BL334" s="136">
        <f>IF(OR($I330=0,BK339=0),0,IF($I337&gt;0,(MIN($I339/$I330, $I339-SUM($I334:BK334))),(MAX($I339/$I330, $I339-SUM($I334:BK334)))))</f>
        <v>0</v>
      </c>
      <c r="BM334" s="136">
        <f>IF(OR($I330=0,BL339=0),0,IF($I337&gt;0,(MIN($I339/$I330, $I339-SUM($I334:BL334))),(MAX($I339/$I330, $I339-SUM($I334:BL334)))))</f>
        <v>0</v>
      </c>
      <c r="BN334" s="136">
        <f>IF(OR($I330=0,BM339=0),0,IF($I337&gt;0,(MIN($I339/$I330, $I339-SUM($I334:BM334))),(MAX($I339/$I330, $I339-SUM($I334:BM334)))))</f>
        <v>0</v>
      </c>
      <c r="BO334" s="136">
        <f>IF(OR($I330=0,BN339=0),0,IF($I337&gt;0,(MIN($I339/$I330, $I339-SUM($I334:BN334))),(MAX($I339/$I330, $I339-SUM($I334:BN334)))))</f>
        <v>0</v>
      </c>
      <c r="BP334" s="136">
        <f>IF(OR($I330=0,BO339=0),0,IF($I337&gt;0,(MIN($I339/$I330, $I339-SUM($I334:BO334))),(MAX($I339/$I330, $I339-SUM($I334:BO334)))))</f>
        <v>0</v>
      </c>
      <c r="BQ334" s="136">
        <f>IF(OR($I330=0,BP339=0),0,IF($I337&gt;0,(MIN($I339/$I330, $I339-SUM($I334:BP334))),(MAX($I339/$I330, $I339-SUM($I334:BP334)))))</f>
        <v>0</v>
      </c>
      <c r="BR334" s="136">
        <f>IF(OR($I330=0,BQ339=0),0,IF($I337&gt;0,(MIN($I339/$I330, $I339-SUM($I334:BQ334))),(MAX($I339/$I330, $I339-SUM($I334:BQ334)))))</f>
        <v>0</v>
      </c>
      <c r="BS334" s="136">
        <f>IF(OR($I330=0,BR339=0),0,IF($I337&gt;0,(MIN($I339/$I330, $I339-SUM($I334:BR334))),(MAX($I339/$I330, $I339-SUM($I334:BR334)))))</f>
        <v>0</v>
      </c>
      <c r="BT334" s="136">
        <f>IF(OR($I330=0,BS339=0),0,IF($I337&gt;0,(MIN($I339/$I330, $I339-SUM($I334:BS334))),(MAX($I339/$I330, $I339-SUM($I334:BS334)))))</f>
        <v>0</v>
      </c>
      <c r="BU334" s="136">
        <f>IF(OR($I330=0,BT339=0),0,IF($I337&gt;0,(MIN($I339/$I330, $I339-SUM($I334:BT334))),(MAX($I339/$I330, $I339-SUM($I334:BT334)))))</f>
        <v>0</v>
      </c>
      <c r="BV334" s="136">
        <f>IF(OR($I330=0,BU339=0),0,IF($I337&gt;0,(MIN($I339/$I330, $I339-SUM($I334:BU334))),(MAX($I339/$I330, $I339-SUM($I334:BU334)))))</f>
        <v>0</v>
      </c>
      <c r="BW334" s="136">
        <f>IF(OR($I330=0,BV339=0),0,IF($I337&gt;0,(MIN($I339/$I330, $I339-SUM($I334:BV334))),(MAX($I339/$I330, $I339-SUM($I334:BV334)))))</f>
        <v>0</v>
      </c>
    </row>
    <row r="335" spans="1:75" ht="12.75" customHeight="1" outlineLevel="1">
      <c r="D335" s="126" t="s">
        <v>34</v>
      </c>
      <c r="E335" s="120" t="s">
        <v>55</v>
      </c>
      <c r="I335" s="134"/>
      <c r="J335" s="137"/>
      <c r="K335" s="138"/>
      <c r="L335" s="138"/>
      <c r="M335" s="138"/>
      <c r="N335" s="139"/>
      <c r="O335" s="136">
        <f>IF(OR($I330=0,N339=0),0,IF($N338&gt;0,(MIN($N338/IF($I330&lt;=5,1,($I330-5)),$N338-SUM($N335:N335))), (MAX($N338/IF($I330&lt;=5,1,($I330-5)),$N338-SUM($N335:N335)))))</f>
        <v>0</v>
      </c>
      <c r="P335" s="136">
        <f>IF(OR($I330=0,O339=0),0,IF($N338&gt;0,(MIN($N338/IF($I330&lt;=5,1,($I330-5)),$N338-SUM($N335:O335))), (MAX($N338/IF($I330&lt;=5,1,($I330-5)),$N338-SUM($N335:O335)))))</f>
        <v>0</v>
      </c>
      <c r="Q335" s="136">
        <f>IF(OR($I330=0,P339=0),0,IF($N338&gt;0,(MIN($N338/IF($I330&lt;=5,1,($I330-5)),$N338-SUM($N335:P335))), (MAX($N338/IF($I330&lt;=5,1,($I330-5)),$N338-SUM($N335:P335)))))</f>
        <v>0</v>
      </c>
      <c r="R335" s="136">
        <f>IF(OR($I330=0,Q339=0),0,IF($N338&gt;0,(MIN($N338/IF($I330&lt;=5,1,($I330-5)),$N338-SUM($N335:Q335))), (MAX($N338/IF($I330&lt;=5,1,($I330-5)),$N338-SUM($N335:Q335)))))</f>
        <v>0</v>
      </c>
      <c r="S335" s="136">
        <f>IF(OR($I330=0,R339=0),0,IF($N338&gt;0,(MIN($N338/IF($I330&lt;=5,1,($I330-5)),$N338-SUM($N335:R335))), (MAX($N338/IF($I330&lt;=5,1,($I330-5)),$N338-SUM($N335:R335)))))</f>
        <v>0</v>
      </c>
      <c r="T335" s="136">
        <f>IF(OR($I330=0,S339=0),0,IF($N338&gt;0,(MIN($N338/IF($I330&lt;=5,1,($I330-5)),$N338-SUM($N335:S335))), (MAX($N338/IF($I330&lt;=5,1,($I330-5)),$N338-SUM($N335:S335)))))</f>
        <v>0</v>
      </c>
      <c r="U335" s="136">
        <f>IF(OR($I330=0,T339=0),0,IF($N338&gt;0,(MIN($N338/IF($I330&lt;=5,1,($I330-5)),$N338-SUM($N335:T335))), (MAX($N338/IF($I330&lt;=5,1,($I330-5)),$N338-SUM($N335:T335)))))</f>
        <v>0</v>
      </c>
      <c r="V335" s="136">
        <f>IF(OR($I330=0,U339=0),0,IF($N338&gt;0,(MIN($N338/IF($I330&lt;=5,1,($I330-5)),$N338-SUM($N335:U335))), (MAX($N338/IF($I330&lt;=5,1,($I330-5)),$N338-SUM($N335:U335)))))</f>
        <v>0</v>
      </c>
      <c r="W335" s="136">
        <f>IF(OR($I330=0,V339=0),0,IF($N338&gt;0,(MIN($N338/IF($I330&lt;=5,1,($I330-5)),$N338-SUM($N335:V335))), (MAX($N338/IF($I330&lt;=5,1,($I330-5)),$N338-SUM($N335:V335)))))</f>
        <v>0</v>
      </c>
      <c r="X335" s="136">
        <f>IF(OR($I330=0,W339=0),0,IF($N338&gt;0,(MIN($N338/IF($I330&lt;=5,1,($I330-5)),$N338-SUM($N335:W335))), (MAX($N338/IF($I330&lt;=5,1,($I330-5)),$N338-SUM($N335:W335)))))</f>
        <v>0</v>
      </c>
      <c r="Y335" s="136">
        <f>IF(OR($I330=0,X339=0),0,IF($N338&gt;0,(MIN($N338/IF($I330&lt;=5,1,($I330-5)),$N338-SUM($N335:X335))), (MAX($N338/IF($I330&lt;=5,1,($I330-5)),$N338-SUM($N335:X335)))))</f>
        <v>0</v>
      </c>
      <c r="Z335" s="136">
        <f>IF(OR($I330=0,Y339=0),0,IF($N338&gt;0,(MIN($N338/IF($I330&lt;=5,1,($I330-5)),$N338-SUM($N335:Y335))), (MAX($N338/IF($I330&lt;=5,1,($I330-5)),$N338-SUM($N335:Y335)))))</f>
        <v>0</v>
      </c>
      <c r="AA335" s="136">
        <f>IF(OR($I330=0,Z339=0),0,IF($N338&gt;0,(MIN($N338/IF($I330&lt;=5,1,($I330-5)),$N338-SUM($N335:Z335))), (MAX($N338/IF($I330&lt;=5,1,($I330-5)),$N338-SUM($N335:Z335)))))</f>
        <v>0</v>
      </c>
      <c r="AB335" s="136">
        <f>IF(OR($I330=0,AA339=0),0,IF($N338&gt;0,(MIN($N338/IF($I330&lt;=5,1,($I330-5)),$N338-SUM($N335:AA335))), (MAX($N338/IF($I330&lt;=5,1,($I330-5)),$N338-SUM($N335:AA335)))))</f>
        <v>0</v>
      </c>
      <c r="AC335" s="136">
        <f>IF(OR($I330=0,AB339=0),0,IF($N338&gt;0,(MIN($N338/IF($I330&lt;=5,1,($I330-5)),$N338-SUM($N335:AB335))), (MAX($N338/IF($I330&lt;=5,1,($I330-5)),$N338-SUM($N335:AB335)))))</f>
        <v>0</v>
      </c>
      <c r="AD335" s="136">
        <f>IF(OR($I330=0,AC339=0),0,IF($N338&gt;0,(MIN($N338/IF($I330&lt;=5,1,($I330-5)),$N338-SUM($N335:AC335))), (MAX($N338/IF($I330&lt;=5,1,($I330-5)),$N338-SUM($N335:AC335)))))</f>
        <v>0</v>
      </c>
      <c r="AE335" s="136">
        <f>IF(OR($I330=0,AD339=0),0,IF($N338&gt;0,(MIN($N338/IF($I330&lt;=5,1,($I330-5)),$N338-SUM($N335:AD335))), (MAX($N338/IF($I330&lt;=5,1,($I330-5)),$N338-SUM($N335:AD335)))))</f>
        <v>0</v>
      </c>
      <c r="AF335" s="136">
        <f>IF(OR($I330=0,AE339=0),0,IF($N338&gt;0,(MIN($N338/IF($I330&lt;=5,1,($I330-5)),$N338-SUM($N335:AE335))), (MAX($N338/IF($I330&lt;=5,1,($I330-5)),$N338-SUM($N335:AE335)))))</f>
        <v>0</v>
      </c>
      <c r="AG335" s="136">
        <f>IF(OR($I330=0,AF339=0),0,IF($N338&gt;0,(MIN($N338/IF($I330&lt;=5,1,($I330-5)),$N338-SUM($N335:AF335))), (MAX($N338/IF($I330&lt;=5,1,($I330-5)),$N338-SUM($N335:AF335)))))</f>
        <v>0</v>
      </c>
      <c r="AH335" s="136">
        <f>IF(OR($I330=0,AG339=0),0,IF($N338&gt;0,(MIN($N338/IF($I330&lt;=5,1,($I330-5)),$N338-SUM($N335:AG335))), (MAX($N338/IF($I330&lt;=5,1,($I330-5)),$N338-SUM($N335:AG335)))))</f>
        <v>0</v>
      </c>
      <c r="AI335" s="136">
        <f>IF(OR($I330=0,AH339=0),0,IF($N338&gt;0,(MIN($N338/IF($I330&lt;=5,1,($I330-5)),$N338-SUM($N335:AH335))), (MAX($N338/IF($I330&lt;=5,1,($I330-5)),$N338-SUM($N335:AH335)))))</f>
        <v>0</v>
      </c>
      <c r="AJ335" s="136">
        <f>IF(OR($I330=0,AI339=0),0,IF($N338&gt;0,(MIN($N338/IF($I330&lt;=5,1,($I330-5)),$N338-SUM($N335:AI335))), (MAX($N338/IF($I330&lt;=5,1,($I330-5)),$N338-SUM($N335:AI335)))))</f>
        <v>0</v>
      </c>
      <c r="AK335" s="136">
        <f>IF(OR($I330=0,AJ339=0),0,IF($N338&gt;0,(MIN($N338/IF($I330&lt;=5,1,($I330-5)),$N338-SUM($N335:AJ335))), (MAX($N338/IF($I330&lt;=5,1,($I330-5)),$N338-SUM($N335:AJ335)))))</f>
        <v>0</v>
      </c>
      <c r="AL335" s="136">
        <f>IF(OR($I330=0,AK339=0),0,IF($N338&gt;0,(MIN($N338/IF($I330&lt;=5,1,($I330-5)),$N338-SUM($N335:AK335))), (MAX($N338/IF($I330&lt;=5,1,($I330-5)),$N338-SUM($N335:AK335)))))</f>
        <v>0</v>
      </c>
      <c r="AM335" s="136">
        <f>IF(OR($I330=0,AL339=0),0,IF($N338&gt;0,(MIN($N338/IF($I330&lt;=5,1,($I330-5)),$N338-SUM($N335:AL335))), (MAX($N338/IF($I330&lt;=5,1,($I330-5)),$N338-SUM($N335:AL335)))))</f>
        <v>0</v>
      </c>
      <c r="AN335" s="136">
        <f>IF(OR($I330=0,AM339=0),0,IF($N338&gt;0,(MIN($N338/IF($I330&lt;=5,1,($I330-5)),$N338-SUM($N335:AM335))), (MAX($N338/IF($I330&lt;=5,1,($I330-5)),$N338-SUM($N335:AM335)))))</f>
        <v>0</v>
      </c>
      <c r="AO335" s="136">
        <f>IF(OR($I330=0,AN339=0),0,IF($N338&gt;0,(MIN($N338/IF($I330&lt;=5,1,($I330-5)),$N338-SUM($N335:AN335))), (MAX($N338/IF($I330&lt;=5,1,($I330-5)),$N338-SUM($N335:AN335)))))</f>
        <v>0</v>
      </c>
      <c r="AP335" s="136">
        <f>IF(OR($I330=0,AO339=0),0,IF($N338&gt;0,(MIN($N338/IF($I330&lt;=5,1,($I330-5)),$N338-SUM($N335:AO335))), (MAX($N338/IF($I330&lt;=5,1,($I330-5)),$N338-SUM($N335:AO335)))))</f>
        <v>0</v>
      </c>
      <c r="AQ335" s="136">
        <f>IF(OR($I330=0,AP339=0),0,IF($N338&gt;0,(MIN($N338/IF($I330&lt;=5,1,($I330-5)),$N338-SUM($N335:AP335))), (MAX($N338/IF($I330&lt;=5,1,($I330-5)),$N338-SUM($N335:AP335)))))</f>
        <v>0</v>
      </c>
      <c r="AR335" s="136">
        <f>IF(OR($I330=0,AQ339=0),0,IF($N338&gt;0,(MIN($N338/IF($I330&lt;=5,1,($I330-5)),$N338-SUM($N335:AQ335))), (MAX($N338/IF($I330&lt;=5,1,($I330-5)),$N338-SUM($N335:AQ335)))))</f>
        <v>0</v>
      </c>
      <c r="AS335" s="136">
        <f>IF(OR($I330=0,AR339=0),0,IF($N338&gt;0,(MIN($N338/IF($I330&lt;=5,1,($I330-5)),$N338-SUM($N335:AR335))), (MAX($N338/IF($I330&lt;=5,1,($I330-5)),$N338-SUM($N335:AR335)))))</f>
        <v>0</v>
      </c>
      <c r="AT335" s="136">
        <f>IF(OR($I330=0,AS339=0),0,IF($N338&gt;0,(MIN($N338/IF($I330&lt;=5,1,($I330-5)),$N338-SUM($N335:AS335))), (MAX($N338/IF($I330&lt;=5,1,($I330-5)),$N338-SUM($N335:AS335)))))</f>
        <v>0</v>
      </c>
      <c r="AU335" s="136">
        <f>IF(OR($I330=0,AT339=0),0,IF($N338&gt;0,(MIN($N338/IF($I330&lt;=5,1,($I330-5)),$N338-SUM($N335:AT335))), (MAX($N338/IF($I330&lt;=5,1,($I330-5)),$N338-SUM($N335:AT335)))))</f>
        <v>0</v>
      </c>
      <c r="AV335" s="136">
        <f>IF(OR($I330=0,AU339=0),0,IF($N338&gt;0,(MIN($N338/IF($I330&lt;=5,1,($I330-5)),$N338-SUM($N335:AU335))), (MAX($N338/IF($I330&lt;=5,1,($I330-5)),$N338-SUM($N335:AU335)))))</f>
        <v>0</v>
      </c>
      <c r="AW335" s="136">
        <f>IF(OR($I330=0,AV339=0),0,IF($N338&gt;0,(MIN($N338/IF($I330&lt;=5,1,($I330-5)),$N338-SUM($N335:AV335))), (MAX($N338/IF($I330&lt;=5,1,($I330-5)),$N338-SUM($N335:AV335)))))</f>
        <v>0</v>
      </c>
      <c r="AX335" s="136">
        <f>IF(OR($I330=0,AW339=0),0,IF($N338&gt;0,(MIN($N338/IF($I330&lt;=5,1,($I330-5)),$N338-SUM($N335:AW335))), (MAX($N338/IF($I330&lt;=5,1,($I330-5)),$N338-SUM($N335:AW335)))))</f>
        <v>0</v>
      </c>
      <c r="AY335" s="136">
        <f>IF(OR($I330=0,AX339=0),0,IF($N338&gt;0,(MIN($N338/IF($I330&lt;=5,1,($I330-5)),$N338-SUM($N335:AX335))), (MAX($N338/IF($I330&lt;=5,1,($I330-5)),$N338-SUM($N335:AX335)))))</f>
        <v>0</v>
      </c>
      <c r="AZ335" s="136">
        <f>IF(OR($I330=0,AY339=0),0,IF($N338&gt;0,(MIN($N338/IF($I330&lt;=5,1,($I330-5)),$N338-SUM($N335:AY335))), (MAX($N338/IF($I330&lt;=5,1,($I330-5)),$N338-SUM($N335:AY335)))))</f>
        <v>0</v>
      </c>
      <c r="BA335" s="136">
        <f>IF(OR($I330=0,AZ339=0),0,IF($N338&gt;0,(MIN($N338/IF($I330&lt;=5,1,($I330-5)),$N338-SUM($N335:AZ335))), (MAX($N338/IF($I330&lt;=5,1,($I330-5)),$N338-SUM($N335:AZ335)))))</f>
        <v>0</v>
      </c>
      <c r="BB335" s="136">
        <f>IF(OR($I330=0,BA339=0),0,IF($N338&gt;0,(MIN($N338/IF($I330&lt;=5,1,($I330-5)),$N338-SUM($N335:BA335))), (MAX($N338/IF($I330&lt;=5,1,($I330-5)),$N338-SUM($N335:BA335)))))</f>
        <v>0</v>
      </c>
      <c r="BC335" s="136">
        <f>IF(OR($I330=0,BB339=0),0,IF($N338&gt;0,(MIN($N338/IF($I330&lt;=5,1,($I330-5)),$N338-SUM($N335:BB335))), (MAX($N338/IF($I330&lt;=5,1,($I330-5)),$N338-SUM($N335:BB335)))))</f>
        <v>0</v>
      </c>
      <c r="BD335" s="136">
        <f>IF(OR($I330=0,BC339=0),0,IF($N338&gt;0,(MIN($N338/IF($I330&lt;=5,1,($I330-5)),$N338-SUM($N335:BC335))), (MAX($N338/IF($I330&lt;=5,1,($I330-5)),$N338-SUM($N335:BC335)))))</f>
        <v>0</v>
      </c>
      <c r="BE335" s="136">
        <f>IF(OR($I330=0,BD339=0),0,IF($N338&gt;0,(MIN($N338/IF($I330&lt;=5,1,($I330-5)),$N338-SUM($N335:BD335))), (MAX($N338/IF($I330&lt;=5,1,($I330-5)),$N338-SUM($N335:BD335)))))</f>
        <v>0</v>
      </c>
      <c r="BF335" s="136">
        <f>IF(OR($I330=0,BE339=0),0,IF($N338&gt;0,(MIN($N338/IF($I330&lt;=5,1,($I330-5)),$N338-SUM($N335:BE335))), (MAX($N338/IF($I330&lt;=5,1,($I330-5)),$N338-SUM($N335:BE335)))))</f>
        <v>0</v>
      </c>
      <c r="BG335" s="136">
        <f>IF(OR($I330=0,BF339=0),0,IF($N338&gt;0,(MIN($N338/IF($I330&lt;=5,1,($I330-5)),$N338-SUM($N335:BF335))), (MAX($N338/IF($I330&lt;=5,1,($I330-5)),$N338-SUM($N335:BF335)))))</f>
        <v>0</v>
      </c>
      <c r="BH335" s="136">
        <f>IF(OR($I330=0,BG339=0),0,IF($N338&gt;0,(MIN($N338/IF($I330&lt;=5,1,($I330-5)),$N338-SUM($N335:BG335))), (MAX($N338/IF($I330&lt;=5,1,($I330-5)),$N338-SUM($N335:BG335)))))</f>
        <v>0</v>
      </c>
      <c r="BI335" s="136">
        <f>IF(OR($I330=0,BH339=0),0,IF($N338&gt;0,(MIN($N338/IF($I330&lt;=5,1,($I330-5)),$N338-SUM($N335:BH335))), (MAX($N338/IF($I330&lt;=5,1,($I330-5)),$N338-SUM($N335:BH335)))))</f>
        <v>0</v>
      </c>
      <c r="BJ335" s="136">
        <f>IF(OR($I330=0,BI339=0),0,IF($N338&gt;0,(MIN($N338/IF($I330&lt;=5,1,($I330-5)),$N338-SUM($N335:BI335))), (MAX($N338/IF($I330&lt;=5,1,($I330-5)),$N338-SUM($N335:BI335)))))</f>
        <v>0</v>
      </c>
      <c r="BK335" s="136">
        <f>IF(OR($I330=0,BJ339=0),0,IF($N338&gt;0,(MIN($N338/IF($I330&lt;=5,1,($I330-5)),$N338-SUM($N335:BJ335))), (MAX($N338/IF($I330&lt;=5,1,($I330-5)),$N338-SUM($N335:BJ335)))))</f>
        <v>0</v>
      </c>
      <c r="BL335" s="136">
        <f>IF(OR($I330=0,BK339=0),0,IF($N338&gt;0,(MIN($N338/IF($I330&lt;=5,1,($I330-5)),$N338-SUM($N335:BK335))), (MAX($N338/IF($I330&lt;=5,1,($I330-5)),$N338-SUM($N335:BK335)))))</f>
        <v>0</v>
      </c>
      <c r="BM335" s="136">
        <f>IF(OR($I330=0,BL339=0),0,IF($N338&gt;0,(MIN($N338/IF($I330&lt;=5,1,($I330-5)),$N338-SUM($N335:BL335))), (MAX($N338/IF($I330&lt;=5,1,($I330-5)),$N338-SUM($N335:BL335)))))</f>
        <v>0</v>
      </c>
      <c r="BN335" s="136">
        <f>IF(OR($I330=0,BM339=0),0,IF($N338&gt;0,(MIN($N338/IF($I330&lt;=5,1,($I330-5)),$N338-SUM($N335:BM335))), (MAX($N338/IF($I330&lt;=5,1,($I330-5)),$N338-SUM($N335:BM335)))))</f>
        <v>0</v>
      </c>
      <c r="BO335" s="136">
        <f>IF(OR($I330=0,BN339=0),0,IF($N338&gt;0,(MIN($N338/IF($I330&lt;=5,1,($I330-5)),$N338-SUM($N335:BN335))), (MAX($N338/IF($I330&lt;=5,1,($I330-5)),$N338-SUM($N335:BN335)))))</f>
        <v>0</v>
      </c>
      <c r="BP335" s="136">
        <f>IF(OR($I330=0,BO339=0),0,IF($N338&gt;0,(MIN($N338/IF($I330&lt;=5,1,($I330-5)),$N338-SUM($N335:BO335))), (MAX($N338/IF($I330&lt;=5,1,($I330-5)),$N338-SUM($N335:BO335)))))</f>
        <v>0</v>
      </c>
      <c r="BQ335" s="136">
        <f>IF(OR($I330=0,BP339=0),0,IF($N338&gt;0,(MIN($N338/IF($I330&lt;=5,1,($I330-5)),$N338-SUM($N335:BP335))), (MAX($N338/IF($I330&lt;=5,1,($I330-5)),$N338-SUM($N335:BP335)))))</f>
        <v>0</v>
      </c>
      <c r="BR335" s="136">
        <f>IF(OR($I330=0,BQ339=0),0,IF($N338&gt;0,(MIN($N338/IF($I330&lt;=5,1,($I330-5)),$N338-SUM($N335:BQ335))), (MAX($N338/IF($I330&lt;=5,1,($I330-5)),$N338-SUM($N335:BQ335)))))</f>
        <v>0</v>
      </c>
      <c r="BS335" s="136">
        <f>IF(OR($I330=0,BR339=0),0,IF($N338&gt;0,(MIN($N338/IF($I330&lt;=5,1,($I330-5)),$N338-SUM($N335:BR335))), (MAX($N338/IF($I330&lt;=5,1,($I330-5)),$N338-SUM($N335:BR335)))))</f>
        <v>0</v>
      </c>
      <c r="BT335" s="136">
        <f>IF(OR($I330=0,BS339=0),0,IF($N338&gt;0,(MIN($N338/IF($I330&lt;=5,1,($I330-5)),$N338-SUM($N335:BS335))), (MAX($N338/IF($I330&lt;=5,1,($I330-5)),$N338-SUM($N335:BS335)))))</f>
        <v>0</v>
      </c>
      <c r="BU335" s="136">
        <f>IF(OR($I330=0,BT339=0),0,IF($N338&gt;0,(MIN($N338/IF($I330&lt;=5,1,($I330-5)),$N338-SUM($N335:BT335))), (MAX($N338/IF($I330&lt;=5,1,($I330-5)),$N338-SUM($N335:BT335)))))</f>
        <v>0</v>
      </c>
      <c r="BV335" s="136">
        <f>IF(OR($I330=0,BU339=0),0,IF($N338&gt;0,(MIN($N338/IF($I330&lt;=5,1,($I330-5)),$N338-SUM($N335:BU335))), (MAX($N338/IF($I330&lt;=5,1,($I330-5)),$N338-SUM($N335:BU335)))))</f>
        <v>0</v>
      </c>
      <c r="BW335" s="136">
        <f>IF(OR($I330=0,BV339=0),0,IF($N338&gt;0,(MIN($N338/IF($I330&lt;=5,1,($I330-5)),$N338-SUM($N335:BV335))), (MAX($N338/IF($I330&lt;=5,1,($I330-5)),$N338-SUM($N335:BV335)))))</f>
        <v>0</v>
      </c>
    </row>
    <row r="336" spans="1:75" ht="12.75" customHeight="1" outlineLevel="1">
      <c r="D336" s="140" t="s">
        <v>35</v>
      </c>
      <c r="E336" s="141" t="s">
        <v>55</v>
      </c>
      <c r="F336" s="141"/>
      <c r="G336" s="141"/>
      <c r="H336" s="141"/>
      <c r="I336" s="142"/>
      <c r="J336" s="143">
        <f>SUM(J334:J335)</f>
        <v>8.1213675681647395</v>
      </c>
      <c r="K336" s="143">
        <f t="shared" ref="K336:N336" si="85">SUM(K334:K335)</f>
        <v>8.1213675681647395</v>
      </c>
      <c r="L336" s="143">
        <f t="shared" si="85"/>
        <v>8.1213675681647395</v>
      </c>
      <c r="M336" s="143">
        <f t="shared" si="85"/>
        <v>8.1213675681647395</v>
      </c>
      <c r="N336" s="143">
        <f t="shared" si="85"/>
        <v>8.1213675681647395</v>
      </c>
      <c r="O336" s="143">
        <f>SUM(O334:O335)</f>
        <v>0</v>
      </c>
      <c r="P336" s="143">
        <f t="shared" ref="P336:BV336" si="86">SUM(P334:P335)</f>
        <v>0</v>
      </c>
      <c r="Q336" s="143">
        <f t="shared" si="86"/>
        <v>0</v>
      </c>
      <c r="R336" s="143">
        <f t="shared" si="86"/>
        <v>0</v>
      </c>
      <c r="S336" s="143">
        <f t="shared" si="86"/>
        <v>0</v>
      </c>
      <c r="T336" s="143">
        <f t="shared" si="86"/>
        <v>0</v>
      </c>
      <c r="U336" s="143">
        <f t="shared" si="86"/>
        <v>0</v>
      </c>
      <c r="V336" s="143">
        <f t="shared" si="86"/>
        <v>0</v>
      </c>
      <c r="W336" s="143">
        <f t="shared" si="86"/>
        <v>0</v>
      </c>
      <c r="X336" s="143">
        <f t="shared" si="86"/>
        <v>0</v>
      </c>
      <c r="Y336" s="143">
        <f t="shared" si="86"/>
        <v>0</v>
      </c>
      <c r="Z336" s="143">
        <f t="shared" si="86"/>
        <v>0</v>
      </c>
      <c r="AA336" s="143">
        <f t="shared" si="86"/>
        <v>0</v>
      </c>
      <c r="AB336" s="143">
        <f t="shared" si="86"/>
        <v>0</v>
      </c>
      <c r="AC336" s="143">
        <f t="shared" si="86"/>
        <v>0</v>
      </c>
      <c r="AD336" s="143">
        <f t="shared" si="86"/>
        <v>0</v>
      </c>
      <c r="AE336" s="143">
        <f t="shared" si="86"/>
        <v>0</v>
      </c>
      <c r="AF336" s="143">
        <f t="shared" si="86"/>
        <v>0</v>
      </c>
      <c r="AG336" s="143">
        <f t="shared" si="86"/>
        <v>0</v>
      </c>
      <c r="AH336" s="143">
        <f t="shared" si="86"/>
        <v>0</v>
      </c>
      <c r="AI336" s="143">
        <f t="shared" si="86"/>
        <v>0</v>
      </c>
      <c r="AJ336" s="143">
        <f t="shared" si="86"/>
        <v>0</v>
      </c>
      <c r="AK336" s="143">
        <f t="shared" si="86"/>
        <v>0</v>
      </c>
      <c r="AL336" s="143">
        <f t="shared" si="86"/>
        <v>0</v>
      </c>
      <c r="AM336" s="143">
        <f t="shared" si="86"/>
        <v>0</v>
      </c>
      <c r="AN336" s="143">
        <f t="shared" si="86"/>
        <v>0</v>
      </c>
      <c r="AO336" s="143">
        <f t="shared" si="86"/>
        <v>0</v>
      </c>
      <c r="AP336" s="143">
        <f t="shared" si="86"/>
        <v>0</v>
      </c>
      <c r="AQ336" s="143">
        <f t="shared" si="86"/>
        <v>0</v>
      </c>
      <c r="AR336" s="143">
        <f t="shared" si="86"/>
        <v>0</v>
      </c>
      <c r="AS336" s="143">
        <f t="shared" si="86"/>
        <v>0</v>
      </c>
      <c r="AT336" s="143">
        <f t="shared" si="86"/>
        <v>0</v>
      </c>
      <c r="AU336" s="143">
        <f t="shared" si="86"/>
        <v>0</v>
      </c>
      <c r="AV336" s="143">
        <f t="shared" si="86"/>
        <v>0</v>
      </c>
      <c r="AW336" s="143">
        <f t="shared" si="86"/>
        <v>0</v>
      </c>
      <c r="AX336" s="143">
        <f t="shared" si="86"/>
        <v>0</v>
      </c>
      <c r="AY336" s="143">
        <f t="shared" si="86"/>
        <v>0</v>
      </c>
      <c r="AZ336" s="143">
        <f t="shared" si="86"/>
        <v>0</v>
      </c>
      <c r="BA336" s="143">
        <f t="shared" si="86"/>
        <v>0</v>
      </c>
      <c r="BB336" s="143">
        <f t="shared" si="86"/>
        <v>0</v>
      </c>
      <c r="BC336" s="143">
        <f t="shared" si="86"/>
        <v>0</v>
      </c>
      <c r="BD336" s="143">
        <f t="shared" si="86"/>
        <v>0</v>
      </c>
      <c r="BE336" s="143">
        <f t="shared" si="86"/>
        <v>0</v>
      </c>
      <c r="BF336" s="143">
        <f t="shared" si="86"/>
        <v>0</v>
      </c>
      <c r="BG336" s="143">
        <f t="shared" si="86"/>
        <v>0</v>
      </c>
      <c r="BH336" s="143">
        <f t="shared" si="86"/>
        <v>0</v>
      </c>
      <c r="BI336" s="143">
        <f t="shared" si="86"/>
        <v>0</v>
      </c>
      <c r="BJ336" s="143">
        <f t="shared" si="86"/>
        <v>0</v>
      </c>
      <c r="BK336" s="143">
        <f t="shared" si="86"/>
        <v>0</v>
      </c>
      <c r="BL336" s="143">
        <f t="shared" si="86"/>
        <v>0</v>
      </c>
      <c r="BM336" s="143">
        <f t="shared" si="86"/>
        <v>0</v>
      </c>
      <c r="BN336" s="143">
        <f t="shared" si="86"/>
        <v>0</v>
      </c>
      <c r="BO336" s="143">
        <f t="shared" si="86"/>
        <v>0</v>
      </c>
      <c r="BP336" s="143">
        <f t="shared" si="86"/>
        <v>0</v>
      </c>
      <c r="BQ336" s="143">
        <f t="shared" si="86"/>
        <v>0</v>
      </c>
      <c r="BR336" s="143">
        <f t="shared" si="86"/>
        <v>0</v>
      </c>
      <c r="BS336" s="143">
        <f t="shared" si="86"/>
        <v>0</v>
      </c>
      <c r="BT336" s="143">
        <f t="shared" si="86"/>
        <v>0</v>
      </c>
      <c r="BU336" s="143">
        <f t="shared" si="86"/>
        <v>0</v>
      </c>
      <c r="BV336" s="143">
        <f t="shared" si="86"/>
        <v>0</v>
      </c>
      <c r="BW336" s="143">
        <f t="shared" ref="BW336" si="87">SUM(BW334:BW335)</f>
        <v>0</v>
      </c>
    </row>
    <row r="337" spans="3:75" ht="12.75" customHeight="1" outlineLevel="1">
      <c r="D337" s="126" t="s">
        <v>13</v>
      </c>
      <c r="I337" s="134">
        <f>IF(I$5=first_reg_period, INDEX('Inputs - Summary'!$I$43:$I$52,MATCH(B329,'Inputs - Summary'!$C$43:$C$52,0)),0)</f>
        <v>40.606837840823701</v>
      </c>
      <c r="J337" s="134">
        <f>IF(J$5=first_reg_period, INDEX('Inputs - Summary'!$I$43:$I$49,MATCH(C329,'Inputs - Summary'!$C$43:$C$49,0)),0)</f>
        <v>0</v>
      </c>
      <c r="K337" s="134">
        <f>IF(K$5=first_reg_period, INDEX('Inputs - Summary'!$I$43:$I$49,MATCH(D329,'Inputs - Summary'!$C$43:$C$49,0)),0)</f>
        <v>0</v>
      </c>
      <c r="L337" s="134">
        <f>IF(L$5=first_reg_period, INDEX('Inputs - Summary'!$I$43:$I$49,MATCH(E329,'Inputs - Summary'!$C$43:$C$49,0)),0)</f>
        <v>0</v>
      </c>
      <c r="M337" s="134">
        <f>IF(M$5=first_reg_period, INDEX('Inputs - Summary'!$I$43:$I$49,MATCH(F329,'Inputs - Summary'!$C$43:$C$49,0)),0)</f>
        <v>0</v>
      </c>
      <c r="N337" s="134">
        <f>IF(N$5=first_reg_period, INDEX('Inputs - Summary'!$I$43:$I$49,MATCH(G329,'Inputs - Summary'!$C$43:$C$49,0)),0)</f>
        <v>0</v>
      </c>
      <c r="O337" s="134">
        <f>IF(O$5=first_reg_period, INDEX('Inputs - Summary'!$I$43:$I$49,MATCH(H329,'Inputs - Summary'!$C$43:$C$49,0)),0)</f>
        <v>0</v>
      </c>
      <c r="P337" s="134">
        <f>IF(P$5=first_reg_period, INDEX('Inputs - Summary'!$I$43:$I$49,MATCH(I329,'Inputs - Summary'!$C$43:$C$49,0)),0)</f>
        <v>0</v>
      </c>
      <c r="Q337" s="134">
        <f>IF(Q$5=first_reg_period, INDEX('Inputs - Summary'!$I$43:$I$49,MATCH(J329,'Inputs - Summary'!$C$43:$C$49,0)),0)</f>
        <v>0</v>
      </c>
      <c r="R337" s="134">
        <f>IF(R$5=first_reg_period, INDEX('Inputs - Summary'!$I$43:$I$49,MATCH(K329,'Inputs - Summary'!$C$43:$C$49,0)),0)</f>
        <v>0</v>
      </c>
      <c r="S337" s="134">
        <f>IF(S$5=first_reg_period, INDEX('Inputs - Summary'!$I$43:$I$49,MATCH(L329,'Inputs - Summary'!$C$43:$C$49,0)),0)</f>
        <v>0</v>
      </c>
      <c r="T337" s="134">
        <f>IF(T$5=first_reg_period, INDEX('Inputs - Summary'!$I$43:$I$49,MATCH(M329,'Inputs - Summary'!$C$43:$C$49,0)),0)</f>
        <v>0</v>
      </c>
      <c r="U337" s="134">
        <f>IF(U$5=first_reg_period, INDEX('Inputs - Summary'!$I$43:$I$49,MATCH(N329,'Inputs - Summary'!$C$43:$C$49,0)),0)</f>
        <v>0</v>
      </c>
      <c r="V337" s="134">
        <f>IF(V$5=first_reg_period, INDEX('Inputs - Summary'!$I$43:$I$49,MATCH(O329,'Inputs - Summary'!$C$43:$C$49,0)),0)</f>
        <v>0</v>
      </c>
      <c r="W337" s="134">
        <f>IF(W$5=first_reg_period, INDEX('Inputs - Summary'!$I$43:$I$49,MATCH(P329,'Inputs - Summary'!$C$43:$C$49,0)),0)</f>
        <v>0</v>
      </c>
      <c r="X337" s="134">
        <f>IF(X$5=first_reg_period, INDEX('Inputs - Summary'!$I$43:$I$49,MATCH(Q329,'Inputs - Summary'!$C$43:$C$49,0)),0)</f>
        <v>0</v>
      </c>
      <c r="Y337" s="134">
        <f>IF(Y$5=first_reg_period, INDEX('Inputs - Summary'!$I$43:$I$49,MATCH(R329,'Inputs - Summary'!$C$43:$C$49,0)),0)</f>
        <v>0</v>
      </c>
      <c r="Z337" s="134">
        <f>IF(Z$5=first_reg_period, INDEX('Inputs - Summary'!$I$43:$I$49,MATCH(S329,'Inputs - Summary'!$C$43:$C$49,0)),0)</f>
        <v>0</v>
      </c>
      <c r="AA337" s="134">
        <f>IF(AA$5=first_reg_period, INDEX('Inputs - Summary'!$I$43:$I$49,MATCH(T329,'Inputs - Summary'!$C$43:$C$49,0)),0)</f>
        <v>0</v>
      </c>
      <c r="AB337" s="134">
        <f>IF(AB$5=first_reg_period, INDEX('Inputs - Summary'!$I$43:$I$49,MATCH(U329,'Inputs - Summary'!$C$43:$C$49,0)),0)</f>
        <v>0</v>
      </c>
      <c r="AC337" s="134">
        <f>IF(AC$5=first_reg_period, INDEX('Inputs - Summary'!$I$43:$I$49,MATCH(V329,'Inputs - Summary'!$C$43:$C$49,0)),0)</f>
        <v>0</v>
      </c>
      <c r="AD337" s="134">
        <f>IF(AD$5=first_reg_period, INDEX('Inputs - Summary'!$I$43:$I$49,MATCH(W329,'Inputs - Summary'!$C$43:$C$49,0)),0)</f>
        <v>0</v>
      </c>
      <c r="AE337" s="134">
        <f>IF(AE$5=first_reg_period, INDEX('Inputs - Summary'!$I$43:$I$49,MATCH(X329,'Inputs - Summary'!$C$43:$C$49,0)),0)</f>
        <v>0</v>
      </c>
      <c r="AF337" s="134">
        <f>IF(AF$5=first_reg_period, INDEX('Inputs - Summary'!$I$43:$I$49,MATCH(Y329,'Inputs - Summary'!$C$43:$C$49,0)),0)</f>
        <v>0</v>
      </c>
      <c r="AG337" s="134">
        <f>IF(AG$5=first_reg_period, INDEX('Inputs - Summary'!$I$43:$I$49,MATCH(Z329,'Inputs - Summary'!$C$43:$C$49,0)),0)</f>
        <v>0</v>
      </c>
      <c r="AH337" s="134">
        <f>IF(AH$5=first_reg_period, INDEX('Inputs - Summary'!$I$43:$I$49,MATCH(AA329,'Inputs - Summary'!$C$43:$C$49,0)),0)</f>
        <v>0</v>
      </c>
      <c r="AI337" s="134">
        <f>IF(AI$5=first_reg_period, INDEX('Inputs - Summary'!$I$43:$I$49,MATCH(AB329,'Inputs - Summary'!$C$43:$C$49,0)),0)</f>
        <v>0</v>
      </c>
      <c r="AJ337" s="134">
        <f>IF(AJ$5=first_reg_period, INDEX('Inputs - Summary'!$I$43:$I$49,MATCH(AC329,'Inputs - Summary'!$C$43:$C$49,0)),0)</f>
        <v>0</v>
      </c>
      <c r="AK337" s="134">
        <f>IF(AK$5=first_reg_period, INDEX('Inputs - Summary'!$I$43:$I$49,MATCH(AD329,'Inputs - Summary'!$C$43:$C$49,0)),0)</f>
        <v>0</v>
      </c>
      <c r="AL337" s="134">
        <f>IF(AL$5=first_reg_period, INDEX('Inputs - Summary'!$I$43:$I$49,MATCH(AE329,'Inputs - Summary'!$C$43:$C$49,0)),0)</f>
        <v>0</v>
      </c>
      <c r="AM337" s="134">
        <f>IF(AM$5=first_reg_period, INDEX('Inputs - Summary'!$I$43:$I$49,MATCH(AF329,'Inputs - Summary'!$C$43:$C$49,0)),0)</f>
        <v>0</v>
      </c>
      <c r="AN337" s="134">
        <f>IF(AN$5=first_reg_period, INDEX('Inputs - Summary'!$I$43:$I$49,MATCH(AG329,'Inputs - Summary'!$C$43:$C$49,0)),0)</f>
        <v>0</v>
      </c>
      <c r="AO337" s="134">
        <f>IF(AO$5=first_reg_period, INDEX('Inputs - Summary'!$I$43:$I$49,MATCH(AH329,'Inputs - Summary'!$C$43:$C$49,0)),0)</f>
        <v>0</v>
      </c>
      <c r="AP337" s="134">
        <f>IF(AP$5=first_reg_period, INDEX('Inputs - Summary'!$I$43:$I$49,MATCH(AI329,'Inputs - Summary'!$C$43:$C$49,0)),0)</f>
        <v>0</v>
      </c>
      <c r="AQ337" s="134">
        <f>IF(AQ$5=first_reg_period, INDEX('Inputs - Summary'!$I$43:$I$49,MATCH(AJ329,'Inputs - Summary'!$C$43:$C$49,0)),0)</f>
        <v>0</v>
      </c>
      <c r="AR337" s="134">
        <f>IF(AR$5=first_reg_period, INDEX('Inputs - Summary'!$I$43:$I$49,MATCH(AK329,'Inputs - Summary'!$C$43:$C$49,0)),0)</f>
        <v>0</v>
      </c>
      <c r="AS337" s="134">
        <f>IF(AS$5=first_reg_period, INDEX('Inputs - Summary'!$I$43:$I$49,MATCH(AL329,'Inputs - Summary'!$C$43:$C$49,0)),0)</f>
        <v>0</v>
      </c>
      <c r="AT337" s="134">
        <f>IF(AT$5=first_reg_period, INDEX('Inputs - Summary'!$I$43:$I$49,MATCH(AM329,'Inputs - Summary'!$C$43:$C$49,0)),0)</f>
        <v>0</v>
      </c>
      <c r="AU337" s="134">
        <f>IF(AU$5=first_reg_period, INDEX('Inputs - Summary'!$I$43:$I$49,MATCH(AN329,'Inputs - Summary'!$C$43:$C$49,0)),0)</f>
        <v>0</v>
      </c>
      <c r="AV337" s="134">
        <f>IF(AV$5=first_reg_period, INDEX('Inputs - Summary'!$I$43:$I$49,MATCH(AO329,'Inputs - Summary'!$C$43:$C$49,0)),0)</f>
        <v>0</v>
      </c>
      <c r="AW337" s="134">
        <f>IF(AW$5=first_reg_period, INDEX('Inputs - Summary'!$I$43:$I$49,MATCH(AP329,'Inputs - Summary'!$C$43:$C$49,0)),0)</f>
        <v>0</v>
      </c>
      <c r="AX337" s="134">
        <f>IF(AX$5=first_reg_period, INDEX('Inputs - Summary'!$I$43:$I$49,MATCH(AQ329,'Inputs - Summary'!$C$43:$C$49,0)),0)</f>
        <v>0</v>
      </c>
      <c r="AY337" s="134">
        <f>IF(AY$5=first_reg_period, INDEX('Inputs - Summary'!$I$43:$I$49,MATCH(AR329,'Inputs - Summary'!$C$43:$C$49,0)),0)</f>
        <v>0</v>
      </c>
      <c r="AZ337" s="134">
        <f>IF(AZ$5=first_reg_period, INDEX('Inputs - Summary'!$I$43:$I$49,MATCH(AS329,'Inputs - Summary'!$C$43:$C$49,0)),0)</f>
        <v>0</v>
      </c>
      <c r="BA337" s="134">
        <f>IF(BA$5=first_reg_period, INDEX('Inputs - Summary'!$I$43:$I$49,MATCH(AT329,'Inputs - Summary'!$C$43:$C$49,0)),0)</f>
        <v>0</v>
      </c>
      <c r="BB337" s="134">
        <f>IF(BB$5=first_reg_period, INDEX('Inputs - Summary'!$I$43:$I$49,MATCH(AU329,'Inputs - Summary'!$C$43:$C$49,0)),0)</f>
        <v>0</v>
      </c>
      <c r="BC337" s="134">
        <f>IF(BC$5=first_reg_period, INDEX('Inputs - Summary'!$I$43:$I$49,MATCH(AV329,'Inputs - Summary'!$C$43:$C$49,0)),0)</f>
        <v>0</v>
      </c>
      <c r="BD337" s="134">
        <f>IF(BD$5=first_reg_period, INDEX('Inputs - Summary'!$I$43:$I$49,MATCH(AW329,'Inputs - Summary'!$C$43:$C$49,0)),0)</f>
        <v>0</v>
      </c>
      <c r="BE337" s="134">
        <f>IF(BE$5=first_reg_period, INDEX('Inputs - Summary'!$I$43:$I$49,MATCH(AX329,'Inputs - Summary'!$C$43:$C$49,0)),0)</f>
        <v>0</v>
      </c>
      <c r="BF337" s="134">
        <f>IF(BF$5=first_reg_period, INDEX('Inputs - Summary'!$I$43:$I$49,MATCH(AY329,'Inputs - Summary'!$C$43:$C$49,0)),0)</f>
        <v>0</v>
      </c>
      <c r="BG337" s="134">
        <f>IF(BG$5=first_reg_period, INDEX('Inputs - Summary'!$I$43:$I$49,MATCH(AZ329,'Inputs - Summary'!$C$43:$C$49,0)),0)</f>
        <v>0</v>
      </c>
      <c r="BH337" s="134">
        <f>IF(BH$5=first_reg_period, INDEX('Inputs - Summary'!$I$43:$I$49,MATCH(BA329,'Inputs - Summary'!$C$43:$C$49,0)),0)</f>
        <v>0</v>
      </c>
      <c r="BI337" s="134">
        <f>IF(BI$5=first_reg_period, INDEX('Inputs - Summary'!$I$43:$I$49,MATCH(BB329,'Inputs - Summary'!$C$43:$C$49,0)),0)</f>
        <v>0</v>
      </c>
      <c r="BJ337" s="134">
        <f>IF(BJ$5=first_reg_period, INDEX('Inputs - Summary'!$I$43:$I$49,MATCH(BC329,'Inputs - Summary'!$C$43:$C$49,0)),0)</f>
        <v>0</v>
      </c>
      <c r="BK337" s="134">
        <f>IF(BK$5=first_reg_period, INDEX('Inputs - Summary'!$I$43:$I$49,MATCH(BD329,'Inputs - Summary'!$C$43:$C$49,0)),0)</f>
        <v>0</v>
      </c>
      <c r="BL337" s="134">
        <f>IF(BL$5=first_reg_period, INDEX('Inputs - Summary'!$I$43:$I$49,MATCH(BE329,'Inputs - Summary'!$C$43:$C$49,0)),0)</f>
        <v>0</v>
      </c>
      <c r="BM337" s="134">
        <f>IF(BM$5=first_reg_period, INDEX('Inputs - Summary'!$I$43:$I$49,MATCH(BF329,'Inputs - Summary'!$C$43:$C$49,0)),0)</f>
        <v>0</v>
      </c>
      <c r="BN337" s="134">
        <f>IF(BN$5=first_reg_period, INDEX('Inputs - Summary'!$I$43:$I$49,MATCH(BG329,'Inputs - Summary'!$C$43:$C$49,0)),0)</f>
        <v>0</v>
      </c>
      <c r="BO337" s="134">
        <f>IF(BO$5=first_reg_period, INDEX('Inputs - Summary'!$I$43:$I$49,MATCH(BH329,'Inputs - Summary'!$C$43:$C$49,0)),0)</f>
        <v>0</v>
      </c>
      <c r="BP337" s="134">
        <f>IF(BP$5=first_reg_period, INDEX('Inputs - Summary'!$I$43:$I$49,MATCH(BI329,'Inputs - Summary'!$C$43:$C$49,0)),0)</f>
        <v>0</v>
      </c>
      <c r="BQ337" s="134">
        <f>IF(BQ$5=first_reg_period, INDEX('Inputs - Summary'!$I$43:$I$49,MATCH(BJ329,'Inputs - Summary'!$C$43:$C$49,0)),0)</f>
        <v>0</v>
      </c>
      <c r="BR337" s="134">
        <f>IF(BR$5=first_reg_period, INDEX('Inputs - Summary'!$I$43:$I$49,MATCH(BK329,'Inputs - Summary'!$C$43:$C$49,0)),0)</f>
        <v>0</v>
      </c>
      <c r="BS337" s="134">
        <f>IF(BS$5=first_reg_period, INDEX('Inputs - Summary'!$I$43:$I$49,MATCH(BL329,'Inputs - Summary'!$C$43:$C$49,0)),0)</f>
        <v>0</v>
      </c>
      <c r="BT337" s="134">
        <f>IF(BT$5=first_reg_period, INDEX('Inputs - Summary'!$I$43:$I$49,MATCH(BM329,'Inputs - Summary'!$C$43:$C$49,0)),0)</f>
        <v>0</v>
      </c>
      <c r="BU337" s="134">
        <f>IF(BU$5=first_reg_period, INDEX('Inputs - Summary'!$I$43:$I$49,MATCH(BN329,'Inputs - Summary'!$C$43:$C$49,0)),0)</f>
        <v>0</v>
      </c>
      <c r="BV337" s="134">
        <f>IF(BV$5=first_reg_period, INDEX('Inputs - Summary'!$I$43:$I$49,MATCH(BO329,'Inputs - Summary'!$C$43:$C$49,0)),0)</f>
        <v>0</v>
      </c>
      <c r="BW337" s="134">
        <f>IF(BW$5=first_reg_period, INDEX('Inputs - Summary'!$I$43:$I$49,MATCH(BP329,'Inputs - Summary'!$C$43:$C$49,0)),0)</f>
        <v>0</v>
      </c>
    </row>
    <row r="338" spans="3:75" ht="12.75" customHeight="1" outlineLevel="1">
      <c r="D338" s="126" t="s">
        <v>56</v>
      </c>
      <c r="I338" s="134"/>
      <c r="J338" s="144">
        <f>IF(J$5=second_reg_period, INDEX('Inputs - Summary'!$N$219:$N$228,MATCH($B329,'Inputs - Summary'!$C$219:$C$228,0)),0)/conv_2015_2010</f>
        <v>0</v>
      </c>
      <c r="K338" s="144">
        <f>IF(K$5=second_reg_period, INDEX('Inputs - Summary'!$N$219:$N$228,MATCH($B329,'Inputs - Summary'!$C$219:$C$228,0)),0)/conv_2015_2010</f>
        <v>0</v>
      </c>
      <c r="L338" s="144">
        <f>IF(L$5=second_reg_period, INDEX('Inputs - Summary'!$N$219:$N$228,MATCH($B329,'Inputs - Summary'!$C$219:$C$228,0)),0)/conv_2015_2010</f>
        <v>0</v>
      </c>
      <c r="M338" s="144">
        <f>IF(M$5=second_reg_period, INDEX('Inputs - Summary'!$N$219:$N$228,MATCH($B329,'Inputs - Summary'!$C$219:$C$228,0)),0)/conv_2015_2010</f>
        <v>0</v>
      </c>
      <c r="N338" s="144">
        <f>IF(N$5=second_reg_period, INDEX('Inputs - Summary'!$N$219:$N$228,MATCH($B329,'Inputs - Summary'!$C$219:$C$228,0)),0)/conv_2015_2010</f>
        <v>0</v>
      </c>
      <c r="O338" s="144">
        <f>IF(O$5=second_reg_period, INDEX('Inputs - Summary'!$N$219:$N$228,MATCH($B329,'Inputs - Summary'!$C$219:$C$228,0)),0)/conv_2015_2010</f>
        <v>0</v>
      </c>
      <c r="P338" s="144">
        <f>IF(P$5=second_reg_period, INDEX('Inputs - Summary'!$N$219:$N$228,MATCH($B329,'Inputs - Summary'!$C$219:$C$228,0)),0)/conv_2015_2010</f>
        <v>0</v>
      </c>
      <c r="Q338" s="144">
        <f>IF(Q$5=second_reg_period, INDEX('Inputs - Summary'!$N$219:$N$228,MATCH($B329,'Inputs - Summary'!$C$219:$C$228,0)),0)/conv_2015_2010</f>
        <v>0</v>
      </c>
      <c r="R338" s="144">
        <f>IF(R$5=second_reg_period, INDEX('Inputs - Summary'!$N$219:$N$228,MATCH($B329,'Inputs - Summary'!$C$219:$C$228,0)),0)/conv_2015_2010</f>
        <v>0</v>
      </c>
      <c r="S338" s="144">
        <f>IF(S$5=second_reg_period, INDEX('Inputs - Summary'!$N$219:$N$228,MATCH($B329,'Inputs - Summary'!$C$219:$C$228,0)),0)/conv_2015_2010</f>
        <v>0</v>
      </c>
      <c r="T338" s="144">
        <f>IF(T$5=second_reg_period, INDEX('Inputs - Summary'!$N$219:$N$228,MATCH($B329,'Inputs - Summary'!$C$219:$C$228,0)),0)/conv_2015_2010</f>
        <v>0</v>
      </c>
      <c r="U338" s="144">
        <f>IF(U$5=second_reg_period, INDEX('Inputs - Summary'!$N$219:$N$228,MATCH($B329,'Inputs - Summary'!$C$219:$C$228,0)),0)/conv_2015_2010</f>
        <v>0</v>
      </c>
      <c r="V338" s="144">
        <f>IF(V$5=second_reg_period, INDEX('Inputs - Summary'!$N$219:$N$228,MATCH($B329,'Inputs - Summary'!$C$219:$C$228,0)),0)/conv_2015_2010</f>
        <v>0</v>
      </c>
      <c r="W338" s="144">
        <f>IF(W$5=second_reg_period, INDEX('Inputs - Summary'!$N$219:$N$228,MATCH($B329,'Inputs - Summary'!$C$219:$C$228,0)),0)/conv_2015_2010</f>
        <v>0</v>
      </c>
      <c r="X338" s="144">
        <f>IF(X$5=second_reg_period, INDEX('Inputs - Summary'!$N$219:$N$228,MATCH($B329,'Inputs - Summary'!$C$219:$C$228,0)),0)/conv_2015_2010</f>
        <v>0</v>
      </c>
      <c r="Y338" s="144">
        <f>IF(Y$5=second_reg_period, INDEX('Inputs - Summary'!$N$219:$N$228,MATCH($B329,'Inputs - Summary'!$C$219:$C$228,0)),0)/conv_2015_2010</f>
        <v>0</v>
      </c>
      <c r="Z338" s="144">
        <f>IF(Z$5=second_reg_period, INDEX('Inputs - Summary'!$N$219:$N$228,MATCH($B329,'Inputs - Summary'!$C$219:$C$228,0)),0)/conv_2015_2010</f>
        <v>0</v>
      </c>
      <c r="AA338" s="144">
        <f>IF(AA$5=second_reg_period, INDEX('Inputs - Summary'!$N$219:$N$228,MATCH($B329,'Inputs - Summary'!$C$219:$C$228,0)),0)/conv_2015_2010</f>
        <v>0</v>
      </c>
      <c r="AB338" s="144">
        <f>IF(AB$5=second_reg_period, INDEX('Inputs - Summary'!$N$219:$N$228,MATCH($B329,'Inputs - Summary'!$C$219:$C$228,0)),0)/conv_2015_2010</f>
        <v>0</v>
      </c>
      <c r="AC338" s="144">
        <f>IF(AC$5=second_reg_period, INDEX('Inputs - Summary'!$N$219:$N$228,MATCH($B329,'Inputs - Summary'!$C$219:$C$228,0)),0)/conv_2015_2010</f>
        <v>0</v>
      </c>
      <c r="AD338" s="144">
        <f>IF(AD$5=second_reg_period, INDEX('Inputs - Summary'!$N$219:$N$228,MATCH($B329,'Inputs - Summary'!$C$219:$C$228,0)),0)/conv_2015_2010</f>
        <v>0</v>
      </c>
      <c r="AE338" s="144">
        <f>IF(AE$5=second_reg_period, INDEX('Inputs - Summary'!$N$219:$N$228,MATCH($B329,'Inputs - Summary'!$C$219:$C$228,0)),0)/conv_2015_2010</f>
        <v>0</v>
      </c>
      <c r="AF338" s="144">
        <f>IF(AF$5=second_reg_period, INDEX('Inputs - Summary'!$N$219:$N$228,MATCH($B329,'Inputs - Summary'!$C$219:$C$228,0)),0)/conv_2015_2010</f>
        <v>0</v>
      </c>
      <c r="AG338" s="144">
        <f>IF(AG$5=second_reg_period, INDEX('Inputs - Summary'!$N$219:$N$228,MATCH($B329,'Inputs - Summary'!$C$219:$C$228,0)),0)/conv_2015_2010</f>
        <v>0</v>
      </c>
      <c r="AH338" s="144">
        <f>IF(AH$5=second_reg_period, INDEX('Inputs - Summary'!$N$219:$N$228,MATCH($B329,'Inputs - Summary'!$C$219:$C$228,0)),0)/conv_2015_2010</f>
        <v>0</v>
      </c>
      <c r="AI338" s="144">
        <f>IF(AI$5=second_reg_period, INDEX('Inputs - Summary'!$N$219:$N$228,MATCH($B329,'Inputs - Summary'!$C$219:$C$228,0)),0)/conv_2015_2010</f>
        <v>0</v>
      </c>
      <c r="AJ338" s="144">
        <f>IF(AJ$5=second_reg_period, INDEX('Inputs - Summary'!$N$219:$N$228,MATCH($B329,'Inputs - Summary'!$C$219:$C$228,0)),0)/conv_2015_2010</f>
        <v>0</v>
      </c>
      <c r="AK338" s="144">
        <f>IF(AK$5=second_reg_period, INDEX('Inputs - Summary'!$N$219:$N$228,MATCH($B329,'Inputs - Summary'!$C$219:$C$228,0)),0)/conv_2015_2010</f>
        <v>0</v>
      </c>
      <c r="AL338" s="144">
        <f>IF(AL$5=second_reg_period, INDEX('Inputs - Summary'!$N$219:$N$228,MATCH($B329,'Inputs - Summary'!$C$219:$C$228,0)),0)/conv_2015_2010</f>
        <v>0</v>
      </c>
      <c r="AM338" s="144">
        <f>IF(AM$5=second_reg_period, INDEX('Inputs - Summary'!$N$219:$N$228,MATCH($B329,'Inputs - Summary'!$C$219:$C$228,0)),0)/conv_2015_2010</f>
        <v>0</v>
      </c>
      <c r="AN338" s="144">
        <f>IF(AN$5=second_reg_period, INDEX('Inputs - Summary'!$N$219:$N$228,MATCH($B329,'Inputs - Summary'!$C$219:$C$228,0)),0)/conv_2015_2010</f>
        <v>0</v>
      </c>
      <c r="AO338" s="144">
        <f>IF(AO$5=second_reg_period, INDEX('Inputs - Summary'!$N$219:$N$228,MATCH($B329,'Inputs - Summary'!$C$219:$C$228,0)),0)/conv_2015_2010</f>
        <v>0</v>
      </c>
      <c r="AP338" s="144">
        <f>IF(AP$5=second_reg_period, INDEX('Inputs - Summary'!$N$219:$N$228,MATCH($B329,'Inputs - Summary'!$C$219:$C$228,0)),0)/conv_2015_2010</f>
        <v>0</v>
      </c>
      <c r="AQ338" s="144">
        <f>IF(AQ$5=second_reg_period, INDEX('Inputs - Summary'!$N$219:$N$228,MATCH($B329,'Inputs - Summary'!$C$219:$C$228,0)),0)/conv_2015_2010</f>
        <v>0</v>
      </c>
      <c r="AR338" s="144">
        <f>IF(AR$5=second_reg_period, INDEX('Inputs - Summary'!$N$219:$N$228,MATCH($B329,'Inputs - Summary'!$C$219:$C$228,0)),0)/conv_2015_2010</f>
        <v>0</v>
      </c>
      <c r="AS338" s="144">
        <f>IF(AS$5=second_reg_period, INDEX('Inputs - Summary'!$N$219:$N$228,MATCH($B329,'Inputs - Summary'!$C$219:$C$228,0)),0)/conv_2015_2010</f>
        <v>0</v>
      </c>
      <c r="AT338" s="144">
        <f>IF(AT$5=second_reg_period, INDEX('Inputs - Summary'!$N$219:$N$228,MATCH($B329,'Inputs - Summary'!$C$219:$C$228,0)),0)/conv_2015_2010</f>
        <v>0</v>
      </c>
      <c r="AU338" s="144">
        <f>IF(AU$5=second_reg_period, INDEX('Inputs - Summary'!$N$219:$N$228,MATCH($B329,'Inputs - Summary'!$C$219:$C$228,0)),0)/conv_2015_2010</f>
        <v>0</v>
      </c>
      <c r="AV338" s="144">
        <f>IF(AV$5=second_reg_period, INDEX('Inputs - Summary'!$N$219:$N$228,MATCH($B329,'Inputs - Summary'!$C$219:$C$228,0)),0)/conv_2015_2010</f>
        <v>0</v>
      </c>
      <c r="AW338" s="144">
        <f>IF(AW$5=second_reg_period, INDEX('Inputs - Summary'!$N$219:$N$228,MATCH($B329,'Inputs - Summary'!$C$219:$C$228,0)),0)/conv_2015_2010</f>
        <v>0</v>
      </c>
      <c r="AX338" s="144">
        <f>IF(AX$5=second_reg_period, INDEX('Inputs - Summary'!$N$219:$N$228,MATCH($B329,'Inputs - Summary'!$C$219:$C$228,0)),0)/conv_2015_2010</f>
        <v>0</v>
      </c>
      <c r="AY338" s="144">
        <f>IF(AY$5=second_reg_period, INDEX('Inputs - Summary'!$N$219:$N$228,MATCH($B329,'Inputs - Summary'!$C$219:$C$228,0)),0)/conv_2015_2010</f>
        <v>0</v>
      </c>
      <c r="AZ338" s="144">
        <f>IF(AZ$5=second_reg_period, INDEX('Inputs - Summary'!$N$219:$N$228,MATCH($B329,'Inputs - Summary'!$C$219:$C$228,0)),0)/conv_2015_2010</f>
        <v>0</v>
      </c>
      <c r="BA338" s="144">
        <f>IF(BA$5=second_reg_period, INDEX('Inputs - Summary'!$N$219:$N$228,MATCH($B329,'Inputs - Summary'!$C$219:$C$228,0)),0)/conv_2015_2010</f>
        <v>0</v>
      </c>
      <c r="BB338" s="144">
        <f>IF(BB$5=second_reg_period, INDEX('Inputs - Summary'!$N$219:$N$228,MATCH($B329,'Inputs - Summary'!$C$219:$C$228,0)),0)/conv_2015_2010</f>
        <v>0</v>
      </c>
      <c r="BC338" s="144">
        <f>IF(BC$5=second_reg_period, INDEX('Inputs - Summary'!$N$219:$N$228,MATCH($B329,'Inputs - Summary'!$C$219:$C$228,0)),0)/conv_2015_2010</f>
        <v>0</v>
      </c>
      <c r="BD338" s="144">
        <f>IF(BD$5=second_reg_period, INDEX('Inputs - Summary'!$N$219:$N$228,MATCH($B329,'Inputs - Summary'!$C$219:$C$228,0)),0)/conv_2015_2010</f>
        <v>0</v>
      </c>
      <c r="BE338" s="144">
        <f>IF(BE$5=second_reg_period, INDEX('Inputs - Summary'!$N$219:$N$228,MATCH($B329,'Inputs - Summary'!$C$219:$C$228,0)),0)/conv_2015_2010</f>
        <v>0</v>
      </c>
      <c r="BF338" s="144">
        <f>IF(BF$5=second_reg_period, INDEX('Inputs - Summary'!$N$219:$N$228,MATCH($B329,'Inputs - Summary'!$C$219:$C$228,0)),0)/conv_2015_2010</f>
        <v>0</v>
      </c>
      <c r="BG338" s="144">
        <f>IF(BG$5=second_reg_period, INDEX('Inputs - Summary'!$N$219:$N$228,MATCH($B329,'Inputs - Summary'!$C$219:$C$228,0)),0)/conv_2015_2010</f>
        <v>0</v>
      </c>
      <c r="BH338" s="144">
        <f>IF(BH$5=second_reg_period, INDEX('Inputs - Summary'!$N$219:$N$228,MATCH($B329,'Inputs - Summary'!$C$219:$C$228,0)),0)/conv_2015_2010</f>
        <v>0</v>
      </c>
      <c r="BI338" s="144">
        <f>IF(BI$5=second_reg_period, INDEX('Inputs - Summary'!$N$219:$N$228,MATCH($B329,'Inputs - Summary'!$C$219:$C$228,0)),0)/conv_2015_2010</f>
        <v>0</v>
      </c>
      <c r="BJ338" s="144">
        <f>IF(BJ$5=second_reg_period, INDEX('Inputs - Summary'!$N$219:$N$228,MATCH($B329,'Inputs - Summary'!$C$219:$C$228,0)),0)/conv_2015_2010</f>
        <v>0</v>
      </c>
      <c r="BK338" s="144">
        <f>IF(BK$5=second_reg_period, INDEX('Inputs - Summary'!$N$219:$N$228,MATCH($B329,'Inputs - Summary'!$C$219:$C$228,0)),0)/conv_2015_2010</f>
        <v>0</v>
      </c>
      <c r="BL338" s="144">
        <f>IF(BL$5=second_reg_period, INDEX('Inputs - Summary'!$N$219:$N$228,MATCH($B329,'Inputs - Summary'!$C$219:$C$228,0)),0)/conv_2015_2010</f>
        <v>0</v>
      </c>
      <c r="BM338" s="144">
        <f>IF(BM$5=second_reg_period, INDEX('Inputs - Summary'!$N$219:$N$228,MATCH($B329,'Inputs - Summary'!$C$219:$C$228,0)),0)/conv_2015_2010</f>
        <v>0</v>
      </c>
      <c r="BN338" s="144">
        <f>IF(BN$5=second_reg_period, INDEX('Inputs - Summary'!$N$219:$N$228,MATCH($B329,'Inputs - Summary'!$C$219:$C$228,0)),0)/conv_2015_2010</f>
        <v>0</v>
      </c>
      <c r="BO338" s="144">
        <f>IF(BO$5=second_reg_period, INDEX('Inputs - Summary'!$N$219:$N$228,MATCH($B329,'Inputs - Summary'!$C$219:$C$228,0)),0)/conv_2015_2010</f>
        <v>0</v>
      </c>
      <c r="BP338" s="144">
        <f>IF(BP$5=second_reg_period, INDEX('Inputs - Summary'!$N$219:$N$228,MATCH($B329,'Inputs - Summary'!$C$219:$C$228,0)),0)/conv_2015_2010</f>
        <v>0</v>
      </c>
      <c r="BQ338" s="144">
        <f>IF(BQ$5=second_reg_period, INDEX('Inputs - Summary'!$N$219:$N$228,MATCH($B329,'Inputs - Summary'!$C$219:$C$228,0)),0)/conv_2015_2010</f>
        <v>0</v>
      </c>
      <c r="BR338" s="144">
        <f>IF(BR$5=second_reg_period, INDEX('Inputs - Summary'!$N$219:$N$228,MATCH($B329,'Inputs - Summary'!$C$219:$C$228,0)),0)/conv_2015_2010</f>
        <v>0</v>
      </c>
      <c r="BS338" s="144">
        <f>IF(BS$5=second_reg_period, INDEX('Inputs - Summary'!$N$219:$N$228,MATCH($B329,'Inputs - Summary'!$C$219:$C$228,0)),0)/conv_2015_2010</f>
        <v>0</v>
      </c>
      <c r="BT338" s="144">
        <f>IF(BT$5=second_reg_period, INDEX('Inputs - Summary'!$N$219:$N$228,MATCH($B329,'Inputs - Summary'!$C$219:$C$228,0)),0)/conv_2015_2010</f>
        <v>0</v>
      </c>
      <c r="BU338" s="144">
        <f>IF(BU$5=second_reg_period, INDEX('Inputs - Summary'!$N$219:$N$228,MATCH($B329,'Inputs - Summary'!$C$219:$C$228,0)),0)/conv_2015_2010</f>
        <v>0</v>
      </c>
      <c r="BV338" s="144">
        <f>IF(BV$5=second_reg_period, INDEX('Inputs - Summary'!$N$219:$N$228,MATCH($B329,'Inputs - Summary'!$C$219:$C$228,0)),0)/conv_2015_2010</f>
        <v>0</v>
      </c>
      <c r="BW338" s="144">
        <f>IF(BW$5=second_reg_period, INDEX('Inputs - Summary'!$N$219:$N$228,MATCH($B329,'Inputs - Summary'!$C$219:$C$228,0)),0)/conv_2015_2010</f>
        <v>0</v>
      </c>
    </row>
    <row r="339" spans="3:75" ht="12.75" customHeight="1" outlineLevel="1">
      <c r="D339" s="126" t="s">
        <v>29</v>
      </c>
      <c r="E339" s="120" t="s">
        <v>55</v>
      </c>
      <c r="I339" s="120">
        <f t="shared" ref="I339:BT339" si="88">H339-I336+I337+I338</f>
        <v>40.606837840823701</v>
      </c>
      <c r="J339" s="120">
        <f t="shared" si="88"/>
        <v>32.485470272658958</v>
      </c>
      <c r="K339" s="120">
        <f t="shared" si="88"/>
        <v>24.364102704494218</v>
      </c>
      <c r="L339" s="120">
        <f t="shared" si="88"/>
        <v>16.242735136329479</v>
      </c>
      <c r="M339" s="120">
        <f t="shared" si="88"/>
        <v>8.1213675681647395</v>
      </c>
      <c r="N339" s="120">
        <f t="shared" si="88"/>
        <v>0</v>
      </c>
      <c r="O339" s="120">
        <f t="shared" si="88"/>
        <v>0</v>
      </c>
      <c r="P339" s="120">
        <f t="shared" si="88"/>
        <v>0</v>
      </c>
      <c r="Q339" s="120">
        <f t="shared" si="88"/>
        <v>0</v>
      </c>
      <c r="R339" s="120">
        <f t="shared" si="88"/>
        <v>0</v>
      </c>
      <c r="S339" s="120">
        <f t="shared" si="88"/>
        <v>0</v>
      </c>
      <c r="T339" s="120">
        <f t="shared" si="88"/>
        <v>0</v>
      </c>
      <c r="U339" s="120">
        <f t="shared" si="88"/>
        <v>0</v>
      </c>
      <c r="V339" s="120">
        <f t="shared" si="88"/>
        <v>0</v>
      </c>
      <c r="W339" s="120">
        <f t="shared" si="88"/>
        <v>0</v>
      </c>
      <c r="X339" s="120">
        <f t="shared" si="88"/>
        <v>0</v>
      </c>
      <c r="Y339" s="120">
        <f t="shared" si="88"/>
        <v>0</v>
      </c>
      <c r="Z339" s="120">
        <f t="shared" si="88"/>
        <v>0</v>
      </c>
      <c r="AA339" s="120">
        <f t="shared" si="88"/>
        <v>0</v>
      </c>
      <c r="AB339" s="120">
        <f t="shared" si="88"/>
        <v>0</v>
      </c>
      <c r="AC339" s="120">
        <f t="shared" si="88"/>
        <v>0</v>
      </c>
      <c r="AD339" s="120">
        <f t="shared" si="88"/>
        <v>0</v>
      </c>
      <c r="AE339" s="120">
        <f t="shared" si="88"/>
        <v>0</v>
      </c>
      <c r="AF339" s="120">
        <f t="shared" si="88"/>
        <v>0</v>
      </c>
      <c r="AG339" s="120">
        <f t="shared" si="88"/>
        <v>0</v>
      </c>
      <c r="AH339" s="120">
        <f t="shared" si="88"/>
        <v>0</v>
      </c>
      <c r="AI339" s="120">
        <f t="shared" si="88"/>
        <v>0</v>
      </c>
      <c r="AJ339" s="120">
        <f t="shared" si="88"/>
        <v>0</v>
      </c>
      <c r="AK339" s="120">
        <f t="shared" si="88"/>
        <v>0</v>
      </c>
      <c r="AL339" s="120">
        <f t="shared" si="88"/>
        <v>0</v>
      </c>
      <c r="AM339" s="120">
        <f t="shared" si="88"/>
        <v>0</v>
      </c>
      <c r="AN339" s="120">
        <f t="shared" si="88"/>
        <v>0</v>
      </c>
      <c r="AO339" s="120">
        <f t="shared" si="88"/>
        <v>0</v>
      </c>
      <c r="AP339" s="120">
        <f t="shared" si="88"/>
        <v>0</v>
      </c>
      <c r="AQ339" s="120">
        <f t="shared" si="88"/>
        <v>0</v>
      </c>
      <c r="AR339" s="120">
        <f t="shared" si="88"/>
        <v>0</v>
      </c>
      <c r="AS339" s="120">
        <f t="shared" si="88"/>
        <v>0</v>
      </c>
      <c r="AT339" s="120">
        <f t="shared" si="88"/>
        <v>0</v>
      </c>
      <c r="AU339" s="120">
        <f t="shared" si="88"/>
        <v>0</v>
      </c>
      <c r="AV339" s="120">
        <f t="shared" si="88"/>
        <v>0</v>
      </c>
      <c r="AW339" s="120">
        <f t="shared" si="88"/>
        <v>0</v>
      </c>
      <c r="AX339" s="120">
        <f t="shared" si="88"/>
        <v>0</v>
      </c>
      <c r="AY339" s="120">
        <f t="shared" si="88"/>
        <v>0</v>
      </c>
      <c r="AZ339" s="120">
        <f t="shared" si="88"/>
        <v>0</v>
      </c>
      <c r="BA339" s="120">
        <f t="shared" si="88"/>
        <v>0</v>
      </c>
      <c r="BB339" s="120">
        <f t="shared" si="88"/>
        <v>0</v>
      </c>
      <c r="BC339" s="120">
        <f t="shared" si="88"/>
        <v>0</v>
      </c>
      <c r="BD339" s="120">
        <f t="shared" si="88"/>
        <v>0</v>
      </c>
      <c r="BE339" s="120">
        <f t="shared" si="88"/>
        <v>0</v>
      </c>
      <c r="BF339" s="120">
        <f t="shared" si="88"/>
        <v>0</v>
      </c>
      <c r="BG339" s="120">
        <f t="shared" si="88"/>
        <v>0</v>
      </c>
      <c r="BH339" s="120">
        <f t="shared" si="88"/>
        <v>0</v>
      </c>
      <c r="BI339" s="120">
        <f t="shared" si="88"/>
        <v>0</v>
      </c>
      <c r="BJ339" s="120">
        <f t="shared" si="88"/>
        <v>0</v>
      </c>
      <c r="BK339" s="120">
        <f t="shared" si="88"/>
        <v>0</v>
      </c>
      <c r="BL339" s="120">
        <f t="shared" si="88"/>
        <v>0</v>
      </c>
      <c r="BM339" s="120">
        <f t="shared" si="88"/>
        <v>0</v>
      </c>
      <c r="BN339" s="120">
        <f t="shared" si="88"/>
        <v>0</v>
      </c>
      <c r="BO339" s="120">
        <f t="shared" si="88"/>
        <v>0</v>
      </c>
      <c r="BP339" s="120">
        <f t="shared" si="88"/>
        <v>0</v>
      </c>
      <c r="BQ339" s="120">
        <f t="shared" si="88"/>
        <v>0</v>
      </c>
      <c r="BR339" s="120">
        <f t="shared" si="88"/>
        <v>0</v>
      </c>
      <c r="BS339" s="120">
        <f t="shared" si="88"/>
        <v>0</v>
      </c>
      <c r="BT339" s="120">
        <f t="shared" si="88"/>
        <v>0</v>
      </c>
      <c r="BU339" s="120">
        <f t="shared" ref="BU339:BW339" si="89">BT339-BU336+BU337+BU338</f>
        <v>0</v>
      </c>
      <c r="BV339" s="120">
        <f t="shared" si="89"/>
        <v>0</v>
      </c>
      <c r="BW339" s="120">
        <f t="shared" si="89"/>
        <v>0</v>
      </c>
    </row>
    <row r="340" spans="3:75" ht="12.75" customHeight="1" outlineLevel="1">
      <c r="I340" s="134"/>
      <c r="J340" s="128"/>
      <c r="K340" s="128"/>
      <c r="L340" s="128"/>
      <c r="M340" s="128"/>
      <c r="N340" s="128"/>
      <c r="O340" s="128"/>
      <c r="P340" s="128"/>
      <c r="Q340" s="128"/>
      <c r="R340" s="128"/>
    </row>
    <row r="341" spans="3:75" ht="12.75" customHeight="1" outlineLevel="1">
      <c r="D341" s="126" t="s">
        <v>36</v>
      </c>
      <c r="I341" s="134"/>
      <c r="J341" s="145"/>
      <c r="K341" s="146"/>
      <c r="L341" s="146"/>
      <c r="M341" s="147"/>
      <c r="N341" s="136">
        <f>INDEX('Inputs - Summary'!$N$204:$N$213,MATCH($B329,'Inputs - Summary'!$C$204:$C$213,0))/conv_2015_2010</f>
        <v>0</v>
      </c>
    </row>
    <row r="342" spans="3:75" ht="12.75" customHeight="1" outlineLevel="1">
      <c r="C342" s="118" t="s">
        <v>10</v>
      </c>
      <c r="E342" s="120" t="s">
        <v>55</v>
      </c>
      <c r="I342" s="134"/>
      <c r="J342" s="148">
        <f>INDEX('Inputs - Summary'!J$43:J$52,MATCH($B329,'Inputs - Summary'!$C$43:$C$52,0))*(1+IF(J$5&lt;=second_reg_period, J$7, J$6))^0.5</f>
        <v>24.861117117853201</v>
      </c>
      <c r="K342" s="130">
        <f>INDEX('Inputs - Summary'!K$43:K$52,MATCH($B329,'Inputs - Summary'!$C$43:$C$52,0))*(1+IF(K$5&lt;=second_reg_period, K$7, K$6))^0.5</f>
        <v>3.6433030303558276</v>
      </c>
      <c r="L342" s="130">
        <f>INDEX('Inputs - Summary'!L$43:L$52,MATCH($B329,'Inputs - Summary'!$C$43:$C$52,0))*(1+IF(L$5&lt;=second_reg_period, L$7, L$6))^0.5</f>
        <v>5.355834641994389</v>
      </c>
      <c r="M342" s="130">
        <f>INDEX('Inputs - Summary'!M$43:M$52,MATCH($B329,'Inputs - Summary'!$C$43:$C$52,0))*(1+IF(M$5&lt;=second_reg_period, M$7, M$6))^0.5</f>
        <v>6.5179381661538809</v>
      </c>
      <c r="N342" s="120">
        <f>INDEX('Inputs - Summary'!N$43:N$52,MATCH($B329,'Inputs - Summary'!$C$43:$C$52,0))*(1+IF(N$5&lt;=second_reg_period, N$7, N$6))^0.5</f>
        <v>2.1016153563930535</v>
      </c>
      <c r="O342" s="120">
        <f>INDEX('Inputs - Summary'!O$43:O$52,MATCH($B329,'Inputs - Summary'!$C$43:$C$52,0))*(1+IF(O$5&lt;=second_reg_period, O$7, O$6))^0.5</f>
        <v>0</v>
      </c>
      <c r="P342" s="120">
        <f>INDEX('Inputs - Summary'!P$43:P$52,MATCH($B329,'Inputs - Summary'!$C$43:$C$52,0))*(1+IF(P$5&lt;=second_reg_period, P$7, P$6))^0.5</f>
        <v>0</v>
      </c>
      <c r="Q342" s="120">
        <f>INDEX('Inputs - Summary'!Q$43:Q$52,MATCH($B329,'Inputs - Summary'!$C$43:$C$52,0))*(1+IF(Q$5&lt;=second_reg_period, Q$7, Q$6))^0.5</f>
        <v>0</v>
      </c>
      <c r="R342" s="120">
        <f>INDEX('Inputs - Summary'!R$43:R$52,MATCH($B329,'Inputs - Summary'!$C$43:$C$52,0))*(1+IF(R$5&lt;=second_reg_period, R$7, R$6))^0.5</f>
        <v>0</v>
      </c>
      <c r="S342" s="120">
        <f>INDEX('Inputs - Summary'!S$43:S$52,MATCH($B329,'Inputs - Summary'!$C$43:$C$52,0))*(1+IF(S$5&lt;=second_reg_period, S$7, S$6))^0.5</f>
        <v>0</v>
      </c>
      <c r="T342" s="120">
        <f>INDEX('Inputs - Summary'!T$43:T$52,MATCH($B329,'Inputs - Summary'!$C$43:$C$52,0))*(1+IF(T$5&lt;=second_reg_period, T$7, T$6))^0.5</f>
        <v>0</v>
      </c>
      <c r="U342" s="120">
        <f>INDEX('Inputs - Summary'!U$43:U$52,MATCH($B329,'Inputs - Summary'!$C$43:$C$52,0))*(1+IF(U$5&lt;=second_reg_period, U$7, U$6))^0.5</f>
        <v>0</v>
      </c>
      <c r="V342" s="120">
        <f>INDEX('Inputs - Summary'!V$43:V$52,MATCH($B329,'Inputs - Summary'!$C$43:$C$52,0))*(1+IF(V$5&lt;=second_reg_period, V$7, V$6))^0.5</f>
        <v>0</v>
      </c>
      <c r="W342" s="120">
        <f>INDEX('Inputs - Summary'!W$43:W$52,MATCH($B329,'Inputs - Summary'!$C$43:$C$52,0))*(1+IF(W$5&lt;=second_reg_period, W$7, W$6))^0.5</f>
        <v>0</v>
      </c>
      <c r="X342" s="120">
        <f>INDEX('Inputs - Summary'!X$43:X$52,MATCH($B329,'Inputs - Summary'!$C$43:$C$52,0))*(1+IF(X$5&lt;=second_reg_period, X$7, X$6))^0.5</f>
        <v>0</v>
      </c>
      <c r="Y342" s="120">
        <f>INDEX('Inputs - Summary'!Y$43:Y$52,MATCH($B329,'Inputs - Summary'!$C$43:$C$52,0))*(1+IF(Y$5&lt;=second_reg_period, Y$7, Y$6))^0.5</f>
        <v>0</v>
      </c>
      <c r="Z342" s="120">
        <f>INDEX('Inputs - Summary'!Z$43:Z$52,MATCH($B329,'Inputs - Summary'!$C$43:$C$52,0))*(1+IF(Z$5&lt;=second_reg_period, Z$7, Z$6))^0.5</f>
        <v>0</v>
      </c>
      <c r="AA342" s="120">
        <f>INDEX('Inputs - Summary'!AA$43:AA$52,MATCH($B329,'Inputs - Summary'!$C$43:$C$52,0))*(1+IF(AA$5&lt;=second_reg_period, AA$7, AA$6))^0.5</f>
        <v>0</v>
      </c>
      <c r="AB342" s="120">
        <f>INDEX('Inputs - Summary'!AB$43:AB$52,MATCH($B329,'Inputs - Summary'!$C$43:$C$52,0))*(1+IF(AB$5&lt;=second_reg_period, AB$7, AB$6))^0.5</f>
        <v>0</v>
      </c>
      <c r="AC342" s="120">
        <f>INDEX('Inputs - Summary'!AC$43:AC$52,MATCH($B329,'Inputs - Summary'!$C$43:$C$52,0))*(1+IF(AC$5&lt;=second_reg_period, AC$7, AC$6))^0.5</f>
        <v>0</v>
      </c>
      <c r="AD342" s="120">
        <f>INDEX('Inputs - Summary'!AD$43:AD$52,MATCH($B329,'Inputs - Summary'!$C$43:$C$52,0))*(1+IF(AD$5&lt;=second_reg_period, AD$7, AD$6))^0.5</f>
        <v>0</v>
      </c>
      <c r="AE342" s="120">
        <f>INDEX('Inputs - Summary'!AE$43:AE$52,MATCH($B329,'Inputs - Summary'!$C$43:$C$52,0))*(1+IF(AE$5&lt;=second_reg_period, AE$7, AE$6))^0.5</f>
        <v>0</v>
      </c>
      <c r="AF342" s="120">
        <f>INDEX('Inputs - Summary'!AF$43:AF$52,MATCH($B329,'Inputs - Summary'!$C$43:$C$52,0))*(1+IF(AF$5&lt;=second_reg_period, AF$7, AF$6))^0.5</f>
        <v>0</v>
      </c>
      <c r="AG342" s="120">
        <f>INDEX('Inputs - Summary'!AG$43:AG$52,MATCH($B329,'Inputs - Summary'!$C$43:$C$52,0))*(1+IF(AG$5&lt;=second_reg_period, AG$7, AG$6))^0.5</f>
        <v>0</v>
      </c>
      <c r="AH342" s="120">
        <f>INDEX('Inputs - Summary'!AH$43:AH$52,MATCH($B329,'Inputs - Summary'!$C$43:$C$52,0))*(1+IF(AH$5&lt;=second_reg_period, AH$7, AH$6))^0.5</f>
        <v>0</v>
      </c>
      <c r="AI342" s="120">
        <f>INDEX('Inputs - Summary'!AI$43:AI$52,MATCH($B329,'Inputs - Summary'!$C$43:$C$52,0))*(1+IF(AI$5&lt;=second_reg_period, AI$7, AI$6))^0.5</f>
        <v>0</v>
      </c>
      <c r="AJ342" s="120">
        <f>INDEX('Inputs - Summary'!AJ$43:AJ$52,MATCH($B329,'Inputs - Summary'!$C$43:$C$52,0))*(1+IF(AJ$5&lt;=second_reg_period, AJ$7, AJ$6))^0.5</f>
        <v>0</v>
      </c>
      <c r="AK342" s="120">
        <f>INDEX('Inputs - Summary'!AK$43:AK$52,MATCH($B329,'Inputs - Summary'!$C$43:$C$52,0))*(1+IF(AK$5&lt;=second_reg_period, AK$7, AK$6))^0.5</f>
        <v>0</v>
      </c>
      <c r="AL342" s="120">
        <f>INDEX('Inputs - Summary'!AL$43:AL$52,MATCH($B329,'Inputs - Summary'!$C$43:$C$52,0))*(1+IF(AL$5&lt;=second_reg_period, AL$7, AL$6))^0.5</f>
        <v>0</v>
      </c>
      <c r="AM342" s="120">
        <f>INDEX('Inputs - Summary'!AM$43:AM$52,MATCH($B329,'Inputs - Summary'!$C$43:$C$52,0))*(1+IF(AM$5&lt;=second_reg_period, AM$7, AM$6))^0.5</f>
        <v>0</v>
      </c>
      <c r="AN342" s="120">
        <f>INDEX('Inputs - Summary'!AN$43:AN$52,MATCH($B329,'Inputs - Summary'!$C$43:$C$52,0))*(1+IF(AN$5&lt;=second_reg_period, AN$7, AN$6))^0.5</f>
        <v>0</v>
      </c>
      <c r="AO342" s="120">
        <f>INDEX('Inputs - Summary'!AO$43:AO$52,MATCH($B329,'Inputs - Summary'!$C$43:$C$52,0))*(1+IF(AO$5&lt;=second_reg_period, AO$7, AO$6))^0.5</f>
        <v>0</v>
      </c>
      <c r="AP342" s="120">
        <f>INDEX('Inputs - Summary'!AP$43:AP$52,MATCH($B329,'Inputs - Summary'!$C$43:$C$52,0))*(1+IF(AP$5&lt;=second_reg_period, AP$7, AP$6))^0.5</f>
        <v>0</v>
      </c>
      <c r="AQ342" s="120">
        <f>INDEX('Inputs - Summary'!AQ$43:AQ$52,MATCH($B329,'Inputs - Summary'!$C$43:$C$52,0))*(1+IF(AQ$5&lt;=second_reg_period, AQ$7, AQ$6))^0.5</f>
        <v>0</v>
      </c>
      <c r="AR342" s="120">
        <f>INDEX('Inputs - Summary'!AR$43:AR$52,MATCH($B329,'Inputs - Summary'!$C$43:$C$52,0))*(1+IF(AR$5&lt;=second_reg_period, AR$7, AR$6))^0.5</f>
        <v>0</v>
      </c>
      <c r="AS342" s="120">
        <f>INDEX('Inputs - Summary'!AS$43:AS$52,MATCH($B329,'Inputs - Summary'!$C$43:$C$52,0))*(1+IF(AS$5&lt;=second_reg_period, AS$7, AS$6))^0.5</f>
        <v>0</v>
      </c>
      <c r="AT342" s="120">
        <f>INDEX('Inputs - Summary'!AT$43:AT$52,MATCH($B329,'Inputs - Summary'!$C$43:$C$52,0))*(1+IF(AT$5&lt;=second_reg_period, AT$7, AT$6))^0.5</f>
        <v>0</v>
      </c>
      <c r="AU342" s="120">
        <f>INDEX('Inputs - Summary'!AU$43:AU$52,MATCH($B329,'Inputs - Summary'!$C$43:$C$52,0))*(1+IF(AU$5&lt;=second_reg_period, AU$7, AU$6))^0.5</f>
        <v>0</v>
      </c>
      <c r="AV342" s="120">
        <f>INDEX('Inputs - Summary'!AV$43:AV$52,MATCH($B329,'Inputs - Summary'!$C$43:$C$52,0))*(1+IF(AV$5&lt;=second_reg_period, AV$7, AV$6))^0.5</f>
        <v>0</v>
      </c>
      <c r="AW342" s="120">
        <f>INDEX('Inputs - Summary'!AW$43:AW$52,MATCH($B329,'Inputs - Summary'!$C$43:$C$52,0))*(1+IF(AW$5&lt;=second_reg_period, AW$7, AW$6))^0.5</f>
        <v>0</v>
      </c>
      <c r="AX342" s="120">
        <f>INDEX('Inputs - Summary'!AX$43:AX$52,MATCH($B329,'Inputs - Summary'!$C$43:$C$52,0))*(1+IF(AX$5&lt;=second_reg_period, AX$7, AX$6))^0.5</f>
        <v>0</v>
      </c>
      <c r="AY342" s="120">
        <f>INDEX('Inputs - Summary'!AY$43:AY$52,MATCH($B329,'Inputs - Summary'!$C$43:$C$52,0))*(1+IF(AY$5&lt;=second_reg_period, AY$7, AY$6))^0.5</f>
        <v>0</v>
      </c>
      <c r="AZ342" s="120">
        <f>INDEX('Inputs - Summary'!AZ$43:AZ$52,MATCH($B329,'Inputs - Summary'!$C$43:$C$52,0))*(1+IF(AZ$5&lt;=second_reg_period, AZ$7, AZ$6))^0.5</f>
        <v>0</v>
      </c>
      <c r="BA342" s="120">
        <f>INDEX('Inputs - Summary'!BA$43:BA$52,MATCH($B329,'Inputs - Summary'!$C$43:$C$52,0))*(1+IF(BA$5&lt;=second_reg_period, BA$7, BA$6))^0.5</f>
        <v>0</v>
      </c>
      <c r="BB342" s="120">
        <f>INDEX('Inputs - Summary'!BB$43:BB$52,MATCH($B329,'Inputs - Summary'!$C$43:$C$52,0))*(1+IF(BB$5&lt;=second_reg_period, BB$7, BB$6))^0.5</f>
        <v>0</v>
      </c>
      <c r="BC342" s="120">
        <f>INDEX('Inputs - Summary'!BC$43:BC$52,MATCH($B329,'Inputs - Summary'!$C$43:$C$52,0))*(1+IF(BC$5&lt;=second_reg_period, BC$7, BC$6))^0.5</f>
        <v>0</v>
      </c>
      <c r="BD342" s="120">
        <f>INDEX('Inputs - Summary'!BD$43:BD$52,MATCH($B329,'Inputs - Summary'!$C$43:$C$52,0))*(1+IF(BD$5&lt;=second_reg_period, BD$7, BD$6))^0.5</f>
        <v>0</v>
      </c>
      <c r="BE342" s="120">
        <f>INDEX('Inputs - Summary'!BE$43:BE$52,MATCH($B329,'Inputs - Summary'!$C$43:$C$52,0))*(1+IF(BE$5&lt;=second_reg_period, BE$7, BE$6))^0.5</f>
        <v>0</v>
      </c>
      <c r="BF342" s="120">
        <f>INDEX('Inputs - Summary'!BF$43:BF$52,MATCH($B329,'Inputs - Summary'!$C$43:$C$52,0))*(1+IF(BF$5&lt;=second_reg_period, BF$7, BF$6))^0.5</f>
        <v>0</v>
      </c>
      <c r="BG342" s="120">
        <f>INDEX('Inputs - Summary'!BG$43:BG$52,MATCH($B329,'Inputs - Summary'!$C$43:$C$52,0))*(1+IF(BG$5&lt;=second_reg_period, BG$7, BG$6))^0.5</f>
        <v>0</v>
      </c>
      <c r="BH342" s="120">
        <f>INDEX('Inputs - Summary'!BH$43:BH$52,MATCH($B329,'Inputs - Summary'!$C$43:$C$52,0))*(1+IF(BH$5&lt;=second_reg_period, BH$7, BH$6))^0.5</f>
        <v>0</v>
      </c>
      <c r="BI342" s="120">
        <f>INDEX('Inputs - Summary'!BI$43:BI$52,MATCH($B329,'Inputs - Summary'!$C$43:$C$52,0))*(1+IF(BI$5&lt;=second_reg_period, BI$7, BI$6))^0.5</f>
        <v>0</v>
      </c>
      <c r="BJ342" s="120">
        <f>INDEX('Inputs - Summary'!BJ$43:BJ$52,MATCH($B329,'Inputs - Summary'!$C$43:$C$52,0))*(1+IF(BJ$5&lt;=second_reg_period, BJ$7, BJ$6))^0.5</f>
        <v>0</v>
      </c>
      <c r="BK342" s="120">
        <f>INDEX('Inputs - Summary'!BK$43:BK$52,MATCH($B329,'Inputs - Summary'!$C$43:$C$52,0))*(1+IF(BK$5&lt;=second_reg_period, BK$7, BK$6))^0.5</f>
        <v>0</v>
      </c>
      <c r="BL342" s="120">
        <f>INDEX('Inputs - Summary'!BL$43:BL$52,MATCH($B329,'Inputs - Summary'!$C$43:$C$52,0))*(1+IF(BL$5&lt;=second_reg_period, BL$7, BL$6))^0.5</f>
        <v>0</v>
      </c>
      <c r="BM342" s="120">
        <f>INDEX('Inputs - Summary'!BM$43:BM$52,MATCH($B329,'Inputs - Summary'!$C$43:$C$52,0))*(1+IF(BM$5&lt;=second_reg_period, BM$7, BM$6))^0.5</f>
        <v>0</v>
      </c>
      <c r="BN342" s="120">
        <f>INDEX('Inputs - Summary'!BN$43:BN$52,MATCH($B329,'Inputs - Summary'!$C$43:$C$52,0))*(1+IF(BN$5&lt;=second_reg_period, BN$7, BN$6))^0.5</f>
        <v>0</v>
      </c>
      <c r="BO342" s="120">
        <f>INDEX('Inputs - Summary'!BO$43:BO$52,MATCH($B329,'Inputs - Summary'!$C$43:$C$52,0))*(1+IF(BO$5&lt;=second_reg_period, BO$7, BO$6))^0.5</f>
        <v>0</v>
      </c>
      <c r="BP342" s="120">
        <f>INDEX('Inputs - Summary'!BP$43:BP$52,MATCH($B329,'Inputs - Summary'!$C$43:$C$52,0))*(1+IF(BP$5&lt;=second_reg_period, BP$7, BP$6))^0.5</f>
        <v>0</v>
      </c>
      <c r="BQ342" s="120">
        <f>INDEX('Inputs - Summary'!BQ$43:BQ$52,MATCH($B329,'Inputs - Summary'!$C$43:$C$52,0))*(1+IF(BQ$5&lt;=second_reg_period, BQ$7, BQ$6))^0.5</f>
        <v>0</v>
      </c>
      <c r="BR342" s="120">
        <f>INDEX('Inputs - Summary'!BR$43:BR$52,MATCH($B329,'Inputs - Summary'!$C$43:$C$52,0))*(1+IF(BR$5&lt;=second_reg_period, BR$7, BR$6))^0.5</f>
        <v>0</v>
      </c>
      <c r="BS342" s="120">
        <f>INDEX('Inputs - Summary'!BS$43:BS$52,MATCH($B329,'Inputs - Summary'!$C$43:$C$52,0))*(1+IF(BS$5&lt;=second_reg_period, BS$7, BS$6))^0.5</f>
        <v>0</v>
      </c>
      <c r="BT342" s="120">
        <f>INDEX('Inputs - Summary'!BT$43:BT$52,MATCH($B329,'Inputs - Summary'!$C$43:$C$52,0))*(1+IF(BT$5&lt;=second_reg_period, BT$7, BT$6))^0.5</f>
        <v>0</v>
      </c>
      <c r="BU342" s="120">
        <f>INDEX('Inputs - Summary'!BU$43:BU$52,MATCH($B329,'Inputs - Summary'!$C$43:$C$52,0))*(1+IF(BU$5&lt;=second_reg_period, BU$7, BU$6))^0.5</f>
        <v>0</v>
      </c>
      <c r="BV342" s="120">
        <f>INDEX('Inputs - Summary'!BV$43:BV$52,MATCH($B329,'Inputs - Summary'!$C$43:$C$52,0))*(1+IF(BV$5&lt;=second_reg_period, BV$7, BV$6))^0.5</f>
        <v>0</v>
      </c>
      <c r="BW342" s="120">
        <f>INDEX('Inputs - Summary'!BW$43:BW$52,MATCH($B329,'Inputs - Summary'!$C$43:$C$52,0))*(1+IF(BW$5&lt;=second_reg_period, BW$7, BW$6))^0.5</f>
        <v>0</v>
      </c>
    </row>
    <row r="343" spans="3:75" ht="12.75" customHeight="1" outlineLevel="1">
      <c r="D343" s="126" t="s">
        <v>37</v>
      </c>
      <c r="I343" s="134"/>
      <c r="O343" s="149"/>
      <c r="P343" s="128"/>
      <c r="Q343" s="128"/>
      <c r="R343" s="128"/>
      <c r="S343" s="128"/>
      <c r="T343" s="128"/>
      <c r="U343" s="128"/>
      <c r="V343" s="128"/>
      <c r="W343" s="128"/>
      <c r="X343" s="128"/>
      <c r="Y343" s="128"/>
      <c r="Z343" s="128"/>
      <c r="AA343" s="128"/>
      <c r="AB343" s="128"/>
      <c r="AC343" s="128"/>
      <c r="AD343" s="128"/>
      <c r="AE343" s="128"/>
      <c r="AF343" s="128"/>
      <c r="AG343" s="128"/>
      <c r="AH343" s="128"/>
      <c r="AI343" s="128"/>
      <c r="AJ343" s="128"/>
      <c r="AK343" s="128"/>
      <c r="AL343" s="128"/>
      <c r="AM343" s="128"/>
      <c r="AN343" s="128"/>
      <c r="AO343" s="128"/>
      <c r="AP343" s="128"/>
      <c r="AQ343" s="128"/>
      <c r="AR343" s="128"/>
      <c r="AS343" s="128"/>
      <c r="AT343" s="128"/>
      <c r="AU343" s="128"/>
      <c r="AV343" s="128"/>
      <c r="AW343" s="128"/>
      <c r="AX343" s="128"/>
      <c r="AY343" s="128"/>
      <c r="AZ343" s="128"/>
      <c r="BA343" s="128"/>
      <c r="BB343" s="128"/>
      <c r="BC343" s="128"/>
      <c r="BD343" s="128"/>
      <c r="BE343" s="128"/>
      <c r="BF343" s="128"/>
      <c r="BG343" s="128"/>
      <c r="BH343" s="128"/>
      <c r="BI343" s="128"/>
      <c r="BJ343" s="128"/>
      <c r="BK343" s="128"/>
      <c r="BL343" s="128"/>
      <c r="BM343" s="128"/>
      <c r="BN343" s="128"/>
      <c r="BO343" s="128"/>
      <c r="BP343" s="128"/>
      <c r="BQ343" s="128"/>
      <c r="BR343" s="128"/>
      <c r="BS343" s="128"/>
      <c r="BT343" s="128"/>
      <c r="BU343" s="128"/>
      <c r="BV343" s="128"/>
      <c r="BW343" s="128"/>
    </row>
    <row r="344" spans="3:75" ht="12.75" customHeight="1" outlineLevel="1">
      <c r="D344" s="150" t="s">
        <v>36</v>
      </c>
      <c r="E344" s="120" t="s">
        <v>55</v>
      </c>
      <c r="I344" s="134"/>
      <c r="J344" s="151"/>
      <c r="K344" s="151"/>
      <c r="L344" s="151"/>
      <c r="M344" s="151"/>
      <c r="N344" s="151"/>
      <c r="O344" s="151">
        <f>IF($I331="n/a",0,IF(O$5-$N$5&gt;$I331-5,$N341-SUM($J344:N344),$N341/($I331-5)))</f>
        <v>0</v>
      </c>
      <c r="P344" s="151">
        <f>IF($I331="n/a",0,IF(P$5-$N$5&gt;$I331-5,$N341-SUM($J344:O344),$N341/($I331-5)))</f>
        <v>0</v>
      </c>
      <c r="Q344" s="151">
        <f>IF($I331="n/a",0,IF(Q$5-$N$5&gt;$I331-5,$N341-SUM($J344:P344),$N341/($I331-5)))</f>
        <v>0</v>
      </c>
      <c r="R344" s="151">
        <f>IF($I331="n/a",0,IF(R$5-$N$5&gt;$I331-5,$N341-SUM($J344:Q344),$N341/($I331-5)))</f>
        <v>0</v>
      </c>
      <c r="S344" s="151">
        <f>IF($I331="n/a",0,IF(S$5-$N$5&gt;$I331-5,$N341-SUM($J344:R344),$N341/($I331-5)))</f>
        <v>0</v>
      </c>
      <c r="T344" s="151">
        <f>IF($I331="n/a",0,IF(T$5-$N$5&gt;$I331-5,$N341-SUM($J344:S344),$N341/($I331-5)))</f>
        <v>0</v>
      </c>
      <c r="U344" s="151">
        <f>IF($I331="n/a",0,IF(U$5-$N$5&gt;$I331-5,$N341-SUM($J344:T344),$N341/($I331-5)))</f>
        <v>0</v>
      </c>
      <c r="V344" s="151">
        <f>IF($I331="n/a",0,IF(V$5-$N$5&gt;$I331-5,$N341-SUM($J344:U344),$N341/($I331-5)))</f>
        <v>0</v>
      </c>
      <c r="W344" s="151">
        <f>IF($I331="n/a",0,IF(W$5-$N$5&gt;$I331-5,$N341-SUM($J344:V344),$N341/($I331-5)))</f>
        <v>0</v>
      </c>
      <c r="X344" s="151">
        <f>IF($I331="n/a",0,IF(X$5-$N$5&gt;$I331-5,$N341-SUM($J344:W344),$N341/($I331-5)))</f>
        <v>0</v>
      </c>
      <c r="Y344" s="151">
        <f>IF($I331="n/a",0,IF(Y$5-$N$5&gt;$I331-5,$N341-SUM($J344:X344),$N341/($I331-5)))</f>
        <v>0</v>
      </c>
      <c r="Z344" s="151">
        <f>IF($I331="n/a",0,IF(Z$5-$N$5&gt;$I331-5,$N341-SUM($J344:Y344),$N341/($I331-5)))</f>
        <v>0</v>
      </c>
      <c r="AA344" s="151">
        <f>IF($I331="n/a",0,IF(AA$5-$N$5&gt;$I331-5,$N341-SUM($J344:Z344),$N341/($I331-5)))</f>
        <v>0</v>
      </c>
      <c r="AB344" s="151">
        <f>IF($I331="n/a",0,IF(AB$5-$N$5&gt;$I331-5,$N341-SUM($J344:AA344),$N341/($I331-5)))</f>
        <v>0</v>
      </c>
      <c r="AC344" s="151">
        <f>IF($I331="n/a",0,IF(AC$5-$N$5&gt;$I331-5,$N341-SUM($J344:AB344),$N341/($I331-5)))</f>
        <v>0</v>
      </c>
      <c r="AD344" s="151">
        <f>IF($I331="n/a",0,IF(AD$5-$N$5&gt;$I331-5,$N341-SUM($J344:AC344),$N341/($I331-5)))</f>
        <v>0</v>
      </c>
      <c r="AE344" s="151">
        <f>IF($I331="n/a",0,IF(AE$5-$N$5&gt;$I331-5,$N341-SUM($J344:AD344),$N341/($I331-5)))</f>
        <v>0</v>
      </c>
      <c r="AF344" s="151">
        <f>IF($I331="n/a",0,IF(AF$5-$N$5&gt;$I331-5,$N341-SUM($J344:AE344),$N341/($I331-5)))</f>
        <v>0</v>
      </c>
      <c r="AG344" s="151">
        <f>IF($I331="n/a",0,IF(AG$5-$N$5&gt;$I331-5,$N341-SUM($J344:AF344),$N341/($I331-5)))</f>
        <v>0</v>
      </c>
      <c r="AH344" s="151">
        <f>IF($I331="n/a",0,IF(AH$5-$N$5&gt;$I331-5,$N341-SUM($J344:AG344),$N341/($I331-5)))</f>
        <v>0</v>
      </c>
      <c r="AI344" s="151">
        <f>IF($I331="n/a",0,IF(AI$5-$N$5&gt;$I331-5,$N341-SUM($J344:AH344),$N341/($I331-5)))</f>
        <v>0</v>
      </c>
      <c r="AJ344" s="151">
        <f>IF($I331="n/a",0,IF(AJ$5-$N$5&gt;$I331-5,$N341-SUM($J344:AI344),$N341/($I331-5)))</f>
        <v>0</v>
      </c>
      <c r="AK344" s="151">
        <f>IF($I331="n/a",0,IF(AK$5-$N$5&gt;$I331-5,$N341-SUM($J344:AJ344),$N341/($I331-5)))</f>
        <v>0</v>
      </c>
      <c r="AL344" s="151">
        <f>IF($I331="n/a",0,IF(AL$5-$N$5&gt;$I331-5,$N341-SUM($J344:AK344),$N341/($I331-5)))</f>
        <v>0</v>
      </c>
      <c r="AM344" s="151">
        <f>IF($I331="n/a",0,IF(AM$5-$N$5&gt;$I331-5,$N341-SUM($J344:AL344),$N341/($I331-5)))</f>
        <v>0</v>
      </c>
      <c r="AN344" s="151">
        <f>IF($I331="n/a",0,IF(AN$5-$N$5&gt;$I331-5,$N341-SUM($J344:AM344),$N341/($I331-5)))</f>
        <v>0</v>
      </c>
      <c r="AO344" s="151">
        <f>IF($I331="n/a",0,IF(AO$5-$N$5&gt;$I331-5,$N341-SUM($J344:AN344),$N341/($I331-5)))</f>
        <v>0</v>
      </c>
      <c r="AP344" s="151">
        <f>IF($I331="n/a",0,IF(AP$5-$N$5&gt;$I331-5,$N341-SUM($J344:AO344),$N341/($I331-5)))</f>
        <v>0</v>
      </c>
      <c r="AQ344" s="151">
        <f>IF($I331="n/a",0,IF(AQ$5-$N$5&gt;$I331-5,$N341-SUM($J344:AP344),$N341/($I331-5)))</f>
        <v>0</v>
      </c>
      <c r="AR344" s="151">
        <f>IF($I331="n/a",0,IF(AR$5-$N$5&gt;$I331-5,$N341-SUM($J344:AQ344),$N341/($I331-5)))</f>
        <v>0</v>
      </c>
      <c r="AS344" s="151">
        <f>IF($I331="n/a",0,IF(AS$5-$N$5&gt;$I331-5,$N341-SUM($J344:AR344),$N341/($I331-5)))</f>
        <v>0</v>
      </c>
      <c r="AT344" s="151">
        <f>IF($I331="n/a",0,IF(AT$5-$N$5&gt;$I331-5,$N341-SUM($J344:AS344),$N341/($I331-5)))</f>
        <v>0</v>
      </c>
      <c r="AU344" s="151">
        <f>IF($I331="n/a",0,IF(AU$5-$N$5&gt;$I331-5,$N341-SUM($J344:AT344),$N341/($I331-5)))</f>
        <v>0</v>
      </c>
      <c r="AV344" s="151">
        <f>IF($I331="n/a",0,IF(AV$5-$N$5&gt;$I331-5,$N341-SUM($J344:AU344),$N341/($I331-5)))</f>
        <v>0</v>
      </c>
      <c r="AW344" s="151">
        <f>IF($I331="n/a",0,IF(AW$5-$N$5&gt;$I331-5,$N341-SUM($J344:AV344),$N341/($I331-5)))</f>
        <v>0</v>
      </c>
      <c r="AX344" s="151">
        <f>IF($I331="n/a",0,IF(AX$5-$N$5&gt;$I331-5,$N341-SUM($J344:AW344),$N341/($I331-5)))</f>
        <v>0</v>
      </c>
      <c r="AY344" s="151">
        <f>IF($I331="n/a",0,IF(AY$5-$N$5&gt;$I331-5,$N341-SUM($J344:AX344),$N341/($I331-5)))</f>
        <v>0</v>
      </c>
      <c r="AZ344" s="151">
        <f>IF($I331="n/a",0,IF(AZ$5-$N$5&gt;$I331-5,$N341-SUM($J344:AY344),$N341/($I331-5)))</f>
        <v>0</v>
      </c>
      <c r="BA344" s="151">
        <f>IF($I331="n/a",0,IF(BA$5-$N$5&gt;$I331-5,$N341-SUM($J344:AZ344),$N341/($I331-5)))</f>
        <v>0</v>
      </c>
      <c r="BB344" s="151">
        <f>IF($I331="n/a",0,IF(BB$5-$N$5&gt;$I331-5,$N341-SUM($J344:BA344),$N341/($I331-5)))</f>
        <v>0</v>
      </c>
      <c r="BC344" s="151">
        <f>IF($I331="n/a",0,IF(BC$5-$N$5&gt;$I331-5,$N341-SUM($J344:BB344),$N341/($I331-5)))</f>
        <v>0</v>
      </c>
      <c r="BD344" s="151">
        <f>IF($I331="n/a",0,IF(BD$5-$N$5&gt;$I331-5,$N341-SUM($J344:BC344),$N341/($I331-5)))</f>
        <v>0</v>
      </c>
      <c r="BE344" s="151">
        <f>IF($I331="n/a",0,IF(BE$5-$N$5&gt;$I331-5,$N341-SUM($J344:BD344),$N341/($I331-5)))</f>
        <v>0</v>
      </c>
      <c r="BF344" s="151">
        <f>IF($I331="n/a",0,IF(BF$5-$N$5&gt;$I331-5,$N341-SUM($J344:BE344),$N341/($I331-5)))</f>
        <v>0</v>
      </c>
      <c r="BG344" s="151">
        <f>IF($I331="n/a",0,IF(BG$5-$N$5&gt;$I331-5,$N341-SUM($J344:BF344),$N341/($I331-5)))</f>
        <v>0</v>
      </c>
      <c r="BH344" s="151">
        <f>IF($I331="n/a",0,IF(BH$5-$N$5&gt;$I331-5,$N341-SUM($J344:BG344),$N341/($I331-5)))</f>
        <v>0</v>
      </c>
      <c r="BI344" s="151">
        <f>IF($I331="n/a",0,IF(BI$5-$N$5&gt;$I331-5,$N341-SUM($J344:BH344),$N341/($I331-5)))</f>
        <v>0</v>
      </c>
      <c r="BJ344" s="151">
        <f>IF($I331="n/a",0,IF(BJ$5-$N$5&gt;$I331-5,$N341-SUM($J344:BI344),$N341/($I331-5)))</f>
        <v>0</v>
      </c>
      <c r="BK344" s="151">
        <f>IF($I331="n/a",0,IF(BK$5-$N$5&gt;$I331-5,$N341-SUM($J344:BJ344),$N341/($I331-5)))</f>
        <v>0</v>
      </c>
      <c r="BL344" s="151">
        <f>IF($I331="n/a",0,IF(BL$5-$N$5&gt;$I331-5,$N341-SUM($J344:BK344),$N341/($I331-5)))</f>
        <v>0</v>
      </c>
      <c r="BM344" s="151">
        <f>IF($I331="n/a",0,IF(BM$5-$N$5&gt;$I331-5,$N341-SUM($J344:BL344),$N341/($I331-5)))</f>
        <v>0</v>
      </c>
      <c r="BN344" s="151">
        <f>IF($I331="n/a",0,IF(BN$5-$N$5&gt;$I331-5,$N341-SUM($J344:BM344),$N341/($I331-5)))</f>
        <v>0</v>
      </c>
      <c r="BO344" s="151">
        <f>IF($I331="n/a",0,IF(BO$5-$N$5&gt;$I331-5,$N341-SUM($J344:BN344),$N341/($I331-5)))</f>
        <v>0</v>
      </c>
      <c r="BP344" s="151">
        <f>IF($I331="n/a",0,IF(BP$5-$N$5&gt;$I331-5,$N341-SUM($J344:BO344),$N341/($I331-5)))</f>
        <v>0</v>
      </c>
      <c r="BQ344" s="151">
        <f>IF($I331="n/a",0,IF(BQ$5-$N$5&gt;$I331-5,$N341-SUM($J344:BP344),$N341/($I331-5)))</f>
        <v>0</v>
      </c>
      <c r="BR344" s="151">
        <f>IF($I331="n/a",0,IF(BR$5-$N$5&gt;$I331-5,$N341-SUM($J344:BQ344),$N341/($I331-5)))</f>
        <v>0</v>
      </c>
      <c r="BS344" s="151">
        <f>IF($I331="n/a",0,IF(BS$5-$N$5&gt;$I331-5,$N341-SUM($J344:BR344),$N341/($I331-5)))</f>
        <v>0</v>
      </c>
      <c r="BT344" s="151">
        <f>IF($I331="n/a",0,IF(BT$5-$N$5&gt;$I331-5,$N341-SUM($J344:BS344),$N341/($I331-5)))</f>
        <v>0</v>
      </c>
      <c r="BU344" s="151">
        <f>IF($I331="n/a",0,IF(BU$5-$N$5&gt;$I331-5,$N341-SUM($J344:BT344),$N341/($I331-5)))</f>
        <v>0</v>
      </c>
      <c r="BV344" s="151">
        <f>IF($I331="n/a",0,IF(BV$5-$N$5&gt;$I331-5,$N341-SUM($J344:BU344),$N341/($I331-5)))</f>
        <v>0</v>
      </c>
      <c r="BW344" s="151">
        <f>IF($I331="n/a",0,IF(BW$5-$N$5&gt;$I331-5,$N341-SUM($J344:BV344),$N341/($I331-5)))</f>
        <v>0</v>
      </c>
    </row>
    <row r="345" spans="3:75" ht="12.75" customHeight="1" outlineLevel="1">
      <c r="D345" s="150">
        <v>2013</v>
      </c>
      <c r="E345" s="120" t="s">
        <v>55</v>
      </c>
      <c r="I345" s="134"/>
      <c r="J345" s="152">
        <f>IF(J$5&lt;=$D345,0,IF(SUM($D345,I331)&gt;J$5,$J342/I331,$J342-SUM($I345:I345)))</f>
        <v>0</v>
      </c>
      <c r="K345" s="272">
        <f>IF(K$5&lt;=$D345,0,IF(SUM($D345,I331)&gt;K$5,$J342/I331,$J342-SUM($I345:J345)))</f>
        <v>4.9722234235706404</v>
      </c>
      <c r="L345" s="273">
        <f>IF(L$5&lt;=$D345,0,IF(SUM($D345,I331)&gt;L$5,$J342/I331,$J342-SUM($I345:K345)))</f>
        <v>4.9722234235706404</v>
      </c>
      <c r="M345" s="273">
        <f>IF(M$5&lt;=$D345,0,IF(SUM($D345,I331)&gt;M$5,$J342/I331,$J342-SUM($I345:L345)))</f>
        <v>4.9722234235706404</v>
      </c>
      <c r="N345" s="273">
        <f>IF(N$5&lt;=$D345,0,IF(SUM($D345,I331)&gt;N$5,$J342/I331,$J342-SUM($I345:M345)))</f>
        <v>4.9722234235706404</v>
      </c>
      <c r="O345" s="273">
        <f>IF(O$5&lt;=$D345,0,IF(SUM($D345,I331)&gt;O$5,$J342/I331,$J342-SUM($I345:N345)))</f>
        <v>4.9722234235706395</v>
      </c>
      <c r="P345" s="154">
        <f>IF(P$5&lt;=$D345,0,IF(SUM($D345,I331)&gt;P$5,$J342/I331,$J342-SUM($I345:O345)))</f>
        <v>0</v>
      </c>
      <c r="Q345" s="154">
        <f>IF(Q$5&lt;=$D345,0,IF(SUM($D345,I331)&gt;Q$5,$J342/I331,$J342-SUM($I345:P345)))</f>
        <v>0</v>
      </c>
      <c r="R345" s="154">
        <f>IF(R$5&lt;=$D345,0,IF(SUM($D345,I331)&gt;R$5,$J342/I331,$J342-SUM($I345:Q345)))</f>
        <v>0</v>
      </c>
      <c r="S345" s="154">
        <f>IF(S$5&lt;=$D345,0,IF(SUM($D345,I331)&gt;S$5,$J342/I331,$J342-SUM($I345:R345)))</f>
        <v>0</v>
      </c>
      <c r="T345" s="154">
        <f>IF(T$5&lt;=$D345,0,IF(SUM($D345,I331)&gt;T$5,$J342/I331,$J342-SUM($I345:S345)))</f>
        <v>0</v>
      </c>
      <c r="U345" s="154">
        <f>IF(U$5&lt;=$D345,0,IF(SUM($D345,I331)&gt;U$5,$J342/I331,$J342-SUM($I345:T345)))</f>
        <v>0</v>
      </c>
      <c r="V345" s="154">
        <f>IF(V$5&lt;=$D345,0,IF(SUM($D345,I331)&gt;V$5,$J342/I331,$J342-SUM($I345:U345)))</f>
        <v>0</v>
      </c>
      <c r="W345" s="154">
        <f>IF(W$5&lt;=$D345,0,IF(SUM($D345,I331)&gt;W$5,$J342/I331,$J342-SUM($I345:V345)))</f>
        <v>0</v>
      </c>
      <c r="X345" s="154">
        <f>IF(X$5&lt;=$D345,0,IF(SUM($D345,I331)&gt;X$5,$J342/I331,$J342-SUM($I345:W345)))</f>
        <v>0</v>
      </c>
      <c r="Y345" s="154">
        <f>IF(Y$5&lt;=$D345,0,IF(SUM($D345,I331)&gt;Y$5,$J342/I331,$J342-SUM($I345:X345)))</f>
        <v>0</v>
      </c>
      <c r="Z345" s="154">
        <f>IF(Z$5&lt;=$D345,0,IF(SUM($D345,I331)&gt;Z$5,$J342/I331,$J342-SUM($I345:Y345)))</f>
        <v>0</v>
      </c>
      <c r="AA345" s="154">
        <f>IF(AA$5&lt;=$D345,0,IF(SUM($D345,I331)&gt;AA$5,$J342/I331,$J342-SUM($I345:Z345)))</f>
        <v>0</v>
      </c>
      <c r="AB345" s="154">
        <f>IF(AB$5&lt;=$D345,0,IF(SUM($D345,I331)&gt;AB$5,$J342/I331,$J342-SUM($I345:AA345)))</f>
        <v>0</v>
      </c>
      <c r="AC345" s="154">
        <f>IF(AC$5&lt;=$D345,0,IF(SUM($D345,I331)&gt;AC$5,$J342/I331,$J342-SUM($I345:AB345)))</f>
        <v>0</v>
      </c>
      <c r="AD345" s="154">
        <f>IF(AD$5&lt;=$D345,0,IF(SUM($D345,I331)&gt;AD$5,$J342/I331,$J342-SUM($I345:AC345)))</f>
        <v>0</v>
      </c>
      <c r="AE345" s="154">
        <f>IF(AE$5&lt;=$D345,0,IF(SUM($D345,I331)&gt;AE$5,$J342/I331,$J342-SUM($I345:AD345)))</f>
        <v>0</v>
      </c>
      <c r="AF345" s="154">
        <f>IF(AF$5&lt;=$D345,0,IF(SUM($D345,I331)&gt;AF$5,$J342/I331,$J342-SUM($I345:AE345)))</f>
        <v>0</v>
      </c>
      <c r="AG345" s="154">
        <f>IF(AG$5&lt;=$D345,0,IF(SUM($D345,I331)&gt;AG$5,$J342/I331,$J342-SUM($I345:AF345)))</f>
        <v>0</v>
      </c>
      <c r="AH345" s="154">
        <f>IF(AH$5&lt;=$D345,0,IF(SUM($D345,I331)&gt;AH$5,$J342/I331,$J342-SUM($I345:AG345)))</f>
        <v>0</v>
      </c>
      <c r="AI345" s="154">
        <f>IF(AI$5&lt;=$D345,0,IF(SUM($D345,I331)&gt;AI$5,$J342/I331,$J342-SUM($I345:AH345)))</f>
        <v>0</v>
      </c>
      <c r="AJ345" s="154">
        <f>IF(AJ$5&lt;=$D345,0,IF(SUM($D345,I331)&gt;AJ$5,$J342/I331,$J342-SUM($I345:AI345)))</f>
        <v>0</v>
      </c>
      <c r="AK345" s="154">
        <f>IF(AK$5&lt;=$D345,0,IF(SUM($D345,I331)&gt;AK$5,$J342/I331,$J342-SUM($I345:AJ345)))</f>
        <v>0</v>
      </c>
      <c r="AL345" s="154">
        <f>IF(AL$5&lt;=$D345,0,IF(SUM($D345,I331)&gt;AL$5,$J342/I331,$J342-SUM($I345:AK345)))</f>
        <v>0</v>
      </c>
      <c r="AM345" s="154">
        <f>IF(AM$5&lt;=$D345,0,IF(SUM($D345,I331)&gt;AM$5,$J342/I331,$J342-SUM($I345:AL345)))</f>
        <v>0</v>
      </c>
      <c r="AN345" s="154">
        <f>IF(AN$5&lt;=$D345,0,IF(SUM($D345,I331)&gt;AN$5,$J342/I331,$J342-SUM($I345:AM345)))</f>
        <v>0</v>
      </c>
      <c r="AO345" s="154">
        <f>IF(AO$5&lt;=$D345,0,IF(SUM($D345,I331)&gt;AO$5,$J342/I331,$J342-SUM($I345:AN345)))</f>
        <v>0</v>
      </c>
      <c r="AP345" s="154">
        <f>IF(AP$5&lt;=$D345,0,IF(SUM($D345,I331)&gt;AP$5,$J342/I331,$J342-SUM($I345:AO345)))</f>
        <v>0</v>
      </c>
      <c r="AQ345" s="154">
        <f>IF(AQ$5&lt;=$D345,0,IF(SUM($D345,I331)&gt;AQ$5,$J342/I331,$J342-SUM($I345:AP345)))</f>
        <v>0</v>
      </c>
      <c r="AR345" s="154">
        <f>IF(AR$5&lt;=$D345,0,IF(SUM($D345,I331)&gt;AR$5,$J342/I331,$J342-SUM($I345:AQ345)))</f>
        <v>0</v>
      </c>
      <c r="AS345" s="154">
        <f>IF(AS$5&lt;=$D345,0,IF(SUM($D345,I331)&gt;AS$5,$J342/I331,$J342-SUM($I345:AR345)))</f>
        <v>0</v>
      </c>
      <c r="AT345" s="154">
        <f>IF(AT$5&lt;=$D345,0,IF(SUM($D345,I331)&gt;AT$5,$J342/I331,$J342-SUM($I345:AS345)))</f>
        <v>0</v>
      </c>
      <c r="AU345" s="154">
        <f>IF(AU$5&lt;=$D345,0,IF(SUM($D345,I331)&gt;AU$5,$J342/I331,$J342-SUM($I345:AT345)))</f>
        <v>0</v>
      </c>
      <c r="AV345" s="154">
        <f>IF(AV$5&lt;=$D345,0,IF(SUM($D345,I331)&gt;AV$5,$J342/I331,$J342-SUM($I345:AU345)))</f>
        <v>0</v>
      </c>
      <c r="AW345" s="154">
        <f>IF(AW$5&lt;=$D345,0,IF(SUM($D345,I331)&gt;AW$5,$J342/I331,$J342-SUM($I345:AV345)))</f>
        <v>0</v>
      </c>
      <c r="AX345" s="154">
        <f>IF(AX$5&lt;=$D345,0,IF(SUM($D345,I331)&gt;AX$5,$J342/I331,$J342-SUM($I345:AW345)))</f>
        <v>0</v>
      </c>
      <c r="AY345" s="154">
        <f>IF(AY$5&lt;=$D345,0,IF(SUM($D345,I331)&gt;AY$5,$J342/I331,$J342-SUM($I345:AX345)))</f>
        <v>0</v>
      </c>
      <c r="AZ345" s="154">
        <f>IF(AZ$5&lt;=$D345,0,IF(SUM($D345,I331)&gt;AZ$5,$J342/I331,$J342-SUM($I345:AY345)))</f>
        <v>0</v>
      </c>
      <c r="BA345" s="154">
        <f>IF(BA$5&lt;=$D345,0,IF(SUM($D345,I331)&gt;BA$5,$J342/I331,$J342-SUM($I345:AZ345)))</f>
        <v>0</v>
      </c>
      <c r="BB345" s="154">
        <f>IF(BB$5&lt;=$D345,0,IF(SUM($D345,I331)&gt;BB$5,$J342/I331,$J342-SUM($I345:BA345)))</f>
        <v>0</v>
      </c>
      <c r="BC345" s="154">
        <f>IF(BC$5&lt;=$D345,0,IF(SUM($D345,I331)&gt;BC$5,$J342/I331,$J342-SUM($I345:BB345)))</f>
        <v>0</v>
      </c>
      <c r="BD345" s="154">
        <f>IF(BD$5&lt;=$D345,0,IF(SUM($D345,I331)&gt;BD$5,$J342/I331,$J342-SUM($I345:BC345)))</f>
        <v>0</v>
      </c>
      <c r="BE345" s="154">
        <f>IF(BE$5&lt;=$D345,0,IF(SUM($D345,I331)&gt;BE$5,$J342/I331,$J342-SUM($I345:BD345)))</f>
        <v>0</v>
      </c>
      <c r="BF345" s="154">
        <f>IF(BF$5&lt;=$D345,0,IF(SUM($D345,I331)&gt;BF$5,$J342/I331,$J342-SUM($I345:BE345)))</f>
        <v>0</v>
      </c>
      <c r="BG345" s="154">
        <f>IF(BG$5&lt;=$D345,0,IF(SUM($D345,I331)&gt;BG$5,$J342/I331,$J342-SUM($I345:BF345)))</f>
        <v>0</v>
      </c>
      <c r="BH345" s="154">
        <f>IF(BH$5&lt;=$D345,0,IF(SUM($D345,I331)&gt;BH$5,$J342/I331,$J342-SUM($I345:BG345)))</f>
        <v>0</v>
      </c>
      <c r="BI345" s="154">
        <f>IF(BI$5&lt;=$D345,0,IF(SUM($D345,I331)&gt;BI$5,$J342/I331,$J342-SUM($I345:BH345)))</f>
        <v>0</v>
      </c>
      <c r="BJ345" s="154">
        <f>IF(BJ$5&lt;=$D345,0,IF(SUM($D345,I331)&gt;BJ$5,$J342/I331,$J342-SUM($I345:BI345)))</f>
        <v>0</v>
      </c>
      <c r="BK345" s="154">
        <f>IF(BK$5&lt;=$D345,0,IF(SUM($D345,I331)&gt;BK$5,$J342/I331,$J342-SUM($I345:BJ345)))</f>
        <v>0</v>
      </c>
      <c r="BL345" s="154">
        <f>IF(BL$5&lt;=$D345,0,IF(SUM($D345,I331)&gt;BL$5,$J342/I331,$J342-SUM($I345:BK345)))</f>
        <v>0</v>
      </c>
      <c r="BM345" s="154">
        <f>IF(BM$5&lt;=$D345,0,IF(SUM($D345,I331)&gt;BM$5,$J342/I331,$J342-SUM($I345:BL345)))</f>
        <v>0</v>
      </c>
      <c r="BN345" s="154">
        <f>IF(BN$5&lt;=$D345,0,IF(SUM($D345,I331)&gt;BN$5,$J342/I331,$J342-SUM($I345:BM345)))</f>
        <v>0</v>
      </c>
      <c r="BO345" s="154">
        <f>IF(BO$5&lt;=$D345,0,IF(SUM($D345,I331)&gt;BO$5,$J342/I331,$J342-SUM($I345:BN345)))</f>
        <v>0</v>
      </c>
      <c r="BP345" s="154">
        <f>IF(BP$5&lt;=$D345,0,IF(SUM($D345,I331)&gt;BP$5,$J342/I331,$J342-SUM($I345:BO345)))</f>
        <v>0</v>
      </c>
      <c r="BQ345" s="154">
        <f>IF(BQ$5&lt;=$D345,0,IF(SUM($D345,I331)&gt;BQ$5,$J342/I331,$J342-SUM($I345:BP345)))</f>
        <v>0</v>
      </c>
      <c r="BR345" s="154">
        <f>IF(BR$5&lt;=$D345,0,IF(SUM($D345,I331)&gt;BR$5,$J342/I331,$J342-SUM($I345:BQ345)))</f>
        <v>0</v>
      </c>
      <c r="BS345" s="154">
        <f>IF(BS$5&lt;=$D345,0,IF(SUM($D345,I331)&gt;BS$5,$J342/I331,$J342-SUM($I345:BR345)))</f>
        <v>0</v>
      </c>
      <c r="BT345" s="154">
        <f>IF(BT$5&lt;=$D345,0,IF(SUM($D345,I331)&gt;BT$5,$J342/I331,$J342-SUM($I345:BS345)))</f>
        <v>0</v>
      </c>
      <c r="BU345" s="154">
        <f>IF(BU$5&lt;=$D345,0,IF(SUM($D345,I331)&gt;BU$5,$J342/I331,$J342-SUM($I345:BT345)))</f>
        <v>0</v>
      </c>
      <c r="BV345" s="154">
        <f>IF(BV$5&lt;=$D345,0,IF(SUM($D345,I331)&gt;BV$5,$J342/I331,$J342-SUM($I345:BU345)))</f>
        <v>0</v>
      </c>
      <c r="BW345" s="154">
        <f>IF(BW$5&lt;=$D345,0,IF(SUM($D345,I331)&gt;BW$5,$J342/I331,$J342-SUM($I345:BV345)))</f>
        <v>0</v>
      </c>
    </row>
    <row r="346" spans="3:75" ht="12.75" customHeight="1" outlineLevel="1">
      <c r="D346" s="155">
        <f>D345+1</f>
        <v>2014</v>
      </c>
      <c r="E346" s="120" t="s">
        <v>55</v>
      </c>
      <c r="I346" s="134"/>
      <c r="J346" s="152">
        <f>IF(J$5&lt;=$D346,0,IF(SUM($D346,I331)&gt;J$5,$K342/I331,$K342-SUM($I346:I346)))</f>
        <v>0</v>
      </c>
      <c r="K346" s="152">
        <f>IF(K$5&lt;=$D346,0,IF(SUM($D346,I331)&gt;K$5,$K342/I331,$K342-SUM($I346:J346)))</f>
        <v>0</v>
      </c>
      <c r="L346" s="153">
        <f>IF(L$5&lt;=$D346,0,IF(SUM($D346,I331)&gt;L$5,$K342/I331,$K342-SUM($I346:K346)))</f>
        <v>0.72866060607116556</v>
      </c>
      <c r="M346" s="154">
        <f>IF(M$5&lt;=$D346,0,IF(SUM($D346,I331)&gt;M$5,$K342/I331,$K342-SUM($I346:L346)))</f>
        <v>0.72866060607116556</v>
      </c>
      <c r="N346" s="154">
        <f>IF(N$5&lt;=$D346,0,IF(SUM($D346,I331)&gt;N$5,$K342/I331,$K342-SUM($I346:M346)))</f>
        <v>0.72866060607116556</v>
      </c>
      <c r="O346" s="154">
        <f>IF(O$5&lt;=$D346,0,IF(SUM($D346,I331)&gt;O$5,$K342/I331,$K342-SUM($I346:N346)))</f>
        <v>0.72866060607116556</v>
      </c>
      <c r="P346" s="154">
        <f>IF(P$5&lt;=$D346,0,IF(SUM($D346,I331)&gt;P$5,$K342/I331,$K342-SUM($I346:O346)))</f>
        <v>0.72866060607116534</v>
      </c>
      <c r="Q346" s="154">
        <f>IF(Q$5&lt;=$D346,0,IF(SUM($D346,I331)&gt;Q$5,$K342/I331,$K342-SUM($I346:P346)))</f>
        <v>0</v>
      </c>
      <c r="R346" s="154">
        <f>IF(R$5&lt;=$D346,0,IF(SUM($D346,I331)&gt;R$5,$K342/I331,$K342-SUM($I346:Q346)))</f>
        <v>0</v>
      </c>
      <c r="S346" s="154">
        <f>IF(S$5&lt;=$D346,0,IF(SUM($D346,I331)&gt;S$5,$K342/I331,$K342-SUM($I346:R346)))</f>
        <v>0</v>
      </c>
      <c r="T346" s="154">
        <f>IF(T$5&lt;=$D346,0,IF(SUM($D346,I331)&gt;T$5,$K342/I331,$K342-SUM($I346:S346)))</f>
        <v>0</v>
      </c>
      <c r="U346" s="154">
        <f>IF(U$5&lt;=$D346,0,IF(SUM($D346,I331)&gt;U$5,$K342/I331,$K342-SUM($I346:T346)))</f>
        <v>0</v>
      </c>
      <c r="V346" s="154">
        <f>IF(V$5&lt;=$D346,0,IF(SUM($D346,I331)&gt;V$5,$K342/I331,$K342-SUM($I346:U346)))</f>
        <v>0</v>
      </c>
      <c r="W346" s="154">
        <f>IF(W$5&lt;=$D346,0,IF(SUM($D346,I331)&gt;W$5,$K342/I331,$K342-SUM($I346:V346)))</f>
        <v>0</v>
      </c>
      <c r="X346" s="154">
        <f>IF(X$5&lt;=$D346,0,IF(SUM($D346,I331)&gt;X$5,$K342/I331,$K342-SUM($I346:W346)))</f>
        <v>0</v>
      </c>
      <c r="Y346" s="154">
        <f>IF(Y$5&lt;=$D346,0,IF(SUM($D346,I331)&gt;Y$5,$K342/I331,$K342-SUM($I346:X346)))</f>
        <v>0</v>
      </c>
      <c r="Z346" s="154">
        <f>IF(Z$5&lt;=$D346,0,IF(SUM($D346,I331)&gt;Z$5,$K342/I331,$K342-SUM($I346:Y346)))</f>
        <v>0</v>
      </c>
      <c r="AA346" s="154">
        <f>IF(AA$5&lt;=$D346,0,IF(SUM($D346,I331)&gt;AA$5,$K342/I331,$K342-SUM($I346:Z346)))</f>
        <v>0</v>
      </c>
      <c r="AB346" s="154">
        <f>IF(AB$5&lt;=$D346,0,IF(SUM($D346,I331)&gt;AB$5,$K342/I331,$K342-SUM($I346:AA346)))</f>
        <v>0</v>
      </c>
      <c r="AC346" s="154">
        <f>IF(AC$5&lt;=$D346,0,IF(SUM($D346,I331)&gt;AC$5,$K342/I331,$K342-SUM($I346:AB346)))</f>
        <v>0</v>
      </c>
      <c r="AD346" s="154">
        <f>IF(AD$5&lt;=$D346,0,IF(SUM($D346,I331)&gt;AD$5,$K342/I331,$K342-SUM($I346:AC346)))</f>
        <v>0</v>
      </c>
      <c r="AE346" s="154">
        <f>IF(AE$5&lt;=$D346,0,IF(SUM($D346,I331)&gt;AE$5,$K342/I331,$K342-SUM($I346:AD346)))</f>
        <v>0</v>
      </c>
      <c r="AF346" s="154">
        <f>IF(AF$5&lt;=$D346,0,IF(SUM($D346,I331)&gt;AF$5,$K342/I331,$K342-SUM($I346:AE346)))</f>
        <v>0</v>
      </c>
      <c r="AG346" s="154">
        <f>IF(AG$5&lt;=$D346,0,IF(SUM($D346,I331)&gt;AG$5,$K342/I331,$K342-SUM($I346:AF346)))</f>
        <v>0</v>
      </c>
      <c r="AH346" s="154">
        <f>IF(AH$5&lt;=$D346,0,IF(SUM($D346,I331)&gt;AH$5,$K342/I331,$K342-SUM($I346:AG346)))</f>
        <v>0</v>
      </c>
      <c r="AI346" s="154">
        <f>IF(AI$5&lt;=$D346,0,IF(SUM($D346,I331)&gt;AI$5,$K342/I331,$K342-SUM($I346:AH346)))</f>
        <v>0</v>
      </c>
      <c r="AJ346" s="154">
        <f>IF(AJ$5&lt;=$D346,0,IF(SUM($D346,I331)&gt;AJ$5,$K342/I331,$K342-SUM($I346:AI346)))</f>
        <v>0</v>
      </c>
      <c r="AK346" s="154">
        <f>IF(AK$5&lt;=$D346,0,IF(SUM($D346,I331)&gt;AK$5,$K342/I331,$K342-SUM($I346:AJ346)))</f>
        <v>0</v>
      </c>
      <c r="AL346" s="154">
        <f>IF(AL$5&lt;=$D346,0,IF(SUM($D346,I331)&gt;AL$5,$K342/I331,$K342-SUM($I346:AK346)))</f>
        <v>0</v>
      </c>
      <c r="AM346" s="154">
        <f>IF(AM$5&lt;=$D346,0,IF(SUM($D346,I331)&gt;AM$5,$K342/I331,$K342-SUM($I346:AL346)))</f>
        <v>0</v>
      </c>
      <c r="AN346" s="154">
        <f>IF(AN$5&lt;=$D346,0,IF(SUM($D346,I331)&gt;AN$5,$K342/I331,$K342-SUM($I346:AM346)))</f>
        <v>0</v>
      </c>
      <c r="AO346" s="154">
        <f>IF(AO$5&lt;=$D346,0,IF(SUM($D346,I331)&gt;AO$5,$K342/I331,$K342-SUM($I346:AN346)))</f>
        <v>0</v>
      </c>
      <c r="AP346" s="154">
        <f>IF(AP$5&lt;=$D346,0,IF(SUM($D346,I331)&gt;AP$5,$K342/I331,$K342-SUM($I346:AO346)))</f>
        <v>0</v>
      </c>
      <c r="AQ346" s="154">
        <f>IF(AQ$5&lt;=$D346,0,IF(SUM($D346,I331)&gt;AQ$5,$K342/I331,$K342-SUM($I346:AP346)))</f>
        <v>0</v>
      </c>
      <c r="AR346" s="154">
        <f>IF(AR$5&lt;=$D346,0,IF(SUM($D346,I331)&gt;AR$5,$K342/I331,$K342-SUM($I346:AQ346)))</f>
        <v>0</v>
      </c>
      <c r="AS346" s="154">
        <f>IF(AS$5&lt;=$D346,0,IF(SUM($D346,I331)&gt;AS$5,$K342/I331,$K342-SUM($I346:AR346)))</f>
        <v>0</v>
      </c>
      <c r="AT346" s="154">
        <f>IF(AT$5&lt;=$D346,0,IF(SUM($D346,I331)&gt;AT$5,$K342/I331,$K342-SUM($I346:AS346)))</f>
        <v>0</v>
      </c>
      <c r="AU346" s="154">
        <f>IF(AU$5&lt;=$D346,0,IF(SUM($D346,I331)&gt;AU$5,$K342/I331,$K342-SUM($I346:AT346)))</f>
        <v>0</v>
      </c>
      <c r="AV346" s="154">
        <f>IF(AV$5&lt;=$D346,0,IF(SUM($D346,I331)&gt;AV$5,$K342/I331,$K342-SUM($I346:AU346)))</f>
        <v>0</v>
      </c>
      <c r="AW346" s="154">
        <f>IF(AW$5&lt;=$D346,0,IF(SUM($D346,I331)&gt;AW$5,$K342/I331,$K342-SUM($I346:AV346)))</f>
        <v>0</v>
      </c>
      <c r="AX346" s="154">
        <f>IF(AX$5&lt;=$D346,0,IF(SUM($D346,I331)&gt;AX$5,$K342/I331,$K342-SUM($I346:AW346)))</f>
        <v>0</v>
      </c>
      <c r="AY346" s="154">
        <f>IF(AY$5&lt;=$D346,0,IF(SUM($D346,I331)&gt;AY$5,$K342/I331,$K342-SUM($I346:AX346)))</f>
        <v>0</v>
      </c>
      <c r="AZ346" s="154">
        <f>IF(AZ$5&lt;=$D346,0,IF(SUM($D346,I331)&gt;AZ$5,$K342/I331,$K342-SUM($I346:AY346)))</f>
        <v>0</v>
      </c>
      <c r="BA346" s="154">
        <f>IF(BA$5&lt;=$D346,0,IF(SUM($D346,I331)&gt;BA$5,$K342/I331,$K342-SUM($I346:AZ346)))</f>
        <v>0</v>
      </c>
      <c r="BB346" s="154">
        <f>IF(BB$5&lt;=$D346,0,IF(SUM($D346,I331)&gt;BB$5,$K342/I331,$K342-SUM($I346:BA346)))</f>
        <v>0</v>
      </c>
      <c r="BC346" s="154">
        <f>IF(BC$5&lt;=$D346,0,IF(SUM($D346,I331)&gt;BC$5,$K342/I331,$K342-SUM($I346:BB346)))</f>
        <v>0</v>
      </c>
      <c r="BD346" s="154">
        <f>IF(BD$5&lt;=$D346,0,IF(SUM($D346,I331)&gt;BD$5,$K342/I331,$K342-SUM($I346:BC346)))</f>
        <v>0</v>
      </c>
      <c r="BE346" s="154">
        <f>IF(BE$5&lt;=$D346,0,IF(SUM($D346,I331)&gt;BE$5,$K342/I331,$K342-SUM($I346:BD346)))</f>
        <v>0</v>
      </c>
      <c r="BF346" s="154">
        <f>IF(BF$5&lt;=$D346,0,IF(SUM($D346,I331)&gt;BF$5,$K342/I331,$K342-SUM($I346:BE346)))</f>
        <v>0</v>
      </c>
      <c r="BG346" s="154">
        <f>IF(BG$5&lt;=$D346,0,IF(SUM($D346,I331)&gt;BG$5,$K342/I331,$K342-SUM($I346:BF346)))</f>
        <v>0</v>
      </c>
      <c r="BH346" s="154">
        <f>IF(BH$5&lt;=$D346,0,IF(SUM($D346,I331)&gt;BH$5,$K342/I331,$K342-SUM($I346:BG346)))</f>
        <v>0</v>
      </c>
      <c r="BI346" s="154">
        <f>IF(BI$5&lt;=$D346,0,IF(SUM($D346,I331)&gt;BI$5,$K342/I331,$K342-SUM($I346:BH346)))</f>
        <v>0</v>
      </c>
      <c r="BJ346" s="154">
        <f>IF(BJ$5&lt;=$D346,0,IF(SUM($D346,I331)&gt;BJ$5,$K342/I331,$K342-SUM($I346:BI346)))</f>
        <v>0</v>
      </c>
      <c r="BK346" s="154">
        <f>IF(BK$5&lt;=$D346,0,IF(SUM($D346,I331)&gt;BK$5,$K342/I331,$K342-SUM($I346:BJ346)))</f>
        <v>0</v>
      </c>
      <c r="BL346" s="154">
        <f>IF(BL$5&lt;=$D346,0,IF(SUM($D346,I331)&gt;BL$5,$K342/I331,$K342-SUM($I346:BK346)))</f>
        <v>0</v>
      </c>
      <c r="BM346" s="154">
        <f>IF(BM$5&lt;=$D346,0,IF(SUM($D346,I331)&gt;BM$5,$K342/I331,$K342-SUM($I346:BL346)))</f>
        <v>0</v>
      </c>
      <c r="BN346" s="154">
        <f>IF(BN$5&lt;=$D346,0,IF(SUM($D346,I331)&gt;BN$5,$K342/I331,$K342-SUM($I346:BM346)))</f>
        <v>0</v>
      </c>
      <c r="BO346" s="154">
        <f>IF(BO$5&lt;=$D346,0,IF(SUM($D346,I331)&gt;BO$5,$K342/I331,$K342-SUM($I346:BN346)))</f>
        <v>0</v>
      </c>
      <c r="BP346" s="154">
        <f>IF(BP$5&lt;=$D346,0,IF(SUM($D346,I331)&gt;BP$5,$K342/I331,$K342-SUM($I346:BO346)))</f>
        <v>0</v>
      </c>
      <c r="BQ346" s="154">
        <f>IF(BQ$5&lt;=$D346,0,IF(SUM($D346,I331)&gt;BQ$5,$K342/I331,$K342-SUM($I346:BP346)))</f>
        <v>0</v>
      </c>
      <c r="BR346" s="154">
        <f>IF(BR$5&lt;=$D346,0,IF(SUM($D346,I331)&gt;BR$5,$K342/I331,$K342-SUM($I346:BQ346)))</f>
        <v>0</v>
      </c>
      <c r="BS346" s="154">
        <f>IF(BS$5&lt;=$D346,0,IF(SUM($D346,I331)&gt;BS$5,$K342/I331,$K342-SUM($I346:BR346)))</f>
        <v>0</v>
      </c>
      <c r="BT346" s="154">
        <f>IF(BT$5&lt;=$D346,0,IF(SUM($D346,I331)&gt;BT$5,$K342/I331,$K342-SUM($I346:BS346)))</f>
        <v>0</v>
      </c>
      <c r="BU346" s="154">
        <f>IF(BU$5&lt;=$D346,0,IF(SUM($D346,I331)&gt;BU$5,$K342/I331,$K342-SUM($I346:BT346)))</f>
        <v>0</v>
      </c>
      <c r="BV346" s="154">
        <f>IF(BV$5&lt;=$D346,0,IF(SUM($D346,I331)&gt;BV$5,$K342/I331,$K342-SUM($I346:BU346)))</f>
        <v>0</v>
      </c>
      <c r="BW346" s="154">
        <f>IF(BW$5&lt;=$D346,0,IF(SUM($D346,I331)&gt;BW$5,$K342/I331,$K342-SUM($I346:BV346)))</f>
        <v>0</v>
      </c>
    </row>
    <row r="347" spans="3:75" ht="12.75" customHeight="1" outlineLevel="1">
      <c r="D347" s="155">
        <f t="shared" ref="D347:D374" si="90">D346+1</f>
        <v>2015</v>
      </c>
      <c r="E347" s="120" t="s">
        <v>55</v>
      </c>
      <c r="I347" s="134"/>
      <c r="J347" s="152">
        <f>IF(J$5&lt;=$D347,0,IF(SUM($D347,I331)&gt;J$5,$L342/I331,$L342-SUM($I347:I347)))</f>
        <v>0</v>
      </c>
      <c r="K347" s="152">
        <f>IF(K$5&lt;=$D347,0,IF(SUM($D347,I331)&gt;K$5,$L342/I331,$L342-SUM($I347:J347)))</f>
        <v>0</v>
      </c>
      <c r="L347" s="152">
        <f>IF(L$5&lt;=$D347,0,IF(SUM($D347,I331)&gt;L$5,$L342/I331,$L342-SUM($I347:K347)))</f>
        <v>0</v>
      </c>
      <c r="M347" s="153">
        <f>IF(M$5&lt;=$D347,0,IF(SUM($D347,I331)&gt;M$5,$L342/I331,$L342-SUM($I347:L347)))</f>
        <v>1.0711669283988778</v>
      </c>
      <c r="N347" s="154">
        <f>IF(N$5&lt;=$D347,0,IF(SUM($D347,I331)&gt;N$5,$L342/I331,$L342-SUM($I347:M347)))</f>
        <v>1.0711669283988778</v>
      </c>
      <c r="O347" s="154">
        <f>IF(O$5&lt;=$D347,0,IF(SUM($D347,I331)&gt;O$5,$L342/I331,$L342-SUM($I347:N347)))</f>
        <v>1.0711669283988778</v>
      </c>
      <c r="P347" s="154">
        <f>IF(P$5&lt;=$D347,0,IF(SUM($D347,I331)&gt;P$5,$L342/I331,$L342-SUM($I347:O347)))</f>
        <v>1.0711669283988778</v>
      </c>
      <c r="Q347" s="154">
        <f>IF(Q$5&lt;=$D347,0,IF(SUM($D347,I331)&gt;Q$5,$L342/I331,$L342-SUM($I347:P347)))</f>
        <v>1.0711669283988776</v>
      </c>
      <c r="R347" s="154">
        <f>IF(R$5&lt;=$D347,0,IF(SUM($D347,I331)&gt;R$5,$L342/I331,$L342-SUM($I347:Q347)))</f>
        <v>0</v>
      </c>
      <c r="S347" s="154">
        <f>IF(S$5&lt;=$D347,0,IF(SUM($D347,I331)&gt;S$5,$L342/I331,$L342-SUM($I347:R347)))</f>
        <v>0</v>
      </c>
      <c r="T347" s="154">
        <f>IF(T$5&lt;=$D347,0,IF(SUM($D347,I331)&gt;T$5,$L342/I331,$L342-SUM($I347:S347)))</f>
        <v>0</v>
      </c>
      <c r="U347" s="154">
        <f>IF(U$5&lt;=$D347,0,IF(SUM($D347,I331)&gt;U$5,$L342/I331,$L342-SUM($I347:T347)))</f>
        <v>0</v>
      </c>
      <c r="V347" s="154">
        <f>IF(V$5&lt;=$D347,0,IF(SUM($D347,I331)&gt;V$5,$L342/I331,$L342-SUM($I347:U347)))</f>
        <v>0</v>
      </c>
      <c r="W347" s="154">
        <f>IF(W$5&lt;=$D347,0,IF(SUM($D347,I331)&gt;W$5,$L342/I331,$L342-SUM($I347:V347)))</f>
        <v>0</v>
      </c>
      <c r="X347" s="154">
        <f>IF(X$5&lt;=$D347,0,IF(SUM($D347,I331)&gt;X$5,$L342/I331,$L342-SUM($I347:W347)))</f>
        <v>0</v>
      </c>
      <c r="Y347" s="154">
        <f>IF(Y$5&lt;=$D347,0,IF(SUM($D347,I331)&gt;Y$5,$L342/I331,$L342-SUM($I347:X347)))</f>
        <v>0</v>
      </c>
      <c r="Z347" s="154">
        <f>IF(Z$5&lt;=$D347,0,IF(SUM($D347,I331)&gt;Z$5,$L342/I331,$L342-SUM($I347:Y347)))</f>
        <v>0</v>
      </c>
      <c r="AA347" s="154">
        <f>IF(AA$5&lt;=$D347,0,IF(SUM($D347,I331)&gt;AA$5,$L342/I331,$L342-SUM($I347:Z347)))</f>
        <v>0</v>
      </c>
      <c r="AB347" s="154">
        <f>IF(AB$5&lt;=$D347,0,IF(SUM($D347,I331)&gt;AB$5,$L342/I331,$L342-SUM($I347:AA347)))</f>
        <v>0</v>
      </c>
      <c r="AC347" s="154">
        <f>IF(AC$5&lt;=$D347,0,IF(SUM($D347,I331)&gt;AC$5,$L342/I331,$L342-SUM($I347:AB347)))</f>
        <v>0</v>
      </c>
      <c r="AD347" s="154">
        <f>IF(AD$5&lt;=$D347,0,IF(SUM($D347,I331)&gt;AD$5,$L342/I331,$L342-SUM($I347:AC347)))</f>
        <v>0</v>
      </c>
      <c r="AE347" s="154">
        <f>IF(AE$5&lt;=$D347,0,IF(SUM($D347,I331)&gt;AE$5,$L342/I331,$L342-SUM($I347:AD347)))</f>
        <v>0</v>
      </c>
      <c r="AF347" s="154">
        <f>IF(AF$5&lt;=$D347,0,IF(SUM($D347,I331)&gt;AF$5,$L342/I331,$L342-SUM($I347:AE347)))</f>
        <v>0</v>
      </c>
      <c r="AG347" s="154">
        <f>IF(AG$5&lt;=$D347,0,IF(SUM($D347,I331)&gt;AG$5,$L342/I331,$L342-SUM($I347:AF347)))</f>
        <v>0</v>
      </c>
      <c r="AH347" s="154">
        <f>IF(AH$5&lt;=$D347,0,IF(SUM($D347,I331)&gt;AH$5,$L342/I331,$L342-SUM($I347:AG347)))</f>
        <v>0</v>
      </c>
      <c r="AI347" s="154">
        <f>IF(AI$5&lt;=$D347,0,IF(SUM($D347,I331)&gt;AI$5,$L342/I331,$L342-SUM($I347:AH347)))</f>
        <v>0</v>
      </c>
      <c r="AJ347" s="154">
        <f>IF(AJ$5&lt;=$D347,0,IF(SUM($D347,I331)&gt;AJ$5,$L342/I331,$L342-SUM($I347:AI347)))</f>
        <v>0</v>
      </c>
      <c r="AK347" s="154">
        <f>IF(AK$5&lt;=$D347,0,IF(SUM($D347,I331)&gt;AK$5,$L342/I331,$L342-SUM($I347:AJ347)))</f>
        <v>0</v>
      </c>
      <c r="AL347" s="154">
        <f>IF(AL$5&lt;=$D347,0,IF(SUM($D347,I331)&gt;AL$5,$L342/I331,$L342-SUM($I347:AK347)))</f>
        <v>0</v>
      </c>
      <c r="AM347" s="154">
        <f>IF(AM$5&lt;=$D347,0,IF(SUM($D347,I331)&gt;AM$5,$L342/I331,$L342-SUM($I347:AL347)))</f>
        <v>0</v>
      </c>
      <c r="AN347" s="154">
        <f>IF(AN$5&lt;=$D347,0,IF(SUM($D347,I331)&gt;AN$5,$L342/I331,$L342-SUM($I347:AM347)))</f>
        <v>0</v>
      </c>
      <c r="AO347" s="154">
        <f>IF(AO$5&lt;=$D347,0,IF(SUM($D347,I331)&gt;AO$5,$L342/I331,$L342-SUM($I347:AN347)))</f>
        <v>0</v>
      </c>
      <c r="AP347" s="154">
        <f>IF(AP$5&lt;=$D347,0,IF(SUM($D347,I331)&gt;AP$5,$L342/I331,$L342-SUM($I347:AO347)))</f>
        <v>0</v>
      </c>
      <c r="AQ347" s="154">
        <f>IF(AQ$5&lt;=$D347,0,IF(SUM($D347,I331)&gt;AQ$5,$L342/I331,$L342-SUM($I347:AP347)))</f>
        <v>0</v>
      </c>
      <c r="AR347" s="154">
        <f>IF(AR$5&lt;=$D347,0,IF(SUM($D347,I331)&gt;AR$5,$L342/I331,$L342-SUM($I347:AQ347)))</f>
        <v>0</v>
      </c>
      <c r="AS347" s="154">
        <f>IF(AS$5&lt;=$D347,0,IF(SUM($D347,I331)&gt;AS$5,$L342/I331,$L342-SUM($I347:AR347)))</f>
        <v>0</v>
      </c>
      <c r="AT347" s="154">
        <f>IF(AT$5&lt;=$D347,0,IF(SUM($D347,I331)&gt;AT$5,$L342/I331,$L342-SUM($I347:AS347)))</f>
        <v>0</v>
      </c>
      <c r="AU347" s="154">
        <f>IF(AU$5&lt;=$D347,0,IF(SUM($D347,I331)&gt;AU$5,$L342/I331,$L342-SUM($I347:AT347)))</f>
        <v>0</v>
      </c>
      <c r="AV347" s="154">
        <f>IF(AV$5&lt;=$D347,0,IF(SUM($D347,I331)&gt;AV$5,$L342/I331,$L342-SUM($I347:AU347)))</f>
        <v>0</v>
      </c>
      <c r="AW347" s="154">
        <f>IF(AW$5&lt;=$D347,0,IF(SUM($D347,I331)&gt;AW$5,$L342/I331,$L342-SUM($I347:AV347)))</f>
        <v>0</v>
      </c>
      <c r="AX347" s="154">
        <f>IF(AX$5&lt;=$D347,0,IF(SUM($D347,I331)&gt;AX$5,$L342/I331,$L342-SUM($I347:AW347)))</f>
        <v>0</v>
      </c>
      <c r="AY347" s="154">
        <f>IF(AY$5&lt;=$D347,0,IF(SUM($D347,I331)&gt;AY$5,$L342/I331,$L342-SUM($I347:AX347)))</f>
        <v>0</v>
      </c>
      <c r="AZ347" s="154">
        <f>IF(AZ$5&lt;=$D347,0,IF(SUM($D347,I331)&gt;AZ$5,$L342/I331,$L342-SUM($I347:AY347)))</f>
        <v>0</v>
      </c>
      <c r="BA347" s="154">
        <f>IF(BA$5&lt;=$D347,0,IF(SUM($D347,I331)&gt;BA$5,$L342/I331,$L342-SUM($I347:AZ347)))</f>
        <v>0</v>
      </c>
      <c r="BB347" s="154">
        <f>IF(BB$5&lt;=$D347,0,IF(SUM($D347,I331)&gt;BB$5,$L342/I331,$L342-SUM($I347:BA347)))</f>
        <v>0</v>
      </c>
      <c r="BC347" s="154">
        <f>IF(BC$5&lt;=$D347,0,IF(SUM($D347,I331)&gt;BC$5,$L342/I331,$L342-SUM($I347:BB347)))</f>
        <v>0</v>
      </c>
      <c r="BD347" s="154">
        <f>IF(BD$5&lt;=$D347,0,IF(SUM($D347,I331)&gt;BD$5,$L342/I331,$L342-SUM($I347:BC347)))</f>
        <v>0</v>
      </c>
      <c r="BE347" s="154">
        <f>IF(BE$5&lt;=$D347,0,IF(SUM($D347,I331)&gt;BE$5,$L342/I331,$L342-SUM($I347:BD347)))</f>
        <v>0</v>
      </c>
      <c r="BF347" s="154">
        <f>IF(BF$5&lt;=$D347,0,IF(SUM($D347,I331)&gt;BF$5,$L342/I331,$L342-SUM($I347:BE347)))</f>
        <v>0</v>
      </c>
      <c r="BG347" s="154">
        <f>IF(BG$5&lt;=$D347,0,IF(SUM($D347,I331)&gt;BG$5,$L342/I331,$L342-SUM($I347:BF347)))</f>
        <v>0</v>
      </c>
      <c r="BH347" s="154">
        <f>IF(BH$5&lt;=$D347,0,IF(SUM($D347,I331)&gt;BH$5,$L342/I331,$L342-SUM($I347:BG347)))</f>
        <v>0</v>
      </c>
      <c r="BI347" s="154">
        <f>IF(BI$5&lt;=$D347,0,IF(SUM($D347,I331)&gt;BI$5,$L342/I331,$L342-SUM($I347:BH347)))</f>
        <v>0</v>
      </c>
      <c r="BJ347" s="154">
        <f>IF(BJ$5&lt;=$D347,0,IF(SUM($D347,I331)&gt;BJ$5,$L342/I331,$L342-SUM($I347:BI347)))</f>
        <v>0</v>
      </c>
      <c r="BK347" s="154">
        <f>IF(BK$5&lt;=$D347,0,IF(SUM($D347,I331)&gt;BK$5,$L342/I331,$L342-SUM($I347:BJ347)))</f>
        <v>0</v>
      </c>
      <c r="BL347" s="154">
        <f>IF(BL$5&lt;=$D347,0,IF(SUM($D347,I331)&gt;BL$5,$L342/I331,$L342-SUM($I347:BK347)))</f>
        <v>0</v>
      </c>
      <c r="BM347" s="154">
        <f>IF(BM$5&lt;=$D347,0,IF(SUM($D347,I331)&gt;BM$5,$L342/I331,$L342-SUM($I347:BL347)))</f>
        <v>0</v>
      </c>
      <c r="BN347" s="154">
        <f>IF(BN$5&lt;=$D347,0,IF(SUM($D347,I331)&gt;BN$5,$L342/I331,$L342-SUM($I347:BM347)))</f>
        <v>0</v>
      </c>
      <c r="BO347" s="154">
        <f>IF(BO$5&lt;=$D347,0,IF(SUM($D347,I331)&gt;BO$5,$L342/I331,$L342-SUM($I347:BN347)))</f>
        <v>0</v>
      </c>
      <c r="BP347" s="154">
        <f>IF(BP$5&lt;=$D347,0,IF(SUM($D347,I331)&gt;BP$5,$L342/I331,$L342-SUM($I347:BO347)))</f>
        <v>0</v>
      </c>
      <c r="BQ347" s="154">
        <f>IF(BQ$5&lt;=$D347,0,IF(SUM($D347,I331)&gt;BQ$5,$L342/I331,$L342-SUM($I347:BP347)))</f>
        <v>0</v>
      </c>
      <c r="BR347" s="154">
        <f>IF(BR$5&lt;=$D347,0,IF(SUM($D347,I331)&gt;BR$5,$L342/I331,$L342-SUM($I347:BQ347)))</f>
        <v>0</v>
      </c>
      <c r="BS347" s="154">
        <f>IF(BS$5&lt;=$D347,0,IF(SUM($D347,I331)&gt;BS$5,$L342/I331,$L342-SUM($I347:BR347)))</f>
        <v>0</v>
      </c>
      <c r="BT347" s="154">
        <f>IF(BT$5&lt;=$D347,0,IF(SUM($D347,I331)&gt;BT$5,$L342/I331,$L342-SUM($I347:BS347)))</f>
        <v>0</v>
      </c>
      <c r="BU347" s="154">
        <f>IF(BU$5&lt;=$D347,0,IF(SUM($D347,I331)&gt;BU$5,$L342/I331,$L342-SUM($I347:BT347)))</f>
        <v>0</v>
      </c>
      <c r="BV347" s="154">
        <f>IF(BV$5&lt;=$D347,0,IF(SUM($D347,I331)&gt;BV$5,$L342/I331,$L342-SUM($I347:BU347)))</f>
        <v>0</v>
      </c>
      <c r="BW347" s="154">
        <f>IF(BW$5&lt;=$D347,0,IF(SUM($D347,I331)&gt;BW$5,$L342/I331,$L342-SUM($I347:BV347)))</f>
        <v>0</v>
      </c>
    </row>
    <row r="348" spans="3:75" ht="12.75" customHeight="1" outlineLevel="1">
      <c r="D348" s="155">
        <f t="shared" si="90"/>
        <v>2016</v>
      </c>
      <c r="E348" s="120" t="s">
        <v>55</v>
      </c>
      <c r="I348" s="134"/>
      <c r="J348" s="152">
        <f>IF(J$5&lt;=$D348,0,IF(SUM($D348,I331)&gt;J$5,$M342/I331,$M342-SUM($I348:I348)))</f>
        <v>0</v>
      </c>
      <c r="K348" s="152">
        <f>IF(K$5&lt;=$D348,0,IF(SUM($D348,I331)&gt;K$5,$M342/I331,$M342-SUM($I348:J348)))</f>
        <v>0</v>
      </c>
      <c r="L348" s="152">
        <f>IF(L$5&lt;=$D348,0,IF(SUM($D348,I331)&gt;L$5,$M342/I331,$M342-SUM($I348:K348)))</f>
        <v>0</v>
      </c>
      <c r="M348" s="152">
        <f>IF(M$5&lt;=$D348,0,IF(SUM($D348,I331)&gt;M$5,$M342/I331,$M342-SUM($I348:L348)))</f>
        <v>0</v>
      </c>
      <c r="N348" s="153">
        <f>IF(N$5&lt;=$D348,0,IF(SUM($D348,I331)&gt;N$5,$M342/I331,$M342-SUM($I348:M348)))</f>
        <v>1.3035876332307761</v>
      </c>
      <c r="O348" s="154">
        <f>IF(O$5&lt;=$D348,0,IF(SUM($D348,I331)&gt;O$5,$M342/I331,$M342-SUM($I348:N348)))</f>
        <v>1.3035876332307761</v>
      </c>
      <c r="P348" s="154">
        <f>IF(P$5&lt;=$D348,0,IF(SUM($D348,I331)&gt;P$5,$M342/I331,$M342-SUM($I348:O348)))</f>
        <v>1.3035876332307761</v>
      </c>
      <c r="Q348" s="154">
        <f>IF(Q$5&lt;=$D348,0,IF(SUM($D348,I331)&gt;Q$5,$M342/I331,$M342-SUM($I348:P348)))</f>
        <v>1.3035876332307761</v>
      </c>
      <c r="R348" s="154">
        <f>IF(R$5&lt;=$D348,0,IF(SUM($D348,I331)&gt;R$5,$M342/I331,$M342-SUM($I348:Q348)))</f>
        <v>1.3035876332307765</v>
      </c>
      <c r="S348" s="154">
        <f>IF(S$5&lt;=$D348,0,IF(SUM($D348,I331)&gt;S$5,$M342/I331,$M342-SUM($I348:R348)))</f>
        <v>0</v>
      </c>
      <c r="T348" s="154">
        <f>IF(T$5&lt;=$D348,0,IF(SUM($D348,I331)&gt;T$5,$M342/I331,$M342-SUM($I348:S348)))</f>
        <v>0</v>
      </c>
      <c r="U348" s="154">
        <f>IF(U$5&lt;=$D348,0,IF(SUM($D348,I331)&gt;U$5,$M342/I331,$M342-SUM($I348:T348)))</f>
        <v>0</v>
      </c>
      <c r="V348" s="154">
        <f>IF(V$5&lt;=$D348,0,IF(SUM($D348,I331)&gt;V$5,$M342/I331,$M342-SUM($I348:U348)))</f>
        <v>0</v>
      </c>
      <c r="W348" s="154">
        <f>IF(W$5&lt;=$D348,0,IF(SUM($D348,I331)&gt;W$5,$M342/I331,$M342-SUM($I348:V348)))</f>
        <v>0</v>
      </c>
      <c r="X348" s="154">
        <f>IF(X$5&lt;=$D348,0,IF(SUM($D348,I331)&gt;X$5,$M342/I331,$M342-SUM($I348:W348)))</f>
        <v>0</v>
      </c>
      <c r="Y348" s="154">
        <f>IF(Y$5&lt;=$D348,0,IF(SUM($D348,I331)&gt;Y$5,$M342/I331,$M342-SUM($I348:X348)))</f>
        <v>0</v>
      </c>
      <c r="Z348" s="154">
        <f>IF(Z$5&lt;=$D348,0,IF(SUM($D348,I331)&gt;Z$5,$M342/I331,$M342-SUM($I348:Y348)))</f>
        <v>0</v>
      </c>
      <c r="AA348" s="154">
        <f>IF(AA$5&lt;=$D348,0,IF(SUM($D348,I331)&gt;AA$5,$M342/I331,$M342-SUM($I348:Z348)))</f>
        <v>0</v>
      </c>
      <c r="AB348" s="154">
        <f>IF(AB$5&lt;=$D348,0,IF(SUM($D348,I331)&gt;AB$5,$M342/I331,$M342-SUM($I348:AA348)))</f>
        <v>0</v>
      </c>
      <c r="AC348" s="154">
        <f>IF(AC$5&lt;=$D348,0,IF(SUM($D348,I331)&gt;AC$5,$M342/I331,$M342-SUM($I348:AB348)))</f>
        <v>0</v>
      </c>
      <c r="AD348" s="154">
        <f>IF(AD$5&lt;=$D348,0,IF(SUM($D348,I331)&gt;AD$5,$M342/I331,$M342-SUM($I348:AC348)))</f>
        <v>0</v>
      </c>
      <c r="AE348" s="154">
        <f>IF(AE$5&lt;=$D348,0,IF(SUM($D348,I331)&gt;AE$5,$M342/I331,$M342-SUM($I348:AD348)))</f>
        <v>0</v>
      </c>
      <c r="AF348" s="154">
        <f>IF(AF$5&lt;=$D348,0,IF(SUM($D348,I331)&gt;AF$5,$M342/I331,$M342-SUM($I348:AE348)))</f>
        <v>0</v>
      </c>
      <c r="AG348" s="154">
        <f>IF(AG$5&lt;=$D348,0,IF(SUM($D348,I331)&gt;AG$5,$M342/I331,$M342-SUM($I348:AF348)))</f>
        <v>0</v>
      </c>
      <c r="AH348" s="154">
        <f>IF(AH$5&lt;=$D348,0,IF(SUM($D348,I331)&gt;AH$5,$M342/I331,$M342-SUM($I348:AG348)))</f>
        <v>0</v>
      </c>
      <c r="AI348" s="154">
        <f>IF(AI$5&lt;=$D348,0,IF(SUM($D348,I331)&gt;AI$5,$M342/I331,$M342-SUM($I348:AH348)))</f>
        <v>0</v>
      </c>
      <c r="AJ348" s="154">
        <f>IF(AJ$5&lt;=$D348,0,IF(SUM($D348,I331)&gt;AJ$5,$M342/I331,$M342-SUM($I348:AI348)))</f>
        <v>0</v>
      </c>
      <c r="AK348" s="154">
        <f>IF(AK$5&lt;=$D348,0,IF(SUM($D348,I331)&gt;AK$5,$M342/I331,$M342-SUM($I348:AJ348)))</f>
        <v>0</v>
      </c>
      <c r="AL348" s="154">
        <f>IF(AL$5&lt;=$D348,0,IF(SUM($D348,I331)&gt;AL$5,$M342/I331,$M342-SUM($I348:AK348)))</f>
        <v>0</v>
      </c>
      <c r="AM348" s="154">
        <f>IF(AM$5&lt;=$D348,0,IF(SUM($D348,I331)&gt;AM$5,$M342/I331,$M342-SUM($I348:AL348)))</f>
        <v>0</v>
      </c>
      <c r="AN348" s="154">
        <f>IF(AN$5&lt;=$D348,0,IF(SUM($D348,I331)&gt;AN$5,$M342/I331,$M342-SUM($I348:AM348)))</f>
        <v>0</v>
      </c>
      <c r="AO348" s="154">
        <f>IF(AO$5&lt;=$D348,0,IF(SUM($D348,I331)&gt;AO$5,$M342/I331,$M342-SUM($I348:AN348)))</f>
        <v>0</v>
      </c>
      <c r="AP348" s="154">
        <f>IF(AP$5&lt;=$D348,0,IF(SUM($D348,I331)&gt;AP$5,$M342/I331,$M342-SUM($I348:AO348)))</f>
        <v>0</v>
      </c>
      <c r="AQ348" s="154">
        <f>IF(AQ$5&lt;=$D348,0,IF(SUM($D348,I331)&gt;AQ$5,$M342/I331,$M342-SUM($I348:AP348)))</f>
        <v>0</v>
      </c>
      <c r="AR348" s="154">
        <f>IF(AR$5&lt;=$D348,0,IF(SUM($D348,I331)&gt;AR$5,$M342/I331,$M342-SUM($I348:AQ348)))</f>
        <v>0</v>
      </c>
      <c r="AS348" s="154">
        <f>IF(AS$5&lt;=$D348,0,IF(SUM($D348,I331)&gt;AS$5,$M342/I331,$M342-SUM($I348:AR348)))</f>
        <v>0</v>
      </c>
      <c r="AT348" s="154">
        <f>IF(AT$5&lt;=$D348,0,IF(SUM($D348,I331)&gt;AT$5,$M342/I331,$M342-SUM($I348:AS348)))</f>
        <v>0</v>
      </c>
      <c r="AU348" s="154">
        <f>IF(AU$5&lt;=$D348,0,IF(SUM($D348,I331)&gt;AU$5,$M342/I331,$M342-SUM($I348:AT348)))</f>
        <v>0</v>
      </c>
      <c r="AV348" s="154">
        <f>IF(AV$5&lt;=$D348,0,IF(SUM($D348,I331)&gt;AV$5,$M342/I331,$M342-SUM($I348:AU348)))</f>
        <v>0</v>
      </c>
      <c r="AW348" s="154">
        <f>IF(AW$5&lt;=$D348,0,IF(SUM($D348,I331)&gt;AW$5,$M342/I331,$M342-SUM($I348:AV348)))</f>
        <v>0</v>
      </c>
      <c r="AX348" s="154">
        <f>IF(AX$5&lt;=$D348,0,IF(SUM($D348,I331)&gt;AX$5,$M342/I331,$M342-SUM($I348:AW348)))</f>
        <v>0</v>
      </c>
      <c r="AY348" s="154">
        <f>IF(AY$5&lt;=$D348,0,IF(SUM($D348,I331)&gt;AY$5,$M342/I331,$M342-SUM($I348:AX348)))</f>
        <v>0</v>
      </c>
      <c r="AZ348" s="154">
        <f>IF(AZ$5&lt;=$D348,0,IF(SUM($D348,I331)&gt;AZ$5,$M342/I331,$M342-SUM($I348:AY348)))</f>
        <v>0</v>
      </c>
      <c r="BA348" s="154">
        <f>IF(BA$5&lt;=$D348,0,IF(SUM($D348,I331)&gt;BA$5,$M342/I331,$M342-SUM($I348:AZ348)))</f>
        <v>0</v>
      </c>
      <c r="BB348" s="154">
        <f>IF(BB$5&lt;=$D348,0,IF(SUM($D348,I331)&gt;BB$5,$M342/I331,$M342-SUM($I348:BA348)))</f>
        <v>0</v>
      </c>
      <c r="BC348" s="154">
        <f>IF(BC$5&lt;=$D348,0,IF(SUM($D348,I331)&gt;BC$5,$M342/I331,$M342-SUM($I348:BB348)))</f>
        <v>0</v>
      </c>
      <c r="BD348" s="154">
        <f>IF(BD$5&lt;=$D348,0,IF(SUM($D348,I331)&gt;BD$5,$M342/I331,$M342-SUM($I348:BC348)))</f>
        <v>0</v>
      </c>
      <c r="BE348" s="154">
        <f>IF(BE$5&lt;=$D348,0,IF(SUM($D348,I331)&gt;BE$5,$M342/I331,$M342-SUM($I348:BD348)))</f>
        <v>0</v>
      </c>
      <c r="BF348" s="154">
        <f>IF(BF$5&lt;=$D348,0,IF(SUM($D348,I331)&gt;BF$5,$M342/I331,$M342-SUM($I348:BE348)))</f>
        <v>0</v>
      </c>
      <c r="BG348" s="154">
        <f>IF(BG$5&lt;=$D348,0,IF(SUM($D348,I331)&gt;BG$5,$M342/I331,$M342-SUM($I348:BF348)))</f>
        <v>0</v>
      </c>
      <c r="BH348" s="154">
        <f>IF(BH$5&lt;=$D348,0,IF(SUM($D348,I331)&gt;BH$5,$M342/I331,$M342-SUM($I348:BG348)))</f>
        <v>0</v>
      </c>
      <c r="BI348" s="154">
        <f>IF(BI$5&lt;=$D348,0,IF(SUM($D348,I331)&gt;BI$5,$M342/I331,$M342-SUM($I348:BH348)))</f>
        <v>0</v>
      </c>
      <c r="BJ348" s="154">
        <f>IF(BJ$5&lt;=$D348,0,IF(SUM($D348,I331)&gt;BJ$5,$M342/I331,$M342-SUM($I348:BI348)))</f>
        <v>0</v>
      </c>
      <c r="BK348" s="154">
        <f>IF(BK$5&lt;=$D348,0,IF(SUM($D348,I331)&gt;BK$5,$M342/I331,$M342-SUM($I348:BJ348)))</f>
        <v>0</v>
      </c>
      <c r="BL348" s="154">
        <f>IF(BL$5&lt;=$D348,0,IF(SUM($D348,I331)&gt;BL$5,$M342/I331,$M342-SUM($I348:BK348)))</f>
        <v>0</v>
      </c>
      <c r="BM348" s="154">
        <f>IF(BM$5&lt;=$D348,0,IF(SUM($D348,I331)&gt;BM$5,$M342/I331,$M342-SUM($I348:BL348)))</f>
        <v>0</v>
      </c>
      <c r="BN348" s="154">
        <f>IF(BN$5&lt;=$D348,0,IF(SUM($D348,I331)&gt;BN$5,$M342/I331,$M342-SUM($I348:BM348)))</f>
        <v>0</v>
      </c>
      <c r="BO348" s="154">
        <f>IF(BO$5&lt;=$D348,0,IF(SUM($D348,I331)&gt;BO$5,$M342/I331,$M342-SUM($I348:BN348)))</f>
        <v>0</v>
      </c>
      <c r="BP348" s="154">
        <f>IF(BP$5&lt;=$D348,0,IF(SUM($D348,I331)&gt;BP$5,$M342/I331,$M342-SUM($I348:BO348)))</f>
        <v>0</v>
      </c>
      <c r="BQ348" s="154">
        <f>IF(BQ$5&lt;=$D348,0,IF(SUM($D348,I331)&gt;BQ$5,$M342/I331,$M342-SUM($I348:BP348)))</f>
        <v>0</v>
      </c>
      <c r="BR348" s="154">
        <f>IF(BR$5&lt;=$D348,0,IF(SUM($D348,I331)&gt;BR$5,$M342/I331,$M342-SUM($I348:BQ348)))</f>
        <v>0</v>
      </c>
      <c r="BS348" s="154">
        <f>IF(BS$5&lt;=$D348,0,IF(SUM($D348,I331)&gt;BS$5,$M342/I331,$M342-SUM($I348:BR348)))</f>
        <v>0</v>
      </c>
      <c r="BT348" s="154">
        <f>IF(BT$5&lt;=$D348,0,IF(SUM($D348,I331)&gt;BT$5,$M342/I331,$M342-SUM($I348:BS348)))</f>
        <v>0</v>
      </c>
      <c r="BU348" s="154">
        <f>IF(BU$5&lt;=$D348,0,IF(SUM($D348,I331)&gt;BU$5,$M342/I331,$M342-SUM($I348:BT348)))</f>
        <v>0</v>
      </c>
      <c r="BV348" s="154">
        <f>IF(BV$5&lt;=$D348,0,IF(SUM($D348,I331)&gt;BV$5,$M342/I331,$M342-SUM($I348:BU348)))</f>
        <v>0</v>
      </c>
      <c r="BW348" s="154">
        <f>IF(BW$5&lt;=$D348,0,IF(SUM($D348,I331)&gt;BW$5,$M342/I331,$M342-SUM($I348:BV348)))</f>
        <v>0</v>
      </c>
    </row>
    <row r="349" spans="3:75" ht="12.75" customHeight="1" outlineLevel="1">
      <c r="D349" s="155">
        <f t="shared" si="90"/>
        <v>2017</v>
      </c>
      <c r="E349" s="120" t="s">
        <v>55</v>
      </c>
      <c r="I349" s="134"/>
      <c r="J349" s="152">
        <f>IF(J$5&lt;=$D349,0,IF(SUM($D349,I331)&gt;J$5,$N342/I331,$N342-SUM($I349:I349)))</f>
        <v>0</v>
      </c>
      <c r="K349" s="152">
        <f>IF(K$5&lt;=$D349,0,IF(SUM($D349,I331)&gt;K$5,$N342/I331,$N342-SUM($I349:J349)))</f>
        <v>0</v>
      </c>
      <c r="L349" s="152">
        <f>IF(L$5&lt;=$D349,0,IF(SUM($D349,I331)&gt;L$5,$N342/I331,$N342-SUM($I349:K349)))</f>
        <v>0</v>
      </c>
      <c r="M349" s="152">
        <f>IF(M$5&lt;=$D349,0,IF(SUM($D349,I331)&gt;M$5,$N342/I331,$N342-SUM($I349:L349)))</f>
        <v>0</v>
      </c>
      <c r="N349" s="152">
        <f>IF(N$5&lt;=$D349,0,IF(SUM($D349,I331)&gt;N$5,$N342/I331,$N342-SUM($I349:M349)))</f>
        <v>0</v>
      </c>
      <c r="O349" s="153">
        <f>IF(O$5&lt;=$D349,0,IF(SUM($D349,I331)&gt;O$5,$N342/I331,$N342-SUM($I349:N349)))</f>
        <v>0.42032307127861068</v>
      </c>
      <c r="P349" s="154">
        <f>IF(P$5&lt;=$D349,0,IF(SUM($D349,I331)&gt;P$5,$N342/I331,$N342-SUM($I349:O349)))</f>
        <v>0.42032307127861068</v>
      </c>
      <c r="Q349" s="154">
        <f>IF(Q$5&lt;=$D349,0,IF(SUM($D349,I331)&gt;Q$5,$N342/I331,$N342-SUM($I349:P349)))</f>
        <v>0.42032307127861068</v>
      </c>
      <c r="R349" s="154">
        <f>IF(R$5&lt;=$D349,0,IF(SUM($D349,I331)&gt;R$5,$N342/I331,$N342-SUM($I349:Q349)))</f>
        <v>0.42032307127861068</v>
      </c>
      <c r="S349" s="154">
        <f>IF(S$5&lt;=$D349,0,IF(SUM($D349,I331)&gt;S$5,$N342/I331,$N342-SUM($I349:R349)))</f>
        <v>0.42032307127861079</v>
      </c>
      <c r="T349" s="154">
        <f>IF(T$5&lt;=$D349,0,IF(SUM($D349,I331)&gt;T$5,$N342/I331,$N342-SUM($I349:S349)))</f>
        <v>0</v>
      </c>
      <c r="U349" s="154">
        <f>IF(U$5&lt;=$D349,0,IF(SUM($D349,I331)&gt;U$5,$N342/I331,$N342-SUM($I349:T349)))</f>
        <v>0</v>
      </c>
      <c r="V349" s="154">
        <f>IF(V$5&lt;=$D349,0,IF(SUM($D349,I331)&gt;V$5,$N342/I331,$N342-SUM($I349:U349)))</f>
        <v>0</v>
      </c>
      <c r="W349" s="154">
        <f>IF(W$5&lt;=$D349,0,IF(SUM($D349,I331)&gt;W$5,$N342/I331,$N342-SUM($I349:V349)))</f>
        <v>0</v>
      </c>
      <c r="X349" s="154">
        <f>IF(X$5&lt;=$D349,0,IF(SUM($D349,I331)&gt;X$5,$N342/I331,$N342-SUM($I349:W349)))</f>
        <v>0</v>
      </c>
      <c r="Y349" s="154">
        <f>IF(Y$5&lt;=$D349,0,IF(SUM($D349,I331)&gt;Y$5,$N342/I331,$N342-SUM($I349:X349)))</f>
        <v>0</v>
      </c>
      <c r="Z349" s="154">
        <f>IF(Z$5&lt;=$D349,0,IF(SUM($D349,I331)&gt;Z$5,$N342/I331,$N342-SUM($I349:Y349)))</f>
        <v>0</v>
      </c>
      <c r="AA349" s="154">
        <f>IF(AA$5&lt;=$D349,0,IF(SUM($D349,I331)&gt;AA$5,$N342/I331,$N342-SUM($I349:Z349)))</f>
        <v>0</v>
      </c>
      <c r="AB349" s="154">
        <f>IF(AB$5&lt;=$D349,0,IF(SUM($D349,I331)&gt;AB$5,$N342/I331,$N342-SUM($I349:AA349)))</f>
        <v>0</v>
      </c>
      <c r="AC349" s="154">
        <f>IF(AC$5&lt;=$D349,0,IF(SUM($D349,I331)&gt;AC$5,$N342/I331,$N342-SUM($I349:AB349)))</f>
        <v>0</v>
      </c>
      <c r="AD349" s="154">
        <f>IF(AD$5&lt;=$D349,0,IF(SUM($D349,I331)&gt;AD$5,$N342/I331,$N342-SUM($I349:AC349)))</f>
        <v>0</v>
      </c>
      <c r="AE349" s="154">
        <f>IF(AE$5&lt;=$D349,0,IF(SUM($D349,I331)&gt;AE$5,$N342/I331,$N342-SUM($I349:AD349)))</f>
        <v>0</v>
      </c>
      <c r="AF349" s="154">
        <f>IF(AF$5&lt;=$D349,0,IF(SUM($D349,I331)&gt;AF$5,$N342/I331,$N342-SUM($I349:AE349)))</f>
        <v>0</v>
      </c>
      <c r="AG349" s="154">
        <f>IF(AG$5&lt;=$D349,0,IF(SUM($D349,I331)&gt;AG$5,$N342/I331,$N342-SUM($I349:AF349)))</f>
        <v>0</v>
      </c>
      <c r="AH349" s="154">
        <f>IF(AH$5&lt;=$D349,0,IF(SUM($D349,I331)&gt;AH$5,$N342/I331,$N342-SUM($I349:AG349)))</f>
        <v>0</v>
      </c>
      <c r="AI349" s="154">
        <f>IF(AI$5&lt;=$D349,0,IF(SUM($D349,I331)&gt;AI$5,$N342/I331,$N342-SUM($I349:AH349)))</f>
        <v>0</v>
      </c>
      <c r="AJ349" s="154">
        <f>IF(AJ$5&lt;=$D349,0,IF(SUM($D349,I331)&gt;AJ$5,$N342/I331,$N342-SUM($I349:AI349)))</f>
        <v>0</v>
      </c>
      <c r="AK349" s="154">
        <f>IF(AK$5&lt;=$D349,0,IF(SUM($D349,I331)&gt;AK$5,$N342/I331,$N342-SUM($I349:AJ349)))</f>
        <v>0</v>
      </c>
      <c r="AL349" s="154">
        <f>IF(AL$5&lt;=$D349,0,IF(SUM($D349,I331)&gt;AL$5,$N342/I331,$N342-SUM($I349:AK349)))</f>
        <v>0</v>
      </c>
      <c r="AM349" s="154">
        <f>IF(AM$5&lt;=$D349,0,IF(SUM($D349,I331)&gt;AM$5,$N342/I331,$N342-SUM($I349:AL349)))</f>
        <v>0</v>
      </c>
      <c r="AN349" s="154">
        <f>IF(AN$5&lt;=$D349,0,IF(SUM($D349,I331)&gt;AN$5,$N342/I331,$N342-SUM($I349:AM349)))</f>
        <v>0</v>
      </c>
      <c r="AO349" s="154">
        <f>IF(AO$5&lt;=$D349,0,IF(SUM($D349,I331)&gt;AO$5,$N342/I331,$N342-SUM($I349:AN349)))</f>
        <v>0</v>
      </c>
      <c r="AP349" s="154">
        <f>IF(AP$5&lt;=$D349,0,IF(SUM($D349,I331)&gt;AP$5,$N342/I331,$N342-SUM($I349:AO349)))</f>
        <v>0</v>
      </c>
      <c r="AQ349" s="154">
        <f>IF(AQ$5&lt;=$D349,0,IF(SUM($D349,I331)&gt;AQ$5,$N342/I331,$N342-SUM($I349:AP349)))</f>
        <v>0</v>
      </c>
      <c r="AR349" s="154">
        <f>IF(AR$5&lt;=$D349,0,IF(SUM($D349,I331)&gt;AR$5,$N342/I331,$N342-SUM($I349:AQ349)))</f>
        <v>0</v>
      </c>
      <c r="AS349" s="154">
        <f>IF(AS$5&lt;=$D349,0,IF(SUM($D349,I331)&gt;AS$5,$N342/I331,$N342-SUM($I349:AR349)))</f>
        <v>0</v>
      </c>
      <c r="AT349" s="154">
        <f>IF(AT$5&lt;=$D349,0,IF(SUM($D349,I331)&gt;AT$5,$N342/I331,$N342-SUM($I349:AS349)))</f>
        <v>0</v>
      </c>
      <c r="AU349" s="154">
        <f>IF(AU$5&lt;=$D349,0,IF(SUM($D349,I331)&gt;AU$5,$N342/I331,$N342-SUM($I349:AT349)))</f>
        <v>0</v>
      </c>
      <c r="AV349" s="154">
        <f>IF(AV$5&lt;=$D349,0,IF(SUM($D349,I331)&gt;AV$5,$N342/I331,$N342-SUM($I349:AU349)))</f>
        <v>0</v>
      </c>
      <c r="AW349" s="154">
        <f>IF(AW$5&lt;=$D349,0,IF(SUM($D349,I331)&gt;AW$5,$N342/I331,$N342-SUM($I349:AV349)))</f>
        <v>0</v>
      </c>
      <c r="AX349" s="154">
        <f>IF(AX$5&lt;=$D349,0,IF(SUM($D349,I331)&gt;AX$5,$N342/I331,$N342-SUM($I349:AW349)))</f>
        <v>0</v>
      </c>
      <c r="AY349" s="154">
        <f>IF(AY$5&lt;=$D349,0,IF(SUM($D349,I331)&gt;AY$5,$N342/I331,$N342-SUM($I349:AX349)))</f>
        <v>0</v>
      </c>
      <c r="AZ349" s="154">
        <f>IF(AZ$5&lt;=$D349,0,IF(SUM($D349,I331)&gt;AZ$5,$N342/I331,$N342-SUM($I349:AY349)))</f>
        <v>0</v>
      </c>
      <c r="BA349" s="154">
        <f>IF(BA$5&lt;=$D349,0,IF(SUM($D349,I331)&gt;BA$5,$N342/I331,$N342-SUM($I349:AZ349)))</f>
        <v>0</v>
      </c>
      <c r="BB349" s="154">
        <f>IF(BB$5&lt;=$D349,0,IF(SUM($D349,I331)&gt;BB$5,$N342/I331,$N342-SUM($I349:BA349)))</f>
        <v>0</v>
      </c>
      <c r="BC349" s="154">
        <f>IF(BC$5&lt;=$D349,0,IF(SUM($D349,I331)&gt;BC$5,$N342/I331,$N342-SUM($I349:BB349)))</f>
        <v>0</v>
      </c>
      <c r="BD349" s="154">
        <f>IF(BD$5&lt;=$D349,0,IF(SUM($D349,I331)&gt;BD$5,$N342/I331,$N342-SUM($I349:BC349)))</f>
        <v>0</v>
      </c>
      <c r="BE349" s="154">
        <f>IF(BE$5&lt;=$D349,0,IF(SUM($D349,I331)&gt;BE$5,$N342/I331,$N342-SUM($I349:BD349)))</f>
        <v>0</v>
      </c>
      <c r="BF349" s="154">
        <f>IF(BF$5&lt;=$D349,0,IF(SUM($D349,I331)&gt;BF$5,$N342/I331,$N342-SUM($I349:BE349)))</f>
        <v>0</v>
      </c>
      <c r="BG349" s="154">
        <f>IF(BG$5&lt;=$D349,0,IF(SUM($D349,I331)&gt;BG$5,$N342/I331,$N342-SUM($I349:BF349)))</f>
        <v>0</v>
      </c>
      <c r="BH349" s="154">
        <f>IF(BH$5&lt;=$D349,0,IF(SUM($D349,I331)&gt;BH$5,$N342/I331,$N342-SUM($I349:BG349)))</f>
        <v>0</v>
      </c>
      <c r="BI349" s="154">
        <f>IF(BI$5&lt;=$D349,0,IF(SUM($D349,I331)&gt;BI$5,$N342/I331,$N342-SUM($I349:BH349)))</f>
        <v>0</v>
      </c>
      <c r="BJ349" s="154">
        <f>IF(BJ$5&lt;=$D349,0,IF(SUM($D349,I331)&gt;BJ$5,$N342/I331,$N342-SUM($I349:BI349)))</f>
        <v>0</v>
      </c>
      <c r="BK349" s="154">
        <f>IF(BK$5&lt;=$D349,0,IF(SUM($D349,I331)&gt;BK$5,$N342/I331,$N342-SUM($I349:BJ349)))</f>
        <v>0</v>
      </c>
      <c r="BL349" s="154">
        <f>IF(BL$5&lt;=$D349,0,IF(SUM($D349,I331)&gt;BL$5,$N342/I331,$N342-SUM($I349:BK349)))</f>
        <v>0</v>
      </c>
      <c r="BM349" s="154">
        <f>IF(BM$5&lt;=$D349,0,IF(SUM($D349,I331)&gt;BM$5,$N342/I331,$N342-SUM($I349:BL349)))</f>
        <v>0</v>
      </c>
      <c r="BN349" s="154">
        <f>IF(BN$5&lt;=$D349,0,IF(SUM($D349,I331)&gt;BN$5,$N342/I331,$N342-SUM($I349:BM349)))</f>
        <v>0</v>
      </c>
      <c r="BO349" s="154">
        <f>IF(BO$5&lt;=$D349,0,IF(SUM($D349,I331)&gt;BO$5,$N342/I331,$N342-SUM($I349:BN349)))</f>
        <v>0</v>
      </c>
      <c r="BP349" s="154">
        <f>IF(BP$5&lt;=$D349,0,IF(SUM($D349,I331)&gt;BP$5,$N342/I331,$N342-SUM($I349:BO349)))</f>
        <v>0</v>
      </c>
      <c r="BQ349" s="154">
        <f>IF(BQ$5&lt;=$D349,0,IF(SUM($D349,I331)&gt;BQ$5,$N342/I331,$N342-SUM($I349:BP349)))</f>
        <v>0</v>
      </c>
      <c r="BR349" s="154">
        <f>IF(BR$5&lt;=$D349,0,IF(SUM($D349,I331)&gt;BR$5,$N342/I331,$N342-SUM($I349:BQ349)))</f>
        <v>0</v>
      </c>
      <c r="BS349" s="154">
        <f>IF(BS$5&lt;=$D349,0,IF(SUM($D349,I331)&gt;BS$5,$N342/I331,$N342-SUM($I349:BR349)))</f>
        <v>0</v>
      </c>
      <c r="BT349" s="154">
        <f>IF(BT$5&lt;=$D349,0,IF(SUM($D349,I331)&gt;BT$5,$N342/I331,$N342-SUM($I349:BS349)))</f>
        <v>0</v>
      </c>
      <c r="BU349" s="154">
        <f>IF(BU$5&lt;=$D349,0,IF(SUM($D349,I331)&gt;BU$5,$N342/I331,$N342-SUM($I349:BT349)))</f>
        <v>0</v>
      </c>
      <c r="BV349" s="154">
        <f>IF(BV$5&lt;=$D349,0,IF(SUM($D349,I331)&gt;BV$5,$N342/I331,$N342-SUM($I349:BU349)))</f>
        <v>0</v>
      </c>
      <c r="BW349" s="154">
        <f>IF(BW$5&lt;=$D349,0,IF(SUM($D349,I331)&gt;BW$5,$N342/I331,$N342-SUM($I349:BV349)))</f>
        <v>0</v>
      </c>
    </row>
    <row r="350" spans="3:75" ht="12.75" customHeight="1" outlineLevel="1">
      <c r="D350" s="155">
        <f t="shared" si="90"/>
        <v>2018</v>
      </c>
      <c r="E350" s="120" t="s">
        <v>55</v>
      </c>
      <c r="I350" s="134"/>
      <c r="J350" s="152">
        <f>IF(J$5&lt;=$D350,0,IF(SUM($D350,I331)&gt;J$5,$O342/I331,$O342-SUM($I350:I350)))</f>
        <v>0</v>
      </c>
      <c r="K350" s="152">
        <f>IF(K$5&lt;=$D350,0,IF(SUM($D350,I331)&gt;K$5,$O342/I331,$O342-SUM($I350:J350)))</f>
        <v>0</v>
      </c>
      <c r="L350" s="152">
        <f>IF(L$5&lt;=$D350,0,IF(SUM($D350,I331)&gt;L$5,$O342/I331,$O342-SUM($I350:K350)))</f>
        <v>0</v>
      </c>
      <c r="M350" s="152">
        <f>IF(M$5&lt;=$D350,0,IF(SUM($D350,I331)&gt;M$5,$O342/I331,$O342-SUM($I350:L350)))</f>
        <v>0</v>
      </c>
      <c r="N350" s="152">
        <f>IF(N$5&lt;=$D350,0,IF(SUM($D350,I331)&gt;N$5,$O342/I331,$O342-SUM($I350:M350)))</f>
        <v>0</v>
      </c>
      <c r="O350" s="152">
        <f>IF(O$5&lt;=$D350,0,IF(SUM($D350,I331)&gt;O$5,$O342/I331,$O342-SUM($I350:N350)))</f>
        <v>0</v>
      </c>
      <c r="P350" s="153">
        <f>IF(P$5&lt;=$D350,0,IF(SUM($D350,I331)&gt;P$5,$O342/I331,$O342-SUM($I350:O350)))</f>
        <v>0</v>
      </c>
      <c r="Q350" s="154">
        <f>IF(Q$5&lt;=$D350,0,IF(SUM($D350,I331)&gt;Q$5,$O342/I331,$O342-SUM($I350:P350)))</f>
        <v>0</v>
      </c>
      <c r="R350" s="154">
        <f>IF(R$5&lt;=$D350,0,IF(SUM($D350,I331)&gt;R$5,$O342/I331,$O342-SUM($I350:Q350)))</f>
        <v>0</v>
      </c>
      <c r="S350" s="154">
        <f>IF(S$5&lt;=$D350,0,IF(SUM($D350,I331)&gt;S$5,$O342/I331,$O342-SUM($I350:R350)))</f>
        <v>0</v>
      </c>
      <c r="T350" s="154">
        <f>IF(T$5&lt;=$D350,0,IF(SUM($D350,I331)&gt;T$5,$O342/I331,$O342-SUM($I350:S350)))</f>
        <v>0</v>
      </c>
      <c r="U350" s="154">
        <f>IF(U$5&lt;=$D350,0,IF(SUM($D350,I331)&gt;U$5,$O342/I331,$O342-SUM($I350:T350)))</f>
        <v>0</v>
      </c>
      <c r="V350" s="154">
        <f>IF(V$5&lt;=$D350,0,IF(SUM($D350,I331)&gt;V$5,$O342/I331,$O342-SUM($I350:U350)))</f>
        <v>0</v>
      </c>
      <c r="W350" s="154">
        <f>IF(W$5&lt;=$D350,0,IF(SUM($D350,I331)&gt;W$5,$O342/I331,$O342-SUM($I350:V350)))</f>
        <v>0</v>
      </c>
      <c r="X350" s="154">
        <f>IF(X$5&lt;=$D350,0,IF(SUM($D350,I331)&gt;X$5,$O342/I331,$O342-SUM($I350:W350)))</f>
        <v>0</v>
      </c>
      <c r="Y350" s="154">
        <f>IF(Y$5&lt;=$D350,0,IF(SUM($D350,I331)&gt;Y$5,$O342/I331,$O342-SUM($I350:X350)))</f>
        <v>0</v>
      </c>
      <c r="Z350" s="154">
        <f>IF(Z$5&lt;=$D350,0,IF(SUM($D350,I331)&gt;Z$5,$O342/I331,$O342-SUM($I350:Y350)))</f>
        <v>0</v>
      </c>
      <c r="AA350" s="154">
        <f>IF(AA$5&lt;=$D350,0,IF(SUM($D350,I331)&gt;AA$5,$O342/I331,$O342-SUM($I350:Z350)))</f>
        <v>0</v>
      </c>
      <c r="AB350" s="154">
        <f>IF(AB$5&lt;=$D350,0,IF(SUM($D350,I331)&gt;AB$5,$O342/I331,$O342-SUM($I350:AA350)))</f>
        <v>0</v>
      </c>
      <c r="AC350" s="154">
        <f>IF(AC$5&lt;=$D350,0,IF(SUM($D350,I331)&gt;AC$5,$O342/I331,$O342-SUM($I350:AB350)))</f>
        <v>0</v>
      </c>
      <c r="AD350" s="154">
        <f>IF(AD$5&lt;=$D350,0,IF(SUM($D350,I331)&gt;AD$5,$O342/I331,$O342-SUM($I350:AC350)))</f>
        <v>0</v>
      </c>
      <c r="AE350" s="154">
        <f>IF(AE$5&lt;=$D350,0,IF(SUM($D350,I331)&gt;AE$5,$O342/I331,$O342-SUM($I350:AD350)))</f>
        <v>0</v>
      </c>
      <c r="AF350" s="154">
        <f>IF(AF$5&lt;=$D350,0,IF(SUM($D350,I331)&gt;AF$5,$O342/I331,$O342-SUM($I350:AE350)))</f>
        <v>0</v>
      </c>
      <c r="AG350" s="154">
        <f>IF(AG$5&lt;=$D350,0,IF(SUM($D350,I331)&gt;AG$5,$O342/I331,$O342-SUM($I350:AF350)))</f>
        <v>0</v>
      </c>
      <c r="AH350" s="154">
        <f>IF(AH$5&lt;=$D350,0,IF(SUM($D350,I331)&gt;AH$5,$O342/I331,$O342-SUM($I350:AG350)))</f>
        <v>0</v>
      </c>
      <c r="AI350" s="154">
        <f>IF(AI$5&lt;=$D350,0,IF(SUM($D350,I331)&gt;AI$5,$O342/I331,$O342-SUM($I350:AH350)))</f>
        <v>0</v>
      </c>
      <c r="AJ350" s="154">
        <f>IF(AJ$5&lt;=$D350,0,IF(SUM($D350,I331)&gt;AJ$5,$O342/I331,$O342-SUM($I350:AI350)))</f>
        <v>0</v>
      </c>
      <c r="AK350" s="154">
        <f>IF(AK$5&lt;=$D350,0,IF(SUM($D350,I331)&gt;AK$5,$O342/I331,$O342-SUM($I350:AJ350)))</f>
        <v>0</v>
      </c>
      <c r="AL350" s="154">
        <f>IF(AL$5&lt;=$D350,0,IF(SUM($D350,I331)&gt;AL$5,$O342/I331,$O342-SUM($I350:AK350)))</f>
        <v>0</v>
      </c>
      <c r="AM350" s="154">
        <f>IF(AM$5&lt;=$D350,0,IF(SUM($D350,I331)&gt;AM$5,$O342/I331,$O342-SUM($I350:AL350)))</f>
        <v>0</v>
      </c>
      <c r="AN350" s="154">
        <f>IF(AN$5&lt;=$D350,0,IF(SUM($D350,I331)&gt;AN$5,$O342/I331,$O342-SUM($I350:AM350)))</f>
        <v>0</v>
      </c>
      <c r="AO350" s="154">
        <f>IF(AO$5&lt;=$D350,0,IF(SUM($D350,I331)&gt;AO$5,$O342/I331,$O342-SUM($I350:AN350)))</f>
        <v>0</v>
      </c>
      <c r="AP350" s="154">
        <f>IF(AP$5&lt;=$D350,0,IF(SUM($D350,I331)&gt;AP$5,$O342/I331,$O342-SUM($I350:AO350)))</f>
        <v>0</v>
      </c>
      <c r="AQ350" s="154">
        <f>IF(AQ$5&lt;=$D350,0,IF(SUM($D350,I331)&gt;AQ$5,$O342/I331,$O342-SUM($I350:AP350)))</f>
        <v>0</v>
      </c>
      <c r="AR350" s="154">
        <f>IF(AR$5&lt;=$D350,0,IF(SUM($D350,I331)&gt;AR$5,$O342/I331,$O342-SUM($I350:AQ350)))</f>
        <v>0</v>
      </c>
      <c r="AS350" s="154">
        <f>IF(AS$5&lt;=$D350,0,IF(SUM($D350,I331)&gt;AS$5,$O342/I331,$O342-SUM($I350:AR350)))</f>
        <v>0</v>
      </c>
      <c r="AT350" s="154">
        <f>IF(AT$5&lt;=$D350,0,IF(SUM($D350,I331)&gt;AT$5,$O342/I331,$O342-SUM($I350:AS350)))</f>
        <v>0</v>
      </c>
      <c r="AU350" s="154">
        <f>IF(AU$5&lt;=$D350,0,IF(SUM($D350,I331)&gt;AU$5,$O342/I331,$O342-SUM($I350:AT350)))</f>
        <v>0</v>
      </c>
      <c r="AV350" s="154">
        <f>IF(AV$5&lt;=$D350,0,IF(SUM($D350,I331)&gt;AV$5,$O342/I331,$O342-SUM($I350:AU350)))</f>
        <v>0</v>
      </c>
      <c r="AW350" s="154">
        <f>IF(AW$5&lt;=$D350,0,IF(SUM($D350,I331)&gt;AW$5,$O342/I331,$O342-SUM($I350:AV350)))</f>
        <v>0</v>
      </c>
      <c r="AX350" s="154">
        <f>IF(AX$5&lt;=$D350,0,IF(SUM($D350,I331)&gt;AX$5,$O342/I331,$O342-SUM($I350:AW350)))</f>
        <v>0</v>
      </c>
      <c r="AY350" s="154">
        <f>IF(AY$5&lt;=$D350,0,IF(SUM($D350,I331)&gt;AY$5,$O342/I331,$O342-SUM($I350:AX350)))</f>
        <v>0</v>
      </c>
      <c r="AZ350" s="154">
        <f>IF(AZ$5&lt;=$D350,0,IF(SUM($D350,I331)&gt;AZ$5,$O342/I331,$O342-SUM($I350:AY350)))</f>
        <v>0</v>
      </c>
      <c r="BA350" s="154">
        <f>IF(BA$5&lt;=$D350,0,IF(SUM($D350,I331)&gt;BA$5,$O342/I331,$O342-SUM($I350:AZ350)))</f>
        <v>0</v>
      </c>
      <c r="BB350" s="154">
        <f>IF(BB$5&lt;=$D350,0,IF(SUM($D350,I331)&gt;BB$5,$O342/I331,$O342-SUM($I350:BA350)))</f>
        <v>0</v>
      </c>
      <c r="BC350" s="154">
        <f>IF(BC$5&lt;=$D350,0,IF(SUM($D350,I331)&gt;BC$5,$O342/I331,$O342-SUM($I350:BB350)))</f>
        <v>0</v>
      </c>
      <c r="BD350" s="154">
        <f>IF(BD$5&lt;=$D350,0,IF(SUM($D350,I331)&gt;BD$5,$O342/I331,$O342-SUM($I350:BC350)))</f>
        <v>0</v>
      </c>
      <c r="BE350" s="154">
        <f>IF(BE$5&lt;=$D350,0,IF(SUM($D350,I331)&gt;BE$5,$O342/I331,$O342-SUM($I350:BD350)))</f>
        <v>0</v>
      </c>
      <c r="BF350" s="154">
        <f>IF(BF$5&lt;=$D350,0,IF(SUM($D350,I331)&gt;BF$5,$O342/I331,$O342-SUM($I350:BE350)))</f>
        <v>0</v>
      </c>
      <c r="BG350" s="154">
        <f>IF(BG$5&lt;=$D350,0,IF(SUM($D350,I331)&gt;BG$5,$O342/I331,$O342-SUM($I350:BF350)))</f>
        <v>0</v>
      </c>
      <c r="BH350" s="154">
        <f>IF(BH$5&lt;=$D350,0,IF(SUM($D350,I331)&gt;BH$5,$O342/I331,$O342-SUM($I350:BG350)))</f>
        <v>0</v>
      </c>
      <c r="BI350" s="154">
        <f>IF(BI$5&lt;=$D350,0,IF(SUM($D350,I331)&gt;BI$5,$O342/I331,$O342-SUM($I350:BH350)))</f>
        <v>0</v>
      </c>
      <c r="BJ350" s="154">
        <f>IF(BJ$5&lt;=$D350,0,IF(SUM($D350,I331)&gt;BJ$5,$O342/I331,$O342-SUM($I350:BI350)))</f>
        <v>0</v>
      </c>
      <c r="BK350" s="154">
        <f>IF(BK$5&lt;=$D350,0,IF(SUM($D350,I331)&gt;BK$5,$O342/I331,$O342-SUM($I350:BJ350)))</f>
        <v>0</v>
      </c>
      <c r="BL350" s="154">
        <f>IF(BL$5&lt;=$D350,0,IF(SUM($D350,I331)&gt;BL$5,$O342/I331,$O342-SUM($I350:BK350)))</f>
        <v>0</v>
      </c>
      <c r="BM350" s="154">
        <f>IF(BM$5&lt;=$D350,0,IF(SUM($D350,I331)&gt;BM$5,$O342/I331,$O342-SUM($I350:BL350)))</f>
        <v>0</v>
      </c>
      <c r="BN350" s="154">
        <f>IF(BN$5&lt;=$D350,0,IF(SUM($D350,I331)&gt;BN$5,$O342/I331,$O342-SUM($I350:BM350)))</f>
        <v>0</v>
      </c>
      <c r="BO350" s="154">
        <f>IF(BO$5&lt;=$D350,0,IF(SUM($D350,I331)&gt;BO$5,$O342/I331,$O342-SUM($I350:BN350)))</f>
        <v>0</v>
      </c>
      <c r="BP350" s="154">
        <f>IF(BP$5&lt;=$D350,0,IF(SUM($D350,I331)&gt;BP$5,$O342/I331,$O342-SUM($I350:BO350)))</f>
        <v>0</v>
      </c>
      <c r="BQ350" s="154">
        <f>IF(BQ$5&lt;=$D350,0,IF(SUM($D350,I331)&gt;BQ$5,$O342/I331,$O342-SUM($I350:BP350)))</f>
        <v>0</v>
      </c>
      <c r="BR350" s="154">
        <f>IF(BR$5&lt;=$D350,0,IF(SUM($D350,I331)&gt;BR$5,$O342/I331,$O342-SUM($I350:BQ350)))</f>
        <v>0</v>
      </c>
      <c r="BS350" s="154">
        <f>IF(BS$5&lt;=$D350,0,IF(SUM($D350,I331)&gt;BS$5,$O342/I331,$O342-SUM($I350:BR350)))</f>
        <v>0</v>
      </c>
      <c r="BT350" s="154">
        <f>IF(BT$5&lt;=$D350,0,IF(SUM($D350,I331)&gt;BT$5,$O342/I331,$O342-SUM($I350:BS350)))</f>
        <v>0</v>
      </c>
      <c r="BU350" s="154">
        <f>IF(BU$5&lt;=$D350,0,IF(SUM($D350,I331)&gt;BU$5,$O342/I331,$O342-SUM($I350:BT350)))</f>
        <v>0</v>
      </c>
      <c r="BV350" s="154">
        <f>IF(BV$5&lt;=$D350,0,IF(SUM($D350,I331)&gt;BV$5,$O342/I331,$O342-SUM($I350:BU350)))</f>
        <v>0</v>
      </c>
      <c r="BW350" s="154">
        <f>IF(BW$5&lt;=$D350,0,IF(SUM($D350,I331)&gt;BW$5,$O342/I331,$O342-SUM($I350:BV350)))</f>
        <v>0</v>
      </c>
    </row>
    <row r="351" spans="3:75" ht="12.75" customHeight="1" outlineLevel="1">
      <c r="D351" s="155">
        <f t="shared" si="90"/>
        <v>2019</v>
      </c>
      <c r="E351" s="120" t="s">
        <v>55</v>
      </c>
      <c r="I351" s="134"/>
      <c r="J351" s="152">
        <f>IF(J$5&lt;=$D351,0,IF(SUM($D351,I331)&gt;J$5,$P342/I331,$P342-SUM($I351:I351)))</f>
        <v>0</v>
      </c>
      <c r="K351" s="152">
        <f>IF(K$5&lt;=$D351,0,IF(SUM($D351,I331)&gt;K$5,$P342/I331,$P342-SUM($I351:J351)))</f>
        <v>0</v>
      </c>
      <c r="L351" s="152">
        <f>IF(L$5&lt;=$D351,0,IF(SUM($D351,I331)&gt;L$5,$P342/I331,$P342-SUM($I351:K351)))</f>
        <v>0</v>
      </c>
      <c r="M351" s="152">
        <f>IF(M$5&lt;=$D351,0,IF(SUM($D351,I331)&gt;M$5,$P342/I331,$P342-SUM($I351:L351)))</f>
        <v>0</v>
      </c>
      <c r="N351" s="152">
        <f>IF(N$5&lt;=$D351,0,IF(SUM($D351,I331)&gt;N$5,$P342/I331,$P342-SUM($I351:M351)))</f>
        <v>0</v>
      </c>
      <c r="O351" s="152">
        <f>IF(O$5&lt;=$D351,0,IF(SUM($D351,I331)&gt;O$5,$P342/I331,$P342-SUM($I351:N351)))</f>
        <v>0</v>
      </c>
      <c r="P351" s="152">
        <f>IF(P$5&lt;=$D351,0,IF(SUM($D351,I331)&gt;P$5,$P342/I331,$P342-SUM($I351:O351)))</f>
        <v>0</v>
      </c>
      <c r="Q351" s="153">
        <f>IF(Q$5&lt;=$D351,0,IF(SUM($D351,I331)&gt;Q$5,$P342/I331,$P342-SUM($I351:P351)))</f>
        <v>0</v>
      </c>
      <c r="R351" s="154">
        <f>IF(R$5&lt;=$D351,0,IF(SUM($D351,I331)&gt;R$5,$P342/I331,$P342-SUM($I351:Q351)))</f>
        <v>0</v>
      </c>
      <c r="S351" s="154">
        <f>IF(S$5&lt;=$D351,0,IF(SUM($D351,I331)&gt;S$5,$P342/I331,$P342-SUM($I351:R351)))</f>
        <v>0</v>
      </c>
      <c r="T351" s="154">
        <f>IF(T$5&lt;=$D351,0,IF(SUM($D351,I331)&gt;T$5,$P342/I331,$P342-SUM($I351:S351)))</f>
        <v>0</v>
      </c>
      <c r="U351" s="154">
        <f>IF(U$5&lt;=$D351,0,IF(SUM($D351,I331)&gt;U$5,$P342/I331,$P342-SUM($I351:T351)))</f>
        <v>0</v>
      </c>
      <c r="V351" s="154">
        <f>IF(V$5&lt;=$D351,0,IF(SUM($D351,I331)&gt;V$5,$P342/I331,$P342-SUM($I351:U351)))</f>
        <v>0</v>
      </c>
      <c r="W351" s="154">
        <f>IF(W$5&lt;=$D351,0,IF(SUM($D351,I331)&gt;W$5,$P342/I331,$P342-SUM($I351:V351)))</f>
        <v>0</v>
      </c>
      <c r="X351" s="154">
        <f>IF(X$5&lt;=$D351,0,IF(SUM($D351,I331)&gt;X$5,$P342/I331,$P342-SUM($I351:W351)))</f>
        <v>0</v>
      </c>
      <c r="Y351" s="154">
        <f>IF(Y$5&lt;=$D351,0,IF(SUM($D351,I331)&gt;Y$5,$P342/I331,$P342-SUM($I351:X351)))</f>
        <v>0</v>
      </c>
      <c r="Z351" s="154">
        <f>IF(Z$5&lt;=$D351,0,IF(SUM($D351,I331)&gt;Z$5,$P342/I331,$P342-SUM($I351:Y351)))</f>
        <v>0</v>
      </c>
      <c r="AA351" s="154">
        <f>IF(AA$5&lt;=$D351,0,IF(SUM($D351,I331)&gt;AA$5,$P342/I331,$P342-SUM($I351:Z351)))</f>
        <v>0</v>
      </c>
      <c r="AB351" s="154">
        <f>IF(AB$5&lt;=$D351,0,IF(SUM($D351,I331)&gt;AB$5,$P342/I331,$P342-SUM($I351:AA351)))</f>
        <v>0</v>
      </c>
      <c r="AC351" s="154">
        <f>IF(AC$5&lt;=$D351,0,IF(SUM($D351,I331)&gt;AC$5,$P342/I331,$P342-SUM($I351:AB351)))</f>
        <v>0</v>
      </c>
      <c r="AD351" s="154">
        <f>IF(AD$5&lt;=$D351,0,IF(SUM($D351,I331)&gt;AD$5,$P342/I331,$P342-SUM($I351:AC351)))</f>
        <v>0</v>
      </c>
      <c r="AE351" s="154">
        <f>IF(AE$5&lt;=$D351,0,IF(SUM($D351,I331)&gt;AE$5,$P342/I331,$P342-SUM($I351:AD351)))</f>
        <v>0</v>
      </c>
      <c r="AF351" s="154">
        <f>IF(AF$5&lt;=$D351,0,IF(SUM($D351,I331)&gt;AF$5,$P342/I331,$P342-SUM($I351:AE351)))</f>
        <v>0</v>
      </c>
      <c r="AG351" s="154">
        <f>IF(AG$5&lt;=$D351,0,IF(SUM($D351,I331)&gt;AG$5,$P342/I331,$P342-SUM($I351:AF351)))</f>
        <v>0</v>
      </c>
      <c r="AH351" s="154">
        <f>IF(AH$5&lt;=$D351,0,IF(SUM($D351,I331)&gt;AH$5,$P342/I331,$P342-SUM($I351:AG351)))</f>
        <v>0</v>
      </c>
      <c r="AI351" s="154">
        <f>IF(AI$5&lt;=$D351,0,IF(SUM($D351,I331)&gt;AI$5,$P342/I331,$P342-SUM($I351:AH351)))</f>
        <v>0</v>
      </c>
      <c r="AJ351" s="154">
        <f>IF(AJ$5&lt;=$D351,0,IF(SUM($D351,I331)&gt;AJ$5,$P342/I331,$P342-SUM($I351:AI351)))</f>
        <v>0</v>
      </c>
      <c r="AK351" s="154">
        <f>IF(AK$5&lt;=$D351,0,IF(SUM($D351,I331)&gt;AK$5,$P342/I331,$P342-SUM($I351:AJ351)))</f>
        <v>0</v>
      </c>
      <c r="AL351" s="154">
        <f>IF(AL$5&lt;=$D351,0,IF(SUM($D351,I331)&gt;AL$5,$P342/I331,$P342-SUM($I351:AK351)))</f>
        <v>0</v>
      </c>
      <c r="AM351" s="154">
        <f>IF(AM$5&lt;=$D351,0,IF(SUM($D351,I331)&gt;AM$5,$P342/I331,$P342-SUM($I351:AL351)))</f>
        <v>0</v>
      </c>
      <c r="AN351" s="154">
        <f>IF(AN$5&lt;=$D351,0,IF(SUM($D351,I331)&gt;AN$5,$P342/I331,$P342-SUM($I351:AM351)))</f>
        <v>0</v>
      </c>
      <c r="AO351" s="154">
        <f>IF(AO$5&lt;=$D351,0,IF(SUM($D351,I331)&gt;AO$5,$P342/I331,$P342-SUM($I351:AN351)))</f>
        <v>0</v>
      </c>
      <c r="AP351" s="154">
        <f>IF(AP$5&lt;=$D351,0,IF(SUM($D351,I331)&gt;AP$5,$P342/I331,$P342-SUM($I351:AO351)))</f>
        <v>0</v>
      </c>
      <c r="AQ351" s="154">
        <f>IF(AQ$5&lt;=$D351,0,IF(SUM($D351,I331)&gt;AQ$5,$P342/I331,$P342-SUM($I351:AP351)))</f>
        <v>0</v>
      </c>
      <c r="AR351" s="154">
        <f>IF(AR$5&lt;=$D351,0,IF(SUM($D351,I331)&gt;AR$5,$P342/I331,$P342-SUM($I351:AQ351)))</f>
        <v>0</v>
      </c>
      <c r="AS351" s="154">
        <f>IF(AS$5&lt;=$D351,0,IF(SUM($D351,I331)&gt;AS$5,$P342/I331,$P342-SUM($I351:AR351)))</f>
        <v>0</v>
      </c>
      <c r="AT351" s="154">
        <f>IF(AT$5&lt;=$D351,0,IF(SUM($D351,I331)&gt;AT$5,$P342/I331,$P342-SUM($I351:AS351)))</f>
        <v>0</v>
      </c>
      <c r="AU351" s="154">
        <f>IF(AU$5&lt;=$D351,0,IF(SUM($D351,I331)&gt;AU$5,$P342/I331,$P342-SUM($I351:AT351)))</f>
        <v>0</v>
      </c>
      <c r="AV351" s="154">
        <f>IF(AV$5&lt;=$D351,0,IF(SUM($D351,I331)&gt;AV$5,$P342/I331,$P342-SUM($I351:AU351)))</f>
        <v>0</v>
      </c>
      <c r="AW351" s="154">
        <f>IF(AW$5&lt;=$D351,0,IF(SUM($D351,I331)&gt;AW$5,$P342/I331,$P342-SUM($I351:AV351)))</f>
        <v>0</v>
      </c>
      <c r="AX351" s="154">
        <f>IF(AX$5&lt;=$D351,0,IF(SUM($D351,I331)&gt;AX$5,$P342/I331,$P342-SUM($I351:AW351)))</f>
        <v>0</v>
      </c>
      <c r="AY351" s="154">
        <f>IF(AY$5&lt;=$D351,0,IF(SUM($D351,I331)&gt;AY$5,$P342/I331,$P342-SUM($I351:AX351)))</f>
        <v>0</v>
      </c>
      <c r="AZ351" s="154">
        <f>IF(AZ$5&lt;=$D351,0,IF(SUM($D351,I331)&gt;AZ$5,$P342/I331,$P342-SUM($I351:AY351)))</f>
        <v>0</v>
      </c>
      <c r="BA351" s="154">
        <f>IF(BA$5&lt;=$D351,0,IF(SUM($D351,I331)&gt;BA$5,$P342/I331,$P342-SUM($I351:AZ351)))</f>
        <v>0</v>
      </c>
      <c r="BB351" s="154">
        <f>IF(BB$5&lt;=$D351,0,IF(SUM($D351,I331)&gt;BB$5,$P342/I331,$P342-SUM($I351:BA351)))</f>
        <v>0</v>
      </c>
      <c r="BC351" s="154">
        <f>IF(BC$5&lt;=$D351,0,IF(SUM($D351,I331)&gt;BC$5,$P342/I331,$P342-SUM($I351:BB351)))</f>
        <v>0</v>
      </c>
      <c r="BD351" s="154">
        <f>IF(BD$5&lt;=$D351,0,IF(SUM($D351,I331)&gt;BD$5,$P342/I331,$P342-SUM($I351:BC351)))</f>
        <v>0</v>
      </c>
      <c r="BE351" s="154">
        <f>IF(BE$5&lt;=$D351,0,IF(SUM($D351,I331)&gt;BE$5,$P342/I331,$P342-SUM($I351:BD351)))</f>
        <v>0</v>
      </c>
      <c r="BF351" s="154">
        <f>IF(BF$5&lt;=$D351,0,IF(SUM($D351,I331)&gt;BF$5,$P342/I331,$P342-SUM($I351:BE351)))</f>
        <v>0</v>
      </c>
      <c r="BG351" s="154">
        <f>IF(BG$5&lt;=$D351,0,IF(SUM($D351,I331)&gt;BG$5,$P342/I331,$P342-SUM($I351:BF351)))</f>
        <v>0</v>
      </c>
      <c r="BH351" s="154">
        <f>IF(BH$5&lt;=$D351,0,IF(SUM($D351,I331)&gt;BH$5,$P342/I331,$P342-SUM($I351:BG351)))</f>
        <v>0</v>
      </c>
      <c r="BI351" s="154">
        <f>IF(BI$5&lt;=$D351,0,IF(SUM($D351,I331)&gt;BI$5,$P342/I331,$P342-SUM($I351:BH351)))</f>
        <v>0</v>
      </c>
      <c r="BJ351" s="154">
        <f>IF(BJ$5&lt;=$D351,0,IF(SUM($D351,I331)&gt;BJ$5,$P342/I331,$P342-SUM($I351:BI351)))</f>
        <v>0</v>
      </c>
      <c r="BK351" s="154">
        <f>IF(BK$5&lt;=$D351,0,IF(SUM($D351,I331)&gt;BK$5,$P342/I331,$P342-SUM($I351:BJ351)))</f>
        <v>0</v>
      </c>
      <c r="BL351" s="154">
        <f>IF(BL$5&lt;=$D351,0,IF(SUM($D351,I331)&gt;BL$5,$P342/I331,$P342-SUM($I351:BK351)))</f>
        <v>0</v>
      </c>
      <c r="BM351" s="154">
        <f>IF(BM$5&lt;=$D351,0,IF(SUM($D351,I331)&gt;BM$5,$P342/I331,$P342-SUM($I351:BL351)))</f>
        <v>0</v>
      </c>
      <c r="BN351" s="154">
        <f>IF(BN$5&lt;=$D351,0,IF(SUM($D351,I331)&gt;BN$5,$P342/I331,$P342-SUM($I351:BM351)))</f>
        <v>0</v>
      </c>
      <c r="BO351" s="154">
        <f>IF(BO$5&lt;=$D351,0,IF(SUM($D351,I331)&gt;BO$5,$P342/I331,$P342-SUM($I351:BN351)))</f>
        <v>0</v>
      </c>
      <c r="BP351" s="154">
        <f>IF(BP$5&lt;=$D351,0,IF(SUM($D351,I331)&gt;BP$5,$P342/I331,$P342-SUM($I351:BO351)))</f>
        <v>0</v>
      </c>
      <c r="BQ351" s="154">
        <f>IF(BQ$5&lt;=$D351,0,IF(SUM($D351,I331)&gt;BQ$5,$P342/I331,$P342-SUM($I351:BP351)))</f>
        <v>0</v>
      </c>
      <c r="BR351" s="154">
        <f>IF(BR$5&lt;=$D351,0,IF(SUM($D351,I331)&gt;BR$5,$P342/I331,$P342-SUM($I351:BQ351)))</f>
        <v>0</v>
      </c>
      <c r="BS351" s="154">
        <f>IF(BS$5&lt;=$D351,0,IF(SUM($D351,I331)&gt;BS$5,$P342/I331,$P342-SUM($I351:BR351)))</f>
        <v>0</v>
      </c>
      <c r="BT351" s="154">
        <f>IF(BT$5&lt;=$D351,0,IF(SUM($D351,I331)&gt;BT$5,$P342/I331,$P342-SUM($I351:BS351)))</f>
        <v>0</v>
      </c>
      <c r="BU351" s="154">
        <f>IF(BU$5&lt;=$D351,0,IF(SUM($D351,I331)&gt;BU$5,$P342/I331,$P342-SUM($I351:BT351)))</f>
        <v>0</v>
      </c>
      <c r="BV351" s="154">
        <f>IF(BV$5&lt;=$D351,0,IF(SUM($D351,I331)&gt;BV$5,$P342/I331,$P342-SUM($I351:BU351)))</f>
        <v>0</v>
      </c>
      <c r="BW351" s="154">
        <f>IF(BW$5&lt;=$D351,0,IF(SUM($D351,I331)&gt;BW$5,$P342/I331,$P342-SUM($I351:BV351)))</f>
        <v>0</v>
      </c>
    </row>
    <row r="352" spans="3:75" ht="12.75" customHeight="1" outlineLevel="1">
      <c r="D352" s="155">
        <f t="shared" si="90"/>
        <v>2020</v>
      </c>
      <c r="E352" s="120" t="s">
        <v>55</v>
      </c>
      <c r="I352" s="134"/>
      <c r="J352" s="152">
        <f>IF(J$5&lt;=$D352,0,IF(SUM($D352,I331)&gt;J$5,$Q342/I331,$Q342-SUM($I352:I352)))</f>
        <v>0</v>
      </c>
      <c r="K352" s="152">
        <f>IF(K$5&lt;=$D352,0,IF(SUM($D352,I331)&gt;K$5,$Q342/I331,$Q342-SUM($I352:J352)))</f>
        <v>0</v>
      </c>
      <c r="L352" s="152">
        <f>IF(L$5&lt;=$D352,0,IF(SUM($D352,I331)&gt;L$5,$Q342/I331,$Q342-SUM($I352:K352)))</f>
        <v>0</v>
      </c>
      <c r="M352" s="152">
        <f>IF(M$5&lt;=$D352,0,IF(SUM($D352,I331)&gt;M$5,$Q342/I331,$Q342-SUM($I352:L352)))</f>
        <v>0</v>
      </c>
      <c r="N352" s="152">
        <f>IF(N$5&lt;=$D352,0,IF(SUM($D352,I331)&gt;N$5,$Q342/I331,$Q342-SUM($I352:M352)))</f>
        <v>0</v>
      </c>
      <c r="O352" s="152">
        <f>IF(O$5&lt;=$D352,0,IF(SUM($D352,I331)&gt;O$5,$Q342/I331,$Q342-SUM($I352:N352)))</f>
        <v>0</v>
      </c>
      <c r="P352" s="152">
        <f>IF(P$5&lt;=$D352,0,IF(SUM($D352,I331)&gt;P$5,$Q342/I331,$Q342-SUM($I352:O352)))</f>
        <v>0</v>
      </c>
      <c r="Q352" s="152">
        <f>IF(Q$5&lt;=$D352,0,IF(SUM($D352,I331)&gt;Q$5,$Q342/I331,$Q342-SUM($I352:P352)))</f>
        <v>0</v>
      </c>
      <c r="R352" s="153">
        <f>IF(R$5&lt;=$D352,0,IF(SUM($D352,I331)&gt;R$5,$Q342/I331,$Q342-SUM($I352:Q352)))</f>
        <v>0</v>
      </c>
      <c r="S352" s="154">
        <f>IF(S$5&lt;=$D352,0,IF(SUM($D352,I331)&gt;S$5,$Q342/I331,$Q342-SUM($I352:R352)))</f>
        <v>0</v>
      </c>
      <c r="T352" s="154">
        <f>IF(T$5&lt;=$D352,0,IF(SUM($D352,I331)&gt;T$5,$Q342/I331,$Q342-SUM($I352:S352)))</f>
        <v>0</v>
      </c>
      <c r="U352" s="154">
        <f>IF(U$5&lt;=$D352,0,IF(SUM($D352,I331)&gt;U$5,$Q342/I331,$Q342-SUM($I352:T352)))</f>
        <v>0</v>
      </c>
      <c r="V352" s="154">
        <f>IF(V$5&lt;=$D352,0,IF(SUM($D352,I331)&gt;V$5,$Q342/I331,$Q342-SUM($I352:U352)))</f>
        <v>0</v>
      </c>
      <c r="W352" s="154">
        <f>IF(W$5&lt;=$D352,0,IF(SUM($D352,I331)&gt;W$5,$Q342/I331,$Q342-SUM($I352:V352)))</f>
        <v>0</v>
      </c>
      <c r="X352" s="154">
        <f>IF(X$5&lt;=$D352,0,IF(SUM($D352,I331)&gt;X$5,$Q342/I331,$Q342-SUM($I352:W352)))</f>
        <v>0</v>
      </c>
      <c r="Y352" s="154">
        <f>IF(Y$5&lt;=$D352,0,IF(SUM($D352,I331)&gt;Y$5,$Q342/I331,$Q342-SUM($I352:X352)))</f>
        <v>0</v>
      </c>
      <c r="Z352" s="154">
        <f>IF(Z$5&lt;=$D352,0,IF(SUM($D352,I331)&gt;Z$5,$Q342/I331,$Q342-SUM($I352:Y352)))</f>
        <v>0</v>
      </c>
      <c r="AA352" s="154">
        <f>IF(AA$5&lt;=$D352,0,IF(SUM($D352,I331)&gt;AA$5,$Q342/I331,$Q342-SUM($I352:Z352)))</f>
        <v>0</v>
      </c>
      <c r="AB352" s="154">
        <f>IF(AB$5&lt;=$D352,0,IF(SUM($D352,I331)&gt;AB$5,$Q342/I331,$Q342-SUM($I352:AA352)))</f>
        <v>0</v>
      </c>
      <c r="AC352" s="154">
        <f>IF(AC$5&lt;=$D352,0,IF(SUM($D352,I331)&gt;AC$5,$Q342/I331,$Q342-SUM($I352:AB352)))</f>
        <v>0</v>
      </c>
      <c r="AD352" s="154">
        <f>IF(AD$5&lt;=$D352,0,IF(SUM($D352,I331)&gt;AD$5,$Q342/I331,$Q342-SUM($I352:AC352)))</f>
        <v>0</v>
      </c>
      <c r="AE352" s="154">
        <f>IF(AE$5&lt;=$D352,0,IF(SUM($D352,I331)&gt;AE$5,$Q342/I331,$Q342-SUM($I352:AD352)))</f>
        <v>0</v>
      </c>
      <c r="AF352" s="154">
        <f>IF(AF$5&lt;=$D352,0,IF(SUM($D352,I331)&gt;AF$5,$Q342/I331,$Q342-SUM($I352:AE352)))</f>
        <v>0</v>
      </c>
      <c r="AG352" s="154">
        <f>IF(AG$5&lt;=$D352,0,IF(SUM($D352,I331)&gt;AG$5,$Q342/I331,$Q342-SUM($I352:AF352)))</f>
        <v>0</v>
      </c>
      <c r="AH352" s="154">
        <f>IF(AH$5&lt;=$D352,0,IF(SUM($D352,I331)&gt;AH$5,$Q342/I331,$Q342-SUM($I352:AG352)))</f>
        <v>0</v>
      </c>
      <c r="AI352" s="154">
        <f>IF(AI$5&lt;=$D352,0,IF(SUM($D352,I331)&gt;AI$5,$Q342/I331,$Q342-SUM($I352:AH352)))</f>
        <v>0</v>
      </c>
      <c r="AJ352" s="154">
        <f>IF(AJ$5&lt;=$D352,0,IF(SUM($D352,I331)&gt;AJ$5,$Q342/I331,$Q342-SUM($I352:AI352)))</f>
        <v>0</v>
      </c>
      <c r="AK352" s="154">
        <f>IF(AK$5&lt;=$D352,0,IF(SUM($D352,I331)&gt;AK$5,$Q342/I331,$Q342-SUM($I352:AJ352)))</f>
        <v>0</v>
      </c>
      <c r="AL352" s="154">
        <f>IF(AL$5&lt;=$D352,0,IF(SUM($D352,I331)&gt;AL$5,$Q342/I331,$Q342-SUM($I352:AK352)))</f>
        <v>0</v>
      </c>
      <c r="AM352" s="154">
        <f>IF(AM$5&lt;=$D352,0,IF(SUM($D352,I331)&gt;AM$5,$Q342/I331,$Q342-SUM($I352:AL352)))</f>
        <v>0</v>
      </c>
      <c r="AN352" s="154">
        <f>IF(AN$5&lt;=$D352,0,IF(SUM($D352,I331)&gt;AN$5,$Q342/I331,$Q342-SUM($I352:AM352)))</f>
        <v>0</v>
      </c>
      <c r="AO352" s="154">
        <f>IF(AO$5&lt;=$D352,0,IF(SUM($D352,I331)&gt;AO$5,$Q342/I331,$Q342-SUM($I352:AN352)))</f>
        <v>0</v>
      </c>
      <c r="AP352" s="154">
        <f>IF(AP$5&lt;=$D352,0,IF(SUM($D352,I331)&gt;AP$5,$Q342/I331,$Q342-SUM($I352:AO352)))</f>
        <v>0</v>
      </c>
      <c r="AQ352" s="154">
        <f>IF(AQ$5&lt;=$D352,0,IF(SUM($D352,I331)&gt;AQ$5,$Q342/I331,$Q342-SUM($I352:AP352)))</f>
        <v>0</v>
      </c>
      <c r="AR352" s="154">
        <f>IF(AR$5&lt;=$D352,0,IF(SUM($D352,I331)&gt;AR$5,$Q342/I331,$Q342-SUM($I352:AQ352)))</f>
        <v>0</v>
      </c>
      <c r="AS352" s="154">
        <f>IF(AS$5&lt;=$D352,0,IF(SUM($D352,I331)&gt;AS$5,$Q342/I331,$Q342-SUM($I352:AR352)))</f>
        <v>0</v>
      </c>
      <c r="AT352" s="154">
        <f>IF(AT$5&lt;=$D352,0,IF(SUM($D352,I331)&gt;AT$5,$Q342/I331,$Q342-SUM($I352:AS352)))</f>
        <v>0</v>
      </c>
      <c r="AU352" s="154">
        <f>IF(AU$5&lt;=$D352,0,IF(SUM($D352,I331)&gt;AU$5,$Q342/I331,$Q342-SUM($I352:AT352)))</f>
        <v>0</v>
      </c>
      <c r="AV352" s="154">
        <f>IF(AV$5&lt;=$D352,0,IF(SUM($D352,I331)&gt;AV$5,$Q342/I331,$Q342-SUM($I352:AU352)))</f>
        <v>0</v>
      </c>
      <c r="AW352" s="154">
        <f>IF(AW$5&lt;=$D352,0,IF(SUM($D352,I331)&gt;AW$5,$Q342/I331,$Q342-SUM($I352:AV352)))</f>
        <v>0</v>
      </c>
      <c r="AX352" s="154">
        <f>IF(AX$5&lt;=$D352,0,IF(SUM($D352,I331)&gt;AX$5,$Q342/I331,$Q342-SUM($I352:AW352)))</f>
        <v>0</v>
      </c>
      <c r="AY352" s="154">
        <f>IF(AY$5&lt;=$D352,0,IF(SUM($D352,I331)&gt;AY$5,$Q342/I331,$Q342-SUM($I352:AX352)))</f>
        <v>0</v>
      </c>
      <c r="AZ352" s="154">
        <f>IF(AZ$5&lt;=$D352,0,IF(SUM($D352,I331)&gt;AZ$5,$Q342/I331,$Q342-SUM($I352:AY352)))</f>
        <v>0</v>
      </c>
      <c r="BA352" s="154">
        <f>IF(BA$5&lt;=$D352,0,IF(SUM($D352,I331)&gt;BA$5,$Q342/I331,$Q342-SUM($I352:AZ352)))</f>
        <v>0</v>
      </c>
      <c r="BB352" s="154">
        <f>IF(BB$5&lt;=$D352,0,IF(SUM($D352,I331)&gt;BB$5,$Q342/I331,$Q342-SUM($I352:BA352)))</f>
        <v>0</v>
      </c>
      <c r="BC352" s="154">
        <f>IF(BC$5&lt;=$D352,0,IF(SUM($D352,I331)&gt;BC$5,$Q342/I331,$Q342-SUM($I352:BB352)))</f>
        <v>0</v>
      </c>
      <c r="BD352" s="154">
        <f>IF(BD$5&lt;=$D352,0,IF(SUM($D352,I331)&gt;BD$5,$Q342/I331,$Q342-SUM($I352:BC352)))</f>
        <v>0</v>
      </c>
      <c r="BE352" s="154">
        <f>IF(BE$5&lt;=$D352,0,IF(SUM($D352,I331)&gt;BE$5,$Q342/I331,$Q342-SUM($I352:BD352)))</f>
        <v>0</v>
      </c>
      <c r="BF352" s="154">
        <f>IF(BF$5&lt;=$D352,0,IF(SUM($D352,I331)&gt;BF$5,$Q342/I331,$Q342-SUM($I352:BE352)))</f>
        <v>0</v>
      </c>
      <c r="BG352" s="154">
        <f>IF(BG$5&lt;=$D352,0,IF(SUM($D352,I331)&gt;BG$5,$Q342/I331,$Q342-SUM($I352:BF352)))</f>
        <v>0</v>
      </c>
      <c r="BH352" s="154">
        <f>IF(BH$5&lt;=$D352,0,IF(SUM($D352,I331)&gt;BH$5,$Q342/I331,$Q342-SUM($I352:BG352)))</f>
        <v>0</v>
      </c>
      <c r="BI352" s="154">
        <f>IF(BI$5&lt;=$D352,0,IF(SUM($D352,I331)&gt;BI$5,$Q342/I331,$Q342-SUM($I352:BH352)))</f>
        <v>0</v>
      </c>
      <c r="BJ352" s="154">
        <f>IF(BJ$5&lt;=$D352,0,IF(SUM($D352,I331)&gt;BJ$5,$Q342/I331,$Q342-SUM($I352:BI352)))</f>
        <v>0</v>
      </c>
      <c r="BK352" s="154">
        <f>IF(BK$5&lt;=$D352,0,IF(SUM($D352,I331)&gt;BK$5,$Q342/I331,$Q342-SUM($I352:BJ352)))</f>
        <v>0</v>
      </c>
      <c r="BL352" s="154">
        <f>IF(BL$5&lt;=$D352,0,IF(SUM($D352,I331)&gt;BL$5,$Q342/I331,$Q342-SUM($I352:BK352)))</f>
        <v>0</v>
      </c>
      <c r="BM352" s="154">
        <f>IF(BM$5&lt;=$D352,0,IF(SUM($D352,I331)&gt;BM$5,$Q342/I331,$Q342-SUM($I352:BL352)))</f>
        <v>0</v>
      </c>
      <c r="BN352" s="154">
        <f>IF(BN$5&lt;=$D352,0,IF(SUM($D352,I331)&gt;BN$5,$Q342/I331,$Q342-SUM($I352:BM352)))</f>
        <v>0</v>
      </c>
      <c r="BO352" s="154">
        <f>IF(BO$5&lt;=$D352,0,IF(SUM($D352,I331)&gt;BO$5,$Q342/I331,$Q342-SUM($I352:BN352)))</f>
        <v>0</v>
      </c>
      <c r="BP352" s="154">
        <f>IF(BP$5&lt;=$D352,0,IF(SUM($D352,I331)&gt;BP$5,$Q342/I331,$Q342-SUM($I352:BO352)))</f>
        <v>0</v>
      </c>
      <c r="BQ352" s="154">
        <f>IF(BQ$5&lt;=$D352,0,IF(SUM($D352,I331)&gt;BQ$5,$Q342/I331,$Q342-SUM($I352:BP352)))</f>
        <v>0</v>
      </c>
      <c r="BR352" s="154">
        <f>IF(BR$5&lt;=$D352,0,IF(SUM($D352,I331)&gt;BR$5,$Q342/I331,$Q342-SUM($I352:BQ352)))</f>
        <v>0</v>
      </c>
      <c r="BS352" s="154">
        <f>IF(BS$5&lt;=$D352,0,IF(SUM($D352,I331)&gt;BS$5,$Q342/I331,$Q342-SUM($I352:BR352)))</f>
        <v>0</v>
      </c>
      <c r="BT352" s="154">
        <f>IF(BT$5&lt;=$D352,0,IF(SUM($D352,I331)&gt;BT$5,$Q342/I331,$Q342-SUM($I352:BS352)))</f>
        <v>0</v>
      </c>
      <c r="BU352" s="154">
        <f>IF(BU$5&lt;=$D352,0,IF(SUM($D352,I331)&gt;BU$5,$Q342/I331,$Q342-SUM($I352:BT352)))</f>
        <v>0</v>
      </c>
      <c r="BV352" s="154">
        <f>IF(BV$5&lt;=$D352,0,IF(SUM($D352,I331)&gt;BV$5,$Q342/I331,$Q342-SUM($I352:BU352)))</f>
        <v>0</v>
      </c>
      <c r="BW352" s="154">
        <f>IF(BW$5&lt;=$D352,0,IF(SUM($D352,I331)&gt;BW$5,$Q342/I331,$Q342-SUM($I352:BV352)))</f>
        <v>0</v>
      </c>
    </row>
    <row r="353" spans="4:75" ht="12.75" customHeight="1" outlineLevel="1">
      <c r="D353" s="155">
        <f t="shared" si="90"/>
        <v>2021</v>
      </c>
      <c r="E353" s="120" t="s">
        <v>55</v>
      </c>
      <c r="I353" s="134"/>
      <c r="J353" s="152">
        <f>IF(J$5&lt;=$D353,0,IF(SUM($D353,I331)&gt;J$5,$R342/I331,$R342-SUM($I353:I353)))</f>
        <v>0</v>
      </c>
      <c r="K353" s="152">
        <f>IF(K$5&lt;=$D353,0,IF(SUM($D353,I331)&gt;K$5,$R342/I331,$R342-SUM($I353:J353)))</f>
        <v>0</v>
      </c>
      <c r="L353" s="152">
        <f>IF(L$5&lt;=$D353,0,IF(SUM($D353,I331)&gt;L$5,$R342/I331,$R342-SUM($I353:K353)))</f>
        <v>0</v>
      </c>
      <c r="M353" s="152">
        <f>IF(M$5&lt;=$D353,0,IF(SUM($D353,I331)&gt;M$5,$R342/I331,$R342-SUM($I353:L353)))</f>
        <v>0</v>
      </c>
      <c r="N353" s="152">
        <f>IF(N$5&lt;=$D353,0,IF(SUM($D353,I331)&gt;N$5,$R342/I331,$R342-SUM($I353:M353)))</f>
        <v>0</v>
      </c>
      <c r="O353" s="152">
        <f>IF(O$5&lt;=$D353,0,IF(SUM($D353,I331)&gt;O$5,$R342/I331,$R342-SUM($I353:N353)))</f>
        <v>0</v>
      </c>
      <c r="P353" s="152">
        <f>IF(P$5&lt;=$D353,0,IF(SUM($D353,I331)&gt;P$5,$R342/I331,$R342-SUM($I353:O353)))</f>
        <v>0</v>
      </c>
      <c r="Q353" s="152">
        <f>IF(Q$5&lt;=$D353,0,IF(SUM($D353,I331)&gt;Q$5,$R342/I331,$R342-SUM($I353:P353)))</f>
        <v>0</v>
      </c>
      <c r="R353" s="152">
        <f>IF(R$5&lt;=$D353,0,IF(SUM($D353,I331)&gt;R$5,$R342/I331,$R342-SUM($I353:Q353)))</f>
        <v>0</v>
      </c>
      <c r="S353" s="153">
        <f>IF(S$5&lt;=$D353,0,IF(SUM($D353,I331)&gt;S$5,$R342/I331,$R342-SUM($I353:R353)))</f>
        <v>0</v>
      </c>
      <c r="T353" s="154">
        <f>IF(T$5&lt;=$D353,0,IF(SUM($D353,I331)&gt;T$5,$R342/I331,$R342-SUM($I353:S353)))</f>
        <v>0</v>
      </c>
      <c r="U353" s="154">
        <f>IF(U$5&lt;=$D353,0,IF(SUM($D353,I331)&gt;U$5,$R342/I331,$R342-SUM($I353:T353)))</f>
        <v>0</v>
      </c>
      <c r="V353" s="154">
        <f>IF(V$5&lt;=$D353,0,IF(SUM($D353,I331)&gt;V$5,$R342/I331,$R342-SUM($I353:U353)))</f>
        <v>0</v>
      </c>
      <c r="W353" s="154">
        <f>IF(W$5&lt;=$D353,0,IF(SUM($D353,I331)&gt;W$5,$R342/I331,$R342-SUM($I353:V353)))</f>
        <v>0</v>
      </c>
      <c r="X353" s="154">
        <f>IF(X$5&lt;=$D353,0,IF(SUM($D353,I331)&gt;X$5,$R342/I331,$R342-SUM($I353:W353)))</f>
        <v>0</v>
      </c>
      <c r="Y353" s="154">
        <f>IF(Y$5&lt;=$D353,0,IF(SUM($D353,I331)&gt;Y$5,$R342/I331,$R342-SUM($I353:X353)))</f>
        <v>0</v>
      </c>
      <c r="Z353" s="154">
        <f>IF(Z$5&lt;=$D353,0,IF(SUM($D353,I331)&gt;Z$5,$R342/I331,$R342-SUM($I353:Y353)))</f>
        <v>0</v>
      </c>
      <c r="AA353" s="154">
        <f>IF(AA$5&lt;=$D353,0,IF(SUM($D353,I331)&gt;AA$5,$R342/I331,$R342-SUM($I353:Z353)))</f>
        <v>0</v>
      </c>
      <c r="AB353" s="154">
        <f>IF(AB$5&lt;=$D353,0,IF(SUM($D353,I331)&gt;AB$5,$R342/I331,$R342-SUM($I353:AA353)))</f>
        <v>0</v>
      </c>
      <c r="AC353" s="154">
        <f>IF(AC$5&lt;=$D353,0,IF(SUM($D353,I331)&gt;AC$5,$R342/I331,$R342-SUM($I353:AB353)))</f>
        <v>0</v>
      </c>
      <c r="AD353" s="154">
        <f>IF(AD$5&lt;=$D353,0,IF(SUM($D353,I331)&gt;AD$5,$R342/I331,$R342-SUM($I353:AC353)))</f>
        <v>0</v>
      </c>
      <c r="AE353" s="154">
        <f>IF(AE$5&lt;=$D353,0,IF(SUM($D353,I331)&gt;AE$5,$R342/I331,$R342-SUM($I353:AD353)))</f>
        <v>0</v>
      </c>
      <c r="AF353" s="154">
        <f>IF(AF$5&lt;=$D353,0,IF(SUM($D353,I331)&gt;AF$5,$R342/I331,$R342-SUM($I353:AE353)))</f>
        <v>0</v>
      </c>
      <c r="AG353" s="154">
        <f>IF(AG$5&lt;=$D353,0,IF(SUM($D353,I331)&gt;AG$5,$R342/I331,$R342-SUM($I353:AF353)))</f>
        <v>0</v>
      </c>
      <c r="AH353" s="154">
        <f>IF(AH$5&lt;=$D353,0,IF(SUM($D353,I331)&gt;AH$5,$R342/I331,$R342-SUM($I353:AG353)))</f>
        <v>0</v>
      </c>
      <c r="AI353" s="154">
        <f>IF(AI$5&lt;=$D353,0,IF(SUM($D353,I331)&gt;AI$5,$R342/I331,$R342-SUM($I353:AH353)))</f>
        <v>0</v>
      </c>
      <c r="AJ353" s="154">
        <f>IF(AJ$5&lt;=$D353,0,IF(SUM($D353,I331)&gt;AJ$5,$R342/I331,$R342-SUM($I353:AI353)))</f>
        <v>0</v>
      </c>
      <c r="AK353" s="154">
        <f>IF(AK$5&lt;=$D353,0,IF(SUM($D353,I331)&gt;AK$5,$R342/I331,$R342-SUM($I353:AJ353)))</f>
        <v>0</v>
      </c>
      <c r="AL353" s="154">
        <f>IF(AL$5&lt;=$D353,0,IF(SUM($D353,I331)&gt;AL$5,$R342/I331,$R342-SUM($I353:AK353)))</f>
        <v>0</v>
      </c>
      <c r="AM353" s="154">
        <f>IF(AM$5&lt;=$D353,0,IF(SUM($D353,I331)&gt;AM$5,$R342/I331,$R342-SUM($I353:AL353)))</f>
        <v>0</v>
      </c>
      <c r="AN353" s="154">
        <f>IF(AN$5&lt;=$D353,0,IF(SUM($D353,I331)&gt;AN$5,$R342/I331,$R342-SUM($I353:AM353)))</f>
        <v>0</v>
      </c>
      <c r="AO353" s="154">
        <f>IF(AO$5&lt;=$D353,0,IF(SUM($D353,I331)&gt;AO$5,$R342/I331,$R342-SUM($I353:AN353)))</f>
        <v>0</v>
      </c>
      <c r="AP353" s="154">
        <f>IF(AP$5&lt;=$D353,0,IF(SUM($D353,I331)&gt;AP$5,$R342/I331,$R342-SUM($I353:AO353)))</f>
        <v>0</v>
      </c>
      <c r="AQ353" s="154">
        <f>IF(AQ$5&lt;=$D353,0,IF(SUM($D353,I331)&gt;AQ$5,$R342/I331,$R342-SUM($I353:AP353)))</f>
        <v>0</v>
      </c>
      <c r="AR353" s="154">
        <f>IF(AR$5&lt;=$D353,0,IF(SUM($D353,I331)&gt;AR$5,$R342/I331,$R342-SUM($I353:AQ353)))</f>
        <v>0</v>
      </c>
      <c r="AS353" s="154">
        <f>IF(AS$5&lt;=$D353,0,IF(SUM($D353,I331)&gt;AS$5,$R342/I331,$R342-SUM($I353:AR353)))</f>
        <v>0</v>
      </c>
      <c r="AT353" s="154">
        <f>IF(AT$5&lt;=$D353,0,IF(SUM($D353,I331)&gt;AT$5,$R342/I331,$R342-SUM($I353:AS353)))</f>
        <v>0</v>
      </c>
      <c r="AU353" s="154">
        <f>IF(AU$5&lt;=$D353,0,IF(SUM($D353,I331)&gt;AU$5,$R342/I331,$R342-SUM($I353:AT353)))</f>
        <v>0</v>
      </c>
      <c r="AV353" s="154">
        <f>IF(AV$5&lt;=$D353,0,IF(SUM($D353,I331)&gt;AV$5,$R342/I331,$R342-SUM($I353:AU353)))</f>
        <v>0</v>
      </c>
      <c r="AW353" s="154">
        <f>IF(AW$5&lt;=$D353,0,IF(SUM($D353,I331)&gt;AW$5,$R342/I331,$R342-SUM($I353:AV353)))</f>
        <v>0</v>
      </c>
      <c r="AX353" s="154">
        <f>IF(AX$5&lt;=$D353,0,IF(SUM($D353,I331)&gt;AX$5,$R342/I331,$R342-SUM($I353:AW353)))</f>
        <v>0</v>
      </c>
      <c r="AY353" s="154">
        <f>IF(AY$5&lt;=$D353,0,IF(SUM($D353,I331)&gt;AY$5,$R342/I331,$R342-SUM($I353:AX353)))</f>
        <v>0</v>
      </c>
      <c r="AZ353" s="154">
        <f>IF(AZ$5&lt;=$D353,0,IF(SUM($D353,I331)&gt;AZ$5,$R342/I331,$R342-SUM($I353:AY353)))</f>
        <v>0</v>
      </c>
      <c r="BA353" s="154">
        <f>IF(BA$5&lt;=$D353,0,IF(SUM($D353,I331)&gt;BA$5,$R342/I331,$R342-SUM($I353:AZ353)))</f>
        <v>0</v>
      </c>
      <c r="BB353" s="154">
        <f>IF(BB$5&lt;=$D353,0,IF(SUM($D353,I331)&gt;BB$5,$R342/I331,$R342-SUM($I353:BA353)))</f>
        <v>0</v>
      </c>
      <c r="BC353" s="154">
        <f>IF(BC$5&lt;=$D353,0,IF(SUM($D353,I331)&gt;BC$5,$R342/I331,$R342-SUM($I353:BB353)))</f>
        <v>0</v>
      </c>
      <c r="BD353" s="154">
        <f>IF(BD$5&lt;=$D353,0,IF(SUM($D353,I331)&gt;BD$5,$R342/I331,$R342-SUM($I353:BC353)))</f>
        <v>0</v>
      </c>
      <c r="BE353" s="154">
        <f>IF(BE$5&lt;=$D353,0,IF(SUM($D353,I331)&gt;BE$5,$R342/I331,$R342-SUM($I353:BD353)))</f>
        <v>0</v>
      </c>
      <c r="BF353" s="154">
        <f>IF(BF$5&lt;=$D353,0,IF(SUM($D353,I331)&gt;BF$5,$R342/I331,$R342-SUM($I353:BE353)))</f>
        <v>0</v>
      </c>
      <c r="BG353" s="154">
        <f>IF(BG$5&lt;=$D353,0,IF(SUM($D353,I331)&gt;BG$5,$R342/I331,$R342-SUM($I353:BF353)))</f>
        <v>0</v>
      </c>
      <c r="BH353" s="154">
        <f>IF(BH$5&lt;=$D353,0,IF(SUM($D353,I331)&gt;BH$5,$R342/I331,$R342-SUM($I353:BG353)))</f>
        <v>0</v>
      </c>
      <c r="BI353" s="154">
        <f>IF(BI$5&lt;=$D353,0,IF(SUM($D353,I331)&gt;BI$5,$R342/I331,$R342-SUM($I353:BH353)))</f>
        <v>0</v>
      </c>
      <c r="BJ353" s="154">
        <f>IF(BJ$5&lt;=$D353,0,IF(SUM($D353,I331)&gt;BJ$5,$R342/I331,$R342-SUM($I353:BI353)))</f>
        <v>0</v>
      </c>
      <c r="BK353" s="154">
        <f>IF(BK$5&lt;=$D353,0,IF(SUM($D353,I331)&gt;BK$5,$R342/I331,$R342-SUM($I353:BJ353)))</f>
        <v>0</v>
      </c>
      <c r="BL353" s="154">
        <f>IF(BL$5&lt;=$D353,0,IF(SUM($D353,I331)&gt;BL$5,$R342/I331,$R342-SUM($I353:BK353)))</f>
        <v>0</v>
      </c>
      <c r="BM353" s="154">
        <f>IF(BM$5&lt;=$D353,0,IF(SUM($D353,I331)&gt;BM$5,$R342/I331,$R342-SUM($I353:BL353)))</f>
        <v>0</v>
      </c>
      <c r="BN353" s="154">
        <f>IF(BN$5&lt;=$D353,0,IF(SUM($D353,I331)&gt;BN$5,$R342/I331,$R342-SUM($I353:BM353)))</f>
        <v>0</v>
      </c>
      <c r="BO353" s="154">
        <f>IF(BO$5&lt;=$D353,0,IF(SUM($D353,I331)&gt;BO$5,$R342/I331,$R342-SUM($I353:BN353)))</f>
        <v>0</v>
      </c>
      <c r="BP353" s="154">
        <f>IF(BP$5&lt;=$D353,0,IF(SUM($D353,I331)&gt;BP$5,$R342/I331,$R342-SUM($I353:BO353)))</f>
        <v>0</v>
      </c>
      <c r="BQ353" s="154">
        <f>IF(BQ$5&lt;=$D353,0,IF(SUM($D353,I331)&gt;BQ$5,$R342/I331,$R342-SUM($I353:BP353)))</f>
        <v>0</v>
      </c>
      <c r="BR353" s="154">
        <f>IF(BR$5&lt;=$D353,0,IF(SUM($D353,I331)&gt;BR$5,$R342/I331,$R342-SUM($I353:BQ353)))</f>
        <v>0</v>
      </c>
      <c r="BS353" s="154">
        <f>IF(BS$5&lt;=$D353,0,IF(SUM($D353,I331)&gt;BS$5,$R342/I331,$R342-SUM($I353:BR353)))</f>
        <v>0</v>
      </c>
      <c r="BT353" s="154">
        <f>IF(BT$5&lt;=$D353,0,IF(SUM($D353,I331)&gt;BT$5,$R342/I331,$R342-SUM($I353:BS353)))</f>
        <v>0</v>
      </c>
      <c r="BU353" s="154">
        <f>IF(BU$5&lt;=$D353,0,IF(SUM($D353,I331)&gt;BU$5,$R342/I331,$R342-SUM($I353:BT353)))</f>
        <v>0</v>
      </c>
      <c r="BV353" s="154">
        <f>IF(BV$5&lt;=$D353,0,IF(SUM($D353,I331)&gt;BV$5,$R342/I331,$R342-SUM($I353:BU353)))</f>
        <v>0</v>
      </c>
      <c r="BW353" s="154">
        <f>IF(BW$5&lt;=$D353,0,IF(SUM($D353,I331)&gt;BW$5,$R342/I331,$R342-SUM($I353:BV353)))</f>
        <v>0</v>
      </c>
    </row>
    <row r="354" spans="4:75" ht="12.75" customHeight="1" outlineLevel="1">
      <c r="D354" s="155">
        <f t="shared" si="90"/>
        <v>2022</v>
      </c>
      <c r="E354" s="120" t="s">
        <v>55</v>
      </c>
      <c r="I354" s="134"/>
      <c r="J354" s="152">
        <f>IF(J$5&lt;=$D354,0,IF(SUM($D354,I331)&gt;J$5,$S342/I331,$S342-SUM($I354:I354)))</f>
        <v>0</v>
      </c>
      <c r="K354" s="152">
        <f>IF(K$5&lt;=$D354,0,IF(SUM($D354,I331)&gt;K$5,$S342/I331,$S342-SUM($I354:J354)))</f>
        <v>0</v>
      </c>
      <c r="L354" s="152">
        <f>IF(L$5&lt;=$D354,0,IF(SUM($D354,I331)&gt;L$5,$S342/I331,$S342-SUM($I354:K354)))</f>
        <v>0</v>
      </c>
      <c r="M354" s="152">
        <f>IF(M$5&lt;=$D354,0,IF(SUM($D354,I331)&gt;M$5,$S342/I331,$S342-SUM($I354:L354)))</f>
        <v>0</v>
      </c>
      <c r="N354" s="152">
        <f>IF(N$5&lt;=$D354,0,IF(SUM($D354,I331)&gt;N$5,$S342/I331,$S342-SUM($I354:M354)))</f>
        <v>0</v>
      </c>
      <c r="O354" s="152">
        <f>IF(O$5&lt;=$D354,0,IF(SUM($D354,I331)&gt;O$5,$S342/I331,$S342-SUM($I354:N354)))</f>
        <v>0</v>
      </c>
      <c r="P354" s="152">
        <f>IF(P$5&lt;=$D354,0,IF(SUM($D354,I331)&gt;P$5,$S342/I331,$S342-SUM($I354:O354)))</f>
        <v>0</v>
      </c>
      <c r="Q354" s="152">
        <f>IF(Q$5&lt;=$D354,0,IF(SUM($D354,I331)&gt;Q$5,$S342/I331,$S342-SUM($I354:P354)))</f>
        <v>0</v>
      </c>
      <c r="R354" s="152">
        <f>IF(R$5&lt;=$D354,0,IF(SUM($D354,I331)&gt;R$5,$S342/I331,$S342-SUM($I354:Q354)))</f>
        <v>0</v>
      </c>
      <c r="S354" s="152">
        <f>IF(S$5&lt;=$D354,0,IF(SUM($D354,I331)&gt;S$5,$S342/I331,$S342-SUM($I354:R354)))</f>
        <v>0</v>
      </c>
      <c r="T354" s="153">
        <f>IF(T$5&lt;=$D354,0,IF(SUM($D354,I331)&gt;T$5,$S342/I331,$S342-SUM($I354:S354)))</f>
        <v>0</v>
      </c>
      <c r="U354" s="154">
        <f>IF(U$5&lt;=$D354,0,IF(SUM($D354,I331)&gt;U$5,$S342/I331,$S342-SUM($I354:T354)))</f>
        <v>0</v>
      </c>
      <c r="V354" s="154">
        <f>IF(V$5&lt;=$D354,0,IF(SUM($D354,I331)&gt;V$5,$S342/I331,$S342-SUM($I354:U354)))</f>
        <v>0</v>
      </c>
      <c r="W354" s="154">
        <f>IF(W$5&lt;=$D354,0,IF(SUM($D354,I331)&gt;W$5,$S342/I331,$S342-SUM($I354:V354)))</f>
        <v>0</v>
      </c>
      <c r="X354" s="154">
        <f>IF(X$5&lt;=$D354,0,IF(SUM($D354,I331)&gt;X$5,$S342/I331,$S342-SUM($I354:W354)))</f>
        <v>0</v>
      </c>
      <c r="Y354" s="154">
        <f>IF(Y$5&lt;=$D354,0,IF(SUM($D354,I331)&gt;Y$5,$S342/I331,$S342-SUM($I354:X354)))</f>
        <v>0</v>
      </c>
      <c r="Z354" s="154">
        <f>IF(Z$5&lt;=$D354,0,IF(SUM($D354,I331)&gt;Z$5,$S342/I331,$S342-SUM($I354:Y354)))</f>
        <v>0</v>
      </c>
      <c r="AA354" s="154">
        <f>IF(AA$5&lt;=$D354,0,IF(SUM($D354,I331)&gt;AA$5,$S342/I331,$S342-SUM($I354:Z354)))</f>
        <v>0</v>
      </c>
      <c r="AB354" s="154">
        <f>IF(AB$5&lt;=$D354,0,IF(SUM($D354,I331)&gt;AB$5,$S342/I331,$S342-SUM($I354:AA354)))</f>
        <v>0</v>
      </c>
      <c r="AC354" s="154">
        <f>IF(AC$5&lt;=$D354,0,IF(SUM($D354,I331)&gt;AC$5,$S342/I331,$S342-SUM($I354:AB354)))</f>
        <v>0</v>
      </c>
      <c r="AD354" s="154">
        <f>IF(AD$5&lt;=$D354,0,IF(SUM($D354,I331)&gt;AD$5,$S342/I331,$S342-SUM($I354:AC354)))</f>
        <v>0</v>
      </c>
      <c r="AE354" s="154">
        <f>IF(AE$5&lt;=$D354,0,IF(SUM($D354,I331)&gt;AE$5,$S342/I331,$S342-SUM($I354:AD354)))</f>
        <v>0</v>
      </c>
      <c r="AF354" s="154">
        <f>IF(AF$5&lt;=$D354,0,IF(SUM($D354,I331)&gt;AF$5,$S342/I331,$S342-SUM($I354:AE354)))</f>
        <v>0</v>
      </c>
      <c r="AG354" s="154">
        <f>IF(AG$5&lt;=$D354,0,IF(SUM($D354,I331)&gt;AG$5,$S342/I331,$S342-SUM($I354:AF354)))</f>
        <v>0</v>
      </c>
      <c r="AH354" s="154">
        <f>IF(AH$5&lt;=$D354,0,IF(SUM($D354,I331)&gt;AH$5,$S342/I331,$S342-SUM($I354:AG354)))</f>
        <v>0</v>
      </c>
      <c r="AI354" s="154">
        <f>IF(AI$5&lt;=$D354,0,IF(SUM($D354,I331)&gt;AI$5,$S342/I331,$S342-SUM($I354:AH354)))</f>
        <v>0</v>
      </c>
      <c r="AJ354" s="154">
        <f>IF(AJ$5&lt;=$D354,0,IF(SUM($D354,I331)&gt;AJ$5,$S342/I331,$S342-SUM($I354:AI354)))</f>
        <v>0</v>
      </c>
      <c r="AK354" s="154">
        <f>IF(AK$5&lt;=$D354,0,IF(SUM($D354,I331)&gt;AK$5,$S342/I331,$S342-SUM($I354:AJ354)))</f>
        <v>0</v>
      </c>
      <c r="AL354" s="154">
        <f>IF(AL$5&lt;=$D354,0,IF(SUM($D354,I331)&gt;AL$5,$S342/I331,$S342-SUM($I354:AK354)))</f>
        <v>0</v>
      </c>
      <c r="AM354" s="154">
        <f>IF(AM$5&lt;=$D354,0,IF(SUM($D354,I331)&gt;AM$5,$S342/I331,$S342-SUM($I354:AL354)))</f>
        <v>0</v>
      </c>
      <c r="AN354" s="154">
        <f>IF(AN$5&lt;=$D354,0,IF(SUM($D354,I331)&gt;AN$5,$S342/I331,$S342-SUM($I354:AM354)))</f>
        <v>0</v>
      </c>
      <c r="AO354" s="154">
        <f>IF(AO$5&lt;=$D354,0,IF(SUM($D354,I331)&gt;AO$5,$S342/I331,$S342-SUM($I354:AN354)))</f>
        <v>0</v>
      </c>
      <c r="AP354" s="154">
        <f>IF(AP$5&lt;=$D354,0,IF(SUM($D354,I331)&gt;AP$5,$S342/I331,$S342-SUM($I354:AO354)))</f>
        <v>0</v>
      </c>
      <c r="AQ354" s="154">
        <f>IF(AQ$5&lt;=$D354,0,IF(SUM($D354,I331)&gt;AQ$5,$S342/I331,$S342-SUM($I354:AP354)))</f>
        <v>0</v>
      </c>
      <c r="AR354" s="154">
        <f>IF(AR$5&lt;=$D354,0,IF(SUM($D354,I331)&gt;AR$5,$S342/I331,$S342-SUM($I354:AQ354)))</f>
        <v>0</v>
      </c>
      <c r="AS354" s="154">
        <f>IF(AS$5&lt;=$D354,0,IF(SUM($D354,I331)&gt;AS$5,$S342/I331,$S342-SUM($I354:AR354)))</f>
        <v>0</v>
      </c>
      <c r="AT354" s="154">
        <f>IF(AT$5&lt;=$D354,0,IF(SUM($D354,I331)&gt;AT$5,$S342/I331,$S342-SUM($I354:AS354)))</f>
        <v>0</v>
      </c>
      <c r="AU354" s="154">
        <f>IF(AU$5&lt;=$D354,0,IF(SUM($D354,I331)&gt;AU$5,$S342/I331,$S342-SUM($I354:AT354)))</f>
        <v>0</v>
      </c>
      <c r="AV354" s="154">
        <f>IF(AV$5&lt;=$D354,0,IF(SUM($D354,I331)&gt;AV$5,$S342/I331,$S342-SUM($I354:AU354)))</f>
        <v>0</v>
      </c>
      <c r="AW354" s="154">
        <f>IF(AW$5&lt;=$D354,0,IF(SUM($D354,I331)&gt;AW$5,$S342/I331,$S342-SUM($I354:AV354)))</f>
        <v>0</v>
      </c>
      <c r="AX354" s="154">
        <f>IF(AX$5&lt;=$D354,0,IF(SUM($D354,I331)&gt;AX$5,$S342/I331,$S342-SUM($I354:AW354)))</f>
        <v>0</v>
      </c>
      <c r="AY354" s="154">
        <f>IF(AY$5&lt;=$D354,0,IF(SUM($D354,I331)&gt;AY$5,$S342/I331,$S342-SUM($I354:AX354)))</f>
        <v>0</v>
      </c>
      <c r="AZ354" s="154">
        <f>IF(AZ$5&lt;=$D354,0,IF(SUM($D354,I331)&gt;AZ$5,$S342/I331,$S342-SUM($I354:AY354)))</f>
        <v>0</v>
      </c>
      <c r="BA354" s="154">
        <f>IF(BA$5&lt;=$D354,0,IF(SUM($D354,I331)&gt;BA$5,$S342/I331,$S342-SUM($I354:AZ354)))</f>
        <v>0</v>
      </c>
      <c r="BB354" s="154">
        <f>IF(BB$5&lt;=$D354,0,IF(SUM($D354,I331)&gt;BB$5,$S342/I331,$S342-SUM($I354:BA354)))</f>
        <v>0</v>
      </c>
      <c r="BC354" s="154">
        <f>IF(BC$5&lt;=$D354,0,IF(SUM($D354,I331)&gt;BC$5,$S342/I331,$S342-SUM($I354:BB354)))</f>
        <v>0</v>
      </c>
      <c r="BD354" s="154">
        <f>IF(BD$5&lt;=$D354,0,IF(SUM($D354,I331)&gt;BD$5,$S342/I331,$S342-SUM($I354:BC354)))</f>
        <v>0</v>
      </c>
      <c r="BE354" s="154">
        <f>IF(BE$5&lt;=$D354,0,IF(SUM($D354,I331)&gt;BE$5,$S342/I331,$S342-SUM($I354:BD354)))</f>
        <v>0</v>
      </c>
      <c r="BF354" s="154">
        <f>IF(BF$5&lt;=$D354,0,IF(SUM($D354,I331)&gt;BF$5,$S342/I331,$S342-SUM($I354:BE354)))</f>
        <v>0</v>
      </c>
      <c r="BG354" s="154">
        <f>IF(BG$5&lt;=$D354,0,IF(SUM($D354,I331)&gt;BG$5,$S342/I331,$S342-SUM($I354:BF354)))</f>
        <v>0</v>
      </c>
      <c r="BH354" s="154">
        <f>IF(BH$5&lt;=$D354,0,IF(SUM($D354,I331)&gt;BH$5,$S342/I331,$S342-SUM($I354:BG354)))</f>
        <v>0</v>
      </c>
      <c r="BI354" s="154">
        <f>IF(BI$5&lt;=$D354,0,IF(SUM($D354,I331)&gt;BI$5,$S342/I331,$S342-SUM($I354:BH354)))</f>
        <v>0</v>
      </c>
      <c r="BJ354" s="154">
        <f>IF(BJ$5&lt;=$D354,0,IF(SUM($D354,I331)&gt;BJ$5,$S342/I331,$S342-SUM($I354:BI354)))</f>
        <v>0</v>
      </c>
      <c r="BK354" s="154">
        <f>IF(BK$5&lt;=$D354,0,IF(SUM($D354,I331)&gt;BK$5,$S342/I331,$S342-SUM($I354:BJ354)))</f>
        <v>0</v>
      </c>
      <c r="BL354" s="154">
        <f>IF(BL$5&lt;=$D354,0,IF(SUM($D354,I331)&gt;BL$5,$S342/I331,$S342-SUM($I354:BK354)))</f>
        <v>0</v>
      </c>
      <c r="BM354" s="154">
        <f>IF(BM$5&lt;=$D354,0,IF(SUM($D354,I331)&gt;BM$5,$S342/I331,$S342-SUM($I354:BL354)))</f>
        <v>0</v>
      </c>
      <c r="BN354" s="154">
        <f>IF(BN$5&lt;=$D354,0,IF(SUM($D354,I331)&gt;BN$5,$S342/I331,$S342-SUM($I354:BM354)))</f>
        <v>0</v>
      </c>
      <c r="BO354" s="154">
        <f>IF(BO$5&lt;=$D354,0,IF(SUM($D354,I331)&gt;BO$5,$S342/I331,$S342-SUM($I354:BN354)))</f>
        <v>0</v>
      </c>
      <c r="BP354" s="154">
        <f>IF(BP$5&lt;=$D354,0,IF(SUM($D354,I331)&gt;BP$5,$S342/I331,$S342-SUM($I354:BO354)))</f>
        <v>0</v>
      </c>
      <c r="BQ354" s="154">
        <f>IF(BQ$5&lt;=$D354,0,IF(SUM($D354,I331)&gt;BQ$5,$S342/I331,$S342-SUM($I354:BP354)))</f>
        <v>0</v>
      </c>
      <c r="BR354" s="154">
        <f>IF(BR$5&lt;=$D354,0,IF(SUM($D354,I331)&gt;BR$5,$S342/I331,$S342-SUM($I354:BQ354)))</f>
        <v>0</v>
      </c>
      <c r="BS354" s="154">
        <f>IF(BS$5&lt;=$D354,0,IF(SUM($D354,I331)&gt;BS$5,$S342/I331,$S342-SUM($I354:BR354)))</f>
        <v>0</v>
      </c>
      <c r="BT354" s="154">
        <f>IF(BT$5&lt;=$D354,0,IF(SUM($D354,I331)&gt;BT$5,$S342/I331,$S342-SUM($I354:BS354)))</f>
        <v>0</v>
      </c>
      <c r="BU354" s="154">
        <f>IF(BU$5&lt;=$D354,0,IF(SUM($D354,I331)&gt;BU$5,$S342/I331,$S342-SUM($I354:BT354)))</f>
        <v>0</v>
      </c>
      <c r="BV354" s="154">
        <f>IF(BV$5&lt;=$D354,0,IF(SUM($D354,I331)&gt;BV$5,$S342/I331,$S342-SUM($I354:BU354)))</f>
        <v>0</v>
      </c>
      <c r="BW354" s="154">
        <f>IF(BW$5&lt;=$D354,0,IF(SUM($D354,I331)&gt;BW$5,$S342/I331,$S342-SUM($I354:BV354)))</f>
        <v>0</v>
      </c>
    </row>
    <row r="355" spans="4:75" ht="12.75" customHeight="1" outlineLevel="1">
      <c r="D355" s="155">
        <f t="shared" si="90"/>
        <v>2023</v>
      </c>
      <c r="E355" s="120" t="s">
        <v>55</v>
      </c>
      <c r="I355" s="134"/>
      <c r="J355" s="152">
        <f>IF(J$5&lt;=$D355,0,IF(SUM($D355,I331)&gt;J$5,$T342/I331,$T342-SUM($I355:I355)))</f>
        <v>0</v>
      </c>
      <c r="K355" s="152">
        <f>IF(K$5&lt;=$D355,0,IF(SUM($D355,I331)&gt;K$5,$T342/I331,$T342-SUM($I355:J355)))</f>
        <v>0</v>
      </c>
      <c r="L355" s="152">
        <f>IF(L$5&lt;=$D355,0,IF(SUM($D355,I331)&gt;L$5,$T342/I331,$T342-SUM($I355:K355)))</f>
        <v>0</v>
      </c>
      <c r="M355" s="152">
        <f>IF(M$5&lt;=$D355,0,IF(SUM($D355,I331)&gt;M$5,$T342/I331,$T342-SUM($I355:L355)))</f>
        <v>0</v>
      </c>
      <c r="N355" s="152">
        <f>IF(N$5&lt;=$D355,0,IF(SUM($D355,I331)&gt;N$5,$T342/I331,$T342-SUM($I355:M355)))</f>
        <v>0</v>
      </c>
      <c r="O355" s="152">
        <f>IF(O$5&lt;=$D355,0,IF(SUM($D355,I331)&gt;O$5,$T342/I331,$T342-SUM($I355:N355)))</f>
        <v>0</v>
      </c>
      <c r="P355" s="152">
        <f>IF(P$5&lt;=$D355,0,IF(SUM($D355,I331)&gt;P$5,$T342/I331,$T342-SUM($I355:O355)))</f>
        <v>0</v>
      </c>
      <c r="Q355" s="152">
        <f>IF(Q$5&lt;=$D355,0,IF(SUM($D355,I331)&gt;Q$5,$T342/I331,$T342-SUM($I355:P355)))</f>
        <v>0</v>
      </c>
      <c r="R355" s="152">
        <f>IF(R$5&lt;=$D355,0,IF(SUM($D355,I331)&gt;R$5,$T342/I331,$T342-SUM($I355:Q355)))</f>
        <v>0</v>
      </c>
      <c r="S355" s="152">
        <f>IF(S$5&lt;=$D355,0,IF(SUM($D355,I331)&gt;S$5,$T342/I331,$T342-SUM($I355:R355)))</f>
        <v>0</v>
      </c>
      <c r="T355" s="152">
        <f>IF(T$5&lt;=$D355,0,IF(SUM($D355,I331)&gt;T$5,$T342/I331,$T342-SUM($I355:S355)))</f>
        <v>0</v>
      </c>
      <c r="U355" s="153">
        <f>IF(U$5&lt;=$D355,0,IF(SUM($D355,I331)&gt;U$5,$T342/I331,$T342-SUM($I355:T355)))</f>
        <v>0</v>
      </c>
      <c r="V355" s="154">
        <f>IF(V$5&lt;=$D355,0,IF(SUM($D355,I331)&gt;V$5,$T342/I331,$T342-SUM($I355:U355)))</f>
        <v>0</v>
      </c>
      <c r="W355" s="154">
        <f>IF(W$5&lt;=$D355,0,IF(SUM($D355,I331)&gt;W$5,$T342/I331,$T342-SUM($I355:V355)))</f>
        <v>0</v>
      </c>
      <c r="X355" s="154">
        <f>IF(X$5&lt;=$D355,0,IF(SUM($D355,I331)&gt;X$5,$T342/I331,$T342-SUM($I355:W355)))</f>
        <v>0</v>
      </c>
      <c r="Y355" s="154">
        <f>IF(Y$5&lt;=$D355,0,IF(SUM($D355,I331)&gt;Y$5,$T342/I331,$T342-SUM($I355:X355)))</f>
        <v>0</v>
      </c>
      <c r="Z355" s="154">
        <f>IF(Z$5&lt;=$D355,0,IF(SUM($D355,I331)&gt;Z$5,$T342/I331,$T342-SUM($I355:Y355)))</f>
        <v>0</v>
      </c>
      <c r="AA355" s="154">
        <f>IF(AA$5&lt;=$D355,0,IF(SUM($D355,I331)&gt;AA$5,$T342/I331,$T342-SUM($I355:Z355)))</f>
        <v>0</v>
      </c>
      <c r="AB355" s="154">
        <f>IF(AB$5&lt;=$D355,0,IF(SUM($D355,I331)&gt;AB$5,$T342/I331,$T342-SUM($I355:AA355)))</f>
        <v>0</v>
      </c>
      <c r="AC355" s="154">
        <f>IF(AC$5&lt;=$D355,0,IF(SUM($D355,I331)&gt;AC$5,$T342/I331,$T342-SUM($I355:AB355)))</f>
        <v>0</v>
      </c>
      <c r="AD355" s="154">
        <f>IF(AD$5&lt;=$D355,0,IF(SUM($D355,I331)&gt;AD$5,$T342/I331,$T342-SUM($I355:AC355)))</f>
        <v>0</v>
      </c>
      <c r="AE355" s="154">
        <f>IF(AE$5&lt;=$D355,0,IF(SUM($D355,I331)&gt;AE$5,$T342/I331,$T342-SUM($I355:AD355)))</f>
        <v>0</v>
      </c>
      <c r="AF355" s="154">
        <f>IF(AF$5&lt;=$D355,0,IF(SUM($D355,I331)&gt;AF$5,$T342/I331,$T342-SUM($I355:AE355)))</f>
        <v>0</v>
      </c>
      <c r="AG355" s="154">
        <f>IF(AG$5&lt;=$D355,0,IF(SUM($D355,I331)&gt;AG$5,$T342/I331,$T342-SUM($I355:AF355)))</f>
        <v>0</v>
      </c>
      <c r="AH355" s="154">
        <f>IF(AH$5&lt;=$D355,0,IF(SUM($D355,I331)&gt;AH$5,$T342/I331,$T342-SUM($I355:AG355)))</f>
        <v>0</v>
      </c>
      <c r="AI355" s="154">
        <f>IF(AI$5&lt;=$D355,0,IF(SUM($D355,I331)&gt;AI$5,$T342/I331,$T342-SUM($I355:AH355)))</f>
        <v>0</v>
      </c>
      <c r="AJ355" s="154">
        <f>IF(AJ$5&lt;=$D355,0,IF(SUM($D355,I331)&gt;AJ$5,$T342/I331,$T342-SUM($I355:AI355)))</f>
        <v>0</v>
      </c>
      <c r="AK355" s="154">
        <f>IF(AK$5&lt;=$D355,0,IF(SUM($D355,I331)&gt;AK$5,$T342/I331,$T342-SUM($I355:AJ355)))</f>
        <v>0</v>
      </c>
      <c r="AL355" s="154">
        <f>IF(AL$5&lt;=$D355,0,IF(SUM($D355,I331)&gt;AL$5,$T342/I331,$T342-SUM($I355:AK355)))</f>
        <v>0</v>
      </c>
      <c r="AM355" s="154">
        <f>IF(AM$5&lt;=$D355,0,IF(SUM($D355,I331)&gt;AM$5,$T342/I331,$T342-SUM($I355:AL355)))</f>
        <v>0</v>
      </c>
      <c r="AN355" s="154">
        <f>IF(AN$5&lt;=$D355,0,IF(SUM($D355,I331)&gt;AN$5,$T342/I331,$T342-SUM($I355:AM355)))</f>
        <v>0</v>
      </c>
      <c r="AO355" s="154">
        <f>IF(AO$5&lt;=$D355,0,IF(SUM($D355,I331)&gt;AO$5,$T342/I331,$T342-SUM($I355:AN355)))</f>
        <v>0</v>
      </c>
      <c r="AP355" s="154">
        <f>IF(AP$5&lt;=$D355,0,IF(SUM($D355,I331)&gt;AP$5,$T342/I331,$T342-SUM($I355:AO355)))</f>
        <v>0</v>
      </c>
      <c r="AQ355" s="154">
        <f>IF(AQ$5&lt;=$D355,0,IF(SUM($D355,I331)&gt;AQ$5,$T342/I331,$T342-SUM($I355:AP355)))</f>
        <v>0</v>
      </c>
      <c r="AR355" s="154">
        <f>IF(AR$5&lt;=$D355,0,IF(SUM($D355,I331)&gt;AR$5,$T342/I331,$T342-SUM($I355:AQ355)))</f>
        <v>0</v>
      </c>
      <c r="AS355" s="154">
        <f>IF(AS$5&lt;=$D355,0,IF(SUM($D355,I331)&gt;AS$5,$T342/I331,$T342-SUM($I355:AR355)))</f>
        <v>0</v>
      </c>
      <c r="AT355" s="154">
        <f>IF(AT$5&lt;=$D355,0,IF(SUM($D355,I331)&gt;AT$5,$T342/I331,$T342-SUM($I355:AS355)))</f>
        <v>0</v>
      </c>
      <c r="AU355" s="154">
        <f>IF(AU$5&lt;=$D355,0,IF(SUM($D355,I331)&gt;AU$5,$T342/I331,$T342-SUM($I355:AT355)))</f>
        <v>0</v>
      </c>
      <c r="AV355" s="154">
        <f>IF(AV$5&lt;=$D355,0,IF(SUM($D355,I331)&gt;AV$5,$T342/I331,$T342-SUM($I355:AU355)))</f>
        <v>0</v>
      </c>
      <c r="AW355" s="154">
        <f>IF(AW$5&lt;=$D355,0,IF(SUM($D355,I331)&gt;AW$5,$T342/I331,$T342-SUM($I355:AV355)))</f>
        <v>0</v>
      </c>
      <c r="AX355" s="154">
        <f>IF(AX$5&lt;=$D355,0,IF(SUM($D355,I331)&gt;AX$5,$T342/I331,$T342-SUM($I355:AW355)))</f>
        <v>0</v>
      </c>
      <c r="AY355" s="154">
        <f>IF(AY$5&lt;=$D355,0,IF(SUM($D355,I331)&gt;AY$5,$T342/I331,$T342-SUM($I355:AX355)))</f>
        <v>0</v>
      </c>
      <c r="AZ355" s="154">
        <f>IF(AZ$5&lt;=$D355,0,IF(SUM($D355,I331)&gt;AZ$5,$T342/I331,$T342-SUM($I355:AY355)))</f>
        <v>0</v>
      </c>
      <c r="BA355" s="154">
        <f>IF(BA$5&lt;=$D355,0,IF(SUM($D355,I331)&gt;BA$5,$T342/I331,$T342-SUM($I355:AZ355)))</f>
        <v>0</v>
      </c>
      <c r="BB355" s="154">
        <f>IF(BB$5&lt;=$D355,0,IF(SUM($D355,I331)&gt;BB$5,$T342/I331,$T342-SUM($I355:BA355)))</f>
        <v>0</v>
      </c>
      <c r="BC355" s="154">
        <f>IF(BC$5&lt;=$D355,0,IF(SUM($D355,I331)&gt;BC$5,$T342/I331,$T342-SUM($I355:BB355)))</f>
        <v>0</v>
      </c>
      <c r="BD355" s="154">
        <f>IF(BD$5&lt;=$D355,0,IF(SUM($D355,I331)&gt;BD$5,$T342/I331,$T342-SUM($I355:BC355)))</f>
        <v>0</v>
      </c>
      <c r="BE355" s="154">
        <f>IF(BE$5&lt;=$D355,0,IF(SUM($D355,I331)&gt;BE$5,$T342/I331,$T342-SUM($I355:BD355)))</f>
        <v>0</v>
      </c>
      <c r="BF355" s="154">
        <f>IF(BF$5&lt;=$D355,0,IF(SUM($D355,I331)&gt;BF$5,$T342/I331,$T342-SUM($I355:BE355)))</f>
        <v>0</v>
      </c>
      <c r="BG355" s="154">
        <f>IF(BG$5&lt;=$D355,0,IF(SUM($D355,I331)&gt;BG$5,$T342/I331,$T342-SUM($I355:BF355)))</f>
        <v>0</v>
      </c>
      <c r="BH355" s="154">
        <f>IF(BH$5&lt;=$D355,0,IF(SUM($D355,I331)&gt;BH$5,$T342/I331,$T342-SUM($I355:BG355)))</f>
        <v>0</v>
      </c>
      <c r="BI355" s="154">
        <f>IF(BI$5&lt;=$D355,0,IF(SUM($D355,I331)&gt;BI$5,$T342/I331,$T342-SUM($I355:BH355)))</f>
        <v>0</v>
      </c>
      <c r="BJ355" s="154">
        <f>IF(BJ$5&lt;=$D355,0,IF(SUM($D355,I331)&gt;BJ$5,$T342/I331,$T342-SUM($I355:BI355)))</f>
        <v>0</v>
      </c>
      <c r="BK355" s="154">
        <f>IF(BK$5&lt;=$D355,0,IF(SUM($D355,I331)&gt;BK$5,$T342/I331,$T342-SUM($I355:BJ355)))</f>
        <v>0</v>
      </c>
      <c r="BL355" s="154">
        <f>IF(BL$5&lt;=$D355,0,IF(SUM($D355,I331)&gt;BL$5,$T342/I331,$T342-SUM($I355:BK355)))</f>
        <v>0</v>
      </c>
      <c r="BM355" s="154">
        <f>IF(BM$5&lt;=$D355,0,IF(SUM($D355,I331)&gt;BM$5,$T342/I331,$T342-SUM($I355:BL355)))</f>
        <v>0</v>
      </c>
      <c r="BN355" s="154">
        <f>IF(BN$5&lt;=$D355,0,IF(SUM($D355,I331)&gt;BN$5,$T342/I331,$T342-SUM($I355:BM355)))</f>
        <v>0</v>
      </c>
      <c r="BO355" s="154">
        <f>IF(BO$5&lt;=$D355,0,IF(SUM($D355,I331)&gt;BO$5,$T342/I331,$T342-SUM($I355:BN355)))</f>
        <v>0</v>
      </c>
      <c r="BP355" s="154">
        <f>IF(BP$5&lt;=$D355,0,IF(SUM($D355,I331)&gt;BP$5,$T342/I331,$T342-SUM($I355:BO355)))</f>
        <v>0</v>
      </c>
      <c r="BQ355" s="154">
        <f>IF(BQ$5&lt;=$D355,0,IF(SUM($D355,I331)&gt;BQ$5,$T342/I331,$T342-SUM($I355:BP355)))</f>
        <v>0</v>
      </c>
      <c r="BR355" s="154">
        <f>IF(BR$5&lt;=$D355,0,IF(SUM($D355,I331)&gt;BR$5,$T342/I331,$T342-SUM($I355:BQ355)))</f>
        <v>0</v>
      </c>
      <c r="BS355" s="154">
        <f>IF(BS$5&lt;=$D355,0,IF(SUM($D355,I331)&gt;BS$5,$T342/I331,$T342-SUM($I355:BR355)))</f>
        <v>0</v>
      </c>
      <c r="BT355" s="154">
        <f>IF(BT$5&lt;=$D355,0,IF(SUM($D355,I331)&gt;BT$5,$T342/I331,$T342-SUM($I355:BS355)))</f>
        <v>0</v>
      </c>
      <c r="BU355" s="154">
        <f>IF(BU$5&lt;=$D355,0,IF(SUM($D355,I331)&gt;BU$5,$T342/I331,$T342-SUM($I355:BT355)))</f>
        <v>0</v>
      </c>
      <c r="BV355" s="154">
        <f>IF(BV$5&lt;=$D355,0,IF(SUM($D355,I331)&gt;BV$5,$T342/I331,$T342-SUM($I355:BU355)))</f>
        <v>0</v>
      </c>
      <c r="BW355" s="154">
        <f>IF(BW$5&lt;=$D355,0,IF(SUM($D355,I331)&gt;BW$5,$T342/I331,$T342-SUM($I355:BV355)))</f>
        <v>0</v>
      </c>
    </row>
    <row r="356" spans="4:75" ht="12.75" customHeight="1" outlineLevel="1">
      <c r="D356" s="155">
        <f t="shared" si="90"/>
        <v>2024</v>
      </c>
      <c r="E356" s="120" t="s">
        <v>55</v>
      </c>
      <c r="I356" s="134"/>
      <c r="J356" s="152">
        <f>IF(J$5&lt;=$D356,0,IF(SUM($D356,I331)&gt;J$5,$U342/I331,$U342-SUM($I356:I356)))</f>
        <v>0</v>
      </c>
      <c r="K356" s="152">
        <f>IF(K$5&lt;=$D356,0,IF(SUM($D356,I331)&gt;K$5,$U342/I331,$U342-SUM($I356:J356)))</f>
        <v>0</v>
      </c>
      <c r="L356" s="152">
        <f>IF(L$5&lt;=$D356,0,IF(SUM($D356,I331)&gt;L$5,$U342/I331,$U342-SUM($I356:K356)))</f>
        <v>0</v>
      </c>
      <c r="M356" s="152">
        <f>IF(M$5&lt;=$D356,0,IF(SUM($D356,I331)&gt;M$5,$U342/I331,$U342-SUM($I356:L356)))</f>
        <v>0</v>
      </c>
      <c r="N356" s="152">
        <f>IF(N$5&lt;=$D356,0,IF(SUM($D356,I331)&gt;N$5,$U342/I331,$U342-SUM($I356:M356)))</f>
        <v>0</v>
      </c>
      <c r="O356" s="152">
        <f>IF(O$5&lt;=$D356,0,IF(SUM($D356,I331)&gt;O$5,$U342/I331,$U342-SUM($I356:N356)))</f>
        <v>0</v>
      </c>
      <c r="P356" s="152">
        <f>IF(P$5&lt;=$D356,0,IF(SUM($D356,I331)&gt;P$5,$U342/I331,$U342-SUM($I356:O356)))</f>
        <v>0</v>
      </c>
      <c r="Q356" s="152">
        <f>IF(Q$5&lt;=$D356,0,IF(SUM($D356,I331)&gt;Q$5,$U342/I331,$U342-SUM($I356:P356)))</f>
        <v>0</v>
      </c>
      <c r="R356" s="152">
        <f>IF(R$5&lt;=$D356,0,IF(SUM($D356,I331)&gt;R$5,$U342/I331,$U342-SUM($I356:Q356)))</f>
        <v>0</v>
      </c>
      <c r="S356" s="152">
        <f>IF(S$5&lt;=$D356,0,IF(SUM($D356,I331)&gt;S$5,$U342/I331,$U342-SUM($I356:R356)))</f>
        <v>0</v>
      </c>
      <c r="T356" s="152">
        <f>IF(T$5&lt;=$D356,0,IF(SUM($D356,I331)&gt;T$5,$U342/I331,$U342-SUM($I356:S356)))</f>
        <v>0</v>
      </c>
      <c r="U356" s="152">
        <f>IF(U$5&lt;=$D356,0,IF(SUM($D356,I331)&gt;U$5,$U342/I331,$U342-SUM($I356:T356)))</f>
        <v>0</v>
      </c>
      <c r="V356" s="153">
        <f>IF(V$5&lt;=$D356,0,IF(SUM($D356,I331)&gt;V$5,$U342/I331,$U342-SUM($I356:U356)))</f>
        <v>0</v>
      </c>
      <c r="W356" s="154">
        <f>IF(W$5&lt;=$D356,0,IF(SUM($D356,I331)&gt;W$5,$U342/I331,$U342-SUM($I356:V356)))</f>
        <v>0</v>
      </c>
      <c r="X356" s="154">
        <f>IF(X$5&lt;=$D356,0,IF(SUM($D356,I331)&gt;X$5,$U342/I331,$U342-SUM($I356:W356)))</f>
        <v>0</v>
      </c>
      <c r="Y356" s="154">
        <f>IF(Y$5&lt;=$D356,0,IF(SUM($D356,I331)&gt;Y$5,$U342/I331,$U342-SUM($I356:X356)))</f>
        <v>0</v>
      </c>
      <c r="Z356" s="154">
        <f>IF(Z$5&lt;=$D356,0,IF(SUM($D356,I331)&gt;Z$5,$U342/I331,$U342-SUM($I356:Y356)))</f>
        <v>0</v>
      </c>
      <c r="AA356" s="154">
        <f>IF(AA$5&lt;=$D356,0,IF(SUM($D356,I331)&gt;AA$5,$U342/I331,$U342-SUM($I356:Z356)))</f>
        <v>0</v>
      </c>
      <c r="AB356" s="154">
        <f>IF(AB$5&lt;=$D356,0,IF(SUM($D356,I331)&gt;AB$5,$U342/I331,$U342-SUM($I356:AA356)))</f>
        <v>0</v>
      </c>
      <c r="AC356" s="154">
        <f>IF(AC$5&lt;=$D356,0,IF(SUM($D356,I331)&gt;AC$5,$U342/I331,$U342-SUM($I356:AB356)))</f>
        <v>0</v>
      </c>
      <c r="AD356" s="154">
        <f>IF(AD$5&lt;=$D356,0,IF(SUM($D356,I331)&gt;AD$5,$U342/I331,$U342-SUM($I356:AC356)))</f>
        <v>0</v>
      </c>
      <c r="AE356" s="154">
        <f>IF(AE$5&lt;=$D356,0,IF(SUM($D356,I331)&gt;AE$5,$U342/I331,$U342-SUM($I356:AD356)))</f>
        <v>0</v>
      </c>
      <c r="AF356" s="154">
        <f>IF(AF$5&lt;=$D356,0,IF(SUM($D356,I331)&gt;AF$5,$U342/I331,$U342-SUM($I356:AE356)))</f>
        <v>0</v>
      </c>
      <c r="AG356" s="154">
        <f>IF(AG$5&lt;=$D356,0,IF(SUM($D356,I331)&gt;AG$5,$U342/I331,$U342-SUM($I356:AF356)))</f>
        <v>0</v>
      </c>
      <c r="AH356" s="154">
        <f>IF(AH$5&lt;=$D356,0,IF(SUM($D356,I331)&gt;AH$5,$U342/I331,$U342-SUM($I356:AG356)))</f>
        <v>0</v>
      </c>
      <c r="AI356" s="154">
        <f>IF(AI$5&lt;=$D356,0,IF(SUM($D356,I331)&gt;AI$5,$U342/I331,$U342-SUM($I356:AH356)))</f>
        <v>0</v>
      </c>
      <c r="AJ356" s="154">
        <f>IF(AJ$5&lt;=$D356,0,IF(SUM($D356,I331)&gt;AJ$5,$U342/I331,$U342-SUM($I356:AI356)))</f>
        <v>0</v>
      </c>
      <c r="AK356" s="154">
        <f>IF(AK$5&lt;=$D356,0,IF(SUM($D356,I331)&gt;AK$5,$U342/I331,$U342-SUM($I356:AJ356)))</f>
        <v>0</v>
      </c>
      <c r="AL356" s="154">
        <f>IF(AL$5&lt;=$D356,0,IF(SUM($D356,I331)&gt;AL$5,$U342/I331,$U342-SUM($I356:AK356)))</f>
        <v>0</v>
      </c>
      <c r="AM356" s="154">
        <f>IF(AM$5&lt;=$D356,0,IF(SUM($D356,I331)&gt;AM$5,$U342/I331,$U342-SUM($I356:AL356)))</f>
        <v>0</v>
      </c>
      <c r="AN356" s="154">
        <f>IF(AN$5&lt;=$D356,0,IF(SUM($D356,I331)&gt;AN$5,$U342/I331,$U342-SUM($I356:AM356)))</f>
        <v>0</v>
      </c>
      <c r="AO356" s="154">
        <f>IF(AO$5&lt;=$D356,0,IF(SUM($D356,I331)&gt;AO$5,$U342/I331,$U342-SUM($I356:AN356)))</f>
        <v>0</v>
      </c>
      <c r="AP356" s="154">
        <f>IF(AP$5&lt;=$D356,0,IF(SUM($D356,I331)&gt;AP$5,$U342/I331,$U342-SUM($I356:AO356)))</f>
        <v>0</v>
      </c>
      <c r="AQ356" s="154">
        <f>IF(AQ$5&lt;=$D356,0,IF(SUM($D356,I331)&gt;AQ$5,$U342/I331,$U342-SUM($I356:AP356)))</f>
        <v>0</v>
      </c>
      <c r="AR356" s="154">
        <f>IF(AR$5&lt;=$D356,0,IF(SUM($D356,I331)&gt;AR$5,$U342/I331,$U342-SUM($I356:AQ356)))</f>
        <v>0</v>
      </c>
      <c r="AS356" s="154">
        <f>IF(AS$5&lt;=$D356,0,IF(SUM($D356,I331)&gt;AS$5,$U342/I331,$U342-SUM($I356:AR356)))</f>
        <v>0</v>
      </c>
      <c r="AT356" s="154">
        <f>IF(AT$5&lt;=$D356,0,IF(SUM($D356,I331)&gt;AT$5,$U342/I331,$U342-SUM($I356:AS356)))</f>
        <v>0</v>
      </c>
      <c r="AU356" s="154">
        <f>IF(AU$5&lt;=$D356,0,IF(SUM($D356,I331)&gt;AU$5,$U342/I331,$U342-SUM($I356:AT356)))</f>
        <v>0</v>
      </c>
      <c r="AV356" s="154">
        <f>IF(AV$5&lt;=$D356,0,IF(SUM($D356,I331)&gt;AV$5,$U342/I331,$U342-SUM($I356:AU356)))</f>
        <v>0</v>
      </c>
      <c r="AW356" s="154">
        <f>IF(AW$5&lt;=$D356,0,IF(SUM($D356,I331)&gt;AW$5,$U342/I331,$U342-SUM($I356:AV356)))</f>
        <v>0</v>
      </c>
      <c r="AX356" s="154">
        <f>IF(AX$5&lt;=$D356,0,IF(SUM($D356,I331)&gt;AX$5,$U342/I331,$U342-SUM($I356:AW356)))</f>
        <v>0</v>
      </c>
      <c r="AY356" s="154">
        <f>IF(AY$5&lt;=$D356,0,IF(SUM($D356,I331)&gt;AY$5,$U342/I331,$U342-SUM($I356:AX356)))</f>
        <v>0</v>
      </c>
      <c r="AZ356" s="154">
        <f>IF(AZ$5&lt;=$D356,0,IF(SUM($D356,I331)&gt;AZ$5,$U342/I331,$U342-SUM($I356:AY356)))</f>
        <v>0</v>
      </c>
      <c r="BA356" s="154">
        <f>IF(BA$5&lt;=$D356,0,IF(SUM($D356,I331)&gt;BA$5,$U342/I331,$U342-SUM($I356:AZ356)))</f>
        <v>0</v>
      </c>
      <c r="BB356" s="154">
        <f>IF(BB$5&lt;=$D356,0,IF(SUM($D356,I331)&gt;BB$5,$U342/I331,$U342-SUM($I356:BA356)))</f>
        <v>0</v>
      </c>
      <c r="BC356" s="154">
        <f>IF(BC$5&lt;=$D356,0,IF(SUM($D356,I331)&gt;BC$5,$U342/I331,$U342-SUM($I356:BB356)))</f>
        <v>0</v>
      </c>
      <c r="BD356" s="154">
        <f>IF(BD$5&lt;=$D356,0,IF(SUM($D356,I331)&gt;BD$5,$U342/I331,$U342-SUM($I356:BC356)))</f>
        <v>0</v>
      </c>
      <c r="BE356" s="154">
        <f>IF(BE$5&lt;=$D356,0,IF(SUM($D356,I331)&gt;BE$5,$U342/I331,$U342-SUM($I356:BD356)))</f>
        <v>0</v>
      </c>
      <c r="BF356" s="154">
        <f>IF(BF$5&lt;=$D356,0,IF(SUM($D356,I331)&gt;BF$5,$U342/I331,$U342-SUM($I356:BE356)))</f>
        <v>0</v>
      </c>
      <c r="BG356" s="154">
        <f>IF(BG$5&lt;=$D356,0,IF(SUM($D356,I331)&gt;BG$5,$U342/I331,$U342-SUM($I356:BF356)))</f>
        <v>0</v>
      </c>
      <c r="BH356" s="154">
        <f>IF(BH$5&lt;=$D356,0,IF(SUM($D356,I331)&gt;BH$5,$U342/I331,$U342-SUM($I356:BG356)))</f>
        <v>0</v>
      </c>
      <c r="BI356" s="154">
        <f>IF(BI$5&lt;=$D356,0,IF(SUM($D356,I331)&gt;BI$5,$U342/I331,$U342-SUM($I356:BH356)))</f>
        <v>0</v>
      </c>
      <c r="BJ356" s="154">
        <f>IF(BJ$5&lt;=$D356,0,IF(SUM($D356,I331)&gt;BJ$5,$U342/I331,$U342-SUM($I356:BI356)))</f>
        <v>0</v>
      </c>
      <c r="BK356" s="154">
        <f>IF(BK$5&lt;=$D356,0,IF(SUM($D356,I331)&gt;BK$5,$U342/I331,$U342-SUM($I356:BJ356)))</f>
        <v>0</v>
      </c>
      <c r="BL356" s="154">
        <f>IF(BL$5&lt;=$D356,0,IF(SUM($D356,I331)&gt;BL$5,$U342/I331,$U342-SUM($I356:BK356)))</f>
        <v>0</v>
      </c>
      <c r="BM356" s="154">
        <f>IF(BM$5&lt;=$D356,0,IF(SUM($D356,I331)&gt;BM$5,$U342/I331,$U342-SUM($I356:BL356)))</f>
        <v>0</v>
      </c>
      <c r="BN356" s="154">
        <f>IF(BN$5&lt;=$D356,0,IF(SUM($D356,I331)&gt;BN$5,$U342/I331,$U342-SUM($I356:BM356)))</f>
        <v>0</v>
      </c>
      <c r="BO356" s="154">
        <f>IF(BO$5&lt;=$D356,0,IF(SUM($D356,I331)&gt;BO$5,$U342/I331,$U342-SUM($I356:BN356)))</f>
        <v>0</v>
      </c>
      <c r="BP356" s="154">
        <f>IF(BP$5&lt;=$D356,0,IF(SUM($D356,I331)&gt;BP$5,$U342/I331,$U342-SUM($I356:BO356)))</f>
        <v>0</v>
      </c>
      <c r="BQ356" s="154">
        <f>IF(BQ$5&lt;=$D356,0,IF(SUM($D356,I331)&gt;BQ$5,$U342/I331,$U342-SUM($I356:BP356)))</f>
        <v>0</v>
      </c>
      <c r="BR356" s="154">
        <f>IF(BR$5&lt;=$D356,0,IF(SUM($D356,I331)&gt;BR$5,$U342/I331,$U342-SUM($I356:BQ356)))</f>
        <v>0</v>
      </c>
      <c r="BS356" s="154">
        <f>IF(BS$5&lt;=$D356,0,IF(SUM($D356,I331)&gt;BS$5,$U342/I331,$U342-SUM($I356:BR356)))</f>
        <v>0</v>
      </c>
      <c r="BT356" s="154">
        <f>IF(BT$5&lt;=$D356,0,IF(SUM($D356,I331)&gt;BT$5,$U342/I331,$U342-SUM($I356:BS356)))</f>
        <v>0</v>
      </c>
      <c r="BU356" s="154">
        <f>IF(BU$5&lt;=$D356,0,IF(SUM($D356,I331)&gt;BU$5,$U342/I331,$U342-SUM($I356:BT356)))</f>
        <v>0</v>
      </c>
      <c r="BV356" s="154">
        <f>IF(BV$5&lt;=$D356,0,IF(SUM($D356,I331)&gt;BV$5,$U342/I331,$U342-SUM($I356:BU356)))</f>
        <v>0</v>
      </c>
      <c r="BW356" s="154">
        <f>IF(BW$5&lt;=$D356,0,IF(SUM($D356,I331)&gt;BW$5,$U342/I331,$U342-SUM($I356:BV356)))</f>
        <v>0</v>
      </c>
    </row>
    <row r="357" spans="4:75" ht="12.75" customHeight="1" outlineLevel="1">
      <c r="D357" s="155">
        <f t="shared" si="90"/>
        <v>2025</v>
      </c>
      <c r="E357" s="120" t="s">
        <v>55</v>
      </c>
      <c r="I357" s="134"/>
      <c r="J357" s="152">
        <f>IF(J$5&lt;=$D357,0,IF(SUM($D357,I331)&gt;J$5,$V342/I331,$V342-SUM($I357:I357)))</f>
        <v>0</v>
      </c>
      <c r="K357" s="152">
        <f>IF(K$5&lt;=$D357,0,IF(SUM($D357,I331)&gt;K$5,$V342/I331,$V342-SUM($I357:J357)))</f>
        <v>0</v>
      </c>
      <c r="L357" s="152">
        <f>IF(L$5&lt;=$D357,0,IF(SUM($D357,I331)&gt;L$5,$V342/I331,$V342-SUM($I357:K357)))</f>
        <v>0</v>
      </c>
      <c r="M357" s="152">
        <f>IF(M$5&lt;=$D357,0,IF(SUM($D357,I331)&gt;M$5,$V342/I331,$V342-SUM($I357:L357)))</f>
        <v>0</v>
      </c>
      <c r="N357" s="152">
        <f>IF(N$5&lt;=$D357,0,IF(SUM($D357,I331)&gt;N$5,$V342/I331,$V342-SUM($I357:M357)))</f>
        <v>0</v>
      </c>
      <c r="O357" s="152">
        <f>IF(O$5&lt;=$D357,0,IF(SUM($D357,I331)&gt;O$5,$V342/I331,$V342-SUM($I357:N357)))</f>
        <v>0</v>
      </c>
      <c r="P357" s="152">
        <f>IF(P$5&lt;=$D357,0,IF(SUM($D357,I331)&gt;P$5,$V342/I331,$V342-SUM($I357:O357)))</f>
        <v>0</v>
      </c>
      <c r="Q357" s="152">
        <f>IF(Q$5&lt;=$D357,0,IF(SUM($D357,I331)&gt;Q$5,$V342/I331,$V342-SUM($I357:P357)))</f>
        <v>0</v>
      </c>
      <c r="R357" s="152">
        <f>IF(R$5&lt;=$D357,0,IF(SUM($D357,I331)&gt;R$5,$V342/I331,$V342-SUM($I357:Q357)))</f>
        <v>0</v>
      </c>
      <c r="S357" s="152">
        <f>IF(S$5&lt;=$D357,0,IF(SUM($D357,I331)&gt;S$5,$V342/I331,$V342-SUM($I357:R357)))</f>
        <v>0</v>
      </c>
      <c r="T357" s="152">
        <f>IF(T$5&lt;=$D357,0,IF(SUM($D357,I331)&gt;T$5,$V342/I331,$V342-SUM($I357:S357)))</f>
        <v>0</v>
      </c>
      <c r="U357" s="152">
        <f>IF(U$5&lt;=$D357,0,IF(SUM($D357,I331)&gt;U$5,$V342/I331,$V342-SUM($I357:T357)))</f>
        <v>0</v>
      </c>
      <c r="V357" s="152">
        <f>IF(V$5&lt;=$D357,0,IF(SUM($D357,I331)&gt;V$5,$V342/I331,$V342-SUM($I357:U357)))</f>
        <v>0</v>
      </c>
      <c r="W357" s="153">
        <f>IF(W$5&lt;=$D357,0,IF(SUM($D357,I331)&gt;W$5,$V342/I331,$V342-SUM($I357:V357)))</f>
        <v>0</v>
      </c>
      <c r="X357" s="154">
        <f>IF(X$5&lt;=$D357,0,IF(SUM($D357,I331)&gt;X$5,$V342/I331,$V342-SUM($I357:W357)))</f>
        <v>0</v>
      </c>
      <c r="Y357" s="154">
        <f>IF(Y$5&lt;=$D357,0,IF(SUM($D357,I331)&gt;Y$5,$V342/I331,$V342-SUM($I357:X357)))</f>
        <v>0</v>
      </c>
      <c r="Z357" s="154">
        <f>IF(Z$5&lt;=$D357,0,IF(SUM($D357,I331)&gt;Z$5,$V342/I331,$V342-SUM($I357:Y357)))</f>
        <v>0</v>
      </c>
      <c r="AA357" s="154">
        <f>IF(AA$5&lt;=$D357,0,IF(SUM($D357,I331)&gt;AA$5,$V342/I331,$V342-SUM($I357:Z357)))</f>
        <v>0</v>
      </c>
      <c r="AB357" s="154">
        <f>IF(AB$5&lt;=$D357,0,IF(SUM($D357,I331)&gt;AB$5,$V342/I331,$V342-SUM($I357:AA357)))</f>
        <v>0</v>
      </c>
      <c r="AC357" s="154">
        <f>IF(AC$5&lt;=$D357,0,IF(SUM($D357,I331)&gt;AC$5,$V342/I331,$V342-SUM($I357:AB357)))</f>
        <v>0</v>
      </c>
      <c r="AD357" s="154">
        <f>IF(AD$5&lt;=$D357,0,IF(SUM($D357,I331)&gt;AD$5,$V342/I331,$V342-SUM($I357:AC357)))</f>
        <v>0</v>
      </c>
      <c r="AE357" s="154">
        <f>IF(AE$5&lt;=$D357,0,IF(SUM($D357,I331)&gt;AE$5,$V342/I331,$V342-SUM($I357:AD357)))</f>
        <v>0</v>
      </c>
      <c r="AF357" s="154">
        <f>IF(AF$5&lt;=$D357,0,IF(SUM($D357,I331)&gt;AF$5,$V342/I331,$V342-SUM($I357:AE357)))</f>
        <v>0</v>
      </c>
      <c r="AG357" s="154">
        <f>IF(AG$5&lt;=$D357,0,IF(SUM($D357,I331)&gt;AG$5,$V342/I331,$V342-SUM($I357:AF357)))</f>
        <v>0</v>
      </c>
      <c r="AH357" s="154">
        <f>IF(AH$5&lt;=$D357,0,IF(SUM($D357,I331)&gt;AH$5,$V342/I331,$V342-SUM($I357:AG357)))</f>
        <v>0</v>
      </c>
      <c r="AI357" s="154">
        <f>IF(AI$5&lt;=$D357,0,IF(SUM($D357,I331)&gt;AI$5,$V342/I331,$V342-SUM($I357:AH357)))</f>
        <v>0</v>
      </c>
      <c r="AJ357" s="154">
        <f>IF(AJ$5&lt;=$D357,0,IF(SUM($D357,I331)&gt;AJ$5,$V342/I331,$V342-SUM($I357:AI357)))</f>
        <v>0</v>
      </c>
      <c r="AK357" s="154">
        <f>IF(AK$5&lt;=$D357,0,IF(SUM($D357,I331)&gt;AK$5,$V342/I331,$V342-SUM($I357:AJ357)))</f>
        <v>0</v>
      </c>
      <c r="AL357" s="154">
        <f>IF(AL$5&lt;=$D357,0,IF(SUM($D357,I331)&gt;AL$5,$V342/I331,$V342-SUM($I357:AK357)))</f>
        <v>0</v>
      </c>
      <c r="AM357" s="154">
        <f>IF(AM$5&lt;=$D357,0,IF(SUM($D357,I331)&gt;AM$5,$V342/I331,$V342-SUM($I357:AL357)))</f>
        <v>0</v>
      </c>
      <c r="AN357" s="154">
        <f>IF(AN$5&lt;=$D357,0,IF(SUM($D357,I331)&gt;AN$5,$V342/I331,$V342-SUM($I357:AM357)))</f>
        <v>0</v>
      </c>
      <c r="AO357" s="154">
        <f>IF(AO$5&lt;=$D357,0,IF(SUM($D357,I331)&gt;AO$5,$V342/I331,$V342-SUM($I357:AN357)))</f>
        <v>0</v>
      </c>
      <c r="AP357" s="154">
        <f>IF(AP$5&lt;=$D357,0,IF(SUM($D357,I331)&gt;AP$5,$V342/I331,$V342-SUM($I357:AO357)))</f>
        <v>0</v>
      </c>
      <c r="AQ357" s="154">
        <f>IF(AQ$5&lt;=$D357,0,IF(SUM($D357,I331)&gt;AQ$5,$V342/I331,$V342-SUM($I357:AP357)))</f>
        <v>0</v>
      </c>
      <c r="AR357" s="154">
        <f>IF(AR$5&lt;=$D357,0,IF(SUM($D357,I331)&gt;AR$5,$V342/I331,$V342-SUM($I357:AQ357)))</f>
        <v>0</v>
      </c>
      <c r="AS357" s="154">
        <f>IF(AS$5&lt;=$D357,0,IF(SUM($D357,I331)&gt;AS$5,$V342/I331,$V342-SUM($I357:AR357)))</f>
        <v>0</v>
      </c>
      <c r="AT357" s="154">
        <f>IF(AT$5&lt;=$D357,0,IF(SUM($D357,I331)&gt;AT$5,$V342/I331,$V342-SUM($I357:AS357)))</f>
        <v>0</v>
      </c>
      <c r="AU357" s="154">
        <f>IF(AU$5&lt;=$D357,0,IF(SUM($D357,I331)&gt;AU$5,$V342/I331,$V342-SUM($I357:AT357)))</f>
        <v>0</v>
      </c>
      <c r="AV357" s="154">
        <f>IF(AV$5&lt;=$D357,0,IF(SUM($D357,I331)&gt;AV$5,$V342/I331,$V342-SUM($I357:AU357)))</f>
        <v>0</v>
      </c>
      <c r="AW357" s="154">
        <f>IF(AW$5&lt;=$D357,0,IF(SUM($D357,I331)&gt;AW$5,$V342/I331,$V342-SUM($I357:AV357)))</f>
        <v>0</v>
      </c>
      <c r="AX357" s="154">
        <f>IF(AX$5&lt;=$D357,0,IF(SUM($D357,I331)&gt;AX$5,$V342/I331,$V342-SUM($I357:AW357)))</f>
        <v>0</v>
      </c>
      <c r="AY357" s="154">
        <f>IF(AY$5&lt;=$D357,0,IF(SUM($D357,I331)&gt;AY$5,$V342/I331,$V342-SUM($I357:AX357)))</f>
        <v>0</v>
      </c>
      <c r="AZ357" s="154">
        <f>IF(AZ$5&lt;=$D357,0,IF(SUM($D357,I331)&gt;AZ$5,$V342/I331,$V342-SUM($I357:AY357)))</f>
        <v>0</v>
      </c>
      <c r="BA357" s="154">
        <f>IF(BA$5&lt;=$D357,0,IF(SUM($D357,I331)&gt;BA$5,$V342/I331,$V342-SUM($I357:AZ357)))</f>
        <v>0</v>
      </c>
      <c r="BB357" s="154">
        <f>IF(BB$5&lt;=$D357,0,IF(SUM($D357,I331)&gt;BB$5,$V342/I331,$V342-SUM($I357:BA357)))</f>
        <v>0</v>
      </c>
      <c r="BC357" s="154">
        <f>IF(BC$5&lt;=$D357,0,IF(SUM($D357,I331)&gt;BC$5,$V342/I331,$V342-SUM($I357:BB357)))</f>
        <v>0</v>
      </c>
      <c r="BD357" s="154">
        <f>IF(BD$5&lt;=$D357,0,IF(SUM($D357,I331)&gt;BD$5,$V342/I331,$V342-SUM($I357:BC357)))</f>
        <v>0</v>
      </c>
      <c r="BE357" s="154">
        <f>IF(BE$5&lt;=$D357,0,IF(SUM($D357,I331)&gt;BE$5,$V342/I331,$V342-SUM($I357:BD357)))</f>
        <v>0</v>
      </c>
      <c r="BF357" s="154">
        <f>IF(BF$5&lt;=$D357,0,IF(SUM($D357,I331)&gt;BF$5,$V342/I331,$V342-SUM($I357:BE357)))</f>
        <v>0</v>
      </c>
      <c r="BG357" s="154">
        <f>IF(BG$5&lt;=$D357,0,IF(SUM($D357,I331)&gt;BG$5,$V342/I331,$V342-SUM($I357:BF357)))</f>
        <v>0</v>
      </c>
      <c r="BH357" s="154">
        <f>IF(BH$5&lt;=$D357,0,IF(SUM($D357,I331)&gt;BH$5,$V342/I331,$V342-SUM($I357:BG357)))</f>
        <v>0</v>
      </c>
      <c r="BI357" s="154">
        <f>IF(BI$5&lt;=$D357,0,IF(SUM($D357,I331)&gt;BI$5,$V342/I331,$V342-SUM($I357:BH357)))</f>
        <v>0</v>
      </c>
      <c r="BJ357" s="154">
        <f>IF(BJ$5&lt;=$D357,0,IF(SUM($D357,I331)&gt;BJ$5,$V342/I331,$V342-SUM($I357:BI357)))</f>
        <v>0</v>
      </c>
      <c r="BK357" s="154">
        <f>IF(BK$5&lt;=$D357,0,IF(SUM($D357,I331)&gt;BK$5,$V342/I331,$V342-SUM($I357:BJ357)))</f>
        <v>0</v>
      </c>
      <c r="BL357" s="154">
        <f>IF(BL$5&lt;=$D357,0,IF(SUM($D357,I331)&gt;BL$5,$V342/I331,$V342-SUM($I357:BK357)))</f>
        <v>0</v>
      </c>
      <c r="BM357" s="154">
        <f>IF(BM$5&lt;=$D357,0,IF(SUM($D357,I331)&gt;BM$5,$V342/I331,$V342-SUM($I357:BL357)))</f>
        <v>0</v>
      </c>
      <c r="BN357" s="154">
        <f>IF(BN$5&lt;=$D357,0,IF(SUM($D357,I331)&gt;BN$5,$V342/I331,$V342-SUM($I357:BM357)))</f>
        <v>0</v>
      </c>
      <c r="BO357" s="154">
        <f>IF(BO$5&lt;=$D357,0,IF(SUM($D357,I331)&gt;BO$5,$V342/I331,$V342-SUM($I357:BN357)))</f>
        <v>0</v>
      </c>
      <c r="BP357" s="154">
        <f>IF(BP$5&lt;=$D357,0,IF(SUM($D357,I331)&gt;BP$5,$V342/I331,$V342-SUM($I357:BO357)))</f>
        <v>0</v>
      </c>
      <c r="BQ357" s="154">
        <f>IF(BQ$5&lt;=$D357,0,IF(SUM($D357,I331)&gt;BQ$5,$V342/I331,$V342-SUM($I357:BP357)))</f>
        <v>0</v>
      </c>
      <c r="BR357" s="154">
        <f>IF(BR$5&lt;=$D357,0,IF(SUM($D357,I331)&gt;BR$5,$V342/I331,$V342-SUM($I357:BQ357)))</f>
        <v>0</v>
      </c>
      <c r="BS357" s="154">
        <f>IF(BS$5&lt;=$D357,0,IF(SUM($D357,I331)&gt;BS$5,$V342/I331,$V342-SUM($I357:BR357)))</f>
        <v>0</v>
      </c>
      <c r="BT357" s="154">
        <f>IF(BT$5&lt;=$D357,0,IF(SUM($D357,I331)&gt;BT$5,$V342/I331,$V342-SUM($I357:BS357)))</f>
        <v>0</v>
      </c>
      <c r="BU357" s="154">
        <f>IF(BU$5&lt;=$D357,0,IF(SUM($D357,I331)&gt;BU$5,$V342/I331,$V342-SUM($I357:BT357)))</f>
        <v>0</v>
      </c>
      <c r="BV357" s="154">
        <f>IF(BV$5&lt;=$D357,0,IF(SUM($D357,I331)&gt;BV$5,$V342/I331,$V342-SUM($I357:BU357)))</f>
        <v>0</v>
      </c>
      <c r="BW357" s="154">
        <f>IF(BW$5&lt;=$D357,0,IF(SUM($D357,I331)&gt;BW$5,$V342/I331,$V342-SUM($I357:BV357)))</f>
        <v>0</v>
      </c>
    </row>
    <row r="358" spans="4:75" ht="12.75" customHeight="1" outlineLevel="1">
      <c r="D358" s="155">
        <f t="shared" si="90"/>
        <v>2026</v>
      </c>
      <c r="E358" s="120" t="s">
        <v>55</v>
      </c>
      <c r="I358" s="134"/>
      <c r="J358" s="152">
        <f>IF(J$5&lt;=$D358,0,IF(SUM($D358,I331)&gt;J$5,$W342/I331,$W342-SUM($I358:I358)))</f>
        <v>0</v>
      </c>
      <c r="K358" s="152">
        <f>IF(K$5&lt;=$D358,0,IF(SUM($D358,I331)&gt;K$5,$W342/I331,$W342-SUM($I358:J358)))</f>
        <v>0</v>
      </c>
      <c r="L358" s="152">
        <f>IF(L$5&lt;=$D358,0,IF(SUM($D358,I331)&gt;L$5,$W342/I331,$W342-SUM($I358:K358)))</f>
        <v>0</v>
      </c>
      <c r="M358" s="152">
        <f>IF(M$5&lt;=$D358,0,IF(SUM($D358,I331)&gt;M$5,$W342/I331,$W342-SUM($I358:L358)))</f>
        <v>0</v>
      </c>
      <c r="N358" s="152">
        <f>IF(N$5&lt;=$D358,0,IF(SUM($D358,I331)&gt;N$5,$W342/I331,$W342-SUM($I358:M358)))</f>
        <v>0</v>
      </c>
      <c r="O358" s="152">
        <f>IF(O$5&lt;=$D358,0,IF(SUM($D358,I331)&gt;O$5,$W342/I331,$W342-SUM($I358:N358)))</f>
        <v>0</v>
      </c>
      <c r="P358" s="152">
        <f>IF(P$5&lt;=$D358,0,IF(SUM($D358,I331)&gt;P$5,$W342/I331,$W342-SUM($I358:O358)))</f>
        <v>0</v>
      </c>
      <c r="Q358" s="152">
        <f>IF(Q$5&lt;=$D358,0,IF(SUM($D358,I331)&gt;Q$5,$W342/I331,$W342-SUM($I358:P358)))</f>
        <v>0</v>
      </c>
      <c r="R358" s="152">
        <f>IF(R$5&lt;=$D358,0,IF(SUM($D358,I331)&gt;R$5,$W342/I331,$W342-SUM($I358:Q358)))</f>
        <v>0</v>
      </c>
      <c r="S358" s="152">
        <f>IF(S$5&lt;=$D358,0,IF(SUM($D358,I331)&gt;S$5,$W342/I331,$W342-SUM($I358:R358)))</f>
        <v>0</v>
      </c>
      <c r="T358" s="152">
        <f>IF(T$5&lt;=$D358,0,IF(SUM($D358,I331)&gt;T$5,$W342/I331,$W342-SUM($I358:S358)))</f>
        <v>0</v>
      </c>
      <c r="U358" s="152">
        <f>IF(U$5&lt;=$D358,0,IF(SUM($D358,I331)&gt;U$5,$W342/I331,$W342-SUM($I358:T358)))</f>
        <v>0</v>
      </c>
      <c r="V358" s="152">
        <f>IF(V$5&lt;=$D358,0,IF(SUM($D358,I331)&gt;V$5,$W342/I331,$W342-SUM($I358:U358)))</f>
        <v>0</v>
      </c>
      <c r="W358" s="152">
        <f>IF(W$5&lt;=$D358,0,IF(SUM($D358,I331)&gt;W$5,$W342/I331,$W342-SUM($I358:V358)))</f>
        <v>0</v>
      </c>
      <c r="X358" s="153">
        <f>IF(X$5&lt;=$D358,0,IF(SUM($D358,I331)&gt;X$5,$W342/I331,$W342-SUM($I358:W358)))</f>
        <v>0</v>
      </c>
      <c r="Y358" s="154">
        <f>IF(Y$5&lt;=$D358,0,IF(SUM($D358,I331)&gt;Y$5,$W342/I331,$W342-SUM($I358:X358)))</f>
        <v>0</v>
      </c>
      <c r="Z358" s="154">
        <f>IF(Z$5&lt;=$D358,0,IF(SUM($D358,I331)&gt;Z$5,$W342/I331,$W342-SUM($I358:Y358)))</f>
        <v>0</v>
      </c>
      <c r="AA358" s="154">
        <f>IF(AA$5&lt;=$D358,0,IF(SUM($D358,I331)&gt;AA$5,$W342/I331,$W342-SUM($I358:Z358)))</f>
        <v>0</v>
      </c>
      <c r="AB358" s="154">
        <f>IF(AB$5&lt;=$D358,0,IF(SUM($D358,I331)&gt;AB$5,$W342/I331,$W342-SUM($I358:AA358)))</f>
        <v>0</v>
      </c>
      <c r="AC358" s="154">
        <f>IF(AC$5&lt;=$D358,0,IF(SUM($D358,I331)&gt;AC$5,$W342/I331,$W342-SUM($I358:AB358)))</f>
        <v>0</v>
      </c>
      <c r="AD358" s="154">
        <f>IF(AD$5&lt;=$D358,0,IF(SUM($D358,I331)&gt;AD$5,$W342/I331,$W342-SUM($I358:AC358)))</f>
        <v>0</v>
      </c>
      <c r="AE358" s="154">
        <f>IF(AE$5&lt;=$D358,0,IF(SUM($D358,I331)&gt;AE$5,$W342/I331,$W342-SUM($I358:AD358)))</f>
        <v>0</v>
      </c>
      <c r="AF358" s="154">
        <f>IF(AF$5&lt;=$D358,0,IF(SUM($D358,I331)&gt;AF$5,$W342/I331,$W342-SUM($I358:AE358)))</f>
        <v>0</v>
      </c>
      <c r="AG358" s="154">
        <f>IF(AG$5&lt;=$D358,0,IF(SUM($D358,I331)&gt;AG$5,$W342/I331,$W342-SUM($I358:AF358)))</f>
        <v>0</v>
      </c>
      <c r="AH358" s="154">
        <f>IF(AH$5&lt;=$D358,0,IF(SUM($D358,I331)&gt;AH$5,$W342/I331,$W342-SUM($I358:AG358)))</f>
        <v>0</v>
      </c>
      <c r="AI358" s="154">
        <f>IF(AI$5&lt;=$D358,0,IF(SUM($D358,I331)&gt;AI$5,$W342/I331,$W342-SUM($I358:AH358)))</f>
        <v>0</v>
      </c>
      <c r="AJ358" s="154">
        <f>IF(AJ$5&lt;=$D358,0,IF(SUM($D358,I331)&gt;AJ$5,$W342/I331,$W342-SUM($I358:AI358)))</f>
        <v>0</v>
      </c>
      <c r="AK358" s="154">
        <f>IF(AK$5&lt;=$D358,0,IF(SUM($D358,I331)&gt;AK$5,$W342/I331,$W342-SUM($I358:AJ358)))</f>
        <v>0</v>
      </c>
      <c r="AL358" s="154">
        <f>IF(AL$5&lt;=$D358,0,IF(SUM($D358,I331)&gt;AL$5,$W342/I331,$W342-SUM($I358:AK358)))</f>
        <v>0</v>
      </c>
      <c r="AM358" s="154">
        <f>IF(AM$5&lt;=$D358,0,IF(SUM($D358,I331)&gt;AM$5,$W342/I331,$W342-SUM($I358:AL358)))</f>
        <v>0</v>
      </c>
      <c r="AN358" s="154">
        <f>IF(AN$5&lt;=$D358,0,IF(SUM($D358,I331)&gt;AN$5,$W342/I331,$W342-SUM($I358:AM358)))</f>
        <v>0</v>
      </c>
      <c r="AO358" s="154">
        <f>IF(AO$5&lt;=$D358,0,IF(SUM($D358,I331)&gt;AO$5,$W342/I331,$W342-SUM($I358:AN358)))</f>
        <v>0</v>
      </c>
      <c r="AP358" s="154">
        <f>IF(AP$5&lt;=$D358,0,IF(SUM($D358,I331)&gt;AP$5,$W342/I331,$W342-SUM($I358:AO358)))</f>
        <v>0</v>
      </c>
      <c r="AQ358" s="154">
        <f>IF(AQ$5&lt;=$D358,0,IF(SUM($D358,I331)&gt;AQ$5,$W342/I331,$W342-SUM($I358:AP358)))</f>
        <v>0</v>
      </c>
      <c r="AR358" s="154">
        <f>IF(AR$5&lt;=$D358,0,IF(SUM($D358,I331)&gt;AR$5,$W342/I331,$W342-SUM($I358:AQ358)))</f>
        <v>0</v>
      </c>
      <c r="AS358" s="154">
        <f>IF(AS$5&lt;=$D358,0,IF(SUM($D358,I331)&gt;AS$5,$W342/I331,$W342-SUM($I358:AR358)))</f>
        <v>0</v>
      </c>
      <c r="AT358" s="154">
        <f>IF(AT$5&lt;=$D358,0,IF(SUM($D358,I331)&gt;AT$5,$W342/I331,$W342-SUM($I358:AS358)))</f>
        <v>0</v>
      </c>
      <c r="AU358" s="154">
        <f>IF(AU$5&lt;=$D358,0,IF(SUM($D358,I331)&gt;AU$5,$W342/I331,$W342-SUM($I358:AT358)))</f>
        <v>0</v>
      </c>
      <c r="AV358" s="154">
        <f>IF(AV$5&lt;=$D358,0,IF(SUM($D358,I331)&gt;AV$5,$W342/I331,$W342-SUM($I358:AU358)))</f>
        <v>0</v>
      </c>
      <c r="AW358" s="154">
        <f>IF(AW$5&lt;=$D358,0,IF(SUM($D358,I331)&gt;AW$5,$W342/I331,$W342-SUM($I358:AV358)))</f>
        <v>0</v>
      </c>
      <c r="AX358" s="154">
        <f>IF(AX$5&lt;=$D358,0,IF(SUM($D358,I331)&gt;AX$5,$W342/I331,$W342-SUM($I358:AW358)))</f>
        <v>0</v>
      </c>
      <c r="AY358" s="154">
        <f>IF(AY$5&lt;=$D358,0,IF(SUM($D358,I331)&gt;AY$5,$W342/I331,$W342-SUM($I358:AX358)))</f>
        <v>0</v>
      </c>
      <c r="AZ358" s="154">
        <f>IF(AZ$5&lt;=$D358,0,IF(SUM($D358,I331)&gt;AZ$5,$W342/I331,$W342-SUM($I358:AY358)))</f>
        <v>0</v>
      </c>
      <c r="BA358" s="154">
        <f>IF(BA$5&lt;=$D358,0,IF(SUM($D358,I331)&gt;BA$5,$W342/I331,$W342-SUM($I358:AZ358)))</f>
        <v>0</v>
      </c>
      <c r="BB358" s="154">
        <f>IF(BB$5&lt;=$D358,0,IF(SUM($D358,I331)&gt;BB$5,$W342/I331,$W342-SUM($I358:BA358)))</f>
        <v>0</v>
      </c>
      <c r="BC358" s="154">
        <f>IF(BC$5&lt;=$D358,0,IF(SUM($D358,I331)&gt;BC$5,$W342/I331,$W342-SUM($I358:BB358)))</f>
        <v>0</v>
      </c>
      <c r="BD358" s="154">
        <f>IF(BD$5&lt;=$D358,0,IF(SUM($D358,I331)&gt;BD$5,$W342/I331,$W342-SUM($I358:BC358)))</f>
        <v>0</v>
      </c>
      <c r="BE358" s="154">
        <f>IF(BE$5&lt;=$D358,0,IF(SUM($D358,I331)&gt;BE$5,$W342/I331,$W342-SUM($I358:BD358)))</f>
        <v>0</v>
      </c>
      <c r="BF358" s="154">
        <f>IF(BF$5&lt;=$D358,0,IF(SUM($D358,I331)&gt;BF$5,$W342/I331,$W342-SUM($I358:BE358)))</f>
        <v>0</v>
      </c>
      <c r="BG358" s="154">
        <f>IF(BG$5&lt;=$D358,0,IF(SUM($D358,I331)&gt;BG$5,$W342/I331,$W342-SUM($I358:BF358)))</f>
        <v>0</v>
      </c>
      <c r="BH358" s="154">
        <f>IF(BH$5&lt;=$D358,0,IF(SUM($D358,I331)&gt;BH$5,$W342/I331,$W342-SUM($I358:BG358)))</f>
        <v>0</v>
      </c>
      <c r="BI358" s="154">
        <f>IF(BI$5&lt;=$D358,0,IF(SUM($D358,I331)&gt;BI$5,$W342/I331,$W342-SUM($I358:BH358)))</f>
        <v>0</v>
      </c>
      <c r="BJ358" s="154">
        <f>IF(BJ$5&lt;=$D358,0,IF(SUM($D358,I331)&gt;BJ$5,$W342/I331,$W342-SUM($I358:BI358)))</f>
        <v>0</v>
      </c>
      <c r="BK358" s="154">
        <f>IF(BK$5&lt;=$D358,0,IF(SUM($D358,I331)&gt;BK$5,$W342/I331,$W342-SUM($I358:BJ358)))</f>
        <v>0</v>
      </c>
      <c r="BL358" s="154">
        <f>IF(BL$5&lt;=$D358,0,IF(SUM($D358,I331)&gt;BL$5,$W342/I331,$W342-SUM($I358:BK358)))</f>
        <v>0</v>
      </c>
      <c r="BM358" s="154">
        <f>IF(BM$5&lt;=$D358,0,IF(SUM($D358,I331)&gt;BM$5,$W342/I331,$W342-SUM($I358:BL358)))</f>
        <v>0</v>
      </c>
      <c r="BN358" s="154">
        <f>IF(BN$5&lt;=$D358,0,IF(SUM($D358,I331)&gt;BN$5,$W342/I331,$W342-SUM($I358:BM358)))</f>
        <v>0</v>
      </c>
      <c r="BO358" s="154">
        <f>IF(BO$5&lt;=$D358,0,IF(SUM($D358,I331)&gt;BO$5,$W342/I331,$W342-SUM($I358:BN358)))</f>
        <v>0</v>
      </c>
      <c r="BP358" s="154">
        <f>IF(BP$5&lt;=$D358,0,IF(SUM($D358,I331)&gt;BP$5,$W342/I331,$W342-SUM($I358:BO358)))</f>
        <v>0</v>
      </c>
      <c r="BQ358" s="154">
        <f>IF(BQ$5&lt;=$D358,0,IF(SUM($D358,I331)&gt;BQ$5,$W342/I331,$W342-SUM($I358:BP358)))</f>
        <v>0</v>
      </c>
      <c r="BR358" s="154">
        <f>IF(BR$5&lt;=$D358,0,IF(SUM($D358,I331)&gt;BR$5,$W342/I331,$W342-SUM($I358:BQ358)))</f>
        <v>0</v>
      </c>
      <c r="BS358" s="154">
        <f>IF(BS$5&lt;=$D358,0,IF(SUM($D358,I331)&gt;BS$5,$W342/I331,$W342-SUM($I358:BR358)))</f>
        <v>0</v>
      </c>
      <c r="BT358" s="154">
        <f>IF(BT$5&lt;=$D358,0,IF(SUM($D358,I331)&gt;BT$5,$W342/I331,$W342-SUM($I358:BS358)))</f>
        <v>0</v>
      </c>
      <c r="BU358" s="154">
        <f>IF(BU$5&lt;=$D358,0,IF(SUM($D358,I331)&gt;BU$5,$W342/I331,$W342-SUM($I358:BT358)))</f>
        <v>0</v>
      </c>
      <c r="BV358" s="154">
        <f>IF(BV$5&lt;=$D358,0,IF(SUM($D358,I331)&gt;BV$5,$W342/I331,$W342-SUM($I358:BU358)))</f>
        <v>0</v>
      </c>
      <c r="BW358" s="154">
        <f>IF(BW$5&lt;=$D358,0,IF(SUM($D358,I331)&gt;BW$5,$W342/I331,$W342-SUM($I358:BV358)))</f>
        <v>0</v>
      </c>
    </row>
    <row r="359" spans="4:75" ht="12.75" customHeight="1" outlineLevel="1">
      <c r="D359" s="155">
        <f t="shared" si="90"/>
        <v>2027</v>
      </c>
      <c r="E359" s="120" t="s">
        <v>55</v>
      </c>
      <c r="I359" s="134"/>
      <c r="J359" s="152">
        <f>IF(J$5&lt;=$D359,0,IF(SUM($D359,I331)&gt;J$5,$X342/I331,$X342-SUM($I359:I359)))</f>
        <v>0</v>
      </c>
      <c r="K359" s="152">
        <f>IF(K$5&lt;=$D359,0,IF(SUM($D359,I331)&gt;K$5,$X342/I331,$X342-SUM($I359:J359)))</f>
        <v>0</v>
      </c>
      <c r="L359" s="152">
        <f>IF(L$5&lt;=$D359,0,IF(SUM($D359,I331)&gt;L$5,$X342/I331,$X342-SUM($I359:K359)))</f>
        <v>0</v>
      </c>
      <c r="M359" s="152">
        <f>IF(M$5&lt;=$D359,0,IF(SUM($D359,I331)&gt;M$5,$X342/I331,$X342-SUM($I359:L359)))</f>
        <v>0</v>
      </c>
      <c r="N359" s="152">
        <f>IF(N$5&lt;=$D359,0,IF(SUM($D359,I331)&gt;N$5,$X342/I331,$X342-SUM($I359:M359)))</f>
        <v>0</v>
      </c>
      <c r="O359" s="152">
        <f>IF(O$5&lt;=$D359,0,IF(SUM($D359,I331)&gt;O$5,$X342/I331,$X342-SUM($I359:N359)))</f>
        <v>0</v>
      </c>
      <c r="P359" s="152">
        <f>IF(P$5&lt;=$D359,0,IF(SUM($D359,I331)&gt;P$5,$X342/I331,$X342-SUM($I359:O359)))</f>
        <v>0</v>
      </c>
      <c r="Q359" s="152">
        <f>IF(Q$5&lt;=$D359,0,IF(SUM($D359,I331)&gt;Q$5,$X342/I331,$X342-SUM($I359:P359)))</f>
        <v>0</v>
      </c>
      <c r="R359" s="152">
        <f>IF(R$5&lt;=$D359,0,IF(SUM($D359,I331)&gt;R$5,$X342/I331,$X342-SUM($I359:Q359)))</f>
        <v>0</v>
      </c>
      <c r="S359" s="152">
        <f>IF(S$5&lt;=$D359,0,IF(SUM($D359,I331)&gt;S$5,$X342/I331,$X342-SUM($I359:R359)))</f>
        <v>0</v>
      </c>
      <c r="T359" s="152">
        <f>IF(T$5&lt;=$D359,0,IF(SUM($D359,I331)&gt;T$5,$X342/I331,$X342-SUM($I359:S359)))</f>
        <v>0</v>
      </c>
      <c r="U359" s="152">
        <f>IF(U$5&lt;=$D359,0,IF(SUM($D359,I331)&gt;U$5,$X342/I331,$X342-SUM($I359:T359)))</f>
        <v>0</v>
      </c>
      <c r="V359" s="152">
        <f>IF(V$5&lt;=$D359,0,IF(SUM($D359,I331)&gt;V$5,$X342/I331,$X342-SUM($I359:U359)))</f>
        <v>0</v>
      </c>
      <c r="W359" s="152">
        <f>IF(W$5&lt;=$D359,0,IF(SUM($D359,I331)&gt;W$5,$X342/I331,$X342-SUM($I359:V359)))</f>
        <v>0</v>
      </c>
      <c r="X359" s="152">
        <f>IF(X$5&lt;=$D359,0,IF(SUM($D359,I331)&gt;X$5,$X342/I331,$X342-SUM($I359:W359)))</f>
        <v>0</v>
      </c>
      <c r="Y359" s="153">
        <f>IF(Y$5&lt;=$D359,0,IF(SUM($D359,I331)&gt;Y$5,$X342/I331,$X342-SUM($I359:X359)))</f>
        <v>0</v>
      </c>
      <c r="Z359" s="154">
        <f>IF(Z$5&lt;=$D359,0,IF(SUM($D359,I331)&gt;Z$5,$X342/I331,$X342-SUM($I359:Y359)))</f>
        <v>0</v>
      </c>
      <c r="AA359" s="154">
        <f>IF(AA$5&lt;=$D359,0,IF(SUM($D359,I331)&gt;AA$5,$X342/I331,$X342-SUM($I359:Z359)))</f>
        <v>0</v>
      </c>
      <c r="AB359" s="154">
        <f>IF(AB$5&lt;=$D359,0,IF(SUM($D359,I331)&gt;AB$5,$X342/I331,$X342-SUM($I359:AA359)))</f>
        <v>0</v>
      </c>
      <c r="AC359" s="154">
        <f>IF(AC$5&lt;=$D359,0,IF(SUM($D359,I331)&gt;AC$5,$X342/I331,$X342-SUM($I359:AB359)))</f>
        <v>0</v>
      </c>
      <c r="AD359" s="154">
        <f>IF(AD$5&lt;=$D359,0,IF(SUM($D359,I331)&gt;AD$5,$X342/I331,$X342-SUM($I359:AC359)))</f>
        <v>0</v>
      </c>
      <c r="AE359" s="154">
        <f>IF(AE$5&lt;=$D359,0,IF(SUM($D359,I331)&gt;AE$5,$X342/I331,$X342-SUM($I359:AD359)))</f>
        <v>0</v>
      </c>
      <c r="AF359" s="154">
        <f>IF(AF$5&lt;=$D359,0,IF(SUM($D359,I331)&gt;AF$5,$X342/I331,$X342-SUM($I359:AE359)))</f>
        <v>0</v>
      </c>
      <c r="AG359" s="154">
        <f>IF(AG$5&lt;=$D359,0,IF(SUM($D359,I331)&gt;AG$5,$X342/I331,$X342-SUM($I359:AF359)))</f>
        <v>0</v>
      </c>
      <c r="AH359" s="154">
        <f>IF(AH$5&lt;=$D359,0,IF(SUM($D359,I331)&gt;AH$5,$X342/I331,$X342-SUM($I359:AG359)))</f>
        <v>0</v>
      </c>
      <c r="AI359" s="154">
        <f>IF(AI$5&lt;=$D359,0,IF(SUM($D359,I331)&gt;AI$5,$X342/I331,$X342-SUM($I359:AH359)))</f>
        <v>0</v>
      </c>
      <c r="AJ359" s="154">
        <f>IF(AJ$5&lt;=$D359,0,IF(SUM($D359,I331)&gt;AJ$5,$X342/I331,$X342-SUM($I359:AI359)))</f>
        <v>0</v>
      </c>
      <c r="AK359" s="154">
        <f>IF(AK$5&lt;=$D359,0,IF(SUM($D359,I331)&gt;AK$5,$X342/I331,$X342-SUM($I359:AJ359)))</f>
        <v>0</v>
      </c>
      <c r="AL359" s="154">
        <f>IF(AL$5&lt;=$D359,0,IF(SUM($D359,I331)&gt;AL$5,$X342/I331,$X342-SUM($I359:AK359)))</f>
        <v>0</v>
      </c>
      <c r="AM359" s="154">
        <f>IF(AM$5&lt;=$D359,0,IF(SUM($D359,I331)&gt;AM$5,$X342/I331,$X342-SUM($I359:AL359)))</f>
        <v>0</v>
      </c>
      <c r="AN359" s="154">
        <f>IF(AN$5&lt;=$D359,0,IF(SUM($D359,I331)&gt;AN$5,$X342/I331,$X342-SUM($I359:AM359)))</f>
        <v>0</v>
      </c>
      <c r="AO359" s="154">
        <f>IF(AO$5&lt;=$D359,0,IF(SUM($D359,I331)&gt;AO$5,$X342/I331,$X342-SUM($I359:AN359)))</f>
        <v>0</v>
      </c>
      <c r="AP359" s="154">
        <f>IF(AP$5&lt;=$D359,0,IF(SUM($D359,I331)&gt;AP$5,$X342/I331,$X342-SUM($I359:AO359)))</f>
        <v>0</v>
      </c>
      <c r="AQ359" s="154">
        <f>IF(AQ$5&lt;=$D359,0,IF(SUM($D359,I331)&gt;AQ$5,$X342/I331,$X342-SUM($I359:AP359)))</f>
        <v>0</v>
      </c>
      <c r="AR359" s="154">
        <f>IF(AR$5&lt;=$D359,0,IF(SUM($D359,I331)&gt;AR$5,$X342/I331,$X342-SUM($I359:AQ359)))</f>
        <v>0</v>
      </c>
      <c r="AS359" s="154">
        <f>IF(AS$5&lt;=$D359,0,IF(SUM($D359,I331)&gt;AS$5,$X342/I331,$X342-SUM($I359:AR359)))</f>
        <v>0</v>
      </c>
      <c r="AT359" s="154">
        <f>IF(AT$5&lt;=$D359,0,IF(SUM($D359,I331)&gt;AT$5,$X342/I331,$X342-SUM($I359:AS359)))</f>
        <v>0</v>
      </c>
      <c r="AU359" s="154">
        <f>IF(AU$5&lt;=$D359,0,IF(SUM($D359,I331)&gt;AU$5,$X342/I331,$X342-SUM($I359:AT359)))</f>
        <v>0</v>
      </c>
      <c r="AV359" s="154">
        <f>IF(AV$5&lt;=$D359,0,IF(SUM($D359,I331)&gt;AV$5,$X342/I331,$X342-SUM($I359:AU359)))</f>
        <v>0</v>
      </c>
      <c r="AW359" s="154">
        <f>IF(AW$5&lt;=$D359,0,IF(SUM($D359,I331)&gt;AW$5,$X342/I331,$X342-SUM($I359:AV359)))</f>
        <v>0</v>
      </c>
      <c r="AX359" s="154">
        <f>IF(AX$5&lt;=$D359,0,IF(SUM($D359,I331)&gt;AX$5,$X342/I331,$X342-SUM($I359:AW359)))</f>
        <v>0</v>
      </c>
      <c r="AY359" s="154">
        <f>IF(AY$5&lt;=$D359,0,IF(SUM($D359,I331)&gt;AY$5,$X342/I331,$X342-SUM($I359:AX359)))</f>
        <v>0</v>
      </c>
      <c r="AZ359" s="154">
        <f>IF(AZ$5&lt;=$D359,0,IF(SUM($D359,I331)&gt;AZ$5,$X342/I331,$X342-SUM($I359:AY359)))</f>
        <v>0</v>
      </c>
      <c r="BA359" s="154">
        <f>IF(BA$5&lt;=$D359,0,IF(SUM($D359,I331)&gt;BA$5,$X342/I331,$X342-SUM($I359:AZ359)))</f>
        <v>0</v>
      </c>
      <c r="BB359" s="154">
        <f>IF(BB$5&lt;=$D359,0,IF(SUM($D359,I331)&gt;BB$5,$X342/I331,$X342-SUM($I359:BA359)))</f>
        <v>0</v>
      </c>
      <c r="BC359" s="154">
        <f>IF(BC$5&lt;=$D359,0,IF(SUM($D359,I331)&gt;BC$5,$X342/I331,$X342-SUM($I359:BB359)))</f>
        <v>0</v>
      </c>
      <c r="BD359" s="154">
        <f>IF(BD$5&lt;=$D359,0,IF(SUM($D359,I331)&gt;BD$5,$X342/I331,$X342-SUM($I359:BC359)))</f>
        <v>0</v>
      </c>
      <c r="BE359" s="154">
        <f>IF(BE$5&lt;=$D359,0,IF(SUM($D359,I331)&gt;BE$5,$X342/I331,$X342-SUM($I359:BD359)))</f>
        <v>0</v>
      </c>
      <c r="BF359" s="154">
        <f>IF(BF$5&lt;=$D359,0,IF(SUM($D359,I331)&gt;BF$5,$X342/I331,$X342-SUM($I359:BE359)))</f>
        <v>0</v>
      </c>
      <c r="BG359" s="154">
        <f>IF(BG$5&lt;=$D359,0,IF(SUM($D359,I331)&gt;BG$5,$X342/I331,$X342-SUM($I359:BF359)))</f>
        <v>0</v>
      </c>
      <c r="BH359" s="154">
        <f>IF(BH$5&lt;=$D359,0,IF(SUM($D359,I331)&gt;BH$5,$X342/I331,$X342-SUM($I359:BG359)))</f>
        <v>0</v>
      </c>
      <c r="BI359" s="154">
        <f>IF(BI$5&lt;=$D359,0,IF(SUM($D359,I331)&gt;BI$5,$X342/I331,$X342-SUM($I359:BH359)))</f>
        <v>0</v>
      </c>
      <c r="BJ359" s="154">
        <f>IF(BJ$5&lt;=$D359,0,IF(SUM($D359,I331)&gt;BJ$5,$X342/I331,$X342-SUM($I359:BI359)))</f>
        <v>0</v>
      </c>
      <c r="BK359" s="154">
        <f>IF(BK$5&lt;=$D359,0,IF(SUM($D359,I331)&gt;BK$5,$X342/I331,$X342-SUM($I359:BJ359)))</f>
        <v>0</v>
      </c>
      <c r="BL359" s="154">
        <f>IF(BL$5&lt;=$D359,0,IF(SUM($D359,I331)&gt;BL$5,$X342/I331,$X342-SUM($I359:BK359)))</f>
        <v>0</v>
      </c>
      <c r="BM359" s="154">
        <f>IF(BM$5&lt;=$D359,0,IF(SUM($D359,I331)&gt;BM$5,$X342/I331,$X342-SUM($I359:BL359)))</f>
        <v>0</v>
      </c>
      <c r="BN359" s="154">
        <f>IF(BN$5&lt;=$D359,0,IF(SUM($D359,I331)&gt;BN$5,$X342/I331,$X342-SUM($I359:BM359)))</f>
        <v>0</v>
      </c>
      <c r="BO359" s="154">
        <f>IF(BO$5&lt;=$D359,0,IF(SUM($D359,I331)&gt;BO$5,$X342/I331,$X342-SUM($I359:BN359)))</f>
        <v>0</v>
      </c>
      <c r="BP359" s="154">
        <f>IF(BP$5&lt;=$D359,0,IF(SUM($D359,I331)&gt;BP$5,$X342/I331,$X342-SUM($I359:BO359)))</f>
        <v>0</v>
      </c>
      <c r="BQ359" s="154">
        <f>IF(BQ$5&lt;=$D359,0,IF(SUM($D359,I331)&gt;BQ$5,$X342/I331,$X342-SUM($I359:BP359)))</f>
        <v>0</v>
      </c>
      <c r="BR359" s="154">
        <f>IF(BR$5&lt;=$D359,0,IF(SUM($D359,I331)&gt;BR$5,$X342/I331,$X342-SUM($I359:BQ359)))</f>
        <v>0</v>
      </c>
      <c r="BS359" s="154">
        <f>IF(BS$5&lt;=$D359,0,IF(SUM($D359,I331)&gt;BS$5,$X342/I331,$X342-SUM($I359:BR359)))</f>
        <v>0</v>
      </c>
      <c r="BT359" s="154">
        <f>IF(BT$5&lt;=$D359,0,IF(SUM($D359,I331)&gt;BT$5,$X342/I331,$X342-SUM($I359:BS359)))</f>
        <v>0</v>
      </c>
      <c r="BU359" s="154">
        <f>IF(BU$5&lt;=$D359,0,IF(SUM($D359,I331)&gt;BU$5,$X342/I331,$X342-SUM($I359:BT359)))</f>
        <v>0</v>
      </c>
      <c r="BV359" s="154">
        <f>IF(BV$5&lt;=$D359,0,IF(SUM($D359,I331)&gt;BV$5,$X342/I331,$X342-SUM($I359:BU359)))</f>
        <v>0</v>
      </c>
      <c r="BW359" s="154">
        <f>IF(BW$5&lt;=$D359,0,IF(SUM($D359,I331)&gt;BW$5,$X342/I331,$X342-SUM($I359:BV359)))</f>
        <v>0</v>
      </c>
    </row>
    <row r="360" spans="4:75" ht="12.75" customHeight="1" outlineLevel="1">
      <c r="D360" s="155">
        <f t="shared" si="90"/>
        <v>2028</v>
      </c>
      <c r="E360" s="120" t="s">
        <v>55</v>
      </c>
      <c r="I360" s="134"/>
      <c r="J360" s="152">
        <f>IF(J$5&lt;=$D360,0,IF(SUM($D360,I331)&gt;J$5,$Y342/I331,$Y342-SUM($I360:I360)))</f>
        <v>0</v>
      </c>
      <c r="K360" s="152">
        <f>IF(K$5&lt;=$D360,0,IF(SUM($D360,I331)&gt;K$5,$Y342/I331,$Y342-SUM($I360:J360)))</f>
        <v>0</v>
      </c>
      <c r="L360" s="152">
        <f>IF(L$5&lt;=$D360,0,IF(SUM($D360,I331)&gt;L$5,$Y342/I331,$Y342-SUM($I360:K360)))</f>
        <v>0</v>
      </c>
      <c r="M360" s="152">
        <f>IF(M$5&lt;=$D360,0,IF(SUM($D360,I331)&gt;M$5,$Y342/I331,$Y342-SUM($I360:L360)))</f>
        <v>0</v>
      </c>
      <c r="N360" s="152">
        <f>IF(N$5&lt;=$D360,0,IF(SUM($D360,I331)&gt;N$5,$Y342/I331,$Y342-SUM($I360:M360)))</f>
        <v>0</v>
      </c>
      <c r="O360" s="152">
        <f>IF(O$5&lt;=$D360,0,IF(SUM($D360,I331)&gt;O$5,$Y342/I331,$Y342-SUM($I360:N360)))</f>
        <v>0</v>
      </c>
      <c r="P360" s="152">
        <f>IF(P$5&lt;=$D360,0,IF(SUM($D360,I331)&gt;P$5,$Y342/I331,$Y342-SUM($I360:O360)))</f>
        <v>0</v>
      </c>
      <c r="Q360" s="152">
        <f>IF(Q$5&lt;=$D360,0,IF(SUM($D360,I331)&gt;Q$5,$Y342/I331,$Y342-SUM($I360:P360)))</f>
        <v>0</v>
      </c>
      <c r="R360" s="152">
        <f>IF(R$5&lt;=$D360,0,IF(SUM($D360,I331)&gt;R$5,$Y342/I331,$Y342-SUM($I360:Q360)))</f>
        <v>0</v>
      </c>
      <c r="S360" s="152">
        <f>IF(S$5&lt;=$D360,0,IF(SUM($D360,I331)&gt;S$5,$Y342/I331,$Y342-SUM($I360:R360)))</f>
        <v>0</v>
      </c>
      <c r="T360" s="152">
        <f>IF(T$5&lt;=$D360,0,IF(SUM($D360,I331)&gt;T$5,$Y342/I331,$Y342-SUM($I360:S360)))</f>
        <v>0</v>
      </c>
      <c r="U360" s="152">
        <f>IF(U$5&lt;=$D360,0,IF(SUM($D360,I331)&gt;U$5,$Y342/I331,$Y342-SUM($I360:T360)))</f>
        <v>0</v>
      </c>
      <c r="V360" s="152">
        <f>IF(V$5&lt;=$D360,0,IF(SUM($D360,I331)&gt;V$5,$Y342/I331,$Y342-SUM($I360:U360)))</f>
        <v>0</v>
      </c>
      <c r="W360" s="152">
        <f>IF(W$5&lt;=$D360,0,IF(SUM($D360,I331)&gt;W$5,$Y342/I331,$Y342-SUM($I360:V360)))</f>
        <v>0</v>
      </c>
      <c r="X360" s="152">
        <f>IF(X$5&lt;=$D360,0,IF(SUM($D360,I331)&gt;X$5,$Y342/I331,$Y342-SUM($I360:W360)))</f>
        <v>0</v>
      </c>
      <c r="Y360" s="152">
        <f>IF(Y$5&lt;=$D360,0,IF(SUM($D360,I331)&gt;Y$5,$Y342/I331,$Y342-SUM($I360:X360)))</f>
        <v>0</v>
      </c>
      <c r="Z360" s="153">
        <f>IF(Z$5&lt;=$D360,0,IF(SUM($D360,I331)&gt;Z$5,$Y342/I331,$Y342-SUM($I360:Y360)))</f>
        <v>0</v>
      </c>
      <c r="AA360" s="154">
        <f>IF(AA$5&lt;=$D360,0,IF(SUM($D360,I331)&gt;AA$5,$Y342/I331,$Y342-SUM($I360:Z360)))</f>
        <v>0</v>
      </c>
      <c r="AB360" s="154">
        <f>IF(AB$5&lt;=$D360,0,IF(SUM($D360,I331)&gt;AB$5,$Y342/I331,$Y342-SUM($I360:AA360)))</f>
        <v>0</v>
      </c>
      <c r="AC360" s="154">
        <f>IF(AC$5&lt;=$D360,0,IF(SUM($D360,I331)&gt;AC$5,$Y342/I331,$Y342-SUM($I360:AB360)))</f>
        <v>0</v>
      </c>
      <c r="AD360" s="154">
        <f>IF(AD$5&lt;=$D360,0,IF(SUM($D360,I331)&gt;AD$5,$Y342/I331,$Y342-SUM($I360:AC360)))</f>
        <v>0</v>
      </c>
      <c r="AE360" s="154">
        <f>IF(AE$5&lt;=$D360,0,IF(SUM($D360,I331)&gt;AE$5,$Y342/I331,$Y342-SUM($I360:AD360)))</f>
        <v>0</v>
      </c>
      <c r="AF360" s="154">
        <f>IF(AF$5&lt;=$D360,0,IF(SUM($D360,I331)&gt;AF$5,$Y342/I331,$Y342-SUM($I360:AE360)))</f>
        <v>0</v>
      </c>
      <c r="AG360" s="154">
        <f>IF(AG$5&lt;=$D360,0,IF(SUM($D360,I331)&gt;AG$5,$Y342/I331,$Y342-SUM($I360:AF360)))</f>
        <v>0</v>
      </c>
      <c r="AH360" s="154">
        <f>IF(AH$5&lt;=$D360,0,IF(SUM($D360,I331)&gt;AH$5,$Y342/I331,$Y342-SUM($I360:AG360)))</f>
        <v>0</v>
      </c>
      <c r="AI360" s="154">
        <f>IF(AI$5&lt;=$D360,0,IF(SUM($D360,I331)&gt;AI$5,$Y342/I331,$Y342-SUM($I360:AH360)))</f>
        <v>0</v>
      </c>
      <c r="AJ360" s="154">
        <f>IF(AJ$5&lt;=$D360,0,IF(SUM($D360,I331)&gt;AJ$5,$Y342/I331,$Y342-SUM($I360:AI360)))</f>
        <v>0</v>
      </c>
      <c r="AK360" s="154">
        <f>IF(AK$5&lt;=$D360,0,IF(SUM($D360,I331)&gt;AK$5,$Y342/I331,$Y342-SUM($I360:AJ360)))</f>
        <v>0</v>
      </c>
      <c r="AL360" s="154">
        <f>IF(AL$5&lt;=$D360,0,IF(SUM($D360,I331)&gt;AL$5,$Y342/I331,$Y342-SUM($I360:AK360)))</f>
        <v>0</v>
      </c>
      <c r="AM360" s="154">
        <f>IF(AM$5&lt;=$D360,0,IF(SUM($D360,I331)&gt;AM$5,$Y342/I331,$Y342-SUM($I360:AL360)))</f>
        <v>0</v>
      </c>
      <c r="AN360" s="154">
        <f>IF(AN$5&lt;=$D360,0,IF(SUM($D360,I331)&gt;AN$5,$Y342/I331,$Y342-SUM($I360:AM360)))</f>
        <v>0</v>
      </c>
      <c r="AO360" s="154">
        <f>IF(AO$5&lt;=$D360,0,IF(SUM($D360,I331)&gt;AO$5,$Y342/I331,$Y342-SUM($I360:AN360)))</f>
        <v>0</v>
      </c>
      <c r="AP360" s="154">
        <f>IF(AP$5&lt;=$D360,0,IF(SUM($D360,I331)&gt;AP$5,$Y342/I331,$Y342-SUM($I360:AO360)))</f>
        <v>0</v>
      </c>
      <c r="AQ360" s="154">
        <f>IF(AQ$5&lt;=$D360,0,IF(SUM($D360,I331)&gt;AQ$5,$Y342/I331,$Y342-SUM($I360:AP360)))</f>
        <v>0</v>
      </c>
      <c r="AR360" s="154">
        <f>IF(AR$5&lt;=$D360,0,IF(SUM($D360,I331)&gt;AR$5,$Y342/I331,$Y342-SUM($I360:AQ360)))</f>
        <v>0</v>
      </c>
      <c r="AS360" s="154">
        <f>IF(AS$5&lt;=$D360,0,IF(SUM($D360,I331)&gt;AS$5,$Y342/I331,$Y342-SUM($I360:AR360)))</f>
        <v>0</v>
      </c>
      <c r="AT360" s="154">
        <f>IF(AT$5&lt;=$D360,0,IF(SUM($D360,I331)&gt;AT$5,$Y342/I331,$Y342-SUM($I360:AS360)))</f>
        <v>0</v>
      </c>
      <c r="AU360" s="154">
        <f>IF(AU$5&lt;=$D360,0,IF(SUM($D360,I331)&gt;AU$5,$Y342/I331,$Y342-SUM($I360:AT360)))</f>
        <v>0</v>
      </c>
      <c r="AV360" s="154">
        <f>IF(AV$5&lt;=$D360,0,IF(SUM($D360,I331)&gt;AV$5,$Y342/I331,$Y342-SUM($I360:AU360)))</f>
        <v>0</v>
      </c>
      <c r="AW360" s="154">
        <f>IF(AW$5&lt;=$D360,0,IF(SUM($D360,I331)&gt;AW$5,$Y342/I331,$Y342-SUM($I360:AV360)))</f>
        <v>0</v>
      </c>
      <c r="AX360" s="154">
        <f>IF(AX$5&lt;=$D360,0,IF(SUM($D360,I331)&gt;AX$5,$Y342/I331,$Y342-SUM($I360:AW360)))</f>
        <v>0</v>
      </c>
      <c r="AY360" s="154">
        <f>IF(AY$5&lt;=$D360,0,IF(SUM($D360,I331)&gt;AY$5,$Y342/I331,$Y342-SUM($I360:AX360)))</f>
        <v>0</v>
      </c>
      <c r="AZ360" s="154">
        <f>IF(AZ$5&lt;=$D360,0,IF(SUM($D360,I331)&gt;AZ$5,$Y342/I331,$Y342-SUM($I360:AY360)))</f>
        <v>0</v>
      </c>
      <c r="BA360" s="154">
        <f>IF(BA$5&lt;=$D360,0,IF(SUM($D360,I331)&gt;BA$5,$Y342/I331,$Y342-SUM($I360:AZ360)))</f>
        <v>0</v>
      </c>
      <c r="BB360" s="154">
        <f>IF(BB$5&lt;=$D360,0,IF(SUM($D360,I331)&gt;BB$5,$Y342/I331,$Y342-SUM($I360:BA360)))</f>
        <v>0</v>
      </c>
      <c r="BC360" s="154">
        <f>IF(BC$5&lt;=$D360,0,IF(SUM($D360,I331)&gt;BC$5,$Y342/I331,$Y342-SUM($I360:BB360)))</f>
        <v>0</v>
      </c>
      <c r="BD360" s="154">
        <f>IF(BD$5&lt;=$D360,0,IF(SUM($D360,I331)&gt;BD$5,$Y342/I331,$Y342-SUM($I360:BC360)))</f>
        <v>0</v>
      </c>
      <c r="BE360" s="154">
        <f>IF(BE$5&lt;=$D360,0,IF(SUM($D360,I331)&gt;BE$5,$Y342/I331,$Y342-SUM($I360:BD360)))</f>
        <v>0</v>
      </c>
      <c r="BF360" s="154">
        <f>IF(BF$5&lt;=$D360,0,IF(SUM($D360,I331)&gt;BF$5,$Y342/I331,$Y342-SUM($I360:BE360)))</f>
        <v>0</v>
      </c>
      <c r="BG360" s="154">
        <f>IF(BG$5&lt;=$D360,0,IF(SUM($D360,I331)&gt;BG$5,$Y342/I331,$Y342-SUM($I360:BF360)))</f>
        <v>0</v>
      </c>
      <c r="BH360" s="154">
        <f>IF(BH$5&lt;=$D360,0,IF(SUM($D360,I331)&gt;BH$5,$Y342/I331,$Y342-SUM($I360:BG360)))</f>
        <v>0</v>
      </c>
      <c r="BI360" s="154">
        <f>IF(BI$5&lt;=$D360,0,IF(SUM($D360,I331)&gt;BI$5,$Y342/I331,$Y342-SUM($I360:BH360)))</f>
        <v>0</v>
      </c>
      <c r="BJ360" s="154">
        <f>IF(BJ$5&lt;=$D360,0,IF(SUM($D360,I331)&gt;BJ$5,$Y342/I331,$Y342-SUM($I360:BI360)))</f>
        <v>0</v>
      </c>
      <c r="BK360" s="154">
        <f>IF(BK$5&lt;=$D360,0,IF(SUM($D360,I331)&gt;BK$5,$Y342/I331,$Y342-SUM($I360:BJ360)))</f>
        <v>0</v>
      </c>
      <c r="BL360" s="154">
        <f>IF(BL$5&lt;=$D360,0,IF(SUM($D360,I331)&gt;BL$5,$Y342/I331,$Y342-SUM($I360:BK360)))</f>
        <v>0</v>
      </c>
      <c r="BM360" s="154">
        <f>IF(BM$5&lt;=$D360,0,IF(SUM($D360,I331)&gt;BM$5,$Y342/I331,$Y342-SUM($I360:BL360)))</f>
        <v>0</v>
      </c>
      <c r="BN360" s="154">
        <f>IF(BN$5&lt;=$D360,0,IF(SUM($D360,I331)&gt;BN$5,$Y342/I331,$Y342-SUM($I360:BM360)))</f>
        <v>0</v>
      </c>
      <c r="BO360" s="154">
        <f>IF(BO$5&lt;=$D360,0,IF(SUM($D360,I331)&gt;BO$5,$Y342/I331,$Y342-SUM($I360:BN360)))</f>
        <v>0</v>
      </c>
      <c r="BP360" s="154">
        <f>IF(BP$5&lt;=$D360,0,IF(SUM($D360,I331)&gt;BP$5,$Y342/I331,$Y342-SUM($I360:BO360)))</f>
        <v>0</v>
      </c>
      <c r="BQ360" s="154">
        <f>IF(BQ$5&lt;=$D360,0,IF(SUM($D360,I331)&gt;BQ$5,$Y342/I331,$Y342-SUM($I360:BP360)))</f>
        <v>0</v>
      </c>
      <c r="BR360" s="154">
        <f>IF(BR$5&lt;=$D360,0,IF(SUM($D360,I331)&gt;BR$5,$Y342/I331,$Y342-SUM($I360:BQ360)))</f>
        <v>0</v>
      </c>
      <c r="BS360" s="154">
        <f>IF(BS$5&lt;=$D360,0,IF(SUM($D360,I331)&gt;BS$5,$Y342/I331,$Y342-SUM($I360:BR360)))</f>
        <v>0</v>
      </c>
      <c r="BT360" s="154">
        <f>IF(BT$5&lt;=$D360,0,IF(SUM($D360,I331)&gt;BT$5,$Y342/I331,$Y342-SUM($I360:BS360)))</f>
        <v>0</v>
      </c>
      <c r="BU360" s="154">
        <f>IF(BU$5&lt;=$D360,0,IF(SUM($D360,I331)&gt;BU$5,$Y342/I331,$Y342-SUM($I360:BT360)))</f>
        <v>0</v>
      </c>
      <c r="BV360" s="154">
        <f>IF(BV$5&lt;=$D360,0,IF(SUM($D360,I331)&gt;BV$5,$Y342/I331,$Y342-SUM($I360:BU360)))</f>
        <v>0</v>
      </c>
      <c r="BW360" s="154">
        <f>IF(BW$5&lt;=$D360,0,IF(SUM($D360,I331)&gt;BW$5,$Y342/I331,$Y342-SUM($I360:BV360)))</f>
        <v>0</v>
      </c>
    </row>
    <row r="361" spans="4:75" ht="12.75" customHeight="1" outlineLevel="1">
      <c r="D361" s="155">
        <f t="shared" si="90"/>
        <v>2029</v>
      </c>
      <c r="E361" s="120" t="s">
        <v>55</v>
      </c>
      <c r="I361" s="134"/>
      <c r="J361" s="152">
        <f>IF(J$5&lt;=$D361,0,IF(SUM($D361,I331)&gt;J$5,$Z342/I331,$Z342-SUM($I361:I361)))</f>
        <v>0</v>
      </c>
      <c r="K361" s="152">
        <f>IF(K$5&lt;=$D361,0,IF(SUM($D361,I331)&gt;K$5,$Z342/I331,$Z342-SUM($I361:J361)))</f>
        <v>0</v>
      </c>
      <c r="L361" s="152">
        <f>IF(L$5&lt;=$D361,0,IF(SUM($D361,I331)&gt;L$5,$Z342/I331,$Z342-SUM($I361:K361)))</f>
        <v>0</v>
      </c>
      <c r="M361" s="152">
        <f>IF(M$5&lt;=$D361,0,IF(SUM($D361,I331)&gt;M$5,$Z342/I331,$Z342-SUM($I361:L361)))</f>
        <v>0</v>
      </c>
      <c r="N361" s="152">
        <f>IF(N$5&lt;=$D361,0,IF(SUM($D361,I331)&gt;N$5,$Z342/I331,$Z342-SUM($I361:M361)))</f>
        <v>0</v>
      </c>
      <c r="O361" s="152">
        <f>IF(O$5&lt;=$D361,0,IF(SUM($D361,I331)&gt;O$5,$Z342/I331,$Z342-SUM($I361:N361)))</f>
        <v>0</v>
      </c>
      <c r="P361" s="152">
        <f>IF(P$5&lt;=$D361,0,IF(SUM($D361,I331)&gt;P$5,$Z342/I331,$Z342-SUM($I361:O361)))</f>
        <v>0</v>
      </c>
      <c r="Q361" s="152">
        <f>IF(Q$5&lt;=$D361,0,IF(SUM($D361,I331)&gt;Q$5,$Z342/I331,$Z342-SUM($I361:P361)))</f>
        <v>0</v>
      </c>
      <c r="R361" s="152">
        <f>IF(R$5&lt;=$D361,0,IF(SUM($D361,I331)&gt;R$5,$Z342/I331,$Z342-SUM($I361:Q361)))</f>
        <v>0</v>
      </c>
      <c r="S361" s="152">
        <f>IF(S$5&lt;=$D361,0,IF(SUM($D361,I331)&gt;S$5,$Z342/I331,$Z342-SUM($I361:R361)))</f>
        <v>0</v>
      </c>
      <c r="T361" s="152">
        <f>IF(T$5&lt;=$D361,0,IF(SUM($D361,I331)&gt;T$5,$Z342/I331,$Z342-SUM($I361:S361)))</f>
        <v>0</v>
      </c>
      <c r="U361" s="152">
        <f>IF(U$5&lt;=$D361,0,IF(SUM($D361,I331)&gt;U$5,$Z342/I331,$Z342-SUM($I361:T361)))</f>
        <v>0</v>
      </c>
      <c r="V361" s="152">
        <f>IF(V$5&lt;=$D361,0,IF(SUM($D361,I331)&gt;V$5,$Z342/I331,$Z342-SUM($I361:U361)))</f>
        <v>0</v>
      </c>
      <c r="W361" s="152">
        <f>IF(W$5&lt;=$D361,0,IF(SUM($D361,I331)&gt;W$5,$Z342/I331,$Z342-SUM($I361:V361)))</f>
        <v>0</v>
      </c>
      <c r="X361" s="152">
        <f>IF(X$5&lt;=$D361,0,IF(SUM($D361,I331)&gt;X$5,$Z342/I331,$Z342-SUM($I361:W361)))</f>
        <v>0</v>
      </c>
      <c r="Y361" s="152">
        <f>IF(Y$5&lt;=$D361,0,IF(SUM($D361,I331)&gt;Y$5,$Z342/I331,$Z342-SUM($I361:X361)))</f>
        <v>0</v>
      </c>
      <c r="Z361" s="152">
        <f>IF(Z$5&lt;=$D361,0,IF(SUM($D361,I331)&gt;Z$5,$Z342/I331,$Z342-SUM($I361:Y361)))</f>
        <v>0</v>
      </c>
      <c r="AA361" s="153">
        <f>IF(AA$5&lt;=$D361,0,IF(SUM($D361,I331)&gt;AA$5,$Z342/I331,$Z342-SUM($I361:Z361)))</f>
        <v>0</v>
      </c>
      <c r="AB361" s="154">
        <f>IF(AB$5&lt;=$D361,0,IF(SUM($D361,I331)&gt;AB$5,$Z342/I331,$Z342-SUM($I361:AA361)))</f>
        <v>0</v>
      </c>
      <c r="AC361" s="154">
        <f>IF(AC$5&lt;=$D361,0,IF(SUM($D361,I331)&gt;AC$5,$Z342/I331,$Z342-SUM($I361:AB361)))</f>
        <v>0</v>
      </c>
      <c r="AD361" s="154">
        <f>IF(AD$5&lt;=$D361,0,IF(SUM($D361,I331)&gt;AD$5,$Z342/I331,$Z342-SUM($I361:AC361)))</f>
        <v>0</v>
      </c>
      <c r="AE361" s="154">
        <f>IF(AE$5&lt;=$D361,0,IF(SUM($D361,I331)&gt;AE$5,$Z342/I331,$Z342-SUM($I361:AD361)))</f>
        <v>0</v>
      </c>
      <c r="AF361" s="154">
        <f>IF(AF$5&lt;=$D361,0,IF(SUM($D361,I331)&gt;AF$5,$Z342/I331,$Z342-SUM($I361:AE361)))</f>
        <v>0</v>
      </c>
      <c r="AG361" s="154">
        <f>IF(AG$5&lt;=$D361,0,IF(SUM($D361,I331)&gt;AG$5,$Z342/I331,$Z342-SUM($I361:AF361)))</f>
        <v>0</v>
      </c>
      <c r="AH361" s="154">
        <f>IF(AH$5&lt;=$D361,0,IF(SUM($D361,I331)&gt;AH$5,$Z342/I331,$Z342-SUM($I361:AG361)))</f>
        <v>0</v>
      </c>
      <c r="AI361" s="154">
        <f>IF(AI$5&lt;=$D361,0,IF(SUM($D361,I331)&gt;AI$5,$Z342/I331,$Z342-SUM($I361:AH361)))</f>
        <v>0</v>
      </c>
      <c r="AJ361" s="154">
        <f>IF(AJ$5&lt;=$D361,0,IF(SUM($D361,I331)&gt;AJ$5,$Z342/I331,$Z342-SUM($I361:AI361)))</f>
        <v>0</v>
      </c>
      <c r="AK361" s="154">
        <f>IF(AK$5&lt;=$D361,0,IF(SUM($D361,I331)&gt;AK$5,$Z342/I331,$Z342-SUM($I361:AJ361)))</f>
        <v>0</v>
      </c>
      <c r="AL361" s="154">
        <f>IF(AL$5&lt;=$D361,0,IF(SUM($D361,I331)&gt;AL$5,$Z342/I331,$Z342-SUM($I361:AK361)))</f>
        <v>0</v>
      </c>
      <c r="AM361" s="154">
        <f>IF(AM$5&lt;=$D361,0,IF(SUM($D361,I331)&gt;AM$5,$Z342/I331,$Z342-SUM($I361:AL361)))</f>
        <v>0</v>
      </c>
      <c r="AN361" s="154">
        <f>IF(AN$5&lt;=$D361,0,IF(SUM($D361,I331)&gt;AN$5,$Z342/I331,$Z342-SUM($I361:AM361)))</f>
        <v>0</v>
      </c>
      <c r="AO361" s="154">
        <f>IF(AO$5&lt;=$D361,0,IF(SUM($D361,I331)&gt;AO$5,$Z342/I331,$Z342-SUM($I361:AN361)))</f>
        <v>0</v>
      </c>
      <c r="AP361" s="154">
        <f>IF(AP$5&lt;=$D361,0,IF(SUM($D361,I331)&gt;AP$5,$Z342/I331,$Z342-SUM($I361:AO361)))</f>
        <v>0</v>
      </c>
      <c r="AQ361" s="154">
        <f>IF(AQ$5&lt;=$D361,0,IF(SUM($D361,I331)&gt;AQ$5,$Z342/I331,$Z342-SUM($I361:AP361)))</f>
        <v>0</v>
      </c>
      <c r="AR361" s="154">
        <f>IF(AR$5&lt;=$D361,0,IF(SUM($D361,I331)&gt;AR$5,$Z342/I331,$Z342-SUM($I361:AQ361)))</f>
        <v>0</v>
      </c>
      <c r="AS361" s="154">
        <f>IF(AS$5&lt;=$D361,0,IF(SUM($D361,I331)&gt;AS$5,$Z342/I331,$Z342-SUM($I361:AR361)))</f>
        <v>0</v>
      </c>
      <c r="AT361" s="154">
        <f>IF(AT$5&lt;=$D361,0,IF(SUM($D361,I331)&gt;AT$5,$Z342/I331,$Z342-SUM($I361:AS361)))</f>
        <v>0</v>
      </c>
      <c r="AU361" s="154">
        <f>IF(AU$5&lt;=$D361,0,IF(SUM($D361,I331)&gt;AU$5,$Z342/I331,$Z342-SUM($I361:AT361)))</f>
        <v>0</v>
      </c>
      <c r="AV361" s="154">
        <f>IF(AV$5&lt;=$D361,0,IF(SUM($D361,I331)&gt;AV$5,$Z342/I331,$Z342-SUM($I361:AU361)))</f>
        <v>0</v>
      </c>
      <c r="AW361" s="154">
        <f>IF(AW$5&lt;=$D361,0,IF(SUM($D361,I331)&gt;AW$5,$Z342/I331,$Z342-SUM($I361:AV361)))</f>
        <v>0</v>
      </c>
      <c r="AX361" s="154">
        <f>IF(AX$5&lt;=$D361,0,IF(SUM($D361,I331)&gt;AX$5,$Z342/I331,$Z342-SUM($I361:AW361)))</f>
        <v>0</v>
      </c>
      <c r="AY361" s="154">
        <f>IF(AY$5&lt;=$D361,0,IF(SUM($D361,I331)&gt;AY$5,$Z342/I331,$Z342-SUM($I361:AX361)))</f>
        <v>0</v>
      </c>
      <c r="AZ361" s="154">
        <f>IF(AZ$5&lt;=$D361,0,IF(SUM($D361,I331)&gt;AZ$5,$Z342/I331,$Z342-SUM($I361:AY361)))</f>
        <v>0</v>
      </c>
      <c r="BA361" s="154">
        <f>IF(BA$5&lt;=$D361,0,IF(SUM($D361,I331)&gt;BA$5,$Z342/I331,$Z342-SUM($I361:AZ361)))</f>
        <v>0</v>
      </c>
      <c r="BB361" s="154">
        <f>IF(BB$5&lt;=$D361,0,IF(SUM($D361,I331)&gt;BB$5,$Z342/I331,$Z342-SUM($I361:BA361)))</f>
        <v>0</v>
      </c>
      <c r="BC361" s="154">
        <f>IF(BC$5&lt;=$D361,0,IF(SUM($D361,I331)&gt;BC$5,$Z342/I331,$Z342-SUM($I361:BB361)))</f>
        <v>0</v>
      </c>
      <c r="BD361" s="154">
        <f>IF(BD$5&lt;=$D361,0,IF(SUM($D361,I331)&gt;BD$5,$Z342/I331,$Z342-SUM($I361:BC361)))</f>
        <v>0</v>
      </c>
      <c r="BE361" s="154">
        <f>IF(BE$5&lt;=$D361,0,IF(SUM($D361,I331)&gt;BE$5,$Z342/I331,$Z342-SUM($I361:BD361)))</f>
        <v>0</v>
      </c>
      <c r="BF361" s="154">
        <f>IF(BF$5&lt;=$D361,0,IF(SUM($D361,I331)&gt;BF$5,$Z342/I331,$Z342-SUM($I361:BE361)))</f>
        <v>0</v>
      </c>
      <c r="BG361" s="154">
        <f>IF(BG$5&lt;=$D361,0,IF(SUM($D361,I331)&gt;BG$5,$Z342/I331,$Z342-SUM($I361:BF361)))</f>
        <v>0</v>
      </c>
      <c r="BH361" s="154">
        <f>IF(BH$5&lt;=$D361,0,IF(SUM($D361,I331)&gt;BH$5,$Z342/I331,$Z342-SUM($I361:BG361)))</f>
        <v>0</v>
      </c>
      <c r="BI361" s="154">
        <f>IF(BI$5&lt;=$D361,0,IF(SUM($D361,I331)&gt;BI$5,$Z342/I331,$Z342-SUM($I361:BH361)))</f>
        <v>0</v>
      </c>
      <c r="BJ361" s="154">
        <f>IF(BJ$5&lt;=$D361,0,IF(SUM($D361,I331)&gt;BJ$5,$Z342/I331,$Z342-SUM($I361:BI361)))</f>
        <v>0</v>
      </c>
      <c r="BK361" s="154">
        <f>IF(BK$5&lt;=$D361,0,IF(SUM($D361,I331)&gt;BK$5,$Z342/I331,$Z342-SUM($I361:BJ361)))</f>
        <v>0</v>
      </c>
      <c r="BL361" s="154">
        <f>IF(BL$5&lt;=$D361,0,IF(SUM($D361,I331)&gt;BL$5,$Z342/I331,$Z342-SUM($I361:BK361)))</f>
        <v>0</v>
      </c>
      <c r="BM361" s="154">
        <f>IF(BM$5&lt;=$D361,0,IF(SUM($D361,I331)&gt;BM$5,$Z342/I331,$Z342-SUM($I361:BL361)))</f>
        <v>0</v>
      </c>
      <c r="BN361" s="154">
        <f>IF(BN$5&lt;=$D361,0,IF(SUM($D361,I331)&gt;BN$5,$Z342/I331,$Z342-SUM($I361:BM361)))</f>
        <v>0</v>
      </c>
      <c r="BO361" s="154">
        <f>IF(BO$5&lt;=$D361,0,IF(SUM($D361,I331)&gt;BO$5,$Z342/I331,$Z342-SUM($I361:BN361)))</f>
        <v>0</v>
      </c>
      <c r="BP361" s="154">
        <f>IF(BP$5&lt;=$D361,0,IF(SUM($D361,I331)&gt;BP$5,$Z342/I331,$Z342-SUM($I361:BO361)))</f>
        <v>0</v>
      </c>
      <c r="BQ361" s="154">
        <f>IF(BQ$5&lt;=$D361,0,IF(SUM($D361,I331)&gt;BQ$5,$Z342/I331,$Z342-SUM($I361:BP361)))</f>
        <v>0</v>
      </c>
      <c r="BR361" s="154">
        <f>IF(BR$5&lt;=$D361,0,IF(SUM($D361,I331)&gt;BR$5,$Z342/I331,$Z342-SUM($I361:BQ361)))</f>
        <v>0</v>
      </c>
      <c r="BS361" s="154">
        <f>IF(BS$5&lt;=$D361,0,IF(SUM($D361,I331)&gt;BS$5,$Z342/I331,$Z342-SUM($I361:BR361)))</f>
        <v>0</v>
      </c>
      <c r="BT361" s="154">
        <f>IF(BT$5&lt;=$D361,0,IF(SUM($D361,I331)&gt;BT$5,$Z342/I331,$Z342-SUM($I361:BS361)))</f>
        <v>0</v>
      </c>
      <c r="BU361" s="154">
        <f>IF(BU$5&lt;=$D361,0,IF(SUM($D361,I331)&gt;BU$5,$Z342/I331,$Z342-SUM($I361:BT361)))</f>
        <v>0</v>
      </c>
      <c r="BV361" s="154">
        <f>IF(BV$5&lt;=$D361,0,IF(SUM($D361,I331)&gt;BV$5,$Z342/I331,$Z342-SUM($I361:BU361)))</f>
        <v>0</v>
      </c>
      <c r="BW361" s="154">
        <f>IF(BW$5&lt;=$D361,0,IF(SUM($D361,I331)&gt;BW$5,$Z342/I331,$Z342-SUM($I361:BV361)))</f>
        <v>0</v>
      </c>
    </row>
    <row r="362" spans="4:75" ht="12.75" customHeight="1" outlineLevel="1">
      <c r="D362" s="155">
        <f t="shared" si="90"/>
        <v>2030</v>
      </c>
      <c r="E362" s="120" t="s">
        <v>55</v>
      </c>
      <c r="I362" s="134"/>
      <c r="J362" s="152">
        <f>IF(J$5&lt;=$D362,0,IF(SUM($D362,I331)&gt;J$5,$AA342/I331,$AA342-SUM($I362:I362)))</f>
        <v>0</v>
      </c>
      <c r="K362" s="152">
        <f>IF(K$5&lt;=$D362,0,IF(SUM($D362,I331)&gt;K$5,$AA342/I331,$AA342-SUM($I362:J362)))</f>
        <v>0</v>
      </c>
      <c r="L362" s="152">
        <f>IF(L$5&lt;=$D362,0,IF(SUM($D362,I331)&gt;L$5,$AA342/I331,$AA342-SUM($I362:K362)))</f>
        <v>0</v>
      </c>
      <c r="M362" s="152">
        <f>IF(M$5&lt;=$D362,0,IF(SUM($D362,I331)&gt;M$5,$AA342/I331,$AA342-SUM($I362:L362)))</f>
        <v>0</v>
      </c>
      <c r="N362" s="152">
        <f>IF(N$5&lt;=$D362,0,IF(SUM($D362,I331)&gt;N$5,$AA342/I331,$AA342-SUM($I362:M362)))</f>
        <v>0</v>
      </c>
      <c r="O362" s="152">
        <f>IF(O$5&lt;=$D362,0,IF(SUM($D362,I331)&gt;O$5,$AA342/I331,$AA342-SUM($I362:N362)))</f>
        <v>0</v>
      </c>
      <c r="P362" s="152">
        <f>IF(P$5&lt;=$D362,0,IF(SUM($D362,I331)&gt;P$5,$AA342/I331,$AA342-SUM($I362:O362)))</f>
        <v>0</v>
      </c>
      <c r="Q362" s="152">
        <f>IF(Q$5&lt;=$D362,0,IF(SUM($D362,I331)&gt;Q$5,$AA342/I331,$AA342-SUM($I362:P362)))</f>
        <v>0</v>
      </c>
      <c r="R362" s="152">
        <f>IF(R$5&lt;=$D362,0,IF(SUM($D362,I331)&gt;R$5,$AA342/I331,$AA342-SUM($I362:Q362)))</f>
        <v>0</v>
      </c>
      <c r="S362" s="152">
        <f>IF(S$5&lt;=$D362,0,IF(SUM($D362,I331)&gt;S$5,$AA342/I331,$AA342-SUM($I362:R362)))</f>
        <v>0</v>
      </c>
      <c r="T362" s="152">
        <f>IF(T$5&lt;=$D362,0,IF(SUM($D362,I331)&gt;T$5,$AA342/I331,$AA342-SUM($I362:S362)))</f>
        <v>0</v>
      </c>
      <c r="U362" s="152">
        <f>IF(U$5&lt;=$D362,0,IF(SUM($D362,I331)&gt;U$5,$AA342/I331,$AA342-SUM($I362:T362)))</f>
        <v>0</v>
      </c>
      <c r="V362" s="152">
        <f>IF(V$5&lt;=$D362,0,IF(SUM($D362,I331)&gt;V$5,$AA342/I331,$AA342-SUM($I362:U362)))</f>
        <v>0</v>
      </c>
      <c r="W362" s="152">
        <f>IF(W$5&lt;=$D362,0,IF(SUM($D362,I331)&gt;W$5,$AA342/I331,$AA342-SUM($I362:V362)))</f>
        <v>0</v>
      </c>
      <c r="X362" s="152">
        <f>IF(X$5&lt;=$D362,0,IF(SUM($D362,I331)&gt;X$5,$AA342/I331,$AA342-SUM($I362:W362)))</f>
        <v>0</v>
      </c>
      <c r="Y362" s="152">
        <f>IF(Y$5&lt;=$D362,0,IF(SUM($D362,I331)&gt;Y$5,$AA342/I331,$AA342-SUM($I362:X362)))</f>
        <v>0</v>
      </c>
      <c r="Z362" s="152">
        <f>IF(Z$5&lt;=$D362,0,IF(SUM($D362,I331)&gt;Z$5,$AA342/I331,$AA342-SUM($I362:Y362)))</f>
        <v>0</v>
      </c>
      <c r="AA362" s="152">
        <f>IF(AA$5&lt;=$D362,0,IF(SUM($D362,I331)&gt;AA$5,$AA342/I331,$AA342-SUM($I362:Z362)))</f>
        <v>0</v>
      </c>
      <c r="AB362" s="153">
        <f>IF(AB$5&lt;=$D362,0,IF(SUM($D362,I331)&gt;AB$5,$AA342/I331,$AA342-SUM($I362:AA362)))</f>
        <v>0</v>
      </c>
      <c r="AC362" s="154">
        <f>IF(AC$5&lt;=$D362,0,IF(SUM($D362,I331)&gt;AC$5,$AA342/I331,$AA342-SUM($I362:AB362)))</f>
        <v>0</v>
      </c>
      <c r="AD362" s="154">
        <f>IF(AD$5&lt;=$D362,0,IF(SUM($D362,I331)&gt;AD$5,$AA342/I331,$AA342-SUM($I362:AC362)))</f>
        <v>0</v>
      </c>
      <c r="AE362" s="154">
        <f>IF(AE$5&lt;=$D362,0,IF(SUM($D362,I331)&gt;AE$5,$AA342/I331,$AA342-SUM($I362:AD362)))</f>
        <v>0</v>
      </c>
      <c r="AF362" s="154">
        <f>IF(AF$5&lt;=$D362,0,IF(SUM($D362,I331)&gt;AF$5,$AA342/I331,$AA342-SUM($I362:AE362)))</f>
        <v>0</v>
      </c>
      <c r="AG362" s="154">
        <f>IF(AG$5&lt;=$D362,0,IF(SUM($D362,I331)&gt;AG$5,$AA342/I331,$AA342-SUM($I362:AF362)))</f>
        <v>0</v>
      </c>
      <c r="AH362" s="154">
        <f>IF(AH$5&lt;=$D362,0,IF(SUM($D362,I331)&gt;AH$5,$AA342/I331,$AA342-SUM($I362:AG362)))</f>
        <v>0</v>
      </c>
      <c r="AI362" s="154">
        <f>IF(AI$5&lt;=$D362,0,IF(SUM($D362,I331)&gt;AI$5,$AA342/I331,$AA342-SUM($I362:AH362)))</f>
        <v>0</v>
      </c>
      <c r="AJ362" s="154">
        <f>IF(AJ$5&lt;=$D362,0,IF(SUM($D362,I331)&gt;AJ$5,$AA342/I331,$AA342-SUM($I362:AI362)))</f>
        <v>0</v>
      </c>
      <c r="AK362" s="154">
        <f>IF(AK$5&lt;=$D362,0,IF(SUM($D362,I331)&gt;AK$5,$AA342/I331,$AA342-SUM($I362:AJ362)))</f>
        <v>0</v>
      </c>
      <c r="AL362" s="154">
        <f>IF(AL$5&lt;=$D362,0,IF(SUM($D362,I331)&gt;AL$5,$AA342/I331,$AA342-SUM($I362:AK362)))</f>
        <v>0</v>
      </c>
      <c r="AM362" s="154">
        <f>IF(AM$5&lt;=$D362,0,IF(SUM($D362,I331)&gt;AM$5,$AA342/I331,$AA342-SUM($I362:AL362)))</f>
        <v>0</v>
      </c>
      <c r="AN362" s="154">
        <f>IF(AN$5&lt;=$D362,0,IF(SUM($D362,I331)&gt;AN$5,$AA342/I331,$AA342-SUM($I362:AM362)))</f>
        <v>0</v>
      </c>
      <c r="AO362" s="154">
        <f>IF(AO$5&lt;=$D362,0,IF(SUM($D362,I331)&gt;AO$5,$AA342/I331,$AA342-SUM($I362:AN362)))</f>
        <v>0</v>
      </c>
      <c r="AP362" s="154">
        <f>IF(AP$5&lt;=$D362,0,IF(SUM($D362,I331)&gt;AP$5,$AA342/I331,$AA342-SUM($I362:AO362)))</f>
        <v>0</v>
      </c>
      <c r="AQ362" s="154">
        <f>IF(AQ$5&lt;=$D362,0,IF(SUM($D362,I331)&gt;AQ$5,$AA342/I331,$AA342-SUM($I362:AP362)))</f>
        <v>0</v>
      </c>
      <c r="AR362" s="154">
        <f>IF(AR$5&lt;=$D362,0,IF(SUM($D362,I331)&gt;AR$5,$AA342/I331,$AA342-SUM($I362:AQ362)))</f>
        <v>0</v>
      </c>
      <c r="AS362" s="154">
        <f>IF(AS$5&lt;=$D362,0,IF(SUM($D362,I331)&gt;AS$5,$AA342/I331,$AA342-SUM($I362:AR362)))</f>
        <v>0</v>
      </c>
      <c r="AT362" s="154">
        <f>IF(AT$5&lt;=$D362,0,IF(SUM($D362,I331)&gt;AT$5,$AA342/I331,$AA342-SUM($I362:AS362)))</f>
        <v>0</v>
      </c>
      <c r="AU362" s="154">
        <f>IF(AU$5&lt;=$D362,0,IF(SUM($D362,I331)&gt;AU$5,$AA342/I331,$AA342-SUM($I362:AT362)))</f>
        <v>0</v>
      </c>
      <c r="AV362" s="154">
        <f>IF(AV$5&lt;=$D362,0,IF(SUM($D362,I331)&gt;AV$5,$AA342/I331,$AA342-SUM($I362:AU362)))</f>
        <v>0</v>
      </c>
      <c r="AW362" s="154">
        <f>IF(AW$5&lt;=$D362,0,IF(SUM($D362,I331)&gt;AW$5,$AA342/I331,$AA342-SUM($I362:AV362)))</f>
        <v>0</v>
      </c>
      <c r="AX362" s="154">
        <f>IF(AX$5&lt;=$D362,0,IF(SUM($D362,I331)&gt;AX$5,$AA342/I331,$AA342-SUM($I362:AW362)))</f>
        <v>0</v>
      </c>
      <c r="AY362" s="154">
        <f>IF(AY$5&lt;=$D362,0,IF(SUM($D362,I331)&gt;AY$5,$AA342/I331,$AA342-SUM($I362:AX362)))</f>
        <v>0</v>
      </c>
      <c r="AZ362" s="154">
        <f>IF(AZ$5&lt;=$D362,0,IF(SUM($D362,I331)&gt;AZ$5,$AA342/I331,$AA342-SUM($I362:AY362)))</f>
        <v>0</v>
      </c>
      <c r="BA362" s="154">
        <f>IF(BA$5&lt;=$D362,0,IF(SUM($D362,I331)&gt;BA$5,$AA342/I331,$AA342-SUM($I362:AZ362)))</f>
        <v>0</v>
      </c>
      <c r="BB362" s="154">
        <f>IF(BB$5&lt;=$D362,0,IF(SUM($D362,I331)&gt;BB$5,$AA342/I331,$AA342-SUM($I362:BA362)))</f>
        <v>0</v>
      </c>
      <c r="BC362" s="154">
        <f>IF(BC$5&lt;=$D362,0,IF(SUM($D362,I331)&gt;BC$5,$AA342/I331,$AA342-SUM($I362:BB362)))</f>
        <v>0</v>
      </c>
      <c r="BD362" s="154">
        <f>IF(BD$5&lt;=$D362,0,IF(SUM($D362,I331)&gt;BD$5,$AA342/I331,$AA342-SUM($I362:BC362)))</f>
        <v>0</v>
      </c>
      <c r="BE362" s="154">
        <f>IF(BE$5&lt;=$D362,0,IF(SUM($D362,I331)&gt;BE$5,$AA342/I331,$AA342-SUM($I362:BD362)))</f>
        <v>0</v>
      </c>
      <c r="BF362" s="154">
        <f>IF(BF$5&lt;=$D362,0,IF(SUM($D362,I331)&gt;BF$5,$AA342/I331,$AA342-SUM($I362:BE362)))</f>
        <v>0</v>
      </c>
      <c r="BG362" s="154">
        <f>IF(BG$5&lt;=$D362,0,IF(SUM($D362,I331)&gt;BG$5,$AA342/I331,$AA342-SUM($I362:BF362)))</f>
        <v>0</v>
      </c>
      <c r="BH362" s="154">
        <f>IF(BH$5&lt;=$D362,0,IF(SUM($D362,I331)&gt;BH$5,$AA342/I331,$AA342-SUM($I362:BG362)))</f>
        <v>0</v>
      </c>
      <c r="BI362" s="154">
        <f>IF(BI$5&lt;=$D362,0,IF(SUM($D362,I331)&gt;BI$5,$AA342/I331,$AA342-SUM($I362:BH362)))</f>
        <v>0</v>
      </c>
      <c r="BJ362" s="154">
        <f>IF(BJ$5&lt;=$D362,0,IF(SUM($D362,I331)&gt;BJ$5,$AA342/I331,$AA342-SUM($I362:BI362)))</f>
        <v>0</v>
      </c>
      <c r="BK362" s="154">
        <f>IF(BK$5&lt;=$D362,0,IF(SUM($D362,I331)&gt;BK$5,$AA342/I331,$AA342-SUM($I362:BJ362)))</f>
        <v>0</v>
      </c>
      <c r="BL362" s="154">
        <f>IF(BL$5&lt;=$D362,0,IF(SUM($D362,I331)&gt;BL$5,$AA342/I331,$AA342-SUM($I362:BK362)))</f>
        <v>0</v>
      </c>
      <c r="BM362" s="154">
        <f>IF(BM$5&lt;=$D362,0,IF(SUM($D362,I331)&gt;BM$5,$AA342/I331,$AA342-SUM($I362:BL362)))</f>
        <v>0</v>
      </c>
      <c r="BN362" s="154">
        <f>IF(BN$5&lt;=$D362,0,IF(SUM($D362,I331)&gt;BN$5,$AA342/I331,$AA342-SUM($I362:BM362)))</f>
        <v>0</v>
      </c>
      <c r="BO362" s="154">
        <f>IF(BO$5&lt;=$D362,0,IF(SUM($D362,I331)&gt;BO$5,$AA342/I331,$AA342-SUM($I362:BN362)))</f>
        <v>0</v>
      </c>
      <c r="BP362" s="154">
        <f>IF(BP$5&lt;=$D362,0,IF(SUM($D362,I331)&gt;BP$5,$AA342/I331,$AA342-SUM($I362:BO362)))</f>
        <v>0</v>
      </c>
      <c r="BQ362" s="154">
        <f>IF(BQ$5&lt;=$D362,0,IF(SUM($D362,I331)&gt;BQ$5,$AA342/I331,$AA342-SUM($I362:BP362)))</f>
        <v>0</v>
      </c>
      <c r="BR362" s="154">
        <f>IF(BR$5&lt;=$D362,0,IF(SUM($D362,I331)&gt;BR$5,$AA342/I331,$AA342-SUM($I362:BQ362)))</f>
        <v>0</v>
      </c>
      <c r="BS362" s="154">
        <f>IF(BS$5&lt;=$D362,0,IF(SUM($D362,I331)&gt;BS$5,$AA342/I331,$AA342-SUM($I362:BR362)))</f>
        <v>0</v>
      </c>
      <c r="BT362" s="154">
        <f>IF(BT$5&lt;=$D362,0,IF(SUM($D362,I331)&gt;BT$5,$AA342/I331,$AA342-SUM($I362:BS362)))</f>
        <v>0</v>
      </c>
      <c r="BU362" s="154">
        <f>IF(BU$5&lt;=$D362,0,IF(SUM($D362,I331)&gt;BU$5,$AA342/I331,$AA342-SUM($I362:BT362)))</f>
        <v>0</v>
      </c>
      <c r="BV362" s="154">
        <f>IF(BV$5&lt;=$D362,0,IF(SUM($D362,I331)&gt;BV$5,$AA342/I331,$AA342-SUM($I362:BU362)))</f>
        <v>0</v>
      </c>
      <c r="BW362" s="154">
        <f>IF(BW$5&lt;=$D362,0,IF(SUM($D362,I331)&gt;BW$5,$AA342/I331,$AA342-SUM($I362:BV362)))</f>
        <v>0</v>
      </c>
    </row>
    <row r="363" spans="4:75" ht="12.75" customHeight="1" outlineLevel="1">
      <c r="D363" s="155">
        <f t="shared" si="90"/>
        <v>2031</v>
      </c>
      <c r="E363" s="120" t="s">
        <v>55</v>
      </c>
      <c r="I363" s="134"/>
      <c r="J363" s="152">
        <f>IF(J$5&lt;=$D363,0,IF(SUM($D363,I331)&gt;J$5,$AB342/I331,$AB342-SUM($I363:I363)))</f>
        <v>0</v>
      </c>
      <c r="K363" s="152">
        <f>IF(K$5&lt;=$D363,0,IF(SUM($D363,I331)&gt;K$5,$AB342/I331,$AB342-SUM($I363:J363)))</f>
        <v>0</v>
      </c>
      <c r="L363" s="152">
        <f>IF(L$5&lt;=$D363,0,IF(SUM($D363,I331)&gt;L$5,$AB342/I331,$AB342-SUM($I363:K363)))</f>
        <v>0</v>
      </c>
      <c r="M363" s="152">
        <f>IF(M$5&lt;=$D363,0,IF(SUM($D363,I331)&gt;M$5,$AB342/I331,$AB342-SUM($I363:L363)))</f>
        <v>0</v>
      </c>
      <c r="N363" s="152">
        <f>IF(N$5&lt;=$D363,0,IF(SUM($D363,I331)&gt;N$5,$AB342/I331,$AB342-SUM($I363:M363)))</f>
        <v>0</v>
      </c>
      <c r="O363" s="152">
        <f>IF(O$5&lt;=$D363,0,IF(SUM($D363,I331)&gt;O$5,$AB342/I331,$AB342-SUM($I363:N363)))</f>
        <v>0</v>
      </c>
      <c r="P363" s="152">
        <f>IF(P$5&lt;=$D363,0,IF(SUM($D363,I331)&gt;P$5,$AB342/I331,$AB342-SUM($I363:O363)))</f>
        <v>0</v>
      </c>
      <c r="Q363" s="152">
        <f>IF(Q$5&lt;=$D363,0,IF(SUM($D363,I331)&gt;Q$5,$AB342/I331,$AB342-SUM($I363:P363)))</f>
        <v>0</v>
      </c>
      <c r="R363" s="152">
        <f>IF(R$5&lt;=$D363,0,IF(SUM($D363,I331)&gt;R$5,$AB342/I331,$AB342-SUM($I363:Q363)))</f>
        <v>0</v>
      </c>
      <c r="S363" s="152">
        <f>IF(S$5&lt;=$D363,0,IF(SUM($D363,I331)&gt;S$5,$AB342/I331,$AB342-SUM($I363:R363)))</f>
        <v>0</v>
      </c>
      <c r="T363" s="152">
        <f>IF(T$5&lt;=$D363,0,IF(SUM($D363,I331)&gt;T$5,$AB342/I331,$AB342-SUM($I363:S363)))</f>
        <v>0</v>
      </c>
      <c r="U363" s="152">
        <f>IF(U$5&lt;=$D363,0,IF(SUM($D363,I331)&gt;U$5,$AB342/I331,$AB342-SUM($I363:T363)))</f>
        <v>0</v>
      </c>
      <c r="V363" s="152">
        <f>IF(V$5&lt;=$D363,0,IF(SUM($D363,I331)&gt;V$5,$AB342/I331,$AB342-SUM($I363:U363)))</f>
        <v>0</v>
      </c>
      <c r="W363" s="152">
        <f>IF(W$5&lt;=$D363,0,IF(SUM($D363,I331)&gt;W$5,$AB342/I331,$AB342-SUM($I363:V363)))</f>
        <v>0</v>
      </c>
      <c r="X363" s="152">
        <f>IF(X$5&lt;=$D363,0,IF(SUM($D363,I331)&gt;X$5,$AB342/I331,$AB342-SUM($I363:W363)))</f>
        <v>0</v>
      </c>
      <c r="Y363" s="152">
        <f>IF(Y$5&lt;=$D363,0,IF(SUM($D363,I331)&gt;Y$5,$AB342/I331,$AB342-SUM($I363:X363)))</f>
        <v>0</v>
      </c>
      <c r="Z363" s="152">
        <f>IF(Z$5&lt;=$D363,0,IF(SUM($D363,I331)&gt;Z$5,$AB342/I331,$AB342-SUM($I363:Y363)))</f>
        <v>0</v>
      </c>
      <c r="AA363" s="152">
        <f>IF(AA$5&lt;=$D363,0,IF(SUM($D363,I331)&gt;AA$5,$AB342/I331,$AB342-SUM($I363:Z363)))</f>
        <v>0</v>
      </c>
      <c r="AB363" s="152">
        <f>IF(AB$5&lt;=$D363,0,IF(SUM($D363,I331)&gt;AB$5,$AB342/I331,$AB342-SUM($I363:AA363)))</f>
        <v>0</v>
      </c>
      <c r="AC363" s="153">
        <f>IF(AC$5&lt;=$D363,0,IF(SUM($D363,I331)&gt;AC$5,$AB342/I331,$AB342-SUM($I363:AB363)))</f>
        <v>0</v>
      </c>
      <c r="AD363" s="154">
        <f>IF(AD$5&lt;=$D363,0,IF(SUM($D363,I331)&gt;AD$5,$AB342/I331,$AB342-SUM($I363:AC363)))</f>
        <v>0</v>
      </c>
      <c r="AE363" s="154">
        <f>IF(AE$5&lt;=$D363,0,IF(SUM($D363,I331)&gt;AE$5,$AB342/I331,$AB342-SUM($I363:AD363)))</f>
        <v>0</v>
      </c>
      <c r="AF363" s="154">
        <f>IF(AF$5&lt;=$D363,0,IF(SUM($D363,I331)&gt;AF$5,$AB342/I331,$AB342-SUM($I363:AE363)))</f>
        <v>0</v>
      </c>
      <c r="AG363" s="154">
        <f>IF(AG$5&lt;=$D363,0,IF(SUM($D363,I331)&gt;AG$5,$AB342/I331,$AB342-SUM($I363:AF363)))</f>
        <v>0</v>
      </c>
      <c r="AH363" s="154">
        <f>IF(AH$5&lt;=$D363,0,IF(SUM($D363,I331)&gt;AH$5,$AB342/I331,$AB342-SUM($I363:AG363)))</f>
        <v>0</v>
      </c>
      <c r="AI363" s="154">
        <f>IF(AI$5&lt;=$D363,0,IF(SUM($D363,I331)&gt;AI$5,$AB342/I331,$AB342-SUM($I363:AH363)))</f>
        <v>0</v>
      </c>
      <c r="AJ363" s="154">
        <f>IF(AJ$5&lt;=$D363,0,IF(SUM($D363,I331)&gt;AJ$5,$AB342/I331,$AB342-SUM($I363:AI363)))</f>
        <v>0</v>
      </c>
      <c r="AK363" s="154">
        <f>IF(AK$5&lt;=$D363,0,IF(SUM($D363,I331)&gt;AK$5,$AB342/I331,$AB342-SUM($I363:AJ363)))</f>
        <v>0</v>
      </c>
      <c r="AL363" s="154">
        <f>IF(AL$5&lt;=$D363,0,IF(SUM($D363,I331)&gt;AL$5,$AB342/I331,$AB342-SUM($I363:AK363)))</f>
        <v>0</v>
      </c>
      <c r="AM363" s="154">
        <f>IF(AM$5&lt;=$D363,0,IF(SUM($D363,I331)&gt;AM$5,$AB342/I331,$AB342-SUM($I363:AL363)))</f>
        <v>0</v>
      </c>
      <c r="AN363" s="154">
        <f>IF(AN$5&lt;=$D363,0,IF(SUM($D363,I331)&gt;AN$5,$AB342/I331,$AB342-SUM($I363:AM363)))</f>
        <v>0</v>
      </c>
      <c r="AO363" s="154">
        <f>IF(AO$5&lt;=$D363,0,IF(SUM($D363,I331)&gt;AO$5,$AB342/I331,$AB342-SUM($I363:AN363)))</f>
        <v>0</v>
      </c>
      <c r="AP363" s="154">
        <f>IF(AP$5&lt;=$D363,0,IF(SUM($D363,I331)&gt;AP$5,$AB342/I331,$AB342-SUM($I363:AO363)))</f>
        <v>0</v>
      </c>
      <c r="AQ363" s="154">
        <f>IF(AQ$5&lt;=$D363,0,IF(SUM($D363,I331)&gt;AQ$5,$AB342/I331,$AB342-SUM($I363:AP363)))</f>
        <v>0</v>
      </c>
      <c r="AR363" s="154">
        <f>IF(AR$5&lt;=$D363,0,IF(SUM($D363,I331)&gt;AR$5,$AB342/I331,$AB342-SUM($I363:AQ363)))</f>
        <v>0</v>
      </c>
      <c r="AS363" s="154">
        <f>IF(AS$5&lt;=$D363,0,IF(SUM($D363,I331)&gt;AS$5,$AB342/I331,$AB342-SUM($I363:AR363)))</f>
        <v>0</v>
      </c>
      <c r="AT363" s="154">
        <f>IF(AT$5&lt;=$D363,0,IF(SUM($D363,I331)&gt;AT$5,$AB342/I331,$AB342-SUM($I363:AS363)))</f>
        <v>0</v>
      </c>
      <c r="AU363" s="154">
        <f>IF(AU$5&lt;=$D363,0,IF(SUM($D363,I331)&gt;AU$5,$AB342/I331,$AB342-SUM($I363:AT363)))</f>
        <v>0</v>
      </c>
      <c r="AV363" s="154">
        <f>IF(AV$5&lt;=$D363,0,IF(SUM($D363,I331)&gt;AV$5,$AB342/I331,$AB342-SUM($I363:AU363)))</f>
        <v>0</v>
      </c>
      <c r="AW363" s="154">
        <f>IF(AW$5&lt;=$D363,0,IF(SUM($D363,I331)&gt;AW$5,$AB342/I331,$AB342-SUM($I363:AV363)))</f>
        <v>0</v>
      </c>
      <c r="AX363" s="154">
        <f>IF(AX$5&lt;=$D363,0,IF(SUM($D363,I331)&gt;AX$5,$AB342/I331,$AB342-SUM($I363:AW363)))</f>
        <v>0</v>
      </c>
      <c r="AY363" s="154">
        <f>IF(AY$5&lt;=$D363,0,IF(SUM($D363,I331)&gt;AY$5,$AB342/I331,$AB342-SUM($I363:AX363)))</f>
        <v>0</v>
      </c>
      <c r="AZ363" s="154">
        <f>IF(AZ$5&lt;=$D363,0,IF(SUM($D363,I331)&gt;AZ$5,$AB342/I331,$AB342-SUM($I363:AY363)))</f>
        <v>0</v>
      </c>
      <c r="BA363" s="154">
        <f>IF(BA$5&lt;=$D363,0,IF(SUM($D363,I331)&gt;BA$5,$AB342/I331,$AB342-SUM($I363:AZ363)))</f>
        <v>0</v>
      </c>
      <c r="BB363" s="154">
        <f>IF(BB$5&lt;=$D363,0,IF(SUM($D363,I331)&gt;BB$5,$AB342/I331,$AB342-SUM($I363:BA363)))</f>
        <v>0</v>
      </c>
      <c r="BC363" s="154">
        <f>IF(BC$5&lt;=$D363,0,IF(SUM($D363,I331)&gt;BC$5,$AB342/I331,$AB342-SUM($I363:BB363)))</f>
        <v>0</v>
      </c>
      <c r="BD363" s="154">
        <f>IF(BD$5&lt;=$D363,0,IF(SUM($D363,I331)&gt;BD$5,$AB342/I331,$AB342-SUM($I363:BC363)))</f>
        <v>0</v>
      </c>
      <c r="BE363" s="154">
        <f>IF(BE$5&lt;=$D363,0,IF(SUM($D363,I331)&gt;BE$5,$AB342/I331,$AB342-SUM($I363:BD363)))</f>
        <v>0</v>
      </c>
      <c r="BF363" s="154">
        <f>IF(BF$5&lt;=$D363,0,IF(SUM($D363,I331)&gt;BF$5,$AB342/I331,$AB342-SUM($I363:BE363)))</f>
        <v>0</v>
      </c>
      <c r="BG363" s="154">
        <f>IF(BG$5&lt;=$D363,0,IF(SUM($D363,I331)&gt;BG$5,$AB342/I331,$AB342-SUM($I363:BF363)))</f>
        <v>0</v>
      </c>
      <c r="BH363" s="154">
        <f>IF(BH$5&lt;=$D363,0,IF(SUM($D363,I331)&gt;BH$5,$AB342/I331,$AB342-SUM($I363:BG363)))</f>
        <v>0</v>
      </c>
      <c r="BI363" s="154">
        <f>IF(BI$5&lt;=$D363,0,IF(SUM($D363,I331)&gt;BI$5,$AB342/I331,$AB342-SUM($I363:BH363)))</f>
        <v>0</v>
      </c>
      <c r="BJ363" s="154">
        <f>IF(BJ$5&lt;=$D363,0,IF(SUM($D363,I331)&gt;BJ$5,$AB342/I331,$AB342-SUM($I363:BI363)))</f>
        <v>0</v>
      </c>
      <c r="BK363" s="154">
        <f>IF(BK$5&lt;=$D363,0,IF(SUM($D363,I331)&gt;BK$5,$AB342/I331,$AB342-SUM($I363:BJ363)))</f>
        <v>0</v>
      </c>
      <c r="BL363" s="154">
        <f>IF(BL$5&lt;=$D363,0,IF(SUM($D363,I331)&gt;BL$5,$AB342/I331,$AB342-SUM($I363:BK363)))</f>
        <v>0</v>
      </c>
      <c r="BM363" s="154">
        <f>IF(BM$5&lt;=$D363,0,IF(SUM($D363,I331)&gt;BM$5,$AB342/I331,$AB342-SUM($I363:BL363)))</f>
        <v>0</v>
      </c>
      <c r="BN363" s="154">
        <f>IF(BN$5&lt;=$D363,0,IF(SUM($D363,I331)&gt;BN$5,$AB342/I331,$AB342-SUM($I363:BM363)))</f>
        <v>0</v>
      </c>
      <c r="BO363" s="154">
        <f>IF(BO$5&lt;=$D363,0,IF(SUM($D363,I331)&gt;BO$5,$AB342/I331,$AB342-SUM($I363:BN363)))</f>
        <v>0</v>
      </c>
      <c r="BP363" s="154">
        <f>IF(BP$5&lt;=$D363,0,IF(SUM($D363,I331)&gt;BP$5,$AB342/I331,$AB342-SUM($I363:BO363)))</f>
        <v>0</v>
      </c>
      <c r="BQ363" s="154">
        <f>IF(BQ$5&lt;=$D363,0,IF(SUM($D363,I331)&gt;BQ$5,$AB342/I331,$AB342-SUM($I363:BP363)))</f>
        <v>0</v>
      </c>
      <c r="BR363" s="154">
        <f>IF(BR$5&lt;=$D363,0,IF(SUM($D363,I331)&gt;BR$5,$AB342/I331,$AB342-SUM($I363:BQ363)))</f>
        <v>0</v>
      </c>
      <c r="BS363" s="154">
        <f>IF(BS$5&lt;=$D363,0,IF(SUM($D363,I331)&gt;BS$5,$AB342/I331,$AB342-SUM($I363:BR363)))</f>
        <v>0</v>
      </c>
      <c r="BT363" s="154">
        <f>IF(BT$5&lt;=$D363,0,IF(SUM($D363,I331)&gt;BT$5,$AB342/I331,$AB342-SUM($I363:BS363)))</f>
        <v>0</v>
      </c>
      <c r="BU363" s="154">
        <f>IF(BU$5&lt;=$D363,0,IF(SUM($D363,I331)&gt;BU$5,$AB342/I331,$AB342-SUM($I363:BT363)))</f>
        <v>0</v>
      </c>
      <c r="BV363" s="154">
        <f>IF(BV$5&lt;=$D363,0,IF(SUM($D363,I331)&gt;BV$5,$AB342/I331,$AB342-SUM($I363:BU363)))</f>
        <v>0</v>
      </c>
      <c r="BW363" s="154">
        <f>IF(BW$5&lt;=$D363,0,IF(SUM($D363,I331)&gt;BW$5,$AB342/I331,$AB342-SUM($I363:BV363)))</f>
        <v>0</v>
      </c>
    </row>
    <row r="364" spans="4:75" ht="12.75" customHeight="1" outlineLevel="1">
      <c r="D364" s="155">
        <f t="shared" si="90"/>
        <v>2032</v>
      </c>
      <c r="E364" s="120" t="s">
        <v>55</v>
      </c>
      <c r="I364" s="134"/>
      <c r="J364" s="152">
        <f>IF(J$5&lt;=$D364,0,IF(SUM($D364,I331)&gt;J$5,$AC342/I331,$AC342-SUM($I364:I364)))</f>
        <v>0</v>
      </c>
      <c r="K364" s="152">
        <f>IF(K$5&lt;=$D364,0,IF(SUM($D364,I331)&gt;K$5,$AC342/I331,$AC342-SUM($I364:J364)))</f>
        <v>0</v>
      </c>
      <c r="L364" s="152">
        <f>IF(L$5&lt;=$D364,0,IF(SUM($D364,I331)&gt;L$5,$AC342/I331,$AC342-SUM($I364:K364)))</f>
        <v>0</v>
      </c>
      <c r="M364" s="152">
        <f>IF(M$5&lt;=$D364,0,IF(SUM($D364,I331)&gt;M$5,$AC342/I331,$AC342-SUM($I364:L364)))</f>
        <v>0</v>
      </c>
      <c r="N364" s="152">
        <f>IF(N$5&lt;=$D364,0,IF(SUM($D364,I331)&gt;N$5,$AC342/I331,$AC342-SUM($I364:M364)))</f>
        <v>0</v>
      </c>
      <c r="O364" s="152">
        <f>IF(O$5&lt;=$D364,0,IF(SUM($D364,I331)&gt;O$5,$AC342/I331,$AC342-SUM($I364:N364)))</f>
        <v>0</v>
      </c>
      <c r="P364" s="152">
        <f>IF(P$5&lt;=$D364,0,IF(SUM($D364,I331)&gt;P$5,$AC342/I331,$AC342-SUM($I364:O364)))</f>
        <v>0</v>
      </c>
      <c r="Q364" s="152">
        <f>IF(Q$5&lt;=$D364,0,IF(SUM($D364,I331)&gt;Q$5,$AC342/I331,$AC342-SUM($I364:P364)))</f>
        <v>0</v>
      </c>
      <c r="R364" s="152">
        <f>IF(R$5&lt;=$D364,0,IF(SUM($D364,I331)&gt;R$5,$AC342/I331,$AC342-SUM($I364:Q364)))</f>
        <v>0</v>
      </c>
      <c r="S364" s="152">
        <f>IF(S$5&lt;=$D364,0,IF(SUM($D364,I331)&gt;S$5,$AC342/I331,$AC342-SUM($I364:R364)))</f>
        <v>0</v>
      </c>
      <c r="T364" s="152">
        <f>IF(T$5&lt;=$D364,0,IF(SUM($D364,I331)&gt;T$5,$AC342/I331,$AC342-SUM($I364:S364)))</f>
        <v>0</v>
      </c>
      <c r="U364" s="152">
        <f>IF(U$5&lt;=$D364,0,IF(SUM($D364,I331)&gt;U$5,$AC342/I331,$AC342-SUM($I364:T364)))</f>
        <v>0</v>
      </c>
      <c r="V364" s="152">
        <f>IF(V$5&lt;=$D364,0,IF(SUM($D364,I331)&gt;V$5,$AC342/I331,$AC342-SUM($I364:U364)))</f>
        <v>0</v>
      </c>
      <c r="W364" s="152">
        <f>IF(W$5&lt;=$D364,0,IF(SUM($D364,I331)&gt;W$5,$AC342/I331,$AC342-SUM($I364:V364)))</f>
        <v>0</v>
      </c>
      <c r="X364" s="152">
        <f>IF(X$5&lt;=$D364,0,IF(SUM($D364,I331)&gt;X$5,$AC342/I331,$AC342-SUM($I364:W364)))</f>
        <v>0</v>
      </c>
      <c r="Y364" s="152">
        <f>IF(Y$5&lt;=$D364,0,IF(SUM($D364,I331)&gt;Y$5,$AC342/I331,$AC342-SUM($I364:X364)))</f>
        <v>0</v>
      </c>
      <c r="Z364" s="152">
        <f>IF(Z$5&lt;=$D364,0,IF(SUM($D364,I331)&gt;Z$5,$AC342/I331,$AC342-SUM($I364:Y364)))</f>
        <v>0</v>
      </c>
      <c r="AA364" s="152">
        <f>IF(AA$5&lt;=$D364,0,IF(SUM($D364,I331)&gt;AA$5,$AC342/I331,$AC342-SUM($I364:Z364)))</f>
        <v>0</v>
      </c>
      <c r="AB364" s="152">
        <f>IF(AB$5&lt;=$D364,0,IF(SUM($D364,I331)&gt;AB$5,$AC342/I331,$AC342-SUM($I364:AA364)))</f>
        <v>0</v>
      </c>
      <c r="AC364" s="152">
        <f>IF(AC$5&lt;=$D364,0,IF(SUM($D364,I331)&gt;AC$5,$AC342/I331,$AC342-SUM($I364:AB364)))</f>
        <v>0</v>
      </c>
      <c r="AD364" s="153">
        <f>IF(AD$5&lt;=$D364,0,IF(SUM($D364,I331)&gt;AD$5,$AC342/I331,$AC342-SUM($I364:AC364)))</f>
        <v>0</v>
      </c>
      <c r="AE364" s="154">
        <f>IF(AE$5&lt;=$D364,0,IF(SUM($D364,I331)&gt;AE$5,$AC342/I331,$AC342-SUM($I364:AD364)))</f>
        <v>0</v>
      </c>
      <c r="AF364" s="154">
        <f>IF(AF$5&lt;=$D364,0,IF(SUM($D364,I331)&gt;AF$5,$AC342/I331,$AC342-SUM($I364:AE364)))</f>
        <v>0</v>
      </c>
      <c r="AG364" s="154">
        <f>IF(AG$5&lt;=$D364,0,IF(SUM($D364,I331)&gt;AG$5,$AC342/I331,$AC342-SUM($I364:AF364)))</f>
        <v>0</v>
      </c>
      <c r="AH364" s="154">
        <f>IF(AH$5&lt;=$D364,0,IF(SUM($D364,I331)&gt;AH$5,$AC342/I331,$AC342-SUM($I364:AG364)))</f>
        <v>0</v>
      </c>
      <c r="AI364" s="154">
        <f>IF(AI$5&lt;=$D364,0,IF(SUM($D364,I331)&gt;AI$5,$AC342/I331,$AC342-SUM($I364:AH364)))</f>
        <v>0</v>
      </c>
      <c r="AJ364" s="154">
        <f>IF(AJ$5&lt;=$D364,0,IF(SUM($D364,I331)&gt;AJ$5,$AC342/I331,$AC342-SUM($I364:AI364)))</f>
        <v>0</v>
      </c>
      <c r="AK364" s="154">
        <f>IF(AK$5&lt;=$D364,0,IF(SUM($D364,I331)&gt;AK$5,$AC342/I331,$AC342-SUM($I364:AJ364)))</f>
        <v>0</v>
      </c>
      <c r="AL364" s="154">
        <f>IF(AL$5&lt;=$D364,0,IF(SUM($D364,I331)&gt;AL$5,$AC342/I331,$AC342-SUM($I364:AK364)))</f>
        <v>0</v>
      </c>
      <c r="AM364" s="154">
        <f>IF(AM$5&lt;=$D364,0,IF(SUM($D364,I331)&gt;AM$5,$AC342/I331,$AC342-SUM($I364:AL364)))</f>
        <v>0</v>
      </c>
      <c r="AN364" s="154">
        <f>IF(AN$5&lt;=$D364,0,IF(SUM($D364,I331)&gt;AN$5,$AC342/I331,$AC342-SUM($I364:AM364)))</f>
        <v>0</v>
      </c>
      <c r="AO364" s="154">
        <f>IF(AO$5&lt;=$D364,0,IF(SUM($D364,I331)&gt;AO$5,$AC342/I331,$AC342-SUM($I364:AN364)))</f>
        <v>0</v>
      </c>
      <c r="AP364" s="154">
        <f>IF(AP$5&lt;=$D364,0,IF(SUM($D364,I331)&gt;AP$5,$AC342/I331,$AC342-SUM($I364:AO364)))</f>
        <v>0</v>
      </c>
      <c r="AQ364" s="154">
        <f>IF(AQ$5&lt;=$D364,0,IF(SUM($D364,I331)&gt;AQ$5,$AC342/I331,$AC342-SUM($I364:AP364)))</f>
        <v>0</v>
      </c>
      <c r="AR364" s="154">
        <f>IF(AR$5&lt;=$D364,0,IF(SUM($D364,I331)&gt;AR$5,$AC342/I331,$AC342-SUM($I364:AQ364)))</f>
        <v>0</v>
      </c>
      <c r="AS364" s="154">
        <f>IF(AS$5&lt;=$D364,0,IF(SUM($D364,I331)&gt;AS$5,$AC342/I331,$AC342-SUM($I364:AR364)))</f>
        <v>0</v>
      </c>
      <c r="AT364" s="154">
        <f>IF(AT$5&lt;=$D364,0,IF(SUM($D364,I331)&gt;AT$5,$AC342/I331,$AC342-SUM($I364:AS364)))</f>
        <v>0</v>
      </c>
      <c r="AU364" s="154">
        <f>IF(AU$5&lt;=$D364,0,IF(SUM($D364,I331)&gt;AU$5,$AC342/I331,$AC342-SUM($I364:AT364)))</f>
        <v>0</v>
      </c>
      <c r="AV364" s="154">
        <f>IF(AV$5&lt;=$D364,0,IF(SUM($D364,I331)&gt;AV$5,$AC342/I331,$AC342-SUM($I364:AU364)))</f>
        <v>0</v>
      </c>
      <c r="AW364" s="154">
        <f>IF(AW$5&lt;=$D364,0,IF(SUM($D364,I331)&gt;AW$5,$AC342/I331,$AC342-SUM($I364:AV364)))</f>
        <v>0</v>
      </c>
      <c r="AX364" s="154">
        <f>IF(AX$5&lt;=$D364,0,IF(SUM($D364,I331)&gt;AX$5,$AC342/I331,$AC342-SUM($I364:AW364)))</f>
        <v>0</v>
      </c>
      <c r="AY364" s="154">
        <f>IF(AY$5&lt;=$D364,0,IF(SUM($D364,I331)&gt;AY$5,$AC342/I331,$AC342-SUM($I364:AX364)))</f>
        <v>0</v>
      </c>
      <c r="AZ364" s="154">
        <f>IF(AZ$5&lt;=$D364,0,IF(SUM($D364,I331)&gt;AZ$5,$AC342/I331,$AC342-SUM($I364:AY364)))</f>
        <v>0</v>
      </c>
      <c r="BA364" s="154">
        <f>IF(BA$5&lt;=$D364,0,IF(SUM($D364,I331)&gt;BA$5,$AC342/I331,$AC342-SUM($I364:AZ364)))</f>
        <v>0</v>
      </c>
      <c r="BB364" s="154">
        <f>IF(BB$5&lt;=$D364,0,IF(SUM($D364,I331)&gt;BB$5,$AC342/I331,$AC342-SUM($I364:BA364)))</f>
        <v>0</v>
      </c>
      <c r="BC364" s="154">
        <f>IF(BC$5&lt;=$D364,0,IF(SUM($D364,I331)&gt;BC$5,$AC342/I331,$AC342-SUM($I364:BB364)))</f>
        <v>0</v>
      </c>
      <c r="BD364" s="154">
        <f>IF(BD$5&lt;=$D364,0,IF(SUM($D364,I331)&gt;BD$5,$AC342/I331,$AC342-SUM($I364:BC364)))</f>
        <v>0</v>
      </c>
      <c r="BE364" s="154">
        <f>IF(BE$5&lt;=$D364,0,IF(SUM($D364,I331)&gt;BE$5,$AC342/I331,$AC342-SUM($I364:BD364)))</f>
        <v>0</v>
      </c>
      <c r="BF364" s="154">
        <f>IF(BF$5&lt;=$D364,0,IF(SUM($D364,I331)&gt;BF$5,$AC342/I331,$AC342-SUM($I364:BE364)))</f>
        <v>0</v>
      </c>
      <c r="BG364" s="154">
        <f>IF(BG$5&lt;=$D364,0,IF(SUM($D364,I331)&gt;BG$5,$AC342/I331,$AC342-SUM($I364:BF364)))</f>
        <v>0</v>
      </c>
      <c r="BH364" s="154">
        <f>IF(BH$5&lt;=$D364,0,IF(SUM($D364,I331)&gt;BH$5,$AC342/I331,$AC342-SUM($I364:BG364)))</f>
        <v>0</v>
      </c>
      <c r="BI364" s="154">
        <f>IF(BI$5&lt;=$D364,0,IF(SUM($D364,I331)&gt;BI$5,$AC342/I331,$AC342-SUM($I364:BH364)))</f>
        <v>0</v>
      </c>
      <c r="BJ364" s="154">
        <f>IF(BJ$5&lt;=$D364,0,IF(SUM($D364,I331)&gt;BJ$5,$AC342/I331,$AC342-SUM($I364:BI364)))</f>
        <v>0</v>
      </c>
      <c r="BK364" s="154">
        <f>IF(BK$5&lt;=$D364,0,IF(SUM($D364,I331)&gt;BK$5,$AC342/I331,$AC342-SUM($I364:BJ364)))</f>
        <v>0</v>
      </c>
      <c r="BL364" s="154">
        <f>IF(BL$5&lt;=$D364,0,IF(SUM($D364,I331)&gt;BL$5,$AC342/I331,$AC342-SUM($I364:BK364)))</f>
        <v>0</v>
      </c>
      <c r="BM364" s="154">
        <f>IF(BM$5&lt;=$D364,0,IF(SUM($D364,I331)&gt;BM$5,$AC342/I331,$AC342-SUM($I364:BL364)))</f>
        <v>0</v>
      </c>
      <c r="BN364" s="154">
        <f>IF(BN$5&lt;=$D364,0,IF(SUM($D364,I331)&gt;BN$5,$AC342/I331,$AC342-SUM($I364:BM364)))</f>
        <v>0</v>
      </c>
      <c r="BO364" s="154">
        <f>IF(BO$5&lt;=$D364,0,IF(SUM($D364,I331)&gt;BO$5,$AC342/I331,$AC342-SUM($I364:BN364)))</f>
        <v>0</v>
      </c>
      <c r="BP364" s="154">
        <f>IF(BP$5&lt;=$D364,0,IF(SUM($D364,I331)&gt;BP$5,$AC342/I331,$AC342-SUM($I364:BO364)))</f>
        <v>0</v>
      </c>
      <c r="BQ364" s="154">
        <f>IF(BQ$5&lt;=$D364,0,IF(SUM($D364,I331)&gt;BQ$5,$AC342/I331,$AC342-SUM($I364:BP364)))</f>
        <v>0</v>
      </c>
      <c r="BR364" s="154">
        <f>IF(BR$5&lt;=$D364,0,IF(SUM($D364,I331)&gt;BR$5,$AC342/I331,$AC342-SUM($I364:BQ364)))</f>
        <v>0</v>
      </c>
      <c r="BS364" s="154">
        <f>IF(BS$5&lt;=$D364,0,IF(SUM($D364,I331)&gt;BS$5,$AC342/I331,$AC342-SUM($I364:BR364)))</f>
        <v>0</v>
      </c>
      <c r="BT364" s="154">
        <f>IF(BT$5&lt;=$D364,0,IF(SUM($D364,I331)&gt;BT$5,$AC342/I331,$AC342-SUM($I364:BS364)))</f>
        <v>0</v>
      </c>
      <c r="BU364" s="154">
        <f>IF(BU$5&lt;=$D364,0,IF(SUM($D364,I331)&gt;BU$5,$AC342/I331,$AC342-SUM($I364:BT364)))</f>
        <v>0</v>
      </c>
      <c r="BV364" s="154">
        <f>IF(BV$5&lt;=$D364,0,IF(SUM($D364,I331)&gt;BV$5,$AC342/I331,$AC342-SUM($I364:BU364)))</f>
        <v>0</v>
      </c>
      <c r="BW364" s="154">
        <f>IF(BW$5&lt;=$D364,0,IF(SUM($D364,I331)&gt;BW$5,$AC342/I331,$AC342-SUM($I364:BV364)))</f>
        <v>0</v>
      </c>
    </row>
    <row r="365" spans="4:75" ht="12.75" customHeight="1" outlineLevel="1">
      <c r="D365" s="155">
        <f t="shared" si="90"/>
        <v>2033</v>
      </c>
      <c r="E365" s="120" t="s">
        <v>55</v>
      </c>
      <c r="I365" s="134"/>
      <c r="J365" s="152">
        <f>IF(J$5&lt;=$D365,0,IF(SUM($D365,I331)&gt;J$5,$AD342/I331,$AD342-SUM($I365:I365)))</f>
        <v>0</v>
      </c>
      <c r="K365" s="152">
        <f>IF(K$5&lt;=$D365,0,IF(SUM($D365,I331)&gt;K$5,$AD342/I331,$AD342-SUM($I365:J365)))</f>
        <v>0</v>
      </c>
      <c r="L365" s="152">
        <f>IF(L$5&lt;=$D365,0,IF(SUM($D365,I331)&gt;L$5,$AD342/I331,$AD342-SUM($I365:K365)))</f>
        <v>0</v>
      </c>
      <c r="M365" s="152">
        <f>IF(M$5&lt;=$D365,0,IF(SUM($D365,I331)&gt;M$5,$AD342/I331,$AD342-SUM($I365:L365)))</f>
        <v>0</v>
      </c>
      <c r="N365" s="152">
        <f>IF(N$5&lt;=$D365,0,IF(SUM($D365,I331)&gt;N$5,$AD342/I331,$AD342-SUM($I365:M365)))</f>
        <v>0</v>
      </c>
      <c r="O365" s="152">
        <f>IF(O$5&lt;=$D365,0,IF(SUM($D365,I331)&gt;O$5,$AD342/I331,$AD342-SUM($I365:N365)))</f>
        <v>0</v>
      </c>
      <c r="P365" s="152">
        <f>IF(P$5&lt;=$D365,0,IF(SUM($D365,I331)&gt;P$5,$AD342/I331,$AD342-SUM($I365:O365)))</f>
        <v>0</v>
      </c>
      <c r="Q365" s="152">
        <f>IF(Q$5&lt;=$D365,0,IF(SUM($D365,I331)&gt;Q$5,$AD342/I331,$AD342-SUM($I365:P365)))</f>
        <v>0</v>
      </c>
      <c r="R365" s="152">
        <f>IF(R$5&lt;=$D365,0,IF(SUM($D365,I331)&gt;R$5,$AD342/I331,$AD342-SUM($I365:Q365)))</f>
        <v>0</v>
      </c>
      <c r="S365" s="152">
        <f>IF(S$5&lt;=$D365,0,IF(SUM($D365,I331)&gt;S$5,$AD342/I331,$AD342-SUM($I365:R365)))</f>
        <v>0</v>
      </c>
      <c r="T365" s="152">
        <f>IF(T$5&lt;=$D365,0,IF(SUM($D365,I331)&gt;T$5,$AD342/I331,$AD342-SUM($I365:S365)))</f>
        <v>0</v>
      </c>
      <c r="U365" s="152">
        <f>IF(U$5&lt;=$D365,0,IF(SUM($D365,I331)&gt;U$5,$AD342/I331,$AD342-SUM($I365:T365)))</f>
        <v>0</v>
      </c>
      <c r="V365" s="152">
        <f>IF(V$5&lt;=$D365,0,IF(SUM($D365,I331)&gt;V$5,$AD342/I331,$AD342-SUM($I365:U365)))</f>
        <v>0</v>
      </c>
      <c r="W365" s="152">
        <f>IF(W$5&lt;=$D365,0,IF(SUM($D365,I331)&gt;W$5,$AD342/I331,$AD342-SUM($I365:V365)))</f>
        <v>0</v>
      </c>
      <c r="X365" s="152">
        <f>IF(X$5&lt;=$D365,0,IF(SUM($D365,I331)&gt;X$5,$AD342/I331,$AD342-SUM($I365:W365)))</f>
        <v>0</v>
      </c>
      <c r="Y365" s="152">
        <f>IF(Y$5&lt;=$D365,0,IF(SUM($D365,I331)&gt;Y$5,$AD342/I331,$AD342-SUM($I365:X365)))</f>
        <v>0</v>
      </c>
      <c r="Z365" s="152">
        <f>IF(Z$5&lt;=$D365,0,IF(SUM($D365,I331)&gt;Z$5,$AD342/I331,$AD342-SUM($I365:Y365)))</f>
        <v>0</v>
      </c>
      <c r="AA365" s="152">
        <f>IF(AA$5&lt;=$D365,0,IF(SUM($D365,I331)&gt;AA$5,$AD342/I331,$AD342-SUM($I365:Z365)))</f>
        <v>0</v>
      </c>
      <c r="AB365" s="152">
        <f>IF(AB$5&lt;=$D365,0,IF(SUM($D365,I331)&gt;AB$5,$AD342/I331,$AD342-SUM($I365:AA365)))</f>
        <v>0</v>
      </c>
      <c r="AC365" s="152">
        <f>IF(AC$5&lt;=$D365,0,IF(SUM($D365,I331)&gt;AC$5,$AD342/I331,$AD342-SUM($I365:AB365)))</f>
        <v>0</v>
      </c>
      <c r="AD365" s="152">
        <f>IF(AD$5&lt;=$D365,0,IF(SUM($D365,I331)&gt;AD$5,$AD342/I331,$AD342-SUM($I365:AC365)))</f>
        <v>0</v>
      </c>
      <c r="AE365" s="153">
        <f>IF(AE$5&lt;=$D365,0,IF(SUM($D365,I331)&gt;AE$5,$AD342/I331,$AD342-SUM($I365:AD365)))</f>
        <v>0</v>
      </c>
      <c r="AF365" s="154">
        <f>IF(AF$5&lt;=$D365,0,IF(SUM($D365,I331)&gt;AF$5,$AD342/I331,$AD342-SUM($I365:AE365)))</f>
        <v>0</v>
      </c>
      <c r="AG365" s="154">
        <f>IF(AG$5&lt;=$D365,0,IF(SUM($D365,I331)&gt;AG$5,$AD342/I331,$AD342-SUM($I365:AF365)))</f>
        <v>0</v>
      </c>
      <c r="AH365" s="154">
        <f>IF(AH$5&lt;=$D365,0,IF(SUM($D365,I331)&gt;AH$5,$AD342/I331,$AD342-SUM($I365:AG365)))</f>
        <v>0</v>
      </c>
      <c r="AI365" s="154">
        <f>IF(AI$5&lt;=$D365,0,IF(SUM($D365,I331)&gt;AI$5,$AD342/I331,$AD342-SUM($I365:AH365)))</f>
        <v>0</v>
      </c>
      <c r="AJ365" s="154">
        <f>IF(AJ$5&lt;=$D365,0,IF(SUM($D365,I331)&gt;AJ$5,$AD342/I331,$AD342-SUM($I365:AI365)))</f>
        <v>0</v>
      </c>
      <c r="AK365" s="154">
        <f>IF(AK$5&lt;=$D365,0,IF(SUM($D365,I331)&gt;AK$5,$AD342/I331,$AD342-SUM($I365:AJ365)))</f>
        <v>0</v>
      </c>
      <c r="AL365" s="154">
        <f>IF(AL$5&lt;=$D365,0,IF(SUM($D365,I331)&gt;AL$5,$AD342/I331,$AD342-SUM($I365:AK365)))</f>
        <v>0</v>
      </c>
      <c r="AM365" s="154">
        <f>IF(AM$5&lt;=$D365,0,IF(SUM($D365,I331)&gt;AM$5,$AD342/I331,$AD342-SUM($I365:AL365)))</f>
        <v>0</v>
      </c>
      <c r="AN365" s="154">
        <f>IF(AN$5&lt;=$D365,0,IF(SUM($D365,I331)&gt;AN$5,$AD342/I331,$AD342-SUM($I365:AM365)))</f>
        <v>0</v>
      </c>
      <c r="AO365" s="154">
        <f>IF(AO$5&lt;=$D365,0,IF(SUM($D365,I331)&gt;AO$5,$AD342/I331,$AD342-SUM($I365:AN365)))</f>
        <v>0</v>
      </c>
      <c r="AP365" s="154">
        <f>IF(AP$5&lt;=$D365,0,IF(SUM($D365,I331)&gt;AP$5,$AD342/I331,$AD342-SUM($I365:AO365)))</f>
        <v>0</v>
      </c>
      <c r="AQ365" s="154">
        <f>IF(AQ$5&lt;=$D365,0,IF(SUM($D365,I331)&gt;AQ$5,$AD342/I331,$AD342-SUM($I365:AP365)))</f>
        <v>0</v>
      </c>
      <c r="AR365" s="154">
        <f>IF(AR$5&lt;=$D365,0,IF(SUM($D365,I331)&gt;AR$5,$AD342/I331,$AD342-SUM($I365:AQ365)))</f>
        <v>0</v>
      </c>
      <c r="AS365" s="154">
        <f>IF(AS$5&lt;=$D365,0,IF(SUM($D365,I331)&gt;AS$5,$AD342/I331,$AD342-SUM($I365:AR365)))</f>
        <v>0</v>
      </c>
      <c r="AT365" s="154">
        <f>IF(AT$5&lt;=$D365,0,IF(SUM($D365,I331)&gt;AT$5,$AD342/I331,$AD342-SUM($I365:AS365)))</f>
        <v>0</v>
      </c>
      <c r="AU365" s="154">
        <f>IF(AU$5&lt;=$D365,0,IF(SUM($D365,I331)&gt;AU$5,$AD342/I331,$AD342-SUM($I365:AT365)))</f>
        <v>0</v>
      </c>
      <c r="AV365" s="154">
        <f>IF(AV$5&lt;=$D365,0,IF(SUM($D365,I331)&gt;AV$5,$AD342/I331,$AD342-SUM($I365:AU365)))</f>
        <v>0</v>
      </c>
      <c r="AW365" s="154">
        <f>IF(AW$5&lt;=$D365,0,IF(SUM($D365,I331)&gt;AW$5,$AD342/I331,$AD342-SUM($I365:AV365)))</f>
        <v>0</v>
      </c>
      <c r="AX365" s="154">
        <f>IF(AX$5&lt;=$D365,0,IF(SUM($D365,I331)&gt;AX$5,$AD342/I331,$AD342-SUM($I365:AW365)))</f>
        <v>0</v>
      </c>
      <c r="AY365" s="154">
        <f>IF(AY$5&lt;=$D365,0,IF(SUM($D365,I331)&gt;AY$5,$AD342/I331,$AD342-SUM($I365:AX365)))</f>
        <v>0</v>
      </c>
      <c r="AZ365" s="154">
        <f>IF(AZ$5&lt;=$D365,0,IF(SUM($D365,I331)&gt;AZ$5,$AD342/I331,$AD342-SUM($I365:AY365)))</f>
        <v>0</v>
      </c>
      <c r="BA365" s="154">
        <f>IF(BA$5&lt;=$D365,0,IF(SUM($D365,I331)&gt;BA$5,$AD342/I331,$AD342-SUM($I365:AZ365)))</f>
        <v>0</v>
      </c>
      <c r="BB365" s="154">
        <f>IF(BB$5&lt;=$D365,0,IF(SUM($D365,I331)&gt;BB$5,$AD342/I331,$AD342-SUM($I365:BA365)))</f>
        <v>0</v>
      </c>
      <c r="BC365" s="154">
        <f>IF(BC$5&lt;=$D365,0,IF(SUM($D365,I331)&gt;BC$5,$AD342/I331,$AD342-SUM($I365:BB365)))</f>
        <v>0</v>
      </c>
      <c r="BD365" s="154">
        <f>IF(BD$5&lt;=$D365,0,IF(SUM($D365,I331)&gt;BD$5,$AD342/I331,$AD342-SUM($I365:BC365)))</f>
        <v>0</v>
      </c>
      <c r="BE365" s="154">
        <f>IF(BE$5&lt;=$D365,0,IF(SUM($D365,I331)&gt;BE$5,$AD342/I331,$AD342-SUM($I365:BD365)))</f>
        <v>0</v>
      </c>
      <c r="BF365" s="154">
        <f>IF(BF$5&lt;=$D365,0,IF(SUM($D365,I331)&gt;BF$5,$AD342/I331,$AD342-SUM($I365:BE365)))</f>
        <v>0</v>
      </c>
      <c r="BG365" s="154">
        <f>IF(BG$5&lt;=$D365,0,IF(SUM($D365,I331)&gt;BG$5,$AD342/I331,$AD342-SUM($I365:BF365)))</f>
        <v>0</v>
      </c>
      <c r="BH365" s="154">
        <f>IF(BH$5&lt;=$D365,0,IF(SUM($D365,I331)&gt;BH$5,$AD342/I331,$AD342-SUM($I365:BG365)))</f>
        <v>0</v>
      </c>
      <c r="BI365" s="154">
        <f>IF(BI$5&lt;=$D365,0,IF(SUM($D365,I331)&gt;BI$5,$AD342/I331,$AD342-SUM($I365:BH365)))</f>
        <v>0</v>
      </c>
      <c r="BJ365" s="154">
        <f>IF(BJ$5&lt;=$D365,0,IF(SUM($D365,I331)&gt;BJ$5,$AD342/I331,$AD342-SUM($I365:BI365)))</f>
        <v>0</v>
      </c>
      <c r="BK365" s="154">
        <f>IF(BK$5&lt;=$D365,0,IF(SUM($D365,I331)&gt;BK$5,$AD342/I331,$AD342-SUM($I365:BJ365)))</f>
        <v>0</v>
      </c>
      <c r="BL365" s="154">
        <f>IF(BL$5&lt;=$D365,0,IF(SUM($D365,I331)&gt;BL$5,$AD342/I331,$AD342-SUM($I365:BK365)))</f>
        <v>0</v>
      </c>
      <c r="BM365" s="154">
        <f>IF(BM$5&lt;=$D365,0,IF(SUM($D365,I331)&gt;BM$5,$AD342/I331,$AD342-SUM($I365:BL365)))</f>
        <v>0</v>
      </c>
      <c r="BN365" s="154">
        <f>IF(BN$5&lt;=$D365,0,IF(SUM($D365,I331)&gt;BN$5,$AD342/I331,$AD342-SUM($I365:BM365)))</f>
        <v>0</v>
      </c>
      <c r="BO365" s="154">
        <f>IF(BO$5&lt;=$D365,0,IF(SUM($D365,I331)&gt;BO$5,$AD342/I331,$AD342-SUM($I365:BN365)))</f>
        <v>0</v>
      </c>
      <c r="BP365" s="154">
        <f>IF(BP$5&lt;=$D365,0,IF(SUM($D365,I331)&gt;BP$5,$AD342/I331,$AD342-SUM($I365:BO365)))</f>
        <v>0</v>
      </c>
      <c r="BQ365" s="154">
        <f>IF(BQ$5&lt;=$D365,0,IF(SUM($D365,I331)&gt;BQ$5,$AD342/I331,$AD342-SUM($I365:BP365)))</f>
        <v>0</v>
      </c>
      <c r="BR365" s="154">
        <f>IF(BR$5&lt;=$D365,0,IF(SUM($D365,I331)&gt;BR$5,$AD342/I331,$AD342-SUM($I365:BQ365)))</f>
        <v>0</v>
      </c>
      <c r="BS365" s="154">
        <f>IF(BS$5&lt;=$D365,0,IF(SUM($D365,I331)&gt;BS$5,$AD342/I331,$AD342-SUM($I365:BR365)))</f>
        <v>0</v>
      </c>
      <c r="BT365" s="154">
        <f>IF(BT$5&lt;=$D365,0,IF(SUM($D365,I331)&gt;BT$5,$AD342/I331,$AD342-SUM($I365:BS365)))</f>
        <v>0</v>
      </c>
      <c r="BU365" s="154">
        <f>IF(BU$5&lt;=$D365,0,IF(SUM($D365,I331)&gt;BU$5,$AD342/I331,$AD342-SUM($I365:BT365)))</f>
        <v>0</v>
      </c>
      <c r="BV365" s="154">
        <f>IF(BV$5&lt;=$D365,0,IF(SUM($D365,I331)&gt;BV$5,$AD342/I331,$AD342-SUM($I365:BU365)))</f>
        <v>0</v>
      </c>
      <c r="BW365" s="154">
        <f>IF(BW$5&lt;=$D365,0,IF(SUM($D365,I331)&gt;BW$5,$AD342/I331,$AD342-SUM($I365:BV365)))</f>
        <v>0</v>
      </c>
    </row>
    <row r="366" spans="4:75" ht="12.75" customHeight="1" outlineLevel="1">
      <c r="D366" s="155">
        <f t="shared" si="90"/>
        <v>2034</v>
      </c>
      <c r="E366" s="120" t="s">
        <v>55</v>
      </c>
      <c r="I366" s="134"/>
      <c r="J366" s="152">
        <f>IF(J$5&lt;=$D366,0,IF(SUM($D366,I331)&gt;J$5,$AE342/I331,$AE342-SUM($I366:I366)))</f>
        <v>0</v>
      </c>
      <c r="K366" s="152">
        <f>IF(K$5&lt;=$D366,0,IF(SUM($D366,I331)&gt;K$5,$AE342/I331,$AE342-SUM($I366:J366)))</f>
        <v>0</v>
      </c>
      <c r="L366" s="152">
        <f>IF(L$5&lt;=$D366,0,IF(SUM($D366,I331)&gt;L$5,$AE342/I331,$AE342-SUM($I366:K366)))</f>
        <v>0</v>
      </c>
      <c r="M366" s="152">
        <f>IF(M$5&lt;=$D366,0,IF(SUM($D366,I331)&gt;M$5,$AE342/I331,$AE342-SUM($I366:L366)))</f>
        <v>0</v>
      </c>
      <c r="N366" s="152">
        <f>IF(N$5&lt;=$D366,0,IF(SUM($D366,I331)&gt;N$5,$AE342/I331,$AE342-SUM($I366:M366)))</f>
        <v>0</v>
      </c>
      <c r="O366" s="152">
        <f>IF(O$5&lt;=$D366,0,IF(SUM($D366,I331)&gt;O$5,$AE342/I331,$AE342-SUM($I366:N366)))</f>
        <v>0</v>
      </c>
      <c r="P366" s="152">
        <f>IF(P$5&lt;=$D366,0,IF(SUM($D366,I331)&gt;P$5,$AE342/I331,$AE342-SUM($I366:O366)))</f>
        <v>0</v>
      </c>
      <c r="Q366" s="152">
        <f>IF(Q$5&lt;=$D366,0,IF(SUM($D366,I331)&gt;Q$5,$AE342/I331,$AE342-SUM($I366:P366)))</f>
        <v>0</v>
      </c>
      <c r="R366" s="152">
        <f>IF(R$5&lt;=$D366,0,IF(SUM($D366,I331)&gt;R$5,$AE342/I331,$AE342-SUM($I366:Q366)))</f>
        <v>0</v>
      </c>
      <c r="S366" s="152">
        <f>IF(S$5&lt;=$D366,0,IF(SUM($D366,I331)&gt;S$5,$AE342/I331,$AE342-SUM($I366:R366)))</f>
        <v>0</v>
      </c>
      <c r="T366" s="152">
        <f>IF(T$5&lt;=$D366,0,IF(SUM($D366,I331)&gt;T$5,$AE342/I331,$AE342-SUM($I366:S366)))</f>
        <v>0</v>
      </c>
      <c r="U366" s="152">
        <f>IF(U$5&lt;=$D366,0,IF(SUM($D366,I331)&gt;U$5,$AE342/I331,$AE342-SUM($I366:T366)))</f>
        <v>0</v>
      </c>
      <c r="V366" s="152">
        <f>IF(V$5&lt;=$D366,0,IF(SUM($D366,I331)&gt;V$5,$AE342/I331,$AE342-SUM($I366:U366)))</f>
        <v>0</v>
      </c>
      <c r="W366" s="152">
        <f>IF(W$5&lt;=$D366,0,IF(SUM($D366,I331)&gt;W$5,$AE342/I331,$AE342-SUM($I366:V366)))</f>
        <v>0</v>
      </c>
      <c r="X366" s="152">
        <f>IF(X$5&lt;=$D366,0,IF(SUM($D366,I331)&gt;X$5,$AE342/I331,$AE342-SUM($I366:W366)))</f>
        <v>0</v>
      </c>
      <c r="Y366" s="152">
        <f>IF(Y$5&lt;=$D366,0,IF(SUM($D366,I331)&gt;Y$5,$AE342/I331,$AE342-SUM($I366:X366)))</f>
        <v>0</v>
      </c>
      <c r="Z366" s="152">
        <f>IF(Z$5&lt;=$D366,0,IF(SUM($D366,I331)&gt;Z$5,$AE342/I331,$AE342-SUM($I366:Y366)))</f>
        <v>0</v>
      </c>
      <c r="AA366" s="152">
        <f>IF(AA$5&lt;=$D366,0,IF(SUM($D366,I331)&gt;AA$5,$AE342/I331,$AE342-SUM($I366:Z366)))</f>
        <v>0</v>
      </c>
      <c r="AB366" s="152">
        <f>IF(AB$5&lt;=$D366,0,IF(SUM($D366,I331)&gt;AB$5,$AE342/I331,$AE342-SUM($I366:AA366)))</f>
        <v>0</v>
      </c>
      <c r="AC366" s="152">
        <f>IF(AC$5&lt;=$D366,0,IF(SUM($D366,I331)&gt;AC$5,$AE342/I331,$AE342-SUM($I366:AB366)))</f>
        <v>0</v>
      </c>
      <c r="AD366" s="152">
        <f>IF(AD$5&lt;=$D366,0,IF(SUM($D366,I331)&gt;AD$5,$AE342/I331,$AE342-SUM($I366:AC366)))</f>
        <v>0</v>
      </c>
      <c r="AE366" s="152">
        <f>IF(AE$5&lt;=$D366,0,IF(SUM($D366,I331)&gt;AE$5,$AE342/I331,$AE342-SUM($I366:AD366)))</f>
        <v>0</v>
      </c>
      <c r="AF366" s="153">
        <f>IF(AF$5&lt;=$D366,0,IF(SUM($D366,I331)&gt;AF$5,$AE342/I331,$AE342-SUM($I366:AE366)))</f>
        <v>0</v>
      </c>
      <c r="AG366" s="154">
        <f>IF(AG$5&lt;=$D366,0,IF(SUM($D366,I331)&gt;AG$5,$AE342/I331,$AE342-SUM($I366:AF366)))</f>
        <v>0</v>
      </c>
      <c r="AH366" s="154">
        <f>IF(AH$5&lt;=$D366,0,IF(SUM($D366,I331)&gt;AH$5,$AE342/I331,$AE342-SUM($I366:AG366)))</f>
        <v>0</v>
      </c>
      <c r="AI366" s="154">
        <f>IF(AI$5&lt;=$D366,0,IF(SUM($D366,I331)&gt;AI$5,$AE342/I331,$AE342-SUM($I366:AH366)))</f>
        <v>0</v>
      </c>
      <c r="AJ366" s="154">
        <f>IF(AJ$5&lt;=$D366,0,IF(SUM($D366,I331)&gt;AJ$5,$AE342/I331,$AE342-SUM($I366:AI366)))</f>
        <v>0</v>
      </c>
      <c r="AK366" s="154">
        <f>IF(AK$5&lt;=$D366,0,IF(SUM($D366,I331)&gt;AK$5,$AE342/I331,$AE342-SUM($I366:AJ366)))</f>
        <v>0</v>
      </c>
      <c r="AL366" s="154">
        <f>IF(AL$5&lt;=$D366,0,IF(SUM($D366,I331)&gt;AL$5,$AE342/I331,$AE342-SUM($I366:AK366)))</f>
        <v>0</v>
      </c>
      <c r="AM366" s="154">
        <f>IF(AM$5&lt;=$D366,0,IF(SUM($D366,I331)&gt;AM$5,$AE342/I331,$AE342-SUM($I366:AL366)))</f>
        <v>0</v>
      </c>
      <c r="AN366" s="154">
        <f>IF(AN$5&lt;=$D366,0,IF(SUM($D366,I331)&gt;AN$5,$AE342/I331,$AE342-SUM($I366:AM366)))</f>
        <v>0</v>
      </c>
      <c r="AO366" s="154">
        <f>IF(AO$5&lt;=$D366,0,IF(SUM($D366,I331)&gt;AO$5,$AE342/I331,$AE342-SUM($I366:AN366)))</f>
        <v>0</v>
      </c>
      <c r="AP366" s="154">
        <f>IF(AP$5&lt;=$D366,0,IF(SUM($D366,I331)&gt;AP$5,$AE342/I331,$AE342-SUM($I366:AO366)))</f>
        <v>0</v>
      </c>
      <c r="AQ366" s="154">
        <f>IF(AQ$5&lt;=$D366,0,IF(SUM($D366,I331)&gt;AQ$5,$AE342/I331,$AE342-SUM($I366:AP366)))</f>
        <v>0</v>
      </c>
      <c r="AR366" s="154">
        <f>IF(AR$5&lt;=$D366,0,IF(SUM($D366,I331)&gt;AR$5,$AE342/I331,$AE342-SUM($I366:AQ366)))</f>
        <v>0</v>
      </c>
      <c r="AS366" s="154">
        <f>IF(AS$5&lt;=$D366,0,IF(SUM($D366,I331)&gt;AS$5,$AE342/I331,$AE342-SUM($I366:AR366)))</f>
        <v>0</v>
      </c>
      <c r="AT366" s="154">
        <f>IF(AT$5&lt;=$D366,0,IF(SUM($D366,I331)&gt;AT$5,$AE342/I331,$AE342-SUM($I366:AS366)))</f>
        <v>0</v>
      </c>
      <c r="AU366" s="154">
        <f>IF(AU$5&lt;=$D366,0,IF(SUM($D366,I331)&gt;AU$5,$AE342/I331,$AE342-SUM($I366:AT366)))</f>
        <v>0</v>
      </c>
      <c r="AV366" s="154">
        <f>IF(AV$5&lt;=$D366,0,IF(SUM($D366,I331)&gt;AV$5,$AE342/I331,$AE342-SUM($I366:AU366)))</f>
        <v>0</v>
      </c>
      <c r="AW366" s="154">
        <f>IF(AW$5&lt;=$D366,0,IF(SUM($D366,I331)&gt;AW$5,$AE342/I331,$AE342-SUM($I366:AV366)))</f>
        <v>0</v>
      </c>
      <c r="AX366" s="154">
        <f>IF(AX$5&lt;=$D366,0,IF(SUM($D366,I331)&gt;AX$5,$AE342/I331,$AE342-SUM($I366:AW366)))</f>
        <v>0</v>
      </c>
      <c r="AY366" s="154">
        <f>IF(AY$5&lt;=$D366,0,IF(SUM($D366,I331)&gt;AY$5,$AE342/I331,$AE342-SUM($I366:AX366)))</f>
        <v>0</v>
      </c>
      <c r="AZ366" s="154">
        <f>IF(AZ$5&lt;=$D366,0,IF(SUM($D366,I331)&gt;AZ$5,$AE342/I331,$AE342-SUM($I366:AY366)))</f>
        <v>0</v>
      </c>
      <c r="BA366" s="154">
        <f>IF(BA$5&lt;=$D366,0,IF(SUM($D366,I331)&gt;BA$5,$AE342/I331,$AE342-SUM($I366:AZ366)))</f>
        <v>0</v>
      </c>
      <c r="BB366" s="154">
        <f>IF(BB$5&lt;=$D366,0,IF(SUM($D366,I331)&gt;BB$5,$AE342/I331,$AE342-SUM($I366:BA366)))</f>
        <v>0</v>
      </c>
      <c r="BC366" s="154">
        <f>IF(BC$5&lt;=$D366,0,IF(SUM($D366,I331)&gt;BC$5,$AE342/I331,$AE342-SUM($I366:BB366)))</f>
        <v>0</v>
      </c>
      <c r="BD366" s="154">
        <f>IF(BD$5&lt;=$D366,0,IF(SUM($D366,I331)&gt;BD$5,$AE342/I331,$AE342-SUM($I366:BC366)))</f>
        <v>0</v>
      </c>
      <c r="BE366" s="154">
        <f>IF(BE$5&lt;=$D366,0,IF(SUM($D366,I331)&gt;BE$5,$AE342/I331,$AE342-SUM($I366:BD366)))</f>
        <v>0</v>
      </c>
      <c r="BF366" s="154">
        <f>IF(BF$5&lt;=$D366,0,IF(SUM($D366,I331)&gt;BF$5,$AE342/I331,$AE342-SUM($I366:BE366)))</f>
        <v>0</v>
      </c>
      <c r="BG366" s="154">
        <f>IF(BG$5&lt;=$D366,0,IF(SUM($D366,I331)&gt;BG$5,$AE342/I331,$AE342-SUM($I366:BF366)))</f>
        <v>0</v>
      </c>
      <c r="BH366" s="154">
        <f>IF(BH$5&lt;=$D366,0,IF(SUM($D366,I331)&gt;BH$5,$AE342/I331,$AE342-SUM($I366:BG366)))</f>
        <v>0</v>
      </c>
      <c r="BI366" s="154">
        <f>IF(BI$5&lt;=$D366,0,IF(SUM($D366,I331)&gt;BI$5,$AE342/I331,$AE342-SUM($I366:BH366)))</f>
        <v>0</v>
      </c>
      <c r="BJ366" s="154">
        <f>IF(BJ$5&lt;=$D366,0,IF(SUM($D366,I331)&gt;BJ$5,$AE342/I331,$AE342-SUM($I366:BI366)))</f>
        <v>0</v>
      </c>
      <c r="BK366" s="154">
        <f>IF(BK$5&lt;=$D366,0,IF(SUM($D366,I331)&gt;BK$5,$AE342/I331,$AE342-SUM($I366:BJ366)))</f>
        <v>0</v>
      </c>
      <c r="BL366" s="154">
        <f>IF(BL$5&lt;=$D366,0,IF(SUM($D366,I331)&gt;BL$5,$AE342/I331,$AE342-SUM($I366:BK366)))</f>
        <v>0</v>
      </c>
      <c r="BM366" s="154">
        <f>IF(BM$5&lt;=$D366,0,IF(SUM($D366,I331)&gt;BM$5,$AE342/I331,$AE342-SUM($I366:BL366)))</f>
        <v>0</v>
      </c>
      <c r="BN366" s="154">
        <f>IF(BN$5&lt;=$D366,0,IF(SUM($D366,I331)&gt;BN$5,$AE342/I331,$AE342-SUM($I366:BM366)))</f>
        <v>0</v>
      </c>
      <c r="BO366" s="154">
        <f>IF(BO$5&lt;=$D366,0,IF(SUM($D366,I331)&gt;BO$5,$AE342/I331,$AE342-SUM($I366:BN366)))</f>
        <v>0</v>
      </c>
      <c r="BP366" s="154">
        <f>IF(BP$5&lt;=$D366,0,IF(SUM($D366,I331)&gt;BP$5,$AE342/I331,$AE342-SUM($I366:BO366)))</f>
        <v>0</v>
      </c>
      <c r="BQ366" s="154">
        <f>IF(BQ$5&lt;=$D366,0,IF(SUM($D366,I331)&gt;BQ$5,$AE342/I331,$AE342-SUM($I366:BP366)))</f>
        <v>0</v>
      </c>
      <c r="BR366" s="154">
        <f>IF(BR$5&lt;=$D366,0,IF(SUM($D366,I331)&gt;BR$5,$AE342/I331,$AE342-SUM($I366:BQ366)))</f>
        <v>0</v>
      </c>
      <c r="BS366" s="154">
        <f>IF(BS$5&lt;=$D366,0,IF(SUM($D366,I331)&gt;BS$5,$AE342/I331,$AE342-SUM($I366:BR366)))</f>
        <v>0</v>
      </c>
      <c r="BT366" s="154">
        <f>IF(BT$5&lt;=$D366,0,IF(SUM($D366,I331)&gt;BT$5,$AE342/I331,$AE342-SUM($I366:BS366)))</f>
        <v>0</v>
      </c>
      <c r="BU366" s="154">
        <f>IF(BU$5&lt;=$D366,0,IF(SUM($D366,I331)&gt;BU$5,$AE342/I331,$AE342-SUM($I366:BT366)))</f>
        <v>0</v>
      </c>
      <c r="BV366" s="154">
        <f>IF(BV$5&lt;=$D366,0,IF(SUM($D366,I331)&gt;BV$5,$AE342/I331,$AE342-SUM($I366:BU366)))</f>
        <v>0</v>
      </c>
      <c r="BW366" s="154">
        <f>IF(BW$5&lt;=$D366,0,IF(SUM($D366,I331)&gt;BW$5,$AE342/I331,$AE342-SUM($I366:BV366)))</f>
        <v>0</v>
      </c>
    </row>
    <row r="367" spans="4:75" ht="12.75" customHeight="1" outlineLevel="1">
      <c r="D367" s="155">
        <f t="shared" si="90"/>
        <v>2035</v>
      </c>
      <c r="E367" s="120" t="s">
        <v>55</v>
      </c>
      <c r="I367" s="134"/>
      <c r="J367" s="152">
        <f>IF(J$5&lt;=$D367,0,IF(SUM($D367,I331)&gt;J$5,$AF342/I331,$AF342-SUM($I367:I367)))</f>
        <v>0</v>
      </c>
      <c r="K367" s="152">
        <f>IF(K$5&lt;=$D367,0,IF(SUM($D367,I331)&gt;K$5,$AF342/I331,$AF342-SUM($I367:J367)))</f>
        <v>0</v>
      </c>
      <c r="L367" s="152">
        <f>IF(L$5&lt;=$D367,0,IF(SUM($D367,I331)&gt;L$5,$AF342/I331,$AF342-SUM($I367:K367)))</f>
        <v>0</v>
      </c>
      <c r="M367" s="152">
        <f>IF(M$5&lt;=$D367,0,IF(SUM($D367,I331)&gt;M$5,$AF342/I331,$AF342-SUM($I367:L367)))</f>
        <v>0</v>
      </c>
      <c r="N367" s="152">
        <f>IF(N$5&lt;=$D367,0,IF(SUM($D367,I331)&gt;N$5,$AF342/I331,$AF342-SUM($I367:M367)))</f>
        <v>0</v>
      </c>
      <c r="O367" s="152">
        <f>IF(O$5&lt;=$D367,0,IF(SUM($D367,I331)&gt;O$5,$AF342/I331,$AF342-SUM($I367:N367)))</f>
        <v>0</v>
      </c>
      <c r="P367" s="152">
        <f>IF(P$5&lt;=$D367,0,IF(SUM($D367,I331)&gt;P$5,$AF342/I331,$AF342-SUM($I367:O367)))</f>
        <v>0</v>
      </c>
      <c r="Q367" s="152">
        <f>IF(Q$5&lt;=$D367,0,IF(SUM($D367,I331)&gt;Q$5,$AF342/I331,$AF342-SUM($I367:P367)))</f>
        <v>0</v>
      </c>
      <c r="R367" s="152">
        <f>IF(R$5&lt;=$D367,0,IF(SUM($D367,I331)&gt;R$5,$AF342/I331,$AF342-SUM($I367:Q367)))</f>
        <v>0</v>
      </c>
      <c r="S367" s="152">
        <f>IF(S$5&lt;=$D367,0,IF(SUM($D367,I331)&gt;S$5,$AF342/I331,$AF342-SUM($I367:R367)))</f>
        <v>0</v>
      </c>
      <c r="T367" s="152">
        <f>IF(T$5&lt;=$D367,0,IF(SUM($D367,I331)&gt;T$5,$AF342/I331,$AF342-SUM($I367:S367)))</f>
        <v>0</v>
      </c>
      <c r="U367" s="152">
        <f>IF(U$5&lt;=$D367,0,IF(SUM($D367,I331)&gt;U$5,$AF342/I331,$AF342-SUM($I367:T367)))</f>
        <v>0</v>
      </c>
      <c r="V367" s="152">
        <f>IF(V$5&lt;=$D367,0,IF(SUM($D367,I331)&gt;V$5,$AF342/I331,$AF342-SUM($I367:U367)))</f>
        <v>0</v>
      </c>
      <c r="W367" s="152">
        <f>IF(W$5&lt;=$D367,0,IF(SUM($D367,I331)&gt;W$5,$AF342/I331,$AF342-SUM($I367:V367)))</f>
        <v>0</v>
      </c>
      <c r="X367" s="152">
        <f>IF(X$5&lt;=$D367,0,IF(SUM($D367,I331)&gt;X$5,$AF342/I331,$AF342-SUM($I367:W367)))</f>
        <v>0</v>
      </c>
      <c r="Y367" s="152">
        <f>IF(Y$5&lt;=$D367,0,IF(SUM($D367,I331)&gt;Y$5,$AF342/I331,$AF342-SUM($I367:X367)))</f>
        <v>0</v>
      </c>
      <c r="Z367" s="152">
        <f>IF(Z$5&lt;=$D367,0,IF(SUM($D367,I331)&gt;Z$5,$AF342/I331,$AF342-SUM($I367:Y367)))</f>
        <v>0</v>
      </c>
      <c r="AA367" s="152">
        <f>IF(AA$5&lt;=$D367,0,IF(SUM($D367,I331)&gt;AA$5,$AF342/I331,$AF342-SUM($I367:Z367)))</f>
        <v>0</v>
      </c>
      <c r="AB367" s="152">
        <f>IF(AB$5&lt;=$D367,0,IF(SUM($D367,I331)&gt;AB$5,$AF342/I331,$AF342-SUM($I367:AA367)))</f>
        <v>0</v>
      </c>
      <c r="AC367" s="152">
        <f>IF(AC$5&lt;=$D367,0,IF(SUM($D367,I331)&gt;AC$5,$AF342/I331,$AF342-SUM($I367:AB367)))</f>
        <v>0</v>
      </c>
      <c r="AD367" s="152">
        <f>IF(AD$5&lt;=$D367,0,IF(SUM($D367,I331)&gt;AD$5,$AF342/I331,$AF342-SUM($I367:AC367)))</f>
        <v>0</v>
      </c>
      <c r="AE367" s="152">
        <f>IF(AE$5&lt;=$D367,0,IF(SUM($D367,I331)&gt;AE$5,$AF342/I331,$AF342-SUM($I367:AD367)))</f>
        <v>0</v>
      </c>
      <c r="AF367" s="152">
        <f>IF(AF$5&lt;=$D367,0,IF(SUM($D367,I331)&gt;AF$5,$AF342/I331,$AF342-SUM($I367:AE367)))</f>
        <v>0</v>
      </c>
      <c r="AG367" s="153">
        <f>IF(AG$5&lt;=$D367,0,IF(SUM($D367,I331)&gt;AG$5,$AF342/I331,$AF342-SUM($I367:AF367)))</f>
        <v>0</v>
      </c>
      <c r="AH367" s="154">
        <f>IF(AH$5&lt;=$D367,0,IF(SUM($D367,I331)&gt;AH$5,$AF342/I331,$AF342-SUM($I367:AG367)))</f>
        <v>0</v>
      </c>
      <c r="AI367" s="154">
        <f>IF(AI$5&lt;=$D367,0,IF(SUM($D367,I331)&gt;AI$5,$AF342/I331,$AF342-SUM($I367:AH367)))</f>
        <v>0</v>
      </c>
      <c r="AJ367" s="154">
        <f>IF(AJ$5&lt;=$D367,0,IF(SUM($D367,I331)&gt;AJ$5,$AF342/I331,$AF342-SUM($I367:AI367)))</f>
        <v>0</v>
      </c>
      <c r="AK367" s="154">
        <f>IF(AK$5&lt;=$D367,0,IF(SUM($D367,I331)&gt;AK$5,$AF342/I331,$AF342-SUM($I367:AJ367)))</f>
        <v>0</v>
      </c>
      <c r="AL367" s="154">
        <f>IF(AL$5&lt;=$D367,0,IF(SUM($D367,I331)&gt;AL$5,$AF342/I331,$AF342-SUM($I367:AK367)))</f>
        <v>0</v>
      </c>
      <c r="AM367" s="154">
        <f>IF(AM$5&lt;=$D367,0,IF(SUM($D367,I331)&gt;AM$5,$AF342/I331,$AF342-SUM($I367:AL367)))</f>
        <v>0</v>
      </c>
      <c r="AN367" s="154">
        <f>IF(AN$5&lt;=$D367,0,IF(SUM($D367,I331)&gt;AN$5,$AF342/I331,$AF342-SUM($I367:AM367)))</f>
        <v>0</v>
      </c>
      <c r="AO367" s="154">
        <f>IF(AO$5&lt;=$D367,0,IF(SUM($D367,I331)&gt;AO$5,$AF342/I331,$AF342-SUM($I367:AN367)))</f>
        <v>0</v>
      </c>
      <c r="AP367" s="154">
        <f>IF(AP$5&lt;=$D367,0,IF(SUM($D367,I331)&gt;AP$5,$AF342/I331,$AF342-SUM($I367:AO367)))</f>
        <v>0</v>
      </c>
      <c r="AQ367" s="154">
        <f>IF(AQ$5&lt;=$D367,0,IF(SUM($D367,I331)&gt;AQ$5,$AF342/I331,$AF342-SUM($I367:AP367)))</f>
        <v>0</v>
      </c>
      <c r="AR367" s="154">
        <f>IF(AR$5&lt;=$D367,0,IF(SUM($D367,I331)&gt;AR$5,$AF342/I331,$AF342-SUM($I367:AQ367)))</f>
        <v>0</v>
      </c>
      <c r="AS367" s="154">
        <f>IF(AS$5&lt;=$D367,0,IF(SUM($D367,I331)&gt;AS$5,$AF342/I331,$AF342-SUM($I367:AR367)))</f>
        <v>0</v>
      </c>
      <c r="AT367" s="154">
        <f>IF(AT$5&lt;=$D367,0,IF(SUM($D367,I331)&gt;AT$5,$AF342/I331,$AF342-SUM($I367:AS367)))</f>
        <v>0</v>
      </c>
      <c r="AU367" s="154">
        <f>IF(AU$5&lt;=$D367,0,IF(SUM($D367,I331)&gt;AU$5,$AF342/I331,$AF342-SUM($I367:AT367)))</f>
        <v>0</v>
      </c>
      <c r="AV367" s="154">
        <f>IF(AV$5&lt;=$D367,0,IF(SUM($D367,I331)&gt;AV$5,$AF342/I331,$AF342-SUM($I367:AU367)))</f>
        <v>0</v>
      </c>
      <c r="AW367" s="154">
        <f>IF(AW$5&lt;=$D367,0,IF(SUM($D367,I331)&gt;AW$5,$AF342/I331,$AF342-SUM($I367:AV367)))</f>
        <v>0</v>
      </c>
      <c r="AX367" s="154">
        <f>IF(AX$5&lt;=$D367,0,IF(SUM($D367,I331)&gt;AX$5,$AF342/I331,$AF342-SUM($I367:AW367)))</f>
        <v>0</v>
      </c>
      <c r="AY367" s="154">
        <f>IF(AY$5&lt;=$D367,0,IF(SUM($D367,I331)&gt;AY$5,$AF342/I331,$AF342-SUM($I367:AX367)))</f>
        <v>0</v>
      </c>
      <c r="AZ367" s="154">
        <f>IF(AZ$5&lt;=$D367,0,IF(SUM($D367,I331)&gt;AZ$5,$AF342/I331,$AF342-SUM($I367:AY367)))</f>
        <v>0</v>
      </c>
      <c r="BA367" s="154">
        <f>IF(BA$5&lt;=$D367,0,IF(SUM($D367,I331)&gt;BA$5,$AF342/I331,$AF342-SUM($I367:AZ367)))</f>
        <v>0</v>
      </c>
      <c r="BB367" s="154">
        <f>IF(BB$5&lt;=$D367,0,IF(SUM($D367,I331)&gt;BB$5,$AF342/I331,$AF342-SUM($I367:BA367)))</f>
        <v>0</v>
      </c>
      <c r="BC367" s="154">
        <f>IF(BC$5&lt;=$D367,0,IF(SUM($D367,I331)&gt;BC$5,$AF342/I331,$AF342-SUM($I367:BB367)))</f>
        <v>0</v>
      </c>
      <c r="BD367" s="154">
        <f>IF(BD$5&lt;=$D367,0,IF(SUM($D367,I331)&gt;BD$5,$AF342/I331,$AF342-SUM($I367:BC367)))</f>
        <v>0</v>
      </c>
      <c r="BE367" s="154">
        <f>IF(BE$5&lt;=$D367,0,IF(SUM($D367,I331)&gt;BE$5,$AF342/I331,$AF342-SUM($I367:BD367)))</f>
        <v>0</v>
      </c>
      <c r="BF367" s="154">
        <f>IF(BF$5&lt;=$D367,0,IF(SUM($D367,I331)&gt;BF$5,$AF342/I331,$AF342-SUM($I367:BE367)))</f>
        <v>0</v>
      </c>
      <c r="BG367" s="154">
        <f>IF(BG$5&lt;=$D367,0,IF(SUM($D367,I331)&gt;BG$5,$AF342/I331,$AF342-SUM($I367:BF367)))</f>
        <v>0</v>
      </c>
      <c r="BH367" s="154">
        <f>IF(BH$5&lt;=$D367,0,IF(SUM($D367,I331)&gt;BH$5,$AF342/I331,$AF342-SUM($I367:BG367)))</f>
        <v>0</v>
      </c>
      <c r="BI367" s="154">
        <f>IF(BI$5&lt;=$D367,0,IF(SUM($D367,I331)&gt;BI$5,$AF342/I331,$AF342-SUM($I367:BH367)))</f>
        <v>0</v>
      </c>
      <c r="BJ367" s="154">
        <f>IF(BJ$5&lt;=$D367,0,IF(SUM($D367,I331)&gt;BJ$5,$AF342/I331,$AF342-SUM($I367:BI367)))</f>
        <v>0</v>
      </c>
      <c r="BK367" s="154">
        <f>IF(BK$5&lt;=$D367,0,IF(SUM($D367,I331)&gt;BK$5,$AF342/I331,$AF342-SUM($I367:BJ367)))</f>
        <v>0</v>
      </c>
      <c r="BL367" s="154">
        <f>IF(BL$5&lt;=$D367,0,IF(SUM($D367,I331)&gt;BL$5,$AF342/I331,$AF342-SUM($I367:BK367)))</f>
        <v>0</v>
      </c>
      <c r="BM367" s="154">
        <f>IF(BM$5&lt;=$D367,0,IF(SUM($D367,I331)&gt;BM$5,$AF342/I331,$AF342-SUM($I367:BL367)))</f>
        <v>0</v>
      </c>
      <c r="BN367" s="154">
        <f>IF(BN$5&lt;=$D367,0,IF(SUM($D367,I331)&gt;BN$5,$AF342/I331,$AF342-SUM($I367:BM367)))</f>
        <v>0</v>
      </c>
      <c r="BO367" s="154">
        <f>IF(BO$5&lt;=$D367,0,IF(SUM($D367,I331)&gt;BO$5,$AF342/I331,$AF342-SUM($I367:BN367)))</f>
        <v>0</v>
      </c>
      <c r="BP367" s="154">
        <f>IF(BP$5&lt;=$D367,0,IF(SUM($D367,I331)&gt;BP$5,$AF342/I331,$AF342-SUM($I367:BO367)))</f>
        <v>0</v>
      </c>
      <c r="BQ367" s="154">
        <f>IF(BQ$5&lt;=$D367,0,IF(SUM($D367,I331)&gt;BQ$5,$AF342/I331,$AF342-SUM($I367:BP367)))</f>
        <v>0</v>
      </c>
      <c r="BR367" s="154">
        <f>IF(BR$5&lt;=$D367,0,IF(SUM($D367,I331)&gt;BR$5,$AF342/I331,$AF342-SUM($I367:BQ367)))</f>
        <v>0</v>
      </c>
      <c r="BS367" s="154">
        <f>IF(BS$5&lt;=$D367,0,IF(SUM($D367,I331)&gt;BS$5,$AF342/I331,$AF342-SUM($I367:BR367)))</f>
        <v>0</v>
      </c>
      <c r="BT367" s="154">
        <f>IF(BT$5&lt;=$D367,0,IF(SUM($D367,I331)&gt;BT$5,$AF342/I331,$AF342-SUM($I367:BS367)))</f>
        <v>0</v>
      </c>
      <c r="BU367" s="154">
        <f>IF(BU$5&lt;=$D367,0,IF(SUM($D367,I331)&gt;BU$5,$AF342/I331,$AF342-SUM($I367:BT367)))</f>
        <v>0</v>
      </c>
      <c r="BV367" s="154">
        <f>IF(BV$5&lt;=$D367,0,IF(SUM($D367,I331)&gt;BV$5,$AF342/I331,$AF342-SUM($I367:BU367)))</f>
        <v>0</v>
      </c>
      <c r="BW367" s="154">
        <f>IF(BW$5&lt;=$D367,0,IF(SUM($D367,I331)&gt;BW$5,$AF342/I331,$AF342-SUM($I367:BV367)))</f>
        <v>0</v>
      </c>
    </row>
    <row r="368" spans="4:75" ht="12.75" customHeight="1" outlineLevel="1">
      <c r="D368" s="155">
        <f t="shared" si="90"/>
        <v>2036</v>
      </c>
      <c r="E368" s="120" t="s">
        <v>55</v>
      </c>
      <c r="I368" s="134"/>
      <c r="J368" s="152">
        <f>IF(J$5&lt;=$D368,0,IF(SUM($D368,I331)&gt;J$5,$AG342/I331,$AG342-SUM($I368:I368)))</f>
        <v>0</v>
      </c>
      <c r="K368" s="152">
        <f>IF(K$5&lt;=$D368,0,IF(SUM($D368,I331)&gt;K$5,$AG342/I331,$AG342-SUM($I368:J368)))</f>
        <v>0</v>
      </c>
      <c r="L368" s="152">
        <f>IF(L$5&lt;=$D368,0,IF(SUM($D368,I331)&gt;L$5,$AG342/I331,$AG342-SUM($I368:K368)))</f>
        <v>0</v>
      </c>
      <c r="M368" s="152">
        <f>IF(M$5&lt;=$D368,0,IF(SUM($D368,I331)&gt;M$5,$AG342/I331,$AG342-SUM($I368:L368)))</f>
        <v>0</v>
      </c>
      <c r="N368" s="152">
        <f>IF(N$5&lt;=$D368,0,IF(SUM($D368,I331)&gt;N$5,$AG342/I331,$AG342-SUM($I368:M368)))</f>
        <v>0</v>
      </c>
      <c r="O368" s="152">
        <f>IF(O$5&lt;=$D368,0,IF(SUM($D368,I331)&gt;O$5,$AG342/I331,$AG342-SUM($I368:N368)))</f>
        <v>0</v>
      </c>
      <c r="P368" s="152">
        <f>IF(P$5&lt;=$D368,0,IF(SUM($D368,I331)&gt;P$5,$AG342/I331,$AG342-SUM($I368:O368)))</f>
        <v>0</v>
      </c>
      <c r="Q368" s="152">
        <f>IF(Q$5&lt;=$D368,0,IF(SUM($D368,I331)&gt;Q$5,$AG342/I331,$AG342-SUM($I368:P368)))</f>
        <v>0</v>
      </c>
      <c r="R368" s="152">
        <f>IF(R$5&lt;=$D368,0,IF(SUM($D368,I331)&gt;R$5,$AG342/I331,$AG342-SUM($I368:Q368)))</f>
        <v>0</v>
      </c>
      <c r="S368" s="152">
        <f>IF(S$5&lt;=$D368,0,IF(SUM($D368,I331)&gt;S$5,$AG342/I331,$AG342-SUM($I368:R368)))</f>
        <v>0</v>
      </c>
      <c r="T368" s="152">
        <f>IF(T$5&lt;=$D368,0,IF(SUM($D368,I331)&gt;T$5,$AG342/I331,$AG342-SUM($I368:S368)))</f>
        <v>0</v>
      </c>
      <c r="U368" s="152">
        <f>IF(U$5&lt;=$D368,0,IF(SUM($D368,I331)&gt;U$5,$AG342/I331,$AG342-SUM($I368:T368)))</f>
        <v>0</v>
      </c>
      <c r="V368" s="152">
        <f>IF(V$5&lt;=$D368,0,IF(SUM($D368,I331)&gt;V$5,$AG342/I331,$AG342-SUM($I368:U368)))</f>
        <v>0</v>
      </c>
      <c r="W368" s="152">
        <f>IF(W$5&lt;=$D368,0,IF(SUM($D368,I331)&gt;W$5,$AG342/I331,$AG342-SUM($I368:V368)))</f>
        <v>0</v>
      </c>
      <c r="X368" s="152">
        <f>IF(X$5&lt;=$D368,0,IF(SUM($D368,I331)&gt;X$5,$AG342/I331,$AG342-SUM($I368:W368)))</f>
        <v>0</v>
      </c>
      <c r="Y368" s="152">
        <f>IF(Y$5&lt;=$D368,0,IF(SUM($D368,I331)&gt;Y$5,$AG342/I331,$AG342-SUM($I368:X368)))</f>
        <v>0</v>
      </c>
      <c r="Z368" s="152">
        <f>IF(Z$5&lt;=$D368,0,IF(SUM($D368,I331)&gt;Z$5,$AG342/I331,$AG342-SUM($I368:Y368)))</f>
        <v>0</v>
      </c>
      <c r="AA368" s="152">
        <f>IF(AA$5&lt;=$D368,0,IF(SUM($D368,I331)&gt;AA$5,$AG342/I331,$AG342-SUM($I368:Z368)))</f>
        <v>0</v>
      </c>
      <c r="AB368" s="152">
        <f>IF(AB$5&lt;=$D368,0,IF(SUM($D368,I331)&gt;AB$5,$AG342/I331,$AG342-SUM($I368:AA368)))</f>
        <v>0</v>
      </c>
      <c r="AC368" s="152">
        <f>IF(AC$5&lt;=$D368,0,IF(SUM($D368,I331)&gt;AC$5,$AG342/I331,$AG342-SUM($I368:AB368)))</f>
        <v>0</v>
      </c>
      <c r="AD368" s="152">
        <f>IF(AD$5&lt;=$D368,0,IF(SUM($D368,I331)&gt;AD$5,$AG342/I331,$AG342-SUM($I368:AC368)))</f>
        <v>0</v>
      </c>
      <c r="AE368" s="152">
        <f>IF(AE$5&lt;=$D368,0,IF(SUM($D368,I331)&gt;AE$5,$AG342/I331,$AG342-SUM($I368:AD368)))</f>
        <v>0</v>
      </c>
      <c r="AF368" s="152">
        <f>IF(AF$5&lt;=$D368,0,IF(SUM($D368,I331)&gt;AF$5,$AG342/I331,$AG342-SUM($I368:AE368)))</f>
        <v>0</v>
      </c>
      <c r="AG368" s="152">
        <f>IF(AG$5&lt;=$D368,0,IF(SUM($D368,I331)&gt;AG$5,$AG342/I331,$AG342-SUM($I368:AF368)))</f>
        <v>0</v>
      </c>
      <c r="AH368" s="153">
        <f>IF(AH$5&lt;=$D368,0,IF(SUM($D368,I331)&gt;AH$5,$AG342/I331,$AG342-SUM($I368:AG368)))</f>
        <v>0</v>
      </c>
      <c r="AI368" s="154">
        <f>IF(AI$5&lt;=$D368,0,IF(SUM($D368,I331)&gt;AI$5,$AG342/I331,$AG342-SUM($I368:AH368)))</f>
        <v>0</v>
      </c>
      <c r="AJ368" s="154">
        <f>IF(AJ$5&lt;=$D368,0,IF(SUM($D368,I331)&gt;AJ$5,$AG342/I331,$AG342-SUM($I368:AI368)))</f>
        <v>0</v>
      </c>
      <c r="AK368" s="154">
        <f>IF(AK$5&lt;=$D368,0,IF(SUM($D368,I331)&gt;AK$5,$AG342/I331,$AG342-SUM($I368:AJ368)))</f>
        <v>0</v>
      </c>
      <c r="AL368" s="154">
        <f>IF(AL$5&lt;=$D368,0,IF(SUM($D368,I331)&gt;AL$5,$AG342/I331,$AG342-SUM($I368:AK368)))</f>
        <v>0</v>
      </c>
      <c r="AM368" s="154">
        <f>IF(AM$5&lt;=$D368,0,IF(SUM($D368,I331)&gt;AM$5,$AG342/I331,$AG342-SUM($I368:AL368)))</f>
        <v>0</v>
      </c>
      <c r="AN368" s="154">
        <f>IF(AN$5&lt;=$D368,0,IF(SUM($D368,I331)&gt;AN$5,$AG342/I331,$AG342-SUM($I368:AM368)))</f>
        <v>0</v>
      </c>
      <c r="AO368" s="154">
        <f>IF(AO$5&lt;=$D368,0,IF(SUM($D368,I331)&gt;AO$5,$AG342/I331,$AG342-SUM($I368:AN368)))</f>
        <v>0</v>
      </c>
      <c r="AP368" s="154">
        <f>IF(AP$5&lt;=$D368,0,IF(SUM($D368,I331)&gt;AP$5,$AG342/I331,$AG342-SUM($I368:AO368)))</f>
        <v>0</v>
      </c>
      <c r="AQ368" s="154">
        <f>IF(AQ$5&lt;=$D368,0,IF(SUM($D368,I331)&gt;AQ$5,$AG342/I331,$AG342-SUM($I368:AP368)))</f>
        <v>0</v>
      </c>
      <c r="AR368" s="154">
        <f>IF(AR$5&lt;=$D368,0,IF(SUM($D368,I331)&gt;AR$5,$AG342/I331,$AG342-SUM($I368:AQ368)))</f>
        <v>0</v>
      </c>
      <c r="AS368" s="154">
        <f>IF(AS$5&lt;=$D368,0,IF(SUM($D368,I331)&gt;AS$5,$AG342/I331,$AG342-SUM($I368:AR368)))</f>
        <v>0</v>
      </c>
      <c r="AT368" s="154">
        <f>IF(AT$5&lt;=$D368,0,IF(SUM($D368,I331)&gt;AT$5,$AG342/I331,$AG342-SUM($I368:AS368)))</f>
        <v>0</v>
      </c>
      <c r="AU368" s="154">
        <f>IF(AU$5&lt;=$D368,0,IF(SUM($D368,I331)&gt;AU$5,$AG342/I331,$AG342-SUM($I368:AT368)))</f>
        <v>0</v>
      </c>
      <c r="AV368" s="154">
        <f>IF(AV$5&lt;=$D368,0,IF(SUM($D368,I331)&gt;AV$5,$AG342/I331,$AG342-SUM($I368:AU368)))</f>
        <v>0</v>
      </c>
      <c r="AW368" s="154">
        <f>IF(AW$5&lt;=$D368,0,IF(SUM($D368,I331)&gt;AW$5,$AG342/I331,$AG342-SUM($I368:AV368)))</f>
        <v>0</v>
      </c>
      <c r="AX368" s="154">
        <f>IF(AX$5&lt;=$D368,0,IF(SUM($D368,I331)&gt;AX$5,$AG342/I331,$AG342-SUM($I368:AW368)))</f>
        <v>0</v>
      </c>
      <c r="AY368" s="154">
        <f>IF(AY$5&lt;=$D368,0,IF(SUM($D368,I331)&gt;AY$5,$AG342/I331,$AG342-SUM($I368:AX368)))</f>
        <v>0</v>
      </c>
      <c r="AZ368" s="154">
        <f>IF(AZ$5&lt;=$D368,0,IF(SUM($D368,I331)&gt;AZ$5,$AG342/I331,$AG342-SUM($I368:AY368)))</f>
        <v>0</v>
      </c>
      <c r="BA368" s="154">
        <f>IF(BA$5&lt;=$D368,0,IF(SUM($D368,I331)&gt;BA$5,$AG342/I331,$AG342-SUM($I368:AZ368)))</f>
        <v>0</v>
      </c>
      <c r="BB368" s="154">
        <f>IF(BB$5&lt;=$D368,0,IF(SUM($D368,I331)&gt;BB$5,$AG342/I331,$AG342-SUM($I368:BA368)))</f>
        <v>0</v>
      </c>
      <c r="BC368" s="154">
        <f>IF(BC$5&lt;=$D368,0,IF(SUM($D368,I331)&gt;BC$5,$AG342/I331,$AG342-SUM($I368:BB368)))</f>
        <v>0</v>
      </c>
      <c r="BD368" s="154">
        <f>IF(BD$5&lt;=$D368,0,IF(SUM($D368,I331)&gt;BD$5,$AG342/I331,$AG342-SUM($I368:BC368)))</f>
        <v>0</v>
      </c>
      <c r="BE368" s="154">
        <f>IF(BE$5&lt;=$D368,0,IF(SUM($D368,I331)&gt;BE$5,$AG342/I331,$AG342-SUM($I368:BD368)))</f>
        <v>0</v>
      </c>
      <c r="BF368" s="154">
        <f>IF(BF$5&lt;=$D368,0,IF(SUM($D368,I331)&gt;BF$5,$AG342/I331,$AG342-SUM($I368:BE368)))</f>
        <v>0</v>
      </c>
      <c r="BG368" s="154">
        <f>IF(BG$5&lt;=$D368,0,IF(SUM($D368,I331)&gt;BG$5,$AG342/I331,$AG342-SUM($I368:BF368)))</f>
        <v>0</v>
      </c>
      <c r="BH368" s="154">
        <f>IF(BH$5&lt;=$D368,0,IF(SUM($D368,I331)&gt;BH$5,$AG342/I331,$AG342-SUM($I368:BG368)))</f>
        <v>0</v>
      </c>
      <c r="BI368" s="154">
        <f>IF(BI$5&lt;=$D368,0,IF(SUM($D368,I331)&gt;BI$5,$AG342/I331,$AG342-SUM($I368:BH368)))</f>
        <v>0</v>
      </c>
      <c r="BJ368" s="154">
        <f>IF(BJ$5&lt;=$D368,0,IF(SUM($D368,I331)&gt;BJ$5,$AG342/I331,$AG342-SUM($I368:BI368)))</f>
        <v>0</v>
      </c>
      <c r="BK368" s="154">
        <f>IF(BK$5&lt;=$D368,0,IF(SUM($D368,I331)&gt;BK$5,$AG342/I331,$AG342-SUM($I368:BJ368)))</f>
        <v>0</v>
      </c>
      <c r="BL368" s="154">
        <f>IF(BL$5&lt;=$D368,0,IF(SUM($D368,I331)&gt;BL$5,$AG342/I331,$AG342-SUM($I368:BK368)))</f>
        <v>0</v>
      </c>
      <c r="BM368" s="154">
        <f>IF(BM$5&lt;=$D368,0,IF(SUM($D368,I331)&gt;BM$5,$AG342/I331,$AG342-SUM($I368:BL368)))</f>
        <v>0</v>
      </c>
      <c r="BN368" s="154">
        <f>IF(BN$5&lt;=$D368,0,IF(SUM($D368,I331)&gt;BN$5,$AG342/I331,$AG342-SUM($I368:BM368)))</f>
        <v>0</v>
      </c>
      <c r="BO368" s="154">
        <f>IF(BO$5&lt;=$D368,0,IF(SUM($D368,I331)&gt;BO$5,$AG342/I331,$AG342-SUM($I368:BN368)))</f>
        <v>0</v>
      </c>
      <c r="BP368" s="154">
        <f>IF(BP$5&lt;=$D368,0,IF(SUM($D368,I331)&gt;BP$5,$AG342/I331,$AG342-SUM($I368:BO368)))</f>
        <v>0</v>
      </c>
      <c r="BQ368" s="154">
        <f>IF(BQ$5&lt;=$D368,0,IF(SUM($D368,I331)&gt;BQ$5,$AG342/I331,$AG342-SUM($I368:BP368)))</f>
        <v>0</v>
      </c>
      <c r="BR368" s="154">
        <f>IF(BR$5&lt;=$D368,0,IF(SUM($D368,I331)&gt;BR$5,$AG342/I331,$AG342-SUM($I368:BQ368)))</f>
        <v>0</v>
      </c>
      <c r="BS368" s="154">
        <f>IF(BS$5&lt;=$D368,0,IF(SUM($D368,I331)&gt;BS$5,$AG342/I331,$AG342-SUM($I368:BR368)))</f>
        <v>0</v>
      </c>
      <c r="BT368" s="154">
        <f>IF(BT$5&lt;=$D368,0,IF(SUM($D368,I331)&gt;BT$5,$AG342/I331,$AG342-SUM($I368:BS368)))</f>
        <v>0</v>
      </c>
      <c r="BU368" s="154">
        <f>IF(BU$5&lt;=$D368,0,IF(SUM($D368,I331)&gt;BU$5,$AG342/I331,$AG342-SUM($I368:BT368)))</f>
        <v>0</v>
      </c>
      <c r="BV368" s="154">
        <f>IF(BV$5&lt;=$D368,0,IF(SUM($D368,I331)&gt;BV$5,$AG342/I331,$AG342-SUM($I368:BU368)))</f>
        <v>0</v>
      </c>
      <c r="BW368" s="154">
        <f>IF(BW$5&lt;=$D368,0,IF(SUM($D368,I331)&gt;BW$5,$AG342/I331,$AG342-SUM($I368:BV368)))</f>
        <v>0</v>
      </c>
    </row>
    <row r="369" spans="1:75" ht="12.75" customHeight="1" outlineLevel="1">
      <c r="D369" s="155">
        <f t="shared" si="90"/>
        <v>2037</v>
      </c>
      <c r="E369" s="120" t="s">
        <v>55</v>
      </c>
      <c r="I369" s="134"/>
      <c r="J369" s="152">
        <f>IF(J$5&lt;=$D369,0,IF(SUM($D369,I331)&gt;J$5,$AH342/I331,$AH342-SUM($I369:I369)))</f>
        <v>0</v>
      </c>
      <c r="K369" s="152">
        <f>IF(K$5&lt;=$D369,0,IF(SUM($D369,I331)&gt;K$5,$AH342/I331,$AH342-SUM($I369:J369)))</f>
        <v>0</v>
      </c>
      <c r="L369" s="152">
        <f>IF(L$5&lt;=$D369,0,IF(SUM($D369,I331)&gt;L$5,$AH342/I331,$AH342-SUM($I369:K369)))</f>
        <v>0</v>
      </c>
      <c r="M369" s="152">
        <f>IF(M$5&lt;=$D369,0,IF(SUM($D369,I331)&gt;M$5,$AH342/I331,$AH342-SUM($I369:L369)))</f>
        <v>0</v>
      </c>
      <c r="N369" s="152">
        <f>IF(N$5&lt;=$D369,0,IF(SUM($D369,I331)&gt;N$5,$AH342/I331,$AH342-SUM($I369:M369)))</f>
        <v>0</v>
      </c>
      <c r="O369" s="152">
        <f>IF(O$5&lt;=$D369,0,IF(SUM($D369,I331)&gt;O$5,$AH342/I331,$AH342-SUM($I369:N369)))</f>
        <v>0</v>
      </c>
      <c r="P369" s="152">
        <f>IF(P$5&lt;=$D369,0,IF(SUM($D369,I331)&gt;P$5,$AH342/I331,$AH342-SUM($I369:O369)))</f>
        <v>0</v>
      </c>
      <c r="Q369" s="152">
        <f>IF(Q$5&lt;=$D369,0,IF(SUM($D369,I331)&gt;Q$5,$AH342/I331,$AH342-SUM($I369:P369)))</f>
        <v>0</v>
      </c>
      <c r="R369" s="152">
        <f>IF(R$5&lt;=$D369,0,IF(SUM($D369,I331)&gt;R$5,$AH342/I331,$AH342-SUM($I369:Q369)))</f>
        <v>0</v>
      </c>
      <c r="S369" s="152">
        <f>IF(S$5&lt;=$D369,0,IF(SUM($D369,I331)&gt;S$5,$AH342/I331,$AH342-SUM($I369:R369)))</f>
        <v>0</v>
      </c>
      <c r="T369" s="152">
        <f>IF(T$5&lt;=$D369,0,IF(SUM($D369,I331)&gt;T$5,$AH342/I331,$AH342-SUM($I369:S369)))</f>
        <v>0</v>
      </c>
      <c r="U369" s="152">
        <f>IF(U$5&lt;=$D369,0,IF(SUM($D369,I331)&gt;U$5,$AH342/I331,$AH342-SUM($I369:T369)))</f>
        <v>0</v>
      </c>
      <c r="V369" s="152">
        <f>IF(V$5&lt;=$D369,0,IF(SUM($D369,I331)&gt;V$5,$AH342/I331,$AH342-SUM($I369:U369)))</f>
        <v>0</v>
      </c>
      <c r="W369" s="152">
        <f>IF(W$5&lt;=$D369,0,IF(SUM($D369,I331)&gt;W$5,$AH342/I331,$AH342-SUM($I369:V369)))</f>
        <v>0</v>
      </c>
      <c r="X369" s="152">
        <f>IF(X$5&lt;=$D369,0,IF(SUM($D369,I331)&gt;X$5,$AH342/I331,$AH342-SUM($I369:W369)))</f>
        <v>0</v>
      </c>
      <c r="Y369" s="152">
        <f>IF(Y$5&lt;=$D369,0,IF(SUM($D369,I331)&gt;Y$5,$AH342/I331,$AH342-SUM($I369:X369)))</f>
        <v>0</v>
      </c>
      <c r="Z369" s="152">
        <f>IF(Z$5&lt;=$D369,0,IF(SUM($D369,I331)&gt;Z$5,$AH342/I331,$AH342-SUM($I369:Y369)))</f>
        <v>0</v>
      </c>
      <c r="AA369" s="152">
        <f>IF(AA$5&lt;=$D369,0,IF(SUM($D369,I331)&gt;AA$5,$AH342/I331,$AH342-SUM($I369:Z369)))</f>
        <v>0</v>
      </c>
      <c r="AB369" s="152">
        <f>IF(AB$5&lt;=$D369,0,IF(SUM($D369,I331)&gt;AB$5,$AH342/I331,$AH342-SUM($I369:AA369)))</f>
        <v>0</v>
      </c>
      <c r="AC369" s="152">
        <f>IF(AC$5&lt;=$D369,0,IF(SUM($D369,I331)&gt;AC$5,$AH342/I331,$AH342-SUM($I369:AB369)))</f>
        <v>0</v>
      </c>
      <c r="AD369" s="152">
        <f>IF(AD$5&lt;=$D369,0,IF(SUM($D369,I331)&gt;AD$5,$AH342/I331,$AH342-SUM($I369:AC369)))</f>
        <v>0</v>
      </c>
      <c r="AE369" s="152">
        <f>IF(AE$5&lt;=$D369,0,IF(SUM($D369,I331)&gt;AE$5,$AH342/I331,$AH342-SUM($I369:AD369)))</f>
        <v>0</v>
      </c>
      <c r="AF369" s="152">
        <f>IF(AF$5&lt;=$D369,0,IF(SUM($D369,I331)&gt;AF$5,$AH342/I331,$AH342-SUM($I369:AE369)))</f>
        <v>0</v>
      </c>
      <c r="AG369" s="152">
        <f>IF(AG$5&lt;=$D369,0,IF(SUM($D369,I331)&gt;AG$5,$AH342/I331,$AH342-SUM($I369:AF369)))</f>
        <v>0</v>
      </c>
      <c r="AH369" s="152">
        <f>IF(AH$5&lt;=$D369,0,IF(SUM($D369,I331)&gt;AH$5,$AH342/I331,$AH342-SUM($I369:AG369)))</f>
        <v>0</v>
      </c>
      <c r="AI369" s="153">
        <f>IF(AI$5&lt;=$D369,0,IF(SUM($D369,I331)&gt;AI$5,$AH342/I331,$AH342-SUM($I369:AH369)))</f>
        <v>0</v>
      </c>
      <c r="AJ369" s="154">
        <f>IF(AJ$5&lt;=$D369,0,IF(SUM($D369,I331)&gt;AJ$5,$AH342/I331,$AH342-SUM($I369:AI369)))</f>
        <v>0</v>
      </c>
      <c r="AK369" s="154">
        <f>IF(AK$5&lt;=$D369,0,IF(SUM($D369,I331)&gt;AK$5,$AH342/I331,$AH342-SUM($I369:AJ369)))</f>
        <v>0</v>
      </c>
      <c r="AL369" s="154">
        <f>IF(AL$5&lt;=$D369,0,IF(SUM($D369,I331)&gt;AL$5,$AH342/I331,$AH342-SUM($I369:AK369)))</f>
        <v>0</v>
      </c>
      <c r="AM369" s="154">
        <f>IF(AM$5&lt;=$D369,0,IF(SUM($D369,I331)&gt;AM$5,$AH342/I331,$AH342-SUM($I369:AL369)))</f>
        <v>0</v>
      </c>
      <c r="AN369" s="154">
        <f>IF(AN$5&lt;=$D369,0,IF(SUM($D369,I331)&gt;AN$5,$AH342/I331,$AH342-SUM($I369:AM369)))</f>
        <v>0</v>
      </c>
      <c r="AO369" s="154">
        <f>IF(AO$5&lt;=$D369,0,IF(SUM($D369,I331)&gt;AO$5,$AH342/I331,$AH342-SUM($I369:AN369)))</f>
        <v>0</v>
      </c>
      <c r="AP369" s="154">
        <f>IF(AP$5&lt;=$D369,0,IF(SUM($D369,I331)&gt;AP$5,$AH342/I331,$AH342-SUM($I369:AO369)))</f>
        <v>0</v>
      </c>
      <c r="AQ369" s="154">
        <f>IF(AQ$5&lt;=$D369,0,IF(SUM($D369,I331)&gt;AQ$5,$AH342/I331,$AH342-SUM($I369:AP369)))</f>
        <v>0</v>
      </c>
      <c r="AR369" s="154">
        <f>IF(AR$5&lt;=$D369,0,IF(SUM($D369,I331)&gt;AR$5,$AH342/I331,$AH342-SUM($I369:AQ369)))</f>
        <v>0</v>
      </c>
      <c r="AS369" s="154">
        <f>IF(AS$5&lt;=$D369,0,IF(SUM($D369,I331)&gt;AS$5,$AH342/I331,$AH342-SUM($I369:AR369)))</f>
        <v>0</v>
      </c>
      <c r="AT369" s="154">
        <f>IF(AT$5&lt;=$D369,0,IF(SUM($D369,I331)&gt;AT$5,$AH342/I331,$AH342-SUM($I369:AS369)))</f>
        <v>0</v>
      </c>
      <c r="AU369" s="154">
        <f>IF(AU$5&lt;=$D369,0,IF(SUM($D369,I331)&gt;AU$5,$AH342/I331,$AH342-SUM($I369:AT369)))</f>
        <v>0</v>
      </c>
      <c r="AV369" s="154">
        <f>IF(AV$5&lt;=$D369,0,IF(SUM($D369,I331)&gt;AV$5,$AH342/I331,$AH342-SUM($I369:AU369)))</f>
        <v>0</v>
      </c>
      <c r="AW369" s="154">
        <f>IF(AW$5&lt;=$D369,0,IF(SUM($D369,I331)&gt;AW$5,$AH342/I331,$AH342-SUM($I369:AV369)))</f>
        <v>0</v>
      </c>
      <c r="AX369" s="154">
        <f>IF(AX$5&lt;=$D369,0,IF(SUM($D369,I331)&gt;AX$5,$AH342/I331,$AH342-SUM($I369:AW369)))</f>
        <v>0</v>
      </c>
      <c r="AY369" s="154">
        <f>IF(AY$5&lt;=$D369,0,IF(SUM($D369,I331)&gt;AY$5,$AH342/I331,$AH342-SUM($I369:AX369)))</f>
        <v>0</v>
      </c>
      <c r="AZ369" s="154">
        <f>IF(AZ$5&lt;=$D369,0,IF(SUM($D369,I331)&gt;AZ$5,$AH342/I331,$AH342-SUM($I369:AY369)))</f>
        <v>0</v>
      </c>
      <c r="BA369" s="154">
        <f>IF(BA$5&lt;=$D369,0,IF(SUM($D369,I331)&gt;BA$5,$AH342/I331,$AH342-SUM($I369:AZ369)))</f>
        <v>0</v>
      </c>
      <c r="BB369" s="154">
        <f>IF(BB$5&lt;=$D369,0,IF(SUM($D369,I331)&gt;BB$5,$AH342/I331,$AH342-SUM($I369:BA369)))</f>
        <v>0</v>
      </c>
      <c r="BC369" s="154">
        <f>IF(BC$5&lt;=$D369,0,IF(SUM($D369,I331)&gt;BC$5,$AH342/I331,$AH342-SUM($I369:BB369)))</f>
        <v>0</v>
      </c>
      <c r="BD369" s="154">
        <f>IF(BD$5&lt;=$D369,0,IF(SUM($D369,I331)&gt;BD$5,$AH342/I331,$AH342-SUM($I369:BC369)))</f>
        <v>0</v>
      </c>
      <c r="BE369" s="154">
        <f>IF(BE$5&lt;=$D369,0,IF(SUM($D369,I331)&gt;BE$5,$AH342/I331,$AH342-SUM($I369:BD369)))</f>
        <v>0</v>
      </c>
      <c r="BF369" s="154">
        <f>IF(BF$5&lt;=$D369,0,IF(SUM($D369,I331)&gt;BF$5,$AH342/I331,$AH342-SUM($I369:BE369)))</f>
        <v>0</v>
      </c>
      <c r="BG369" s="154">
        <f>IF(BG$5&lt;=$D369,0,IF(SUM($D369,I331)&gt;BG$5,$AH342/I331,$AH342-SUM($I369:BF369)))</f>
        <v>0</v>
      </c>
      <c r="BH369" s="154">
        <f>IF(BH$5&lt;=$D369,0,IF(SUM($D369,I331)&gt;BH$5,$AH342/I331,$AH342-SUM($I369:BG369)))</f>
        <v>0</v>
      </c>
      <c r="BI369" s="154">
        <f>IF(BI$5&lt;=$D369,0,IF(SUM($D369,I331)&gt;BI$5,$AH342/I331,$AH342-SUM($I369:BH369)))</f>
        <v>0</v>
      </c>
      <c r="BJ369" s="154">
        <f>IF(BJ$5&lt;=$D369,0,IF(SUM($D369,I331)&gt;BJ$5,$AH342/I331,$AH342-SUM($I369:BI369)))</f>
        <v>0</v>
      </c>
      <c r="BK369" s="154">
        <f>IF(BK$5&lt;=$D369,0,IF(SUM($D369,I331)&gt;BK$5,$AH342/I331,$AH342-SUM($I369:BJ369)))</f>
        <v>0</v>
      </c>
      <c r="BL369" s="154">
        <f>IF(BL$5&lt;=$D369,0,IF(SUM($D369,I331)&gt;BL$5,$AH342/I331,$AH342-SUM($I369:BK369)))</f>
        <v>0</v>
      </c>
      <c r="BM369" s="154">
        <f>IF(BM$5&lt;=$D369,0,IF(SUM($D369,I331)&gt;BM$5,$AH342/I331,$AH342-SUM($I369:BL369)))</f>
        <v>0</v>
      </c>
      <c r="BN369" s="154">
        <f>IF(BN$5&lt;=$D369,0,IF(SUM($D369,I331)&gt;BN$5,$AH342/I331,$AH342-SUM($I369:BM369)))</f>
        <v>0</v>
      </c>
      <c r="BO369" s="154">
        <f>IF(BO$5&lt;=$D369,0,IF(SUM($D369,I331)&gt;BO$5,$AH342/I331,$AH342-SUM($I369:BN369)))</f>
        <v>0</v>
      </c>
      <c r="BP369" s="154">
        <f>IF(BP$5&lt;=$D369,0,IF(SUM($D369,I331)&gt;BP$5,$AH342/I331,$AH342-SUM($I369:BO369)))</f>
        <v>0</v>
      </c>
      <c r="BQ369" s="154">
        <f>IF(BQ$5&lt;=$D369,0,IF(SUM($D369,I331)&gt;BQ$5,$AH342/I331,$AH342-SUM($I369:BP369)))</f>
        <v>0</v>
      </c>
      <c r="BR369" s="154">
        <f>IF(BR$5&lt;=$D369,0,IF(SUM($D369,I331)&gt;BR$5,$AH342/I331,$AH342-SUM($I369:BQ369)))</f>
        <v>0</v>
      </c>
      <c r="BS369" s="154">
        <f>IF(BS$5&lt;=$D369,0,IF(SUM($D369,I331)&gt;BS$5,$AH342/I331,$AH342-SUM($I369:BR369)))</f>
        <v>0</v>
      </c>
      <c r="BT369" s="154">
        <f>IF(BT$5&lt;=$D369,0,IF(SUM($D369,I331)&gt;BT$5,$AH342/I331,$AH342-SUM($I369:BS369)))</f>
        <v>0</v>
      </c>
      <c r="BU369" s="154">
        <f>IF(BU$5&lt;=$D369,0,IF(SUM($D369,I331)&gt;BU$5,$AH342/I331,$AH342-SUM($I369:BT369)))</f>
        <v>0</v>
      </c>
      <c r="BV369" s="154">
        <f>IF(BV$5&lt;=$D369,0,IF(SUM($D369,I331)&gt;BV$5,$AH342/I331,$AH342-SUM($I369:BU369)))</f>
        <v>0</v>
      </c>
      <c r="BW369" s="154">
        <f>IF(BW$5&lt;=$D369,0,IF(SUM($D369,I331)&gt;BW$5,$AH342/I331,$AH342-SUM($I369:BV369)))</f>
        <v>0</v>
      </c>
    </row>
    <row r="370" spans="1:75" ht="12.75" customHeight="1" outlineLevel="1">
      <c r="D370" s="155">
        <f t="shared" si="90"/>
        <v>2038</v>
      </c>
      <c r="E370" s="120" t="s">
        <v>55</v>
      </c>
      <c r="I370" s="134"/>
      <c r="J370" s="152">
        <f>IF(J$5&lt;=$D370,0,IF(SUM($D370,I331)&gt;J$5,$AI342/I331,$AI342-SUM($I370:I370)))</f>
        <v>0</v>
      </c>
      <c r="K370" s="152">
        <f>IF(K$5&lt;=$D370,0,IF(SUM($D370,I331)&gt;K$5,$AI342/I331,$AI342-SUM($I370:J370)))</f>
        <v>0</v>
      </c>
      <c r="L370" s="152">
        <f>IF(L$5&lt;=$D370,0,IF(SUM($D370,I331)&gt;L$5,$AI342/I331,$AI342-SUM($I370:K370)))</f>
        <v>0</v>
      </c>
      <c r="M370" s="152">
        <f>IF(M$5&lt;=$D370,0,IF(SUM($D370,I331)&gt;M$5,$AI342/I331,$AI342-SUM($I370:L370)))</f>
        <v>0</v>
      </c>
      <c r="N370" s="152">
        <f>IF(N$5&lt;=$D370,0,IF(SUM($D370,I331)&gt;N$5,$AI342/I331,$AI342-SUM($I370:M370)))</f>
        <v>0</v>
      </c>
      <c r="O370" s="152">
        <f>IF(O$5&lt;=$D370,0,IF(SUM($D370,I331)&gt;O$5,$AI342/I331,$AI342-SUM($I370:N370)))</f>
        <v>0</v>
      </c>
      <c r="P370" s="152">
        <f>IF(P$5&lt;=$D370,0,IF(SUM($D370,I331)&gt;P$5,$AI342/I331,$AI342-SUM($I370:O370)))</f>
        <v>0</v>
      </c>
      <c r="Q370" s="152">
        <f>IF(Q$5&lt;=$D370,0,IF(SUM($D370,I331)&gt;Q$5,$AI342/I331,$AI342-SUM($I370:P370)))</f>
        <v>0</v>
      </c>
      <c r="R370" s="152">
        <f>IF(R$5&lt;=$D370,0,IF(SUM($D370,I331)&gt;R$5,$AI342/I331,$AI342-SUM($I370:Q370)))</f>
        <v>0</v>
      </c>
      <c r="S370" s="152">
        <f>IF(S$5&lt;=$D370,0,IF(SUM($D370,I331)&gt;S$5,$AI342/I331,$AI342-SUM($I370:R370)))</f>
        <v>0</v>
      </c>
      <c r="T370" s="152">
        <f>IF(T$5&lt;=$D370,0,IF(SUM($D370,I331)&gt;T$5,$AI342/I331,$AI342-SUM($I370:S370)))</f>
        <v>0</v>
      </c>
      <c r="U370" s="152">
        <f>IF(U$5&lt;=$D370,0,IF(SUM($D370,I331)&gt;U$5,$AI342/I331,$AI342-SUM($I370:T370)))</f>
        <v>0</v>
      </c>
      <c r="V370" s="152">
        <f>IF(V$5&lt;=$D370,0,IF(SUM($D370,I331)&gt;V$5,$AI342/I331,$AI342-SUM($I370:U370)))</f>
        <v>0</v>
      </c>
      <c r="W370" s="152">
        <f>IF(W$5&lt;=$D370,0,IF(SUM($D370,I331)&gt;W$5,$AI342/I331,$AI342-SUM($I370:V370)))</f>
        <v>0</v>
      </c>
      <c r="X370" s="152">
        <f>IF(X$5&lt;=$D370,0,IF(SUM($D370,I331)&gt;X$5,$AI342/I331,$AI342-SUM($I370:W370)))</f>
        <v>0</v>
      </c>
      <c r="Y370" s="152">
        <f>IF(Y$5&lt;=$D370,0,IF(SUM($D370,I331)&gt;Y$5,$AI342/I331,$AI342-SUM($I370:X370)))</f>
        <v>0</v>
      </c>
      <c r="Z370" s="152">
        <f>IF(Z$5&lt;=$D370,0,IF(SUM($D370,I331)&gt;Z$5,$AI342/I331,$AI342-SUM($I370:Y370)))</f>
        <v>0</v>
      </c>
      <c r="AA370" s="152">
        <f>IF(AA$5&lt;=$D370,0,IF(SUM($D370,I331)&gt;AA$5,$AI342/I331,$AI342-SUM($I370:Z370)))</f>
        <v>0</v>
      </c>
      <c r="AB370" s="152">
        <f>IF(AB$5&lt;=$D370,0,IF(SUM($D370,I331)&gt;AB$5,$AI342/I331,$AI342-SUM($I370:AA370)))</f>
        <v>0</v>
      </c>
      <c r="AC370" s="152">
        <f>IF(AC$5&lt;=$D370,0,IF(SUM($D370,I331)&gt;AC$5,$AI342/I331,$AI342-SUM($I370:AB370)))</f>
        <v>0</v>
      </c>
      <c r="AD370" s="152">
        <f>IF(AD$5&lt;=$D370,0,IF(SUM($D370,I331)&gt;AD$5,$AI342/I331,$AI342-SUM($I370:AC370)))</f>
        <v>0</v>
      </c>
      <c r="AE370" s="152">
        <f>IF(AE$5&lt;=$D370,0,IF(SUM($D370,I331)&gt;AE$5,$AI342/I331,$AI342-SUM($I370:AD370)))</f>
        <v>0</v>
      </c>
      <c r="AF370" s="152">
        <f>IF(AF$5&lt;=$D370,0,IF(SUM($D370,I331)&gt;AF$5,$AI342/I331,$AI342-SUM($I370:AE370)))</f>
        <v>0</v>
      </c>
      <c r="AG370" s="152">
        <f>IF(AG$5&lt;=$D370,0,IF(SUM($D370,I331)&gt;AG$5,$AI342/I331,$AI342-SUM($I370:AF370)))</f>
        <v>0</v>
      </c>
      <c r="AH370" s="152">
        <f>IF(AH$5&lt;=$D370,0,IF(SUM($D370,I331)&gt;AH$5,$AI342/I331,$AI342-SUM($I370:AG370)))</f>
        <v>0</v>
      </c>
      <c r="AI370" s="152">
        <f>IF(AI$5&lt;=$D370,0,IF(SUM($D370,I331)&gt;AI$5,$AI342/I331,$AI342-SUM($I370:AH370)))</f>
        <v>0</v>
      </c>
      <c r="AJ370" s="153">
        <f>IF(AJ$5&lt;=$D370,0,IF(SUM($D370,I331)&gt;AJ$5,$AI342/I331,$AI342-SUM($I370:AI370)))</f>
        <v>0</v>
      </c>
      <c r="AK370" s="154">
        <f>IF(AK$5&lt;=$D370,0,IF(SUM($D370,I331)&gt;AK$5,$AI342/I331,$AI342-SUM($I370:AJ370)))</f>
        <v>0</v>
      </c>
      <c r="AL370" s="154">
        <f>IF(AL$5&lt;=$D370,0,IF(SUM($D370,I331)&gt;AL$5,$AI342/I331,$AI342-SUM($I370:AK370)))</f>
        <v>0</v>
      </c>
      <c r="AM370" s="154">
        <f>IF(AM$5&lt;=$D370,0,IF(SUM($D370,I331)&gt;AM$5,$AI342/I331,$AI342-SUM($I370:AL370)))</f>
        <v>0</v>
      </c>
      <c r="AN370" s="154">
        <f>IF(AN$5&lt;=$D370,0,IF(SUM($D370,I331)&gt;AN$5,$AI342/I331,$AI342-SUM($I370:AM370)))</f>
        <v>0</v>
      </c>
      <c r="AO370" s="154">
        <f>IF(AO$5&lt;=$D370,0,IF(SUM($D370,I331)&gt;AO$5,$AI342/I331,$AI342-SUM($I370:AN370)))</f>
        <v>0</v>
      </c>
      <c r="AP370" s="154">
        <f>IF(AP$5&lt;=$D370,0,IF(SUM($D370,I331)&gt;AP$5,$AI342/I331,$AI342-SUM($I370:AO370)))</f>
        <v>0</v>
      </c>
      <c r="AQ370" s="154">
        <f>IF(AQ$5&lt;=$D370,0,IF(SUM($D370,I331)&gt;AQ$5,$AI342/I331,$AI342-SUM($I370:AP370)))</f>
        <v>0</v>
      </c>
      <c r="AR370" s="154">
        <f>IF(AR$5&lt;=$D370,0,IF(SUM($D370,I331)&gt;AR$5,$AI342/I331,$AI342-SUM($I370:AQ370)))</f>
        <v>0</v>
      </c>
      <c r="AS370" s="154">
        <f>IF(AS$5&lt;=$D370,0,IF(SUM($D370,I331)&gt;AS$5,$AI342/I331,$AI342-SUM($I370:AR370)))</f>
        <v>0</v>
      </c>
      <c r="AT370" s="154">
        <f>IF(AT$5&lt;=$D370,0,IF(SUM($D370,I331)&gt;AT$5,$AI342/I331,$AI342-SUM($I370:AS370)))</f>
        <v>0</v>
      </c>
      <c r="AU370" s="154">
        <f>IF(AU$5&lt;=$D370,0,IF(SUM($D370,I331)&gt;AU$5,$AI342/I331,$AI342-SUM($I370:AT370)))</f>
        <v>0</v>
      </c>
      <c r="AV370" s="154">
        <f>IF(AV$5&lt;=$D370,0,IF(SUM($D370,I331)&gt;AV$5,$AI342/I331,$AI342-SUM($I370:AU370)))</f>
        <v>0</v>
      </c>
      <c r="AW370" s="154">
        <f>IF(AW$5&lt;=$D370,0,IF(SUM($D370,I331)&gt;AW$5,$AI342/I331,$AI342-SUM($I370:AV370)))</f>
        <v>0</v>
      </c>
      <c r="AX370" s="154">
        <f>IF(AX$5&lt;=$D370,0,IF(SUM($D370,I331)&gt;AX$5,$AI342/I331,$AI342-SUM($I370:AW370)))</f>
        <v>0</v>
      </c>
      <c r="AY370" s="154">
        <f>IF(AY$5&lt;=$D370,0,IF(SUM($D370,I331)&gt;AY$5,$AI342/I331,$AI342-SUM($I370:AX370)))</f>
        <v>0</v>
      </c>
      <c r="AZ370" s="154">
        <f>IF(AZ$5&lt;=$D370,0,IF(SUM($D370,I331)&gt;AZ$5,$AI342/I331,$AI342-SUM($I370:AY370)))</f>
        <v>0</v>
      </c>
      <c r="BA370" s="154">
        <f>IF(BA$5&lt;=$D370,0,IF(SUM($D370,I331)&gt;BA$5,$AI342/I331,$AI342-SUM($I370:AZ370)))</f>
        <v>0</v>
      </c>
      <c r="BB370" s="154">
        <f>IF(BB$5&lt;=$D370,0,IF(SUM($D370,I331)&gt;BB$5,$AI342/I331,$AI342-SUM($I370:BA370)))</f>
        <v>0</v>
      </c>
      <c r="BC370" s="154">
        <f>IF(BC$5&lt;=$D370,0,IF(SUM($D370,I331)&gt;BC$5,$AI342/I331,$AI342-SUM($I370:BB370)))</f>
        <v>0</v>
      </c>
      <c r="BD370" s="154">
        <f>IF(BD$5&lt;=$D370,0,IF(SUM($D370,I331)&gt;BD$5,$AI342/I331,$AI342-SUM($I370:BC370)))</f>
        <v>0</v>
      </c>
      <c r="BE370" s="154">
        <f>IF(BE$5&lt;=$D370,0,IF(SUM($D370,I331)&gt;BE$5,$AI342/I331,$AI342-SUM($I370:BD370)))</f>
        <v>0</v>
      </c>
      <c r="BF370" s="154">
        <f>IF(BF$5&lt;=$D370,0,IF(SUM($D370,I331)&gt;BF$5,$AI342/I331,$AI342-SUM($I370:BE370)))</f>
        <v>0</v>
      </c>
      <c r="BG370" s="154">
        <f>IF(BG$5&lt;=$D370,0,IF(SUM($D370,I331)&gt;BG$5,$AI342/I331,$AI342-SUM($I370:BF370)))</f>
        <v>0</v>
      </c>
      <c r="BH370" s="154">
        <f>IF(BH$5&lt;=$D370,0,IF(SUM($D370,I331)&gt;BH$5,$AI342/I331,$AI342-SUM($I370:BG370)))</f>
        <v>0</v>
      </c>
      <c r="BI370" s="154">
        <f>IF(BI$5&lt;=$D370,0,IF(SUM($D370,I331)&gt;BI$5,$AI342/I331,$AI342-SUM($I370:BH370)))</f>
        <v>0</v>
      </c>
      <c r="BJ370" s="154">
        <f>IF(BJ$5&lt;=$D370,0,IF(SUM($D370,I331)&gt;BJ$5,$AI342/I331,$AI342-SUM($I370:BI370)))</f>
        <v>0</v>
      </c>
      <c r="BK370" s="154">
        <f>IF(BK$5&lt;=$D370,0,IF(SUM($D370,I331)&gt;BK$5,$AI342/I331,$AI342-SUM($I370:BJ370)))</f>
        <v>0</v>
      </c>
      <c r="BL370" s="154">
        <f>IF(BL$5&lt;=$D370,0,IF(SUM($D370,I331)&gt;BL$5,$AI342/I331,$AI342-SUM($I370:BK370)))</f>
        <v>0</v>
      </c>
      <c r="BM370" s="154">
        <f>IF(BM$5&lt;=$D370,0,IF(SUM($D370,I331)&gt;BM$5,$AI342/I331,$AI342-SUM($I370:BL370)))</f>
        <v>0</v>
      </c>
      <c r="BN370" s="154">
        <f>IF(BN$5&lt;=$D370,0,IF(SUM($D370,I331)&gt;BN$5,$AI342/I331,$AI342-SUM($I370:BM370)))</f>
        <v>0</v>
      </c>
      <c r="BO370" s="154">
        <f>IF(BO$5&lt;=$D370,0,IF(SUM($D370,I331)&gt;BO$5,$AI342/I331,$AI342-SUM($I370:BN370)))</f>
        <v>0</v>
      </c>
      <c r="BP370" s="154">
        <f>IF(BP$5&lt;=$D370,0,IF(SUM($D370,I331)&gt;BP$5,$AI342/I331,$AI342-SUM($I370:BO370)))</f>
        <v>0</v>
      </c>
      <c r="BQ370" s="154">
        <f>IF(BQ$5&lt;=$D370,0,IF(SUM($D370,I331)&gt;BQ$5,$AI342/I331,$AI342-SUM($I370:BP370)))</f>
        <v>0</v>
      </c>
      <c r="BR370" s="154">
        <f>IF(BR$5&lt;=$D370,0,IF(SUM($D370,I331)&gt;BR$5,$AI342/I331,$AI342-SUM($I370:BQ370)))</f>
        <v>0</v>
      </c>
      <c r="BS370" s="154">
        <f>IF(BS$5&lt;=$D370,0,IF(SUM($D370,I331)&gt;BS$5,$AI342/I331,$AI342-SUM($I370:BR370)))</f>
        <v>0</v>
      </c>
      <c r="BT370" s="154">
        <f>IF(BT$5&lt;=$D370,0,IF(SUM($D370,I331)&gt;BT$5,$AI342/I331,$AI342-SUM($I370:BS370)))</f>
        <v>0</v>
      </c>
      <c r="BU370" s="154">
        <f>IF(BU$5&lt;=$D370,0,IF(SUM($D370,I331)&gt;BU$5,$AI342/I331,$AI342-SUM($I370:BT370)))</f>
        <v>0</v>
      </c>
      <c r="BV370" s="154">
        <f>IF(BV$5&lt;=$D370,0,IF(SUM($D370,I331)&gt;BV$5,$AI342/I331,$AI342-SUM($I370:BU370)))</f>
        <v>0</v>
      </c>
      <c r="BW370" s="154">
        <f>IF(BW$5&lt;=$D370,0,IF(SUM($D370,I331)&gt;BW$5,$AI342/I331,$AI342-SUM($I370:BV370)))</f>
        <v>0</v>
      </c>
    </row>
    <row r="371" spans="1:75" ht="12.75" customHeight="1" outlineLevel="1">
      <c r="D371" s="155">
        <f t="shared" si="90"/>
        <v>2039</v>
      </c>
      <c r="E371" s="120" t="s">
        <v>55</v>
      </c>
      <c r="I371" s="134"/>
      <c r="J371" s="152">
        <f>IF(J$5&lt;=$D371,0,IF(SUM($D371,I331)&gt;J$5,$AJ342/I331,$AJ342-SUM($I371:I371)))</f>
        <v>0</v>
      </c>
      <c r="K371" s="152">
        <f>IF(K$5&lt;=$D371,0,IF(SUM($D371,I331)&gt;K$5,$AJ342/I331,$AJ342-SUM($I371:J371)))</f>
        <v>0</v>
      </c>
      <c r="L371" s="152">
        <f>IF(L$5&lt;=$D371,0,IF(SUM($D371,I331)&gt;L$5,$AJ342/I331,$AJ342-SUM($I371:K371)))</f>
        <v>0</v>
      </c>
      <c r="M371" s="152">
        <f>IF(M$5&lt;=$D371,0,IF(SUM($D371,I331)&gt;M$5,$AJ342/I331,$AJ342-SUM($I371:L371)))</f>
        <v>0</v>
      </c>
      <c r="N371" s="152">
        <f>IF(N$5&lt;=$D371,0,IF(SUM($D371,I331)&gt;N$5,$AJ342/I331,$AJ342-SUM($I371:M371)))</f>
        <v>0</v>
      </c>
      <c r="O371" s="152">
        <f>IF(O$5&lt;=$D371,0,IF(SUM($D371,I331)&gt;O$5,$AJ342/I331,$AJ342-SUM($I371:N371)))</f>
        <v>0</v>
      </c>
      <c r="P371" s="152">
        <f>IF(P$5&lt;=$D371,0,IF(SUM($D371,I331)&gt;P$5,$AJ342/I331,$AJ342-SUM($I371:O371)))</f>
        <v>0</v>
      </c>
      <c r="Q371" s="152">
        <f>IF(Q$5&lt;=$D371,0,IF(SUM($D371,I331)&gt;Q$5,$AJ342/I331,$AJ342-SUM($I371:P371)))</f>
        <v>0</v>
      </c>
      <c r="R371" s="152">
        <f>IF(R$5&lt;=$D371,0,IF(SUM($D371,I331)&gt;R$5,$AJ342/I331,$AJ342-SUM($I371:Q371)))</f>
        <v>0</v>
      </c>
      <c r="S371" s="152">
        <f>IF(S$5&lt;=$D371,0,IF(SUM($D371,I331)&gt;S$5,$AJ342/I331,$AJ342-SUM($I371:R371)))</f>
        <v>0</v>
      </c>
      <c r="T371" s="152">
        <f>IF(T$5&lt;=$D371,0,IF(SUM($D371,I331)&gt;T$5,$AJ342/I331,$AJ342-SUM($I371:S371)))</f>
        <v>0</v>
      </c>
      <c r="U371" s="152">
        <f>IF(U$5&lt;=$D371,0,IF(SUM($D371,I331)&gt;U$5,$AJ342/I331,$AJ342-SUM($I371:T371)))</f>
        <v>0</v>
      </c>
      <c r="V371" s="152">
        <f>IF(V$5&lt;=$D371,0,IF(SUM($D371,I331)&gt;V$5,$AJ342/I331,$AJ342-SUM($I371:U371)))</f>
        <v>0</v>
      </c>
      <c r="W371" s="152">
        <f>IF(W$5&lt;=$D371,0,IF(SUM($D371,I331)&gt;W$5,$AJ342/I331,$AJ342-SUM($I371:V371)))</f>
        <v>0</v>
      </c>
      <c r="X371" s="152">
        <f>IF(X$5&lt;=$D371,0,IF(SUM($D371,I331)&gt;X$5,$AJ342/I331,$AJ342-SUM($I371:W371)))</f>
        <v>0</v>
      </c>
      <c r="Y371" s="152">
        <f>IF(Y$5&lt;=$D371,0,IF(SUM($D371,I331)&gt;Y$5,$AJ342/I331,$AJ342-SUM($I371:X371)))</f>
        <v>0</v>
      </c>
      <c r="Z371" s="152">
        <f>IF(Z$5&lt;=$D371,0,IF(SUM($D371,I331)&gt;Z$5,$AJ342/I331,$AJ342-SUM($I371:Y371)))</f>
        <v>0</v>
      </c>
      <c r="AA371" s="152">
        <f>IF(AA$5&lt;=$D371,0,IF(SUM($D371,I331)&gt;AA$5,$AJ342/I331,$AJ342-SUM($I371:Z371)))</f>
        <v>0</v>
      </c>
      <c r="AB371" s="152">
        <f>IF(AB$5&lt;=$D371,0,IF(SUM($D371,I331)&gt;AB$5,$AJ342/I331,$AJ342-SUM($I371:AA371)))</f>
        <v>0</v>
      </c>
      <c r="AC371" s="152">
        <f>IF(AC$5&lt;=$D371,0,IF(SUM($D371,I331)&gt;AC$5,$AJ342/I331,$AJ342-SUM($I371:AB371)))</f>
        <v>0</v>
      </c>
      <c r="AD371" s="152">
        <f>IF(AD$5&lt;=$D371,0,IF(SUM($D371,I331)&gt;AD$5,$AJ342/I331,$AJ342-SUM($I371:AC371)))</f>
        <v>0</v>
      </c>
      <c r="AE371" s="152">
        <f>IF(AE$5&lt;=$D371,0,IF(SUM($D371,I331)&gt;AE$5,$AJ342/I331,$AJ342-SUM($I371:AD371)))</f>
        <v>0</v>
      </c>
      <c r="AF371" s="152">
        <f>IF(AF$5&lt;=$D371,0,IF(SUM($D371,I331)&gt;AF$5,$AJ342/I331,$AJ342-SUM($I371:AE371)))</f>
        <v>0</v>
      </c>
      <c r="AG371" s="152">
        <f>IF(AG$5&lt;=$D371,0,IF(SUM($D371,I331)&gt;AG$5,$AJ342/I331,$AJ342-SUM($I371:AF371)))</f>
        <v>0</v>
      </c>
      <c r="AH371" s="152">
        <f>IF(AH$5&lt;=$D371,0,IF(SUM($D371,I331)&gt;AH$5,$AJ342/I331,$AJ342-SUM($I371:AG371)))</f>
        <v>0</v>
      </c>
      <c r="AI371" s="152">
        <f>IF(AI$5&lt;=$D371,0,IF(SUM($D371,I331)&gt;AI$5,$AJ342/I331,$AJ342-SUM($I371:AH371)))</f>
        <v>0</v>
      </c>
      <c r="AJ371" s="152">
        <f>IF(AJ$5&lt;=$D371,0,IF(SUM($D371,I331)&gt;AJ$5,$AJ342/I331,$AJ342-SUM($I371:AI371)))</f>
        <v>0</v>
      </c>
      <c r="AK371" s="153">
        <f>IF(AK$5&lt;=$D371,0,IF(SUM($D371,I331)&gt;AK$5,$AJ342/I331,$AJ342-SUM($I371:AJ371)))</f>
        <v>0</v>
      </c>
      <c r="AL371" s="154">
        <f>IF(AL$5&lt;=$D371,0,IF(SUM($D371,I331)&gt;AL$5,$AJ342/I331,$AJ342-SUM($I371:AK371)))</f>
        <v>0</v>
      </c>
      <c r="AM371" s="154">
        <f>IF(AM$5&lt;=$D371,0,IF(SUM($D371,I331)&gt;AM$5,$AJ342/I331,$AJ342-SUM($I371:AL371)))</f>
        <v>0</v>
      </c>
      <c r="AN371" s="154">
        <f>IF(AN$5&lt;=$D371,0,IF(SUM($D371,I331)&gt;AN$5,$AJ342/I331,$AJ342-SUM($I371:AM371)))</f>
        <v>0</v>
      </c>
      <c r="AO371" s="154">
        <f>IF(AO$5&lt;=$D371,0,IF(SUM($D371,I331)&gt;AO$5,$AJ342/I331,$AJ342-SUM($I371:AN371)))</f>
        <v>0</v>
      </c>
      <c r="AP371" s="154">
        <f>IF(AP$5&lt;=$D371,0,IF(SUM($D371,I331)&gt;AP$5,$AJ342/I331,$AJ342-SUM($I371:AO371)))</f>
        <v>0</v>
      </c>
      <c r="AQ371" s="154">
        <f>IF(AQ$5&lt;=$D371,0,IF(SUM($D371,I331)&gt;AQ$5,$AJ342/I331,$AJ342-SUM($I371:AP371)))</f>
        <v>0</v>
      </c>
      <c r="AR371" s="154">
        <f>IF(AR$5&lt;=$D371,0,IF(SUM($D371,I331)&gt;AR$5,$AJ342/I331,$AJ342-SUM($I371:AQ371)))</f>
        <v>0</v>
      </c>
      <c r="AS371" s="154">
        <f>IF(AS$5&lt;=$D371,0,IF(SUM($D371,I331)&gt;AS$5,$AJ342/I331,$AJ342-SUM($I371:AR371)))</f>
        <v>0</v>
      </c>
      <c r="AT371" s="154">
        <f>IF(AT$5&lt;=$D371,0,IF(SUM($D371,I331)&gt;AT$5,$AJ342/I331,$AJ342-SUM($I371:AS371)))</f>
        <v>0</v>
      </c>
      <c r="AU371" s="154">
        <f>IF(AU$5&lt;=$D371,0,IF(SUM($D371,I331)&gt;AU$5,$AJ342/I331,$AJ342-SUM($I371:AT371)))</f>
        <v>0</v>
      </c>
      <c r="AV371" s="154">
        <f>IF(AV$5&lt;=$D371,0,IF(SUM($D371,I331)&gt;AV$5,$AJ342/I331,$AJ342-SUM($I371:AU371)))</f>
        <v>0</v>
      </c>
      <c r="AW371" s="154">
        <f>IF(AW$5&lt;=$D371,0,IF(SUM($D371,I331)&gt;AW$5,$AJ342/I331,$AJ342-SUM($I371:AV371)))</f>
        <v>0</v>
      </c>
      <c r="AX371" s="154">
        <f>IF(AX$5&lt;=$D371,0,IF(SUM($D371,I331)&gt;AX$5,$AJ342/I331,$AJ342-SUM($I371:AW371)))</f>
        <v>0</v>
      </c>
      <c r="AY371" s="154">
        <f>IF(AY$5&lt;=$D371,0,IF(SUM($D371,I331)&gt;AY$5,$AJ342/I331,$AJ342-SUM($I371:AX371)))</f>
        <v>0</v>
      </c>
      <c r="AZ371" s="154">
        <f>IF(AZ$5&lt;=$D371,0,IF(SUM($D371,I331)&gt;AZ$5,$AJ342/I331,$AJ342-SUM($I371:AY371)))</f>
        <v>0</v>
      </c>
      <c r="BA371" s="154">
        <f>IF(BA$5&lt;=$D371,0,IF(SUM($D371,I331)&gt;BA$5,$AJ342/I331,$AJ342-SUM($I371:AZ371)))</f>
        <v>0</v>
      </c>
      <c r="BB371" s="154">
        <f>IF(BB$5&lt;=$D371,0,IF(SUM($D371,I331)&gt;BB$5,$AJ342/I331,$AJ342-SUM($I371:BA371)))</f>
        <v>0</v>
      </c>
      <c r="BC371" s="154">
        <f>IF(BC$5&lt;=$D371,0,IF(SUM($D371,I331)&gt;BC$5,$AJ342/I331,$AJ342-SUM($I371:BB371)))</f>
        <v>0</v>
      </c>
      <c r="BD371" s="154">
        <f>IF(BD$5&lt;=$D371,0,IF(SUM($D371,I331)&gt;BD$5,$AJ342/I331,$AJ342-SUM($I371:BC371)))</f>
        <v>0</v>
      </c>
      <c r="BE371" s="154">
        <f>IF(BE$5&lt;=$D371,0,IF(SUM($D371,I331)&gt;BE$5,$AJ342/I331,$AJ342-SUM($I371:BD371)))</f>
        <v>0</v>
      </c>
      <c r="BF371" s="154">
        <f>IF(BF$5&lt;=$D371,0,IF(SUM($D371,I331)&gt;BF$5,$AJ342/I331,$AJ342-SUM($I371:BE371)))</f>
        <v>0</v>
      </c>
      <c r="BG371" s="154">
        <f>IF(BG$5&lt;=$D371,0,IF(SUM($D371,I331)&gt;BG$5,$AJ342/I331,$AJ342-SUM($I371:BF371)))</f>
        <v>0</v>
      </c>
      <c r="BH371" s="154">
        <f>IF(BH$5&lt;=$D371,0,IF(SUM($D371,I331)&gt;BH$5,$AJ342/I331,$AJ342-SUM($I371:BG371)))</f>
        <v>0</v>
      </c>
      <c r="BI371" s="154">
        <f>IF(BI$5&lt;=$D371,0,IF(SUM($D371,I331)&gt;BI$5,$AJ342/I331,$AJ342-SUM($I371:BH371)))</f>
        <v>0</v>
      </c>
      <c r="BJ371" s="154">
        <f>IF(BJ$5&lt;=$D371,0,IF(SUM($D371,I331)&gt;BJ$5,$AJ342/I331,$AJ342-SUM($I371:BI371)))</f>
        <v>0</v>
      </c>
      <c r="BK371" s="154">
        <f>IF(BK$5&lt;=$D371,0,IF(SUM($D371,I331)&gt;BK$5,$AJ342/I331,$AJ342-SUM($I371:BJ371)))</f>
        <v>0</v>
      </c>
      <c r="BL371" s="154">
        <f>IF(BL$5&lt;=$D371,0,IF(SUM($D371,I331)&gt;BL$5,$AJ342/I331,$AJ342-SUM($I371:BK371)))</f>
        <v>0</v>
      </c>
      <c r="BM371" s="154">
        <f>IF(BM$5&lt;=$D371,0,IF(SUM($D371,I331)&gt;BM$5,$AJ342/I331,$AJ342-SUM($I371:BL371)))</f>
        <v>0</v>
      </c>
      <c r="BN371" s="154">
        <f>IF(BN$5&lt;=$D371,0,IF(SUM($D371,I331)&gt;BN$5,$AJ342/I331,$AJ342-SUM($I371:BM371)))</f>
        <v>0</v>
      </c>
      <c r="BO371" s="154">
        <f>IF(BO$5&lt;=$D371,0,IF(SUM($D371,I331)&gt;BO$5,$AJ342/I331,$AJ342-SUM($I371:BN371)))</f>
        <v>0</v>
      </c>
      <c r="BP371" s="154">
        <f>IF(BP$5&lt;=$D371,0,IF(SUM($D371,I331)&gt;BP$5,$AJ342/I331,$AJ342-SUM($I371:BO371)))</f>
        <v>0</v>
      </c>
      <c r="BQ371" s="154">
        <f>IF(BQ$5&lt;=$D371,0,IF(SUM($D371,I331)&gt;BQ$5,$AJ342/I331,$AJ342-SUM($I371:BP371)))</f>
        <v>0</v>
      </c>
      <c r="BR371" s="154">
        <f>IF(BR$5&lt;=$D371,0,IF(SUM($D371,I331)&gt;BR$5,$AJ342/I331,$AJ342-SUM($I371:BQ371)))</f>
        <v>0</v>
      </c>
      <c r="BS371" s="154">
        <f>IF(BS$5&lt;=$D371,0,IF(SUM($D371,I331)&gt;BS$5,$AJ342/I331,$AJ342-SUM($I371:BR371)))</f>
        <v>0</v>
      </c>
      <c r="BT371" s="154">
        <f>IF(BT$5&lt;=$D371,0,IF(SUM($D371,I331)&gt;BT$5,$AJ342/I331,$AJ342-SUM($I371:BS371)))</f>
        <v>0</v>
      </c>
      <c r="BU371" s="154">
        <f>IF(BU$5&lt;=$D371,0,IF(SUM($D371,I331)&gt;BU$5,$AJ342/I331,$AJ342-SUM($I371:BT371)))</f>
        <v>0</v>
      </c>
      <c r="BV371" s="154">
        <f>IF(BV$5&lt;=$D371,0,IF(SUM($D371,I331)&gt;BV$5,$AJ342/I331,$AJ342-SUM($I371:BU371)))</f>
        <v>0</v>
      </c>
      <c r="BW371" s="154">
        <f>IF(BW$5&lt;=$D371,0,IF(SUM($D371,I331)&gt;BW$5,$AJ342/I331,$AJ342-SUM($I371:BV371)))</f>
        <v>0</v>
      </c>
    </row>
    <row r="372" spans="1:75" ht="12.75" customHeight="1" outlineLevel="1">
      <c r="D372" s="155">
        <f t="shared" si="90"/>
        <v>2040</v>
      </c>
      <c r="E372" s="120" t="s">
        <v>55</v>
      </c>
      <c r="I372" s="134"/>
      <c r="J372" s="152">
        <f>IF(J$5&lt;=$D372,0,IF(SUM($D372,I331)&gt;J$5,$AK342/I331,$AK342-SUM($I372:I372)))</f>
        <v>0</v>
      </c>
      <c r="K372" s="152">
        <f>IF(K$5&lt;=$D372,0,IF(SUM($D372,I331)&gt;K$5,$AK342/I331,$AK342-SUM($I372:J372)))</f>
        <v>0</v>
      </c>
      <c r="L372" s="152">
        <f>IF(L$5&lt;=$D372,0,IF(SUM($D372,I331)&gt;L$5,$AK342/I331,$AK342-SUM($I372:K372)))</f>
        <v>0</v>
      </c>
      <c r="M372" s="152">
        <f>IF(M$5&lt;=$D372,0,IF(SUM($D372,I331)&gt;M$5,$AK342/I331,$AK342-SUM($I372:L372)))</f>
        <v>0</v>
      </c>
      <c r="N372" s="152">
        <f>IF(N$5&lt;=$D372,0,IF(SUM($D372,I331)&gt;N$5,$AK342/I331,$AK342-SUM($I372:M372)))</f>
        <v>0</v>
      </c>
      <c r="O372" s="152">
        <f>IF(O$5&lt;=$D372,0,IF(SUM($D372,I331)&gt;O$5,$AK342/I331,$AK342-SUM($I372:N372)))</f>
        <v>0</v>
      </c>
      <c r="P372" s="152">
        <f>IF(P$5&lt;=$D372,0,IF(SUM($D372,I331)&gt;P$5,$AK342/I331,$AK342-SUM($I372:O372)))</f>
        <v>0</v>
      </c>
      <c r="Q372" s="152">
        <f>IF(Q$5&lt;=$D372,0,IF(SUM($D372,I331)&gt;Q$5,$AK342/I331,$AK342-SUM($I372:P372)))</f>
        <v>0</v>
      </c>
      <c r="R372" s="152">
        <f>IF(R$5&lt;=$D372,0,IF(SUM($D372,I331)&gt;R$5,$AK342/I331,$AK342-SUM($I372:Q372)))</f>
        <v>0</v>
      </c>
      <c r="S372" s="152">
        <f>IF(S$5&lt;=$D372,0,IF(SUM($D372,I331)&gt;S$5,$AK342/I331,$AK342-SUM($I372:R372)))</f>
        <v>0</v>
      </c>
      <c r="T372" s="152">
        <f>IF(T$5&lt;=$D372,0,IF(SUM($D372,I331)&gt;T$5,$AK342/I331,$AK342-SUM($I372:S372)))</f>
        <v>0</v>
      </c>
      <c r="U372" s="152">
        <f>IF(U$5&lt;=$D372,0,IF(SUM($D372,I331)&gt;U$5,$AK342/I331,$AK342-SUM($I372:T372)))</f>
        <v>0</v>
      </c>
      <c r="V372" s="152">
        <f>IF(V$5&lt;=$D372,0,IF(SUM($D372,I331)&gt;V$5,$AK342/I331,$AK342-SUM($I372:U372)))</f>
        <v>0</v>
      </c>
      <c r="W372" s="152">
        <f>IF(W$5&lt;=$D372,0,IF(SUM($D372,I331)&gt;W$5,$AK342/I331,$AK342-SUM($I372:V372)))</f>
        <v>0</v>
      </c>
      <c r="X372" s="152">
        <f>IF(X$5&lt;=$D372,0,IF(SUM($D372,I331)&gt;X$5,$AK342/I331,$AK342-SUM($I372:W372)))</f>
        <v>0</v>
      </c>
      <c r="Y372" s="152">
        <f>IF(Y$5&lt;=$D372,0,IF(SUM($D372,I331)&gt;Y$5,$AK342/I331,$AK342-SUM($I372:X372)))</f>
        <v>0</v>
      </c>
      <c r="Z372" s="152">
        <f>IF(Z$5&lt;=$D372,0,IF(SUM($D372,I331)&gt;Z$5,$AK342/I331,$AK342-SUM($I372:Y372)))</f>
        <v>0</v>
      </c>
      <c r="AA372" s="152">
        <f>IF(AA$5&lt;=$D372,0,IF(SUM($D372,I331)&gt;AA$5,$AK342/I331,$AK342-SUM($I372:Z372)))</f>
        <v>0</v>
      </c>
      <c r="AB372" s="152">
        <f>IF(AB$5&lt;=$D372,0,IF(SUM($D372,I331)&gt;AB$5,$AK342/I331,$AK342-SUM($I372:AA372)))</f>
        <v>0</v>
      </c>
      <c r="AC372" s="152">
        <f>IF(AC$5&lt;=$D372,0,IF(SUM($D372,I331)&gt;AC$5,$AK342/I331,$AK342-SUM($I372:AB372)))</f>
        <v>0</v>
      </c>
      <c r="AD372" s="152">
        <f>IF(AD$5&lt;=$D372,0,IF(SUM($D372,I331)&gt;AD$5,$AK342/I331,$AK342-SUM($I372:AC372)))</f>
        <v>0</v>
      </c>
      <c r="AE372" s="152">
        <f>IF(AE$5&lt;=$D372,0,IF(SUM($D372,I331)&gt;AE$5,$AK342/I331,$AK342-SUM($I372:AD372)))</f>
        <v>0</v>
      </c>
      <c r="AF372" s="152">
        <f>IF(AF$5&lt;=$D372,0,IF(SUM($D372,I331)&gt;AF$5,$AK342/I331,$AK342-SUM($I372:AE372)))</f>
        <v>0</v>
      </c>
      <c r="AG372" s="152">
        <f>IF(AG$5&lt;=$D372,0,IF(SUM($D372,I331)&gt;AG$5,$AK342/I331,$AK342-SUM($I372:AF372)))</f>
        <v>0</v>
      </c>
      <c r="AH372" s="152">
        <f>IF(AH$5&lt;=$D372,0,IF(SUM($D372,I331)&gt;AH$5,$AK342/I331,$AK342-SUM($I372:AG372)))</f>
        <v>0</v>
      </c>
      <c r="AI372" s="152">
        <f>IF(AI$5&lt;=$D372,0,IF(SUM($D372,I331)&gt;AI$5,$AK342/I331,$AK342-SUM($I372:AH372)))</f>
        <v>0</v>
      </c>
      <c r="AJ372" s="152">
        <f>IF(AJ$5&lt;=$D372,0,IF(SUM($D372,I331)&gt;AJ$5,$AK342/I331,$AK342-SUM($I372:AI372)))</f>
        <v>0</v>
      </c>
      <c r="AK372" s="152">
        <f>IF(AK$5&lt;=$D372,0,IF(SUM($D372,I331)&gt;AK$5,$AK342/I331,$AK342-SUM($I372:AJ372)))</f>
        <v>0</v>
      </c>
      <c r="AL372" s="153">
        <f>IF(AL$5&lt;=$D372,0,IF(SUM($D372,I331)&gt;AL$5,$AK342/I331,$AK342-SUM($I372:AK372)))</f>
        <v>0</v>
      </c>
      <c r="AM372" s="154">
        <f>IF(AM$5&lt;=$D372,0,IF(SUM($D372,I331)&gt;AM$5,$AK342/I331,$AK342-SUM($I372:AL372)))</f>
        <v>0</v>
      </c>
      <c r="AN372" s="154">
        <f>IF(AN$5&lt;=$D372,0,IF(SUM($D372,I331)&gt;AN$5,$AK342/I331,$AK342-SUM($I372:AM372)))</f>
        <v>0</v>
      </c>
      <c r="AO372" s="154">
        <f>IF(AO$5&lt;=$D372,0,IF(SUM($D372,I331)&gt;AO$5,$AK342/I331,$AK342-SUM($I372:AN372)))</f>
        <v>0</v>
      </c>
      <c r="AP372" s="154">
        <f>IF(AP$5&lt;=$D372,0,IF(SUM($D372,I331)&gt;AP$5,$AK342/I331,$AK342-SUM($I372:AO372)))</f>
        <v>0</v>
      </c>
      <c r="AQ372" s="154">
        <f>IF(AQ$5&lt;=$D372,0,IF(SUM($D372,I331)&gt;AQ$5,$AK342/I331,$AK342-SUM($I372:AP372)))</f>
        <v>0</v>
      </c>
      <c r="AR372" s="154">
        <f>IF(AR$5&lt;=$D372,0,IF(SUM($D372,I331)&gt;AR$5,$AK342/I331,$AK342-SUM($I372:AQ372)))</f>
        <v>0</v>
      </c>
      <c r="AS372" s="154">
        <f>IF(AS$5&lt;=$D372,0,IF(SUM($D372,I331)&gt;AS$5,$AK342/I331,$AK342-SUM($I372:AR372)))</f>
        <v>0</v>
      </c>
      <c r="AT372" s="154">
        <f>IF(AT$5&lt;=$D372,0,IF(SUM($D372,I331)&gt;AT$5,$AK342/I331,$AK342-SUM($I372:AS372)))</f>
        <v>0</v>
      </c>
      <c r="AU372" s="154">
        <f>IF(AU$5&lt;=$D372,0,IF(SUM($D372,I331)&gt;AU$5,$AK342/I331,$AK342-SUM($I372:AT372)))</f>
        <v>0</v>
      </c>
      <c r="AV372" s="154">
        <f>IF(AV$5&lt;=$D372,0,IF(SUM($D372,I331)&gt;AV$5,$AK342/I331,$AK342-SUM($I372:AU372)))</f>
        <v>0</v>
      </c>
      <c r="AW372" s="154">
        <f>IF(AW$5&lt;=$D372,0,IF(SUM($D372,I331)&gt;AW$5,$AK342/I331,$AK342-SUM($I372:AV372)))</f>
        <v>0</v>
      </c>
      <c r="AX372" s="154">
        <f>IF(AX$5&lt;=$D372,0,IF(SUM($D372,I331)&gt;AX$5,$AK342/I331,$AK342-SUM($I372:AW372)))</f>
        <v>0</v>
      </c>
      <c r="AY372" s="154">
        <f>IF(AY$5&lt;=$D372,0,IF(SUM($D372,I331)&gt;AY$5,$AK342/I331,$AK342-SUM($I372:AX372)))</f>
        <v>0</v>
      </c>
      <c r="AZ372" s="154">
        <f>IF(AZ$5&lt;=$D372,0,IF(SUM($D372,I331)&gt;AZ$5,$AK342/I331,$AK342-SUM($I372:AY372)))</f>
        <v>0</v>
      </c>
      <c r="BA372" s="154">
        <f>IF(BA$5&lt;=$D372,0,IF(SUM($D372,I331)&gt;BA$5,$AK342/I331,$AK342-SUM($I372:AZ372)))</f>
        <v>0</v>
      </c>
      <c r="BB372" s="154">
        <f>IF(BB$5&lt;=$D372,0,IF(SUM($D372,I331)&gt;BB$5,$AK342/I331,$AK342-SUM($I372:BA372)))</f>
        <v>0</v>
      </c>
      <c r="BC372" s="154">
        <f>IF(BC$5&lt;=$D372,0,IF(SUM($D372,I331)&gt;BC$5,$AK342/I331,$AK342-SUM($I372:BB372)))</f>
        <v>0</v>
      </c>
      <c r="BD372" s="154">
        <f>IF(BD$5&lt;=$D372,0,IF(SUM($D372,I331)&gt;BD$5,$AK342/I331,$AK342-SUM($I372:BC372)))</f>
        <v>0</v>
      </c>
      <c r="BE372" s="154">
        <f>IF(BE$5&lt;=$D372,0,IF(SUM($D372,I331)&gt;BE$5,$AK342/I331,$AK342-SUM($I372:BD372)))</f>
        <v>0</v>
      </c>
      <c r="BF372" s="154">
        <f>IF(BF$5&lt;=$D372,0,IF(SUM($D372,I331)&gt;BF$5,$AK342/I331,$AK342-SUM($I372:BE372)))</f>
        <v>0</v>
      </c>
      <c r="BG372" s="154">
        <f>IF(BG$5&lt;=$D372,0,IF(SUM($D372,I331)&gt;BG$5,$AK342/I331,$AK342-SUM($I372:BF372)))</f>
        <v>0</v>
      </c>
      <c r="BH372" s="154">
        <f>IF(BH$5&lt;=$D372,0,IF(SUM($D372,I331)&gt;BH$5,$AK342/I331,$AK342-SUM($I372:BG372)))</f>
        <v>0</v>
      </c>
      <c r="BI372" s="154">
        <f>IF(BI$5&lt;=$D372,0,IF(SUM($D372,I331)&gt;BI$5,$AK342/I331,$AK342-SUM($I372:BH372)))</f>
        <v>0</v>
      </c>
      <c r="BJ372" s="154">
        <f>IF(BJ$5&lt;=$D372,0,IF(SUM($D372,I331)&gt;BJ$5,$AK342/I331,$AK342-SUM($I372:BI372)))</f>
        <v>0</v>
      </c>
      <c r="BK372" s="154">
        <f>IF(BK$5&lt;=$D372,0,IF(SUM($D372,I331)&gt;BK$5,$AK342/I331,$AK342-SUM($I372:BJ372)))</f>
        <v>0</v>
      </c>
      <c r="BL372" s="154">
        <f>IF(BL$5&lt;=$D372,0,IF(SUM($D372,I331)&gt;BL$5,$AK342/I331,$AK342-SUM($I372:BK372)))</f>
        <v>0</v>
      </c>
      <c r="BM372" s="154">
        <f>IF(BM$5&lt;=$D372,0,IF(SUM($D372,I331)&gt;BM$5,$AK342/I331,$AK342-SUM($I372:BL372)))</f>
        <v>0</v>
      </c>
      <c r="BN372" s="154">
        <f>IF(BN$5&lt;=$D372,0,IF(SUM($D372,I331)&gt;BN$5,$AK342/I331,$AK342-SUM($I372:BM372)))</f>
        <v>0</v>
      </c>
      <c r="BO372" s="154">
        <f>IF(BO$5&lt;=$D372,0,IF(SUM($D372,I331)&gt;BO$5,$AK342/I331,$AK342-SUM($I372:BN372)))</f>
        <v>0</v>
      </c>
      <c r="BP372" s="154">
        <f>IF(BP$5&lt;=$D372,0,IF(SUM($D372,I331)&gt;BP$5,$AK342/I331,$AK342-SUM($I372:BO372)))</f>
        <v>0</v>
      </c>
      <c r="BQ372" s="154">
        <f>IF(BQ$5&lt;=$D372,0,IF(SUM($D372,I331)&gt;BQ$5,$AK342/I331,$AK342-SUM($I372:BP372)))</f>
        <v>0</v>
      </c>
      <c r="BR372" s="154">
        <f>IF(BR$5&lt;=$D372,0,IF(SUM($D372,I331)&gt;BR$5,$AK342/I331,$AK342-SUM($I372:BQ372)))</f>
        <v>0</v>
      </c>
      <c r="BS372" s="154">
        <f>IF(BS$5&lt;=$D372,0,IF(SUM($D372,I331)&gt;BS$5,$AK342/I331,$AK342-SUM($I372:BR372)))</f>
        <v>0</v>
      </c>
      <c r="BT372" s="154">
        <f>IF(BT$5&lt;=$D372,0,IF(SUM($D372,I331)&gt;BT$5,$AK342/I331,$AK342-SUM($I372:BS372)))</f>
        <v>0</v>
      </c>
      <c r="BU372" s="154">
        <f>IF(BU$5&lt;=$D372,0,IF(SUM($D372,I331)&gt;BU$5,$AK342/I331,$AK342-SUM($I372:BT372)))</f>
        <v>0</v>
      </c>
      <c r="BV372" s="154">
        <f>IF(BV$5&lt;=$D372,0,IF(SUM($D372,I331)&gt;BV$5,$AK342/I331,$AK342-SUM($I372:BU372)))</f>
        <v>0</v>
      </c>
      <c r="BW372" s="154">
        <f>IF(BW$5&lt;=$D372,0,IF(SUM($D372,I331)&gt;BW$5,$AK342/I331,$AK342-SUM($I372:BV372)))</f>
        <v>0</v>
      </c>
    </row>
    <row r="373" spans="1:75" ht="12.75" customHeight="1" outlineLevel="1">
      <c r="D373" s="155">
        <f t="shared" si="90"/>
        <v>2041</v>
      </c>
      <c r="E373" s="120" t="s">
        <v>55</v>
      </c>
      <c r="I373" s="134"/>
      <c r="J373" s="152">
        <f>IF(J$5&lt;=$D373,0,IF(SUM($D373,I331)&gt;J$5,$AL342/I331,$AL342-SUM($I373:I373)))</f>
        <v>0</v>
      </c>
      <c r="K373" s="152">
        <f>IF(K$5&lt;=$D373,0,IF(SUM($D373,I331)&gt;K$5,$AL342/I331,$AL342-SUM($I373:J373)))</f>
        <v>0</v>
      </c>
      <c r="L373" s="152">
        <f>IF(L$5&lt;=$D373,0,IF(SUM($D373,I331)&gt;L$5,$AL342/I331,$AL342-SUM($I373:K373)))</f>
        <v>0</v>
      </c>
      <c r="M373" s="152">
        <f>IF(M$5&lt;=$D373,0,IF(SUM($D373,I331)&gt;M$5,$AL342/I331,$AL342-SUM($I373:L373)))</f>
        <v>0</v>
      </c>
      <c r="N373" s="152">
        <f>IF(N$5&lt;=$D373,0,IF(SUM($D373,I331)&gt;N$5,$AL342/I331,$AL342-SUM($I373:M373)))</f>
        <v>0</v>
      </c>
      <c r="O373" s="152">
        <f>IF(O$5&lt;=$D373,0,IF(SUM($D373,I331)&gt;O$5,$AL342/I331,$AL342-SUM($I373:N373)))</f>
        <v>0</v>
      </c>
      <c r="P373" s="152">
        <f>IF(P$5&lt;=$D373,0,IF(SUM($D373,I331)&gt;P$5,$AL342/I331,$AL342-SUM($I373:O373)))</f>
        <v>0</v>
      </c>
      <c r="Q373" s="152">
        <f>IF(Q$5&lt;=$D373,0,IF(SUM($D373,I331)&gt;Q$5,$AL342/I331,$AL342-SUM($I373:P373)))</f>
        <v>0</v>
      </c>
      <c r="R373" s="152">
        <f>IF(R$5&lt;=$D373,0,IF(SUM($D373,I331)&gt;R$5,$AL342/I331,$AL342-SUM($I373:Q373)))</f>
        <v>0</v>
      </c>
      <c r="S373" s="152">
        <f>IF(S$5&lt;=$D373,0,IF(SUM($D373,I331)&gt;S$5,$AL342/I331,$AL342-SUM($I373:R373)))</f>
        <v>0</v>
      </c>
      <c r="T373" s="152">
        <f>IF(T$5&lt;=$D373,0,IF(SUM($D373,I331)&gt;T$5,$AL342/I331,$AL342-SUM($I373:S373)))</f>
        <v>0</v>
      </c>
      <c r="U373" s="152">
        <f>IF(U$5&lt;=$D373,0,IF(SUM($D373,I331)&gt;U$5,$AL342/I331,$AL342-SUM($I373:T373)))</f>
        <v>0</v>
      </c>
      <c r="V373" s="152">
        <f>IF(V$5&lt;=$D373,0,IF(SUM($D373,I331)&gt;V$5,$AL342/I331,$AL342-SUM($I373:U373)))</f>
        <v>0</v>
      </c>
      <c r="W373" s="152">
        <f>IF(W$5&lt;=$D373,0,IF(SUM($D373,I331)&gt;W$5,$AL342/I331,$AL342-SUM($I373:V373)))</f>
        <v>0</v>
      </c>
      <c r="X373" s="152">
        <f>IF(X$5&lt;=$D373,0,IF(SUM($D373,I331)&gt;X$5,$AL342/I331,$AL342-SUM($I373:W373)))</f>
        <v>0</v>
      </c>
      <c r="Y373" s="152">
        <f>IF(Y$5&lt;=$D373,0,IF(SUM($D373,I331)&gt;Y$5,$AL342/I331,$AL342-SUM($I373:X373)))</f>
        <v>0</v>
      </c>
      <c r="Z373" s="152">
        <f>IF(Z$5&lt;=$D373,0,IF(SUM($D373,I331)&gt;Z$5,$AL342/I331,$AL342-SUM($I373:Y373)))</f>
        <v>0</v>
      </c>
      <c r="AA373" s="152">
        <f>IF(AA$5&lt;=$D373,0,IF(SUM($D373,I331)&gt;AA$5,$AL342/I331,$AL342-SUM($I373:Z373)))</f>
        <v>0</v>
      </c>
      <c r="AB373" s="152">
        <f>IF(AB$5&lt;=$D373,0,IF(SUM($D373,I331)&gt;AB$5,$AL342/I331,$AL342-SUM($I373:AA373)))</f>
        <v>0</v>
      </c>
      <c r="AC373" s="152">
        <f>IF(AC$5&lt;=$D373,0,IF(SUM($D373,I331)&gt;AC$5,$AL342/I331,$AL342-SUM($I373:AB373)))</f>
        <v>0</v>
      </c>
      <c r="AD373" s="152">
        <f>IF(AD$5&lt;=$D373,0,IF(SUM($D373,I331)&gt;AD$5,$AL342/I331,$AL342-SUM($I373:AC373)))</f>
        <v>0</v>
      </c>
      <c r="AE373" s="152">
        <f>IF(AE$5&lt;=$D373,0,IF(SUM($D373,I331)&gt;AE$5,$AL342/I331,$AL342-SUM($I373:AD373)))</f>
        <v>0</v>
      </c>
      <c r="AF373" s="152">
        <f>IF(AF$5&lt;=$D373,0,IF(SUM($D373,I331)&gt;AF$5,$AL342/I331,$AL342-SUM($I373:AE373)))</f>
        <v>0</v>
      </c>
      <c r="AG373" s="152">
        <f>IF(AG$5&lt;=$D373,0,IF(SUM($D373,I331)&gt;AG$5,$AL342/I331,$AL342-SUM($I373:AF373)))</f>
        <v>0</v>
      </c>
      <c r="AH373" s="152">
        <f>IF(AH$5&lt;=$D373,0,IF(SUM($D373,I331)&gt;AH$5,$AL342/I331,$AL342-SUM($I373:AG373)))</f>
        <v>0</v>
      </c>
      <c r="AI373" s="152">
        <f>IF(AI$5&lt;=$D373,0,IF(SUM($D373,I331)&gt;AI$5,$AL342/I331,$AL342-SUM($I373:AH373)))</f>
        <v>0</v>
      </c>
      <c r="AJ373" s="152">
        <f>IF(AJ$5&lt;=$D373,0,IF(SUM($D373,I331)&gt;AJ$5,$AL342/I331,$AL342-SUM($I373:AI373)))</f>
        <v>0</v>
      </c>
      <c r="AK373" s="152">
        <f>IF(AK$5&lt;=$D373,0,IF(SUM($D373,I331)&gt;AK$5,$AL342/I331,$AL342-SUM($I373:AJ373)))</f>
        <v>0</v>
      </c>
      <c r="AL373" s="152">
        <f>IF(AL$5&lt;=$D373,0,IF(SUM($D373,I331)&gt;AL$5,$AL342/I331,$AL342-SUM($I373:AK373)))</f>
        <v>0</v>
      </c>
      <c r="AM373" s="153">
        <f>IF(AM$5&lt;=$D373,0,IF(SUM($D373,I331)&gt;AM$5,$AL342/I331,$AL342-SUM($I373:AL373)))</f>
        <v>0</v>
      </c>
      <c r="AN373" s="154">
        <f>IF(AN$5&lt;=$D373,0,IF(SUM($D373,I331)&gt;AN$5,$AL342/I331,$AL342-SUM($I373:AM373)))</f>
        <v>0</v>
      </c>
      <c r="AO373" s="154">
        <f>IF(AO$5&lt;=$D373,0,IF(SUM($D373,I331)&gt;AO$5,$AL342/I331,$AL342-SUM($I373:AN373)))</f>
        <v>0</v>
      </c>
      <c r="AP373" s="154">
        <f>IF(AP$5&lt;=$D373,0,IF(SUM($D373,I331)&gt;AP$5,$AL342/I331,$AL342-SUM($I373:AO373)))</f>
        <v>0</v>
      </c>
      <c r="AQ373" s="154">
        <f>IF(AQ$5&lt;=$D373,0,IF(SUM($D373,I331)&gt;AQ$5,$AL342/I331,$AL342-SUM($I373:AP373)))</f>
        <v>0</v>
      </c>
      <c r="AR373" s="154">
        <f>IF(AR$5&lt;=$D373,0,IF(SUM($D373,I331)&gt;AR$5,$AL342/I331,$AL342-SUM($I373:AQ373)))</f>
        <v>0</v>
      </c>
      <c r="AS373" s="154">
        <f>IF(AS$5&lt;=$D373,0,IF(SUM($D373,I331)&gt;AS$5,$AL342/I331,$AL342-SUM($I373:AR373)))</f>
        <v>0</v>
      </c>
      <c r="AT373" s="154">
        <f>IF(AT$5&lt;=$D373,0,IF(SUM($D373,I331)&gt;AT$5,$AL342/I331,$AL342-SUM($I373:AS373)))</f>
        <v>0</v>
      </c>
      <c r="AU373" s="154">
        <f>IF(AU$5&lt;=$D373,0,IF(SUM($D373,I331)&gt;AU$5,$AL342/I331,$AL342-SUM($I373:AT373)))</f>
        <v>0</v>
      </c>
      <c r="AV373" s="154">
        <f>IF(AV$5&lt;=$D373,0,IF(SUM($D373,I331)&gt;AV$5,$AL342/I331,$AL342-SUM($I373:AU373)))</f>
        <v>0</v>
      </c>
      <c r="AW373" s="154">
        <f>IF(AW$5&lt;=$D373,0,IF(SUM($D373,I331)&gt;AW$5,$AL342/I331,$AL342-SUM($I373:AV373)))</f>
        <v>0</v>
      </c>
      <c r="AX373" s="154">
        <f>IF(AX$5&lt;=$D373,0,IF(SUM($D373,I331)&gt;AX$5,$AL342/I331,$AL342-SUM($I373:AW373)))</f>
        <v>0</v>
      </c>
      <c r="AY373" s="154">
        <f>IF(AY$5&lt;=$D373,0,IF(SUM($D373,I331)&gt;AY$5,$AL342/I331,$AL342-SUM($I373:AX373)))</f>
        <v>0</v>
      </c>
      <c r="AZ373" s="154">
        <f>IF(AZ$5&lt;=$D373,0,IF(SUM($D373,I331)&gt;AZ$5,$AL342/I331,$AL342-SUM($I373:AY373)))</f>
        <v>0</v>
      </c>
      <c r="BA373" s="154">
        <f>IF(BA$5&lt;=$D373,0,IF(SUM($D373,I331)&gt;BA$5,$AL342/I331,$AL342-SUM($I373:AZ373)))</f>
        <v>0</v>
      </c>
      <c r="BB373" s="154">
        <f>IF(BB$5&lt;=$D373,0,IF(SUM($D373,I331)&gt;BB$5,$AL342/I331,$AL342-SUM($I373:BA373)))</f>
        <v>0</v>
      </c>
      <c r="BC373" s="154">
        <f>IF(BC$5&lt;=$D373,0,IF(SUM($D373,I331)&gt;BC$5,$AL342/I331,$AL342-SUM($I373:BB373)))</f>
        <v>0</v>
      </c>
      <c r="BD373" s="154">
        <f>IF(BD$5&lt;=$D373,0,IF(SUM($D373,I331)&gt;BD$5,$AL342/I331,$AL342-SUM($I373:BC373)))</f>
        <v>0</v>
      </c>
      <c r="BE373" s="154">
        <f>IF(BE$5&lt;=$D373,0,IF(SUM($D373,I331)&gt;BE$5,$AL342/I331,$AL342-SUM($I373:BD373)))</f>
        <v>0</v>
      </c>
      <c r="BF373" s="154">
        <f>IF(BF$5&lt;=$D373,0,IF(SUM($D373,I331)&gt;BF$5,$AL342/I331,$AL342-SUM($I373:BE373)))</f>
        <v>0</v>
      </c>
      <c r="BG373" s="154">
        <f>IF(BG$5&lt;=$D373,0,IF(SUM($D373,I331)&gt;BG$5,$AL342/I331,$AL342-SUM($I373:BF373)))</f>
        <v>0</v>
      </c>
      <c r="BH373" s="154">
        <f>IF(BH$5&lt;=$D373,0,IF(SUM($D373,I331)&gt;BH$5,$AL342/I331,$AL342-SUM($I373:BG373)))</f>
        <v>0</v>
      </c>
      <c r="BI373" s="154">
        <f>IF(BI$5&lt;=$D373,0,IF(SUM($D373,I331)&gt;BI$5,$AL342/I331,$AL342-SUM($I373:BH373)))</f>
        <v>0</v>
      </c>
      <c r="BJ373" s="154">
        <f>IF(BJ$5&lt;=$D373,0,IF(SUM($D373,I331)&gt;BJ$5,$AL342/I331,$AL342-SUM($I373:BI373)))</f>
        <v>0</v>
      </c>
      <c r="BK373" s="154">
        <f>IF(BK$5&lt;=$D373,0,IF(SUM($D373,I331)&gt;BK$5,$AL342/I331,$AL342-SUM($I373:BJ373)))</f>
        <v>0</v>
      </c>
      <c r="BL373" s="154">
        <f>IF(BL$5&lt;=$D373,0,IF(SUM($D373,I331)&gt;BL$5,$AL342/I331,$AL342-SUM($I373:BK373)))</f>
        <v>0</v>
      </c>
      <c r="BM373" s="154">
        <f>IF(BM$5&lt;=$D373,0,IF(SUM($D373,I331)&gt;BM$5,$AL342/I331,$AL342-SUM($I373:BL373)))</f>
        <v>0</v>
      </c>
      <c r="BN373" s="154">
        <f>IF(BN$5&lt;=$D373,0,IF(SUM($D373,I331)&gt;BN$5,$AL342/I331,$AL342-SUM($I373:BM373)))</f>
        <v>0</v>
      </c>
      <c r="BO373" s="154">
        <f>IF(BO$5&lt;=$D373,0,IF(SUM($D373,I331)&gt;BO$5,$AL342/I331,$AL342-SUM($I373:BN373)))</f>
        <v>0</v>
      </c>
      <c r="BP373" s="154">
        <f>IF(BP$5&lt;=$D373,0,IF(SUM($D373,I331)&gt;BP$5,$AL342/I331,$AL342-SUM($I373:BO373)))</f>
        <v>0</v>
      </c>
      <c r="BQ373" s="154">
        <f>IF(BQ$5&lt;=$D373,0,IF(SUM($D373,I331)&gt;BQ$5,$AL342/I331,$AL342-SUM($I373:BP373)))</f>
        <v>0</v>
      </c>
      <c r="BR373" s="154">
        <f>IF(BR$5&lt;=$D373,0,IF(SUM($D373,I331)&gt;BR$5,$AL342/I331,$AL342-SUM($I373:BQ373)))</f>
        <v>0</v>
      </c>
      <c r="BS373" s="154">
        <f>IF(BS$5&lt;=$D373,0,IF(SUM($D373,I331)&gt;BS$5,$AL342/I331,$AL342-SUM($I373:BR373)))</f>
        <v>0</v>
      </c>
      <c r="BT373" s="154">
        <f>IF(BT$5&lt;=$D373,0,IF(SUM($D373,I331)&gt;BT$5,$AL342/I331,$AL342-SUM($I373:BS373)))</f>
        <v>0</v>
      </c>
      <c r="BU373" s="154">
        <f>IF(BU$5&lt;=$D373,0,IF(SUM($D373,I331)&gt;BU$5,$AL342/I331,$AL342-SUM($I373:BT373)))</f>
        <v>0</v>
      </c>
      <c r="BV373" s="154">
        <f>IF(BV$5&lt;=$D373,0,IF(SUM($D373,I331)&gt;BV$5,$AL342/I331,$AL342-SUM($I373:BU373)))</f>
        <v>0</v>
      </c>
      <c r="BW373" s="154">
        <f>IF(BW$5&lt;=$D373,0,IF(SUM($D373,I331)&gt;BW$5,$AL342/I331,$AL342-SUM($I373:BV373)))</f>
        <v>0</v>
      </c>
    </row>
    <row r="374" spans="1:75" ht="12.75" customHeight="1" outlineLevel="1">
      <c r="D374" s="155">
        <f t="shared" si="90"/>
        <v>2042</v>
      </c>
      <c r="E374" s="120" t="s">
        <v>55</v>
      </c>
      <c r="I374" s="134"/>
      <c r="J374" s="152">
        <f>IF(J$5&lt;=$D374,0,IF(SUM($D374,I331)&gt;J$5,$AM342/I331,$AM342-SUM($I374:I374)))</f>
        <v>0</v>
      </c>
      <c r="K374" s="152">
        <f>IF(K$5&lt;=$D374,0,IF(SUM($D374,I331)&gt;K$5,$AM342/I331,$AM342-SUM($I374:J374)))</f>
        <v>0</v>
      </c>
      <c r="L374" s="152">
        <f>IF(L$5&lt;=$D374,0,IF(SUM($D374,I331)&gt;L$5,$AM342/I331,$AM342-SUM($I374:K374)))</f>
        <v>0</v>
      </c>
      <c r="M374" s="152">
        <f>IF(M$5&lt;=$D374,0,IF(SUM($D374,I331)&gt;M$5,$AM342/I331,$AM342-SUM($I374:L374)))</f>
        <v>0</v>
      </c>
      <c r="N374" s="152">
        <f>IF(N$5&lt;=$D374,0,IF(SUM($D374,I331)&gt;N$5,$AM342/I331,$AM342-SUM($I374:M374)))</f>
        <v>0</v>
      </c>
      <c r="O374" s="152">
        <f>IF(O$5&lt;=$D374,0,IF(SUM($D374,I331)&gt;O$5,$AM342/I331,$AM342-SUM($I374:N374)))</f>
        <v>0</v>
      </c>
      <c r="P374" s="152">
        <f>IF(P$5&lt;=$D374,0,IF(SUM($D374,I331)&gt;P$5,$AM342/I331,$AM342-SUM($I374:O374)))</f>
        <v>0</v>
      </c>
      <c r="Q374" s="152">
        <f>IF(Q$5&lt;=$D374,0,IF(SUM($D374,I331)&gt;Q$5,$AM342/I331,$AM342-SUM($I374:P374)))</f>
        <v>0</v>
      </c>
      <c r="R374" s="152">
        <f>IF(R$5&lt;=$D374,0,IF(SUM($D374,I331)&gt;R$5,$AM342/I331,$AM342-SUM($I374:Q374)))</f>
        <v>0</v>
      </c>
      <c r="S374" s="152">
        <f>IF(S$5&lt;=$D374,0,IF(SUM($D374,I331)&gt;S$5,$AM342/I331,$AM342-SUM($I374:R374)))</f>
        <v>0</v>
      </c>
      <c r="T374" s="152">
        <f>IF(T$5&lt;=$D374,0,IF(SUM($D374,I331)&gt;T$5,$AM342/I331,$AM342-SUM($I374:S374)))</f>
        <v>0</v>
      </c>
      <c r="U374" s="152">
        <f>IF(U$5&lt;=$D374,0,IF(SUM($D374,I331)&gt;U$5,$AM342/I331,$AM342-SUM($I374:T374)))</f>
        <v>0</v>
      </c>
      <c r="V374" s="152">
        <f>IF(V$5&lt;=$D374,0,IF(SUM($D374,I331)&gt;V$5,$AM342/I331,$AM342-SUM($I374:U374)))</f>
        <v>0</v>
      </c>
      <c r="W374" s="152">
        <f>IF(W$5&lt;=$D374,0,IF(SUM($D374,I331)&gt;W$5,$AM342/I331,$AM342-SUM($I374:V374)))</f>
        <v>0</v>
      </c>
      <c r="X374" s="152">
        <f>IF(X$5&lt;=$D374,0,IF(SUM($D374,I331)&gt;X$5,$AM342/I331,$AM342-SUM($I374:W374)))</f>
        <v>0</v>
      </c>
      <c r="Y374" s="152">
        <f>IF(Y$5&lt;=$D374,0,IF(SUM($D374,I331)&gt;Y$5,$AM342/I331,$AM342-SUM($I374:X374)))</f>
        <v>0</v>
      </c>
      <c r="Z374" s="152">
        <f>IF(Z$5&lt;=$D374,0,IF(SUM($D374,I331)&gt;Z$5,$AM342/I331,$AM342-SUM($I374:Y374)))</f>
        <v>0</v>
      </c>
      <c r="AA374" s="152">
        <f>IF(AA$5&lt;=$D374,0,IF(SUM($D374,I331)&gt;AA$5,$AM342/I331,$AM342-SUM($I374:Z374)))</f>
        <v>0</v>
      </c>
      <c r="AB374" s="152">
        <f>IF(AB$5&lt;=$D374,0,IF(SUM($D374,I331)&gt;AB$5,$AM342/I331,$AM342-SUM($I374:AA374)))</f>
        <v>0</v>
      </c>
      <c r="AC374" s="152">
        <f>IF(AC$5&lt;=$D374,0,IF(SUM($D374,I331)&gt;AC$5,$AM342/I331,$AM342-SUM($I374:AB374)))</f>
        <v>0</v>
      </c>
      <c r="AD374" s="152">
        <f>IF(AD$5&lt;=$D374,0,IF(SUM($D374,I331)&gt;AD$5,$AM342/I331,$AM342-SUM($I374:AC374)))</f>
        <v>0</v>
      </c>
      <c r="AE374" s="152">
        <f>IF(AE$5&lt;=$D374,0,IF(SUM($D374,I331)&gt;AE$5,$AM342/I331,$AM342-SUM($I374:AD374)))</f>
        <v>0</v>
      </c>
      <c r="AF374" s="152">
        <f>IF(AF$5&lt;=$D374,0,IF(SUM($D374,I331)&gt;AF$5,$AM342/I331,$AM342-SUM($I374:AE374)))</f>
        <v>0</v>
      </c>
      <c r="AG374" s="152">
        <f>IF(AG$5&lt;=$D374,0,IF(SUM($D374,I331)&gt;AG$5,$AM342/I331,$AM342-SUM($I374:AF374)))</f>
        <v>0</v>
      </c>
      <c r="AH374" s="152">
        <f>IF(AH$5&lt;=$D374,0,IF(SUM($D374,I331)&gt;AH$5,$AM342/I331,$AM342-SUM($I374:AG374)))</f>
        <v>0</v>
      </c>
      <c r="AI374" s="152">
        <f>IF(AI$5&lt;=$D374,0,IF(SUM($D374,I331)&gt;AI$5,$AM342/I331,$AM342-SUM($I374:AH374)))</f>
        <v>0</v>
      </c>
      <c r="AJ374" s="152">
        <f>IF(AJ$5&lt;=$D374,0,IF(SUM($D374,I331)&gt;AJ$5,$AM342/I331,$AM342-SUM($I374:AI374)))</f>
        <v>0</v>
      </c>
      <c r="AK374" s="152">
        <f>IF(AK$5&lt;=$D374,0,IF(SUM($D374,I331)&gt;AK$5,$AM342/I331,$AM342-SUM($I374:AJ374)))</f>
        <v>0</v>
      </c>
      <c r="AL374" s="152">
        <f>IF(AL$5&lt;=$D374,0,IF(SUM($D374,I331)&gt;AL$5,$AM342/I331,$AM342-SUM($I374:AK374)))</f>
        <v>0</v>
      </c>
      <c r="AM374" s="152">
        <f>IF(AM$5&lt;=$D374,0,IF(SUM($D374,I331)&gt;AM$5,$AM342/I331,$AM342-SUM($I374:AL374)))</f>
        <v>0</v>
      </c>
      <c r="AN374" s="153">
        <f>IF(AN$5&lt;=$D374,0,IF(SUM($D374,I331)&gt;AN$5,$AM342/I331,$AM342-SUM($I374:AM374)))</f>
        <v>0</v>
      </c>
      <c r="AO374" s="154">
        <f>IF(AO$5&lt;=$D374,0,IF(SUM($D374,I331)&gt;AO$5,$AM342/I331,$AM342-SUM($I374:AN374)))</f>
        <v>0</v>
      </c>
      <c r="AP374" s="154">
        <f>IF(AP$5&lt;=$D374,0,IF(SUM($D374,I331)&gt;AP$5,$AM342/I331,$AM342-SUM($I374:AO374)))</f>
        <v>0</v>
      </c>
      <c r="AQ374" s="154">
        <f>IF(AQ$5&lt;=$D374,0,IF(SUM($D374,I331)&gt;AQ$5,$AM342/I331,$AM342-SUM($I374:AP374)))</f>
        <v>0</v>
      </c>
      <c r="AR374" s="154">
        <f>IF(AR$5&lt;=$D374,0,IF(SUM($D374,I331)&gt;AR$5,$AM342/I331,$AM342-SUM($I374:AQ374)))</f>
        <v>0</v>
      </c>
      <c r="AS374" s="154">
        <f>IF(AS$5&lt;=$D374,0,IF(SUM($D374,I331)&gt;AS$5,$AM342/I331,$AM342-SUM($I374:AR374)))</f>
        <v>0</v>
      </c>
      <c r="AT374" s="154">
        <f>IF(AT$5&lt;=$D374,0,IF(SUM($D374,I331)&gt;AT$5,$AM342/I331,$AM342-SUM($I374:AS374)))</f>
        <v>0</v>
      </c>
      <c r="AU374" s="154">
        <f>IF(AU$5&lt;=$D374,0,IF(SUM($D374,I331)&gt;AU$5,$AM342/I331,$AM342-SUM($I374:AT374)))</f>
        <v>0</v>
      </c>
      <c r="AV374" s="154">
        <f>IF(AV$5&lt;=$D374,0,IF(SUM($D374,I331)&gt;AV$5,$AM342/I331,$AM342-SUM($I374:AU374)))</f>
        <v>0</v>
      </c>
      <c r="AW374" s="154">
        <f>IF(AW$5&lt;=$D374,0,IF(SUM($D374,I331)&gt;AW$5,$AM342/I331,$AM342-SUM($I374:AV374)))</f>
        <v>0</v>
      </c>
      <c r="AX374" s="154">
        <f>IF(AX$5&lt;=$D374,0,IF(SUM($D374,I331)&gt;AX$5,$AM342/I331,$AM342-SUM($I374:AW374)))</f>
        <v>0</v>
      </c>
      <c r="AY374" s="154">
        <f>IF(AY$5&lt;=$D374,0,IF(SUM($D374,I331)&gt;AY$5,$AM342/I331,$AM342-SUM($I374:AX374)))</f>
        <v>0</v>
      </c>
      <c r="AZ374" s="154">
        <f>IF(AZ$5&lt;=$D374,0,IF(SUM($D374,I331)&gt;AZ$5,$AM342/I331,$AM342-SUM($I374:AY374)))</f>
        <v>0</v>
      </c>
      <c r="BA374" s="154">
        <f>IF(BA$5&lt;=$D374,0,IF(SUM($D374,I331)&gt;BA$5,$AM342/I331,$AM342-SUM($I374:AZ374)))</f>
        <v>0</v>
      </c>
      <c r="BB374" s="154">
        <f>IF(BB$5&lt;=$D374,0,IF(SUM($D374,I331)&gt;BB$5,$AM342/I331,$AM342-SUM($I374:BA374)))</f>
        <v>0</v>
      </c>
      <c r="BC374" s="154">
        <f>IF(BC$5&lt;=$D374,0,IF(SUM($D374,I331)&gt;BC$5,$AM342/I331,$AM342-SUM($I374:BB374)))</f>
        <v>0</v>
      </c>
      <c r="BD374" s="154">
        <f>IF(BD$5&lt;=$D374,0,IF(SUM($D374,I331)&gt;BD$5,$AM342/I331,$AM342-SUM($I374:BC374)))</f>
        <v>0</v>
      </c>
      <c r="BE374" s="154">
        <f>IF(BE$5&lt;=$D374,0,IF(SUM($D374,I331)&gt;BE$5,$AM342/I331,$AM342-SUM($I374:BD374)))</f>
        <v>0</v>
      </c>
      <c r="BF374" s="154">
        <f>IF(BF$5&lt;=$D374,0,IF(SUM($D374,I331)&gt;BF$5,$AM342/I331,$AM342-SUM($I374:BE374)))</f>
        <v>0</v>
      </c>
      <c r="BG374" s="154">
        <f>IF(BG$5&lt;=$D374,0,IF(SUM($D374,I331)&gt;BG$5,$AM342/I331,$AM342-SUM($I374:BF374)))</f>
        <v>0</v>
      </c>
      <c r="BH374" s="154">
        <f>IF(BH$5&lt;=$D374,0,IF(SUM($D374,I331)&gt;BH$5,$AM342/I331,$AM342-SUM($I374:BG374)))</f>
        <v>0</v>
      </c>
      <c r="BI374" s="154">
        <f>IF(BI$5&lt;=$D374,0,IF(SUM($D374,I331)&gt;BI$5,$AM342/I331,$AM342-SUM($I374:BH374)))</f>
        <v>0</v>
      </c>
      <c r="BJ374" s="154">
        <f>IF(BJ$5&lt;=$D374,0,IF(SUM($D374,I331)&gt;BJ$5,$AM342/I331,$AM342-SUM($I374:BI374)))</f>
        <v>0</v>
      </c>
      <c r="BK374" s="154">
        <f>IF(BK$5&lt;=$D374,0,IF(SUM($D374,I331)&gt;BK$5,$AM342/I331,$AM342-SUM($I374:BJ374)))</f>
        <v>0</v>
      </c>
      <c r="BL374" s="154">
        <f>IF(BL$5&lt;=$D374,0,IF(SUM($D374,I331)&gt;BL$5,$AM342/I331,$AM342-SUM($I374:BK374)))</f>
        <v>0</v>
      </c>
      <c r="BM374" s="154">
        <f>IF(BM$5&lt;=$D374,0,IF(SUM($D374,I331)&gt;BM$5,$AM342/I331,$AM342-SUM($I374:BL374)))</f>
        <v>0</v>
      </c>
      <c r="BN374" s="154">
        <f>IF(BN$5&lt;=$D374,0,IF(SUM($D374,I331)&gt;BN$5,$AM342/I331,$AM342-SUM($I374:BM374)))</f>
        <v>0</v>
      </c>
      <c r="BO374" s="154">
        <f>IF(BO$5&lt;=$D374,0,IF(SUM($D374,I331)&gt;BO$5,$AM342/I331,$AM342-SUM($I374:BN374)))</f>
        <v>0</v>
      </c>
      <c r="BP374" s="154">
        <f>IF(BP$5&lt;=$D374,0,IF(SUM($D374,I331)&gt;BP$5,$AM342/I331,$AM342-SUM($I374:BO374)))</f>
        <v>0</v>
      </c>
      <c r="BQ374" s="154">
        <f>IF(BQ$5&lt;=$D374,0,IF(SUM($D374,I331)&gt;BQ$5,$AM342/I331,$AM342-SUM($I374:BP374)))</f>
        <v>0</v>
      </c>
      <c r="BR374" s="154">
        <f>IF(BR$5&lt;=$D374,0,IF(SUM($D374,I331)&gt;BR$5,$AM342/I331,$AM342-SUM($I374:BQ374)))</f>
        <v>0</v>
      </c>
      <c r="BS374" s="154">
        <f>IF(BS$5&lt;=$D374,0,IF(SUM($D374,I331)&gt;BS$5,$AM342/I331,$AM342-SUM($I374:BR374)))</f>
        <v>0</v>
      </c>
      <c r="BT374" s="154">
        <f>IF(BT$5&lt;=$D374,0,IF(SUM($D374,I331)&gt;BT$5,$AM342/I331,$AM342-SUM($I374:BS374)))</f>
        <v>0</v>
      </c>
      <c r="BU374" s="154">
        <f>IF(BU$5&lt;=$D374,0,IF(SUM($D374,I331)&gt;BU$5,$AM342/I331,$AM342-SUM($I374:BT374)))</f>
        <v>0</v>
      </c>
      <c r="BV374" s="154">
        <f>IF(BV$5&lt;=$D374,0,IF(SUM($D374,I331)&gt;BV$5,$AM342/I331,$AM342-SUM($I374:BU374)))</f>
        <v>0</v>
      </c>
      <c r="BW374" s="154">
        <f>IF(BW$5&lt;=$D374,0,IF(SUM($D374,I331)&gt;BW$5,$AM342/I331,$AM342-SUM($I374:BV374)))</f>
        <v>0</v>
      </c>
    </row>
    <row r="375" spans="1:75" ht="12.75" customHeight="1" outlineLevel="1">
      <c r="I375" s="134"/>
    </row>
    <row r="376" spans="1:75" ht="12.75" customHeight="1">
      <c r="D376" s="126" t="s">
        <v>28</v>
      </c>
      <c r="E376" s="120" t="s">
        <v>55</v>
      </c>
      <c r="I376" s="134"/>
      <c r="J376" s="120">
        <f>J336+SUM(J344:J374)</f>
        <v>8.1213675681647395</v>
      </c>
      <c r="K376" s="120">
        <f t="shared" ref="K376:BQ376" si="91">K336+SUM(K344:K374)</f>
        <v>13.093590991735379</v>
      </c>
      <c r="L376" s="120">
        <f t="shared" si="91"/>
        <v>13.822251597806545</v>
      </c>
      <c r="M376" s="120">
        <f t="shared" si="91"/>
        <v>14.893418526205423</v>
      </c>
      <c r="N376" s="120">
        <f t="shared" si="91"/>
        <v>16.197006159436199</v>
      </c>
      <c r="O376" s="120">
        <f t="shared" si="91"/>
        <v>8.4959616625500693</v>
      </c>
      <c r="P376" s="120">
        <f t="shared" si="91"/>
        <v>3.5237382389794303</v>
      </c>
      <c r="Q376" s="120">
        <f t="shared" si="91"/>
        <v>2.7950776329082645</v>
      </c>
      <c r="R376" s="120">
        <f t="shared" si="91"/>
        <v>1.7239107045093873</v>
      </c>
      <c r="S376" s="120">
        <f t="shared" si="91"/>
        <v>0.42032307127861079</v>
      </c>
      <c r="T376" s="120">
        <f t="shared" si="91"/>
        <v>0</v>
      </c>
      <c r="U376" s="120">
        <f t="shared" si="91"/>
        <v>0</v>
      </c>
      <c r="V376" s="120">
        <f t="shared" si="91"/>
        <v>0</v>
      </c>
      <c r="W376" s="120">
        <f t="shared" si="91"/>
        <v>0</v>
      </c>
      <c r="X376" s="120">
        <f t="shared" si="91"/>
        <v>0</v>
      </c>
      <c r="Y376" s="120">
        <f t="shared" si="91"/>
        <v>0</v>
      </c>
      <c r="Z376" s="120">
        <f t="shared" si="91"/>
        <v>0</v>
      </c>
      <c r="AA376" s="120">
        <f t="shared" si="91"/>
        <v>0</v>
      </c>
      <c r="AB376" s="120">
        <f t="shared" si="91"/>
        <v>0</v>
      </c>
      <c r="AC376" s="120">
        <f t="shared" si="91"/>
        <v>0</v>
      </c>
      <c r="AD376" s="120">
        <f t="shared" si="91"/>
        <v>0</v>
      </c>
      <c r="AE376" s="120">
        <f t="shared" si="91"/>
        <v>0</v>
      </c>
      <c r="AF376" s="120">
        <f t="shared" si="91"/>
        <v>0</v>
      </c>
      <c r="AG376" s="120">
        <f t="shared" si="91"/>
        <v>0</v>
      </c>
      <c r="AH376" s="120">
        <f t="shared" si="91"/>
        <v>0</v>
      </c>
      <c r="AI376" s="120">
        <f t="shared" si="91"/>
        <v>0</v>
      </c>
      <c r="AJ376" s="120">
        <f t="shared" si="91"/>
        <v>0</v>
      </c>
      <c r="AK376" s="120">
        <f t="shared" si="91"/>
        <v>0</v>
      </c>
      <c r="AL376" s="120">
        <f t="shared" si="91"/>
        <v>0</v>
      </c>
      <c r="AM376" s="120">
        <f t="shared" si="91"/>
        <v>0</v>
      </c>
      <c r="AN376" s="120">
        <f t="shared" si="91"/>
        <v>0</v>
      </c>
      <c r="AO376" s="120">
        <f t="shared" si="91"/>
        <v>0</v>
      </c>
      <c r="AP376" s="120">
        <f t="shared" si="91"/>
        <v>0</v>
      </c>
      <c r="AQ376" s="120">
        <f t="shared" si="91"/>
        <v>0</v>
      </c>
      <c r="AR376" s="120">
        <f t="shared" si="91"/>
        <v>0</v>
      </c>
      <c r="AS376" s="120">
        <f t="shared" si="91"/>
        <v>0</v>
      </c>
      <c r="AT376" s="120">
        <f t="shared" si="91"/>
        <v>0</v>
      </c>
      <c r="AU376" s="120">
        <f t="shared" si="91"/>
        <v>0</v>
      </c>
      <c r="AV376" s="120">
        <f t="shared" si="91"/>
        <v>0</v>
      </c>
      <c r="AW376" s="120">
        <f t="shared" si="91"/>
        <v>0</v>
      </c>
      <c r="AX376" s="120">
        <f t="shared" si="91"/>
        <v>0</v>
      </c>
      <c r="AY376" s="120">
        <f t="shared" si="91"/>
        <v>0</v>
      </c>
      <c r="AZ376" s="120">
        <f t="shared" si="91"/>
        <v>0</v>
      </c>
      <c r="BA376" s="120">
        <f t="shared" si="91"/>
        <v>0</v>
      </c>
      <c r="BB376" s="120">
        <f t="shared" si="91"/>
        <v>0</v>
      </c>
      <c r="BC376" s="120">
        <f t="shared" si="91"/>
        <v>0</v>
      </c>
      <c r="BD376" s="120">
        <f t="shared" si="91"/>
        <v>0</v>
      </c>
      <c r="BE376" s="120">
        <f t="shared" si="91"/>
        <v>0</v>
      </c>
      <c r="BF376" s="120">
        <f t="shared" si="91"/>
        <v>0</v>
      </c>
      <c r="BG376" s="120">
        <f t="shared" si="91"/>
        <v>0</v>
      </c>
      <c r="BH376" s="120">
        <f t="shared" si="91"/>
        <v>0</v>
      </c>
      <c r="BI376" s="120">
        <f t="shared" si="91"/>
        <v>0</v>
      </c>
      <c r="BJ376" s="120">
        <f t="shared" si="91"/>
        <v>0</v>
      </c>
      <c r="BK376" s="120">
        <f t="shared" si="91"/>
        <v>0</v>
      </c>
      <c r="BL376" s="120">
        <f t="shared" si="91"/>
        <v>0</v>
      </c>
      <c r="BM376" s="120">
        <f t="shared" si="91"/>
        <v>0</v>
      </c>
      <c r="BN376" s="120">
        <f t="shared" si="91"/>
        <v>0</v>
      </c>
      <c r="BO376" s="120">
        <f t="shared" si="91"/>
        <v>0</v>
      </c>
      <c r="BP376" s="120">
        <f t="shared" si="91"/>
        <v>0</v>
      </c>
      <c r="BQ376" s="120">
        <f t="shared" si="91"/>
        <v>0</v>
      </c>
      <c r="BR376" s="120">
        <f t="shared" ref="BR376:BV376" si="92">BR336+SUM(BR344:BR374)</f>
        <v>0</v>
      </c>
      <c r="BS376" s="120">
        <f t="shared" si="92"/>
        <v>0</v>
      </c>
      <c r="BT376" s="120">
        <f t="shared" si="92"/>
        <v>0</v>
      </c>
      <c r="BU376" s="120">
        <f t="shared" si="92"/>
        <v>0</v>
      </c>
      <c r="BV376" s="120">
        <f t="shared" si="92"/>
        <v>0</v>
      </c>
      <c r="BW376" s="120">
        <f t="shared" ref="BW376" si="93">BW336+SUM(BW344:BW374)</f>
        <v>0</v>
      </c>
    </row>
    <row r="377" spans="1:75" ht="12.75" customHeight="1">
      <c r="D377" s="126" t="s">
        <v>30</v>
      </c>
      <c r="E377" s="120" t="s">
        <v>55</v>
      </c>
      <c r="I377" s="134"/>
      <c r="J377" s="120">
        <f>J342-SUM(J345:J374)+I377</f>
        <v>24.861117117853201</v>
      </c>
      <c r="K377" s="120">
        <f t="shared" ref="K377:BQ377" si="94">K342-SUM(K345:K374)+J377</f>
        <v>23.532196724638389</v>
      </c>
      <c r="L377" s="120">
        <f t="shared" si="94"/>
        <v>23.187147336990972</v>
      </c>
      <c r="M377" s="120">
        <f t="shared" si="94"/>
        <v>22.933034545104171</v>
      </c>
      <c r="N377" s="120">
        <f t="shared" si="94"/>
        <v>16.959011310225765</v>
      </c>
      <c r="O377" s="120">
        <f t="shared" si="94"/>
        <v>8.463049647675696</v>
      </c>
      <c r="P377" s="120">
        <f t="shared" si="94"/>
        <v>4.9393114086962662</v>
      </c>
      <c r="Q377" s="120">
        <f t="shared" si="94"/>
        <v>2.1442337757880017</v>
      </c>
      <c r="R377" s="120">
        <f t="shared" si="94"/>
        <v>0.42032307127861435</v>
      </c>
      <c r="S377" s="120">
        <f t="shared" si="94"/>
        <v>3.5527136788005009E-15</v>
      </c>
      <c r="T377" s="120">
        <f t="shared" si="94"/>
        <v>3.5527136788005009E-15</v>
      </c>
      <c r="U377" s="120">
        <f t="shared" si="94"/>
        <v>3.5527136788005009E-15</v>
      </c>
      <c r="V377" s="120">
        <f t="shared" si="94"/>
        <v>3.5527136788005009E-15</v>
      </c>
      <c r="W377" s="120">
        <f t="shared" si="94"/>
        <v>3.5527136788005009E-15</v>
      </c>
      <c r="X377" s="120">
        <f t="shared" si="94"/>
        <v>3.5527136788005009E-15</v>
      </c>
      <c r="Y377" s="120">
        <f t="shared" si="94"/>
        <v>3.5527136788005009E-15</v>
      </c>
      <c r="Z377" s="120">
        <f t="shared" si="94"/>
        <v>3.5527136788005009E-15</v>
      </c>
      <c r="AA377" s="120">
        <f t="shared" si="94"/>
        <v>3.5527136788005009E-15</v>
      </c>
      <c r="AB377" s="120">
        <f t="shared" si="94"/>
        <v>3.5527136788005009E-15</v>
      </c>
      <c r="AC377" s="120">
        <f t="shared" si="94"/>
        <v>3.5527136788005009E-15</v>
      </c>
      <c r="AD377" s="120">
        <f t="shared" si="94"/>
        <v>3.5527136788005009E-15</v>
      </c>
      <c r="AE377" s="120">
        <f t="shared" si="94"/>
        <v>3.5527136788005009E-15</v>
      </c>
      <c r="AF377" s="120">
        <f t="shared" si="94"/>
        <v>3.5527136788005009E-15</v>
      </c>
      <c r="AG377" s="120">
        <f t="shared" si="94"/>
        <v>3.5527136788005009E-15</v>
      </c>
      <c r="AH377" s="120">
        <f t="shared" si="94"/>
        <v>3.5527136788005009E-15</v>
      </c>
      <c r="AI377" s="120">
        <f t="shared" si="94"/>
        <v>3.5527136788005009E-15</v>
      </c>
      <c r="AJ377" s="120">
        <f t="shared" si="94"/>
        <v>3.5527136788005009E-15</v>
      </c>
      <c r="AK377" s="120">
        <f t="shared" si="94"/>
        <v>3.5527136788005009E-15</v>
      </c>
      <c r="AL377" s="120">
        <f t="shared" si="94"/>
        <v>3.5527136788005009E-15</v>
      </c>
      <c r="AM377" s="120">
        <f t="shared" si="94"/>
        <v>3.5527136788005009E-15</v>
      </c>
      <c r="AN377" s="120">
        <f t="shared" si="94"/>
        <v>3.5527136788005009E-15</v>
      </c>
      <c r="AO377" s="120">
        <f t="shared" si="94"/>
        <v>3.5527136788005009E-15</v>
      </c>
      <c r="AP377" s="120">
        <f t="shared" si="94"/>
        <v>3.5527136788005009E-15</v>
      </c>
      <c r="AQ377" s="120">
        <f t="shared" si="94"/>
        <v>3.5527136788005009E-15</v>
      </c>
      <c r="AR377" s="120">
        <f t="shared" si="94"/>
        <v>3.5527136788005009E-15</v>
      </c>
      <c r="AS377" s="120">
        <f t="shared" si="94"/>
        <v>3.5527136788005009E-15</v>
      </c>
      <c r="AT377" s="120">
        <f t="shared" si="94"/>
        <v>3.5527136788005009E-15</v>
      </c>
      <c r="AU377" s="120">
        <f t="shared" si="94"/>
        <v>3.5527136788005009E-15</v>
      </c>
      <c r="AV377" s="120">
        <f t="shared" si="94"/>
        <v>3.5527136788005009E-15</v>
      </c>
      <c r="AW377" s="120">
        <f t="shared" si="94"/>
        <v>3.5527136788005009E-15</v>
      </c>
      <c r="AX377" s="120">
        <f t="shared" si="94"/>
        <v>3.5527136788005009E-15</v>
      </c>
      <c r="AY377" s="120">
        <f t="shared" si="94"/>
        <v>3.5527136788005009E-15</v>
      </c>
      <c r="AZ377" s="120">
        <f t="shared" si="94"/>
        <v>3.5527136788005009E-15</v>
      </c>
      <c r="BA377" s="120">
        <f t="shared" si="94"/>
        <v>3.5527136788005009E-15</v>
      </c>
      <c r="BB377" s="120">
        <f t="shared" si="94"/>
        <v>3.5527136788005009E-15</v>
      </c>
      <c r="BC377" s="120">
        <f t="shared" si="94"/>
        <v>3.5527136788005009E-15</v>
      </c>
      <c r="BD377" s="120">
        <f t="shared" si="94"/>
        <v>3.5527136788005009E-15</v>
      </c>
      <c r="BE377" s="120">
        <f t="shared" si="94"/>
        <v>3.5527136788005009E-15</v>
      </c>
      <c r="BF377" s="120">
        <f t="shared" si="94"/>
        <v>3.5527136788005009E-15</v>
      </c>
      <c r="BG377" s="120">
        <f t="shared" si="94"/>
        <v>3.5527136788005009E-15</v>
      </c>
      <c r="BH377" s="120">
        <f t="shared" si="94"/>
        <v>3.5527136788005009E-15</v>
      </c>
      <c r="BI377" s="120">
        <f t="shared" si="94"/>
        <v>3.5527136788005009E-15</v>
      </c>
      <c r="BJ377" s="120">
        <f t="shared" si="94"/>
        <v>3.5527136788005009E-15</v>
      </c>
      <c r="BK377" s="120">
        <f t="shared" si="94"/>
        <v>3.5527136788005009E-15</v>
      </c>
      <c r="BL377" s="120">
        <f t="shared" si="94"/>
        <v>3.5527136788005009E-15</v>
      </c>
      <c r="BM377" s="120">
        <f t="shared" si="94"/>
        <v>3.5527136788005009E-15</v>
      </c>
      <c r="BN377" s="120">
        <f t="shared" si="94"/>
        <v>3.5527136788005009E-15</v>
      </c>
      <c r="BO377" s="120">
        <f t="shared" si="94"/>
        <v>3.5527136788005009E-15</v>
      </c>
      <c r="BP377" s="120">
        <f t="shared" si="94"/>
        <v>3.5527136788005009E-15</v>
      </c>
      <c r="BQ377" s="120">
        <f t="shared" si="94"/>
        <v>3.5527136788005009E-15</v>
      </c>
      <c r="BR377" s="120">
        <f t="shared" ref="BR377:BW377" si="95">BR342-SUM(BR345:BR374)+BQ377</f>
        <v>3.5527136788005009E-15</v>
      </c>
      <c r="BS377" s="120">
        <f t="shared" si="95"/>
        <v>3.5527136788005009E-15</v>
      </c>
      <c r="BT377" s="120">
        <f t="shared" si="95"/>
        <v>3.5527136788005009E-15</v>
      </c>
      <c r="BU377" s="120">
        <f t="shared" si="95"/>
        <v>3.5527136788005009E-15</v>
      </c>
      <c r="BV377" s="120">
        <f t="shared" si="95"/>
        <v>3.5527136788005009E-15</v>
      </c>
      <c r="BW377" s="120">
        <f t="shared" si="95"/>
        <v>3.5527136788005009E-15</v>
      </c>
    </row>
    <row r="378" spans="1:75" ht="12.75" customHeight="1">
      <c r="D378" s="126" t="str">
        <f>"Total Closing RAB - "&amp;B329</f>
        <v>Total Closing RAB - IT</v>
      </c>
      <c r="E378" s="120" t="s">
        <v>55</v>
      </c>
      <c r="I378" s="134"/>
      <c r="J378" s="120">
        <f t="shared" ref="J378:BU378" si="96">J377+J339</f>
        <v>57.346587390512155</v>
      </c>
      <c r="K378" s="120">
        <f t="shared" si="96"/>
        <v>47.896299429132611</v>
      </c>
      <c r="L378" s="120">
        <f t="shared" si="96"/>
        <v>39.429882473320447</v>
      </c>
      <c r="M378" s="120">
        <f t="shared" si="96"/>
        <v>31.05440211326891</v>
      </c>
      <c r="N378" s="120">
        <f t="shared" si="96"/>
        <v>16.959011310225765</v>
      </c>
      <c r="O378" s="120">
        <f t="shared" si="96"/>
        <v>8.463049647675696</v>
      </c>
      <c r="P378" s="120">
        <f t="shared" si="96"/>
        <v>4.9393114086962662</v>
      </c>
      <c r="Q378" s="120">
        <f t="shared" si="96"/>
        <v>2.1442337757880017</v>
      </c>
      <c r="R378" s="120">
        <f t="shared" si="96"/>
        <v>0.42032307127861435</v>
      </c>
      <c r="S378" s="120">
        <f t="shared" si="96"/>
        <v>3.5527136788005009E-15</v>
      </c>
      <c r="T378" s="120">
        <f t="shared" si="96"/>
        <v>3.5527136788005009E-15</v>
      </c>
      <c r="U378" s="120">
        <f t="shared" si="96"/>
        <v>3.5527136788005009E-15</v>
      </c>
      <c r="V378" s="120">
        <f t="shared" si="96"/>
        <v>3.5527136788005009E-15</v>
      </c>
      <c r="W378" s="120">
        <f t="shared" si="96"/>
        <v>3.5527136788005009E-15</v>
      </c>
      <c r="X378" s="120">
        <f t="shared" si="96"/>
        <v>3.5527136788005009E-15</v>
      </c>
      <c r="Y378" s="120">
        <f t="shared" si="96"/>
        <v>3.5527136788005009E-15</v>
      </c>
      <c r="Z378" s="120">
        <f t="shared" si="96"/>
        <v>3.5527136788005009E-15</v>
      </c>
      <c r="AA378" s="120">
        <f t="shared" si="96"/>
        <v>3.5527136788005009E-15</v>
      </c>
      <c r="AB378" s="120">
        <f t="shared" si="96"/>
        <v>3.5527136788005009E-15</v>
      </c>
      <c r="AC378" s="120">
        <f t="shared" si="96"/>
        <v>3.5527136788005009E-15</v>
      </c>
      <c r="AD378" s="120">
        <f t="shared" si="96"/>
        <v>3.5527136788005009E-15</v>
      </c>
      <c r="AE378" s="120">
        <f t="shared" si="96"/>
        <v>3.5527136788005009E-15</v>
      </c>
      <c r="AF378" s="120">
        <f t="shared" si="96"/>
        <v>3.5527136788005009E-15</v>
      </c>
      <c r="AG378" s="120">
        <f t="shared" si="96"/>
        <v>3.5527136788005009E-15</v>
      </c>
      <c r="AH378" s="120">
        <f t="shared" si="96"/>
        <v>3.5527136788005009E-15</v>
      </c>
      <c r="AI378" s="120">
        <f t="shared" si="96"/>
        <v>3.5527136788005009E-15</v>
      </c>
      <c r="AJ378" s="120">
        <f t="shared" si="96"/>
        <v>3.5527136788005009E-15</v>
      </c>
      <c r="AK378" s="120">
        <f t="shared" si="96"/>
        <v>3.5527136788005009E-15</v>
      </c>
      <c r="AL378" s="120">
        <f t="shared" si="96"/>
        <v>3.5527136788005009E-15</v>
      </c>
      <c r="AM378" s="120">
        <f t="shared" si="96"/>
        <v>3.5527136788005009E-15</v>
      </c>
      <c r="AN378" s="120">
        <f t="shared" si="96"/>
        <v>3.5527136788005009E-15</v>
      </c>
      <c r="AO378" s="120">
        <f t="shared" si="96"/>
        <v>3.5527136788005009E-15</v>
      </c>
      <c r="AP378" s="120">
        <f t="shared" si="96"/>
        <v>3.5527136788005009E-15</v>
      </c>
      <c r="AQ378" s="120">
        <f t="shared" si="96"/>
        <v>3.5527136788005009E-15</v>
      </c>
      <c r="AR378" s="120">
        <f t="shared" si="96"/>
        <v>3.5527136788005009E-15</v>
      </c>
      <c r="AS378" s="120">
        <f t="shared" si="96"/>
        <v>3.5527136788005009E-15</v>
      </c>
      <c r="AT378" s="120">
        <f t="shared" si="96"/>
        <v>3.5527136788005009E-15</v>
      </c>
      <c r="AU378" s="120">
        <f t="shared" si="96"/>
        <v>3.5527136788005009E-15</v>
      </c>
      <c r="AV378" s="120">
        <f t="shared" si="96"/>
        <v>3.5527136788005009E-15</v>
      </c>
      <c r="AW378" s="120">
        <f t="shared" si="96"/>
        <v>3.5527136788005009E-15</v>
      </c>
      <c r="AX378" s="120">
        <f t="shared" si="96"/>
        <v>3.5527136788005009E-15</v>
      </c>
      <c r="AY378" s="120">
        <f t="shared" si="96"/>
        <v>3.5527136788005009E-15</v>
      </c>
      <c r="AZ378" s="120">
        <f t="shared" si="96"/>
        <v>3.5527136788005009E-15</v>
      </c>
      <c r="BA378" s="120">
        <f t="shared" si="96"/>
        <v>3.5527136788005009E-15</v>
      </c>
      <c r="BB378" s="120">
        <f t="shared" si="96"/>
        <v>3.5527136788005009E-15</v>
      </c>
      <c r="BC378" s="120">
        <f t="shared" si="96"/>
        <v>3.5527136788005009E-15</v>
      </c>
      <c r="BD378" s="120">
        <f t="shared" si="96"/>
        <v>3.5527136788005009E-15</v>
      </c>
      <c r="BE378" s="120">
        <f t="shared" si="96"/>
        <v>3.5527136788005009E-15</v>
      </c>
      <c r="BF378" s="120">
        <f t="shared" si="96"/>
        <v>3.5527136788005009E-15</v>
      </c>
      <c r="BG378" s="120">
        <f t="shared" si="96"/>
        <v>3.5527136788005009E-15</v>
      </c>
      <c r="BH378" s="120">
        <f t="shared" si="96"/>
        <v>3.5527136788005009E-15</v>
      </c>
      <c r="BI378" s="120">
        <f t="shared" si="96"/>
        <v>3.5527136788005009E-15</v>
      </c>
      <c r="BJ378" s="120">
        <f t="shared" si="96"/>
        <v>3.5527136788005009E-15</v>
      </c>
      <c r="BK378" s="120">
        <f t="shared" si="96"/>
        <v>3.5527136788005009E-15</v>
      </c>
      <c r="BL378" s="120">
        <f t="shared" si="96"/>
        <v>3.5527136788005009E-15</v>
      </c>
      <c r="BM378" s="120">
        <f t="shared" si="96"/>
        <v>3.5527136788005009E-15</v>
      </c>
      <c r="BN378" s="120">
        <f t="shared" si="96"/>
        <v>3.5527136788005009E-15</v>
      </c>
      <c r="BO378" s="120">
        <f t="shared" si="96"/>
        <v>3.5527136788005009E-15</v>
      </c>
      <c r="BP378" s="120">
        <f t="shared" si="96"/>
        <v>3.5527136788005009E-15</v>
      </c>
      <c r="BQ378" s="120">
        <f t="shared" si="96"/>
        <v>3.5527136788005009E-15</v>
      </c>
      <c r="BR378" s="120">
        <f t="shared" si="96"/>
        <v>3.5527136788005009E-15</v>
      </c>
      <c r="BS378" s="120">
        <f t="shared" si="96"/>
        <v>3.5527136788005009E-15</v>
      </c>
      <c r="BT378" s="120">
        <f t="shared" si="96"/>
        <v>3.5527136788005009E-15</v>
      </c>
      <c r="BU378" s="120">
        <f t="shared" si="96"/>
        <v>3.5527136788005009E-15</v>
      </c>
      <c r="BV378" s="120">
        <f t="shared" ref="BV378:BW378" si="97">BV377+BV339</f>
        <v>3.5527136788005009E-15</v>
      </c>
      <c r="BW378" s="120">
        <f t="shared" si="97"/>
        <v>3.5527136788005009E-15</v>
      </c>
    </row>
    <row r="379" spans="1:75" ht="12.75" customHeight="1">
      <c r="I379" s="134"/>
    </row>
    <row r="380" spans="1:75" ht="12.75" customHeight="1">
      <c r="N380" s="128"/>
    </row>
    <row r="381" spans="1:75" s="133" customFormat="1" ht="12.75" customHeight="1">
      <c r="A381" s="130"/>
      <c r="B381" s="131" t="str">
        <f>'Inputs - Summary'!C50</f>
        <v>SCADA</v>
      </c>
      <c r="C381" s="130"/>
      <c r="D381" s="132"/>
      <c r="E381" s="130"/>
      <c r="F381" s="130"/>
      <c r="G381" s="130"/>
      <c r="H381" s="130"/>
      <c r="I381" s="130"/>
      <c r="J381" s="130"/>
      <c r="K381" s="130"/>
      <c r="L381" s="130"/>
      <c r="M381" s="130"/>
      <c r="N381" s="130"/>
      <c r="O381" s="130"/>
      <c r="P381" s="130"/>
      <c r="Q381" s="130"/>
      <c r="R381" s="130"/>
      <c r="S381" s="130"/>
      <c r="T381" s="130"/>
      <c r="U381" s="130"/>
      <c r="V381" s="130"/>
      <c r="W381" s="130"/>
      <c r="X381" s="130"/>
      <c r="Y381" s="130"/>
      <c r="Z381" s="130"/>
      <c r="AA381" s="130"/>
      <c r="AB381" s="130"/>
      <c r="AC381" s="130"/>
      <c r="AD381" s="130"/>
      <c r="AE381" s="130"/>
      <c r="AF381" s="130"/>
      <c r="AG381" s="130"/>
      <c r="AH381" s="130"/>
      <c r="AI381" s="130"/>
      <c r="AJ381" s="130"/>
      <c r="AK381" s="130"/>
      <c r="AL381" s="130"/>
      <c r="AM381" s="130"/>
      <c r="AN381" s="130"/>
      <c r="AO381" s="130"/>
      <c r="AP381" s="130"/>
      <c r="AQ381" s="130"/>
      <c r="AR381" s="130"/>
      <c r="AS381" s="130"/>
      <c r="AT381" s="130"/>
      <c r="AU381" s="130"/>
      <c r="AV381" s="130"/>
      <c r="AW381" s="130"/>
      <c r="AX381" s="130"/>
      <c r="AY381" s="130"/>
      <c r="AZ381" s="130"/>
      <c r="BA381" s="130"/>
      <c r="BB381" s="130"/>
      <c r="BC381" s="130"/>
      <c r="BD381" s="130"/>
      <c r="BE381" s="130"/>
      <c r="BF381" s="130"/>
      <c r="BG381" s="130"/>
      <c r="BH381" s="130"/>
      <c r="BI381" s="130"/>
      <c r="BJ381" s="130"/>
      <c r="BK381" s="130"/>
      <c r="BL381" s="130"/>
      <c r="BM381" s="130"/>
      <c r="BN381" s="130"/>
      <c r="BO381" s="130"/>
      <c r="BP381" s="130"/>
      <c r="BQ381" s="130"/>
      <c r="BR381" s="130"/>
      <c r="BS381" s="130"/>
      <c r="BT381" s="130"/>
      <c r="BU381" s="130"/>
      <c r="BV381" s="130"/>
      <c r="BW381" s="130"/>
    </row>
    <row r="382" spans="1:75" ht="12.75" customHeight="1" outlineLevel="1">
      <c r="B382" s="118"/>
      <c r="C382" s="120" t="s">
        <v>11</v>
      </c>
      <c r="I382" s="134">
        <f>INDEX('Inputs - Summary'!$E$43:$E$52, MATCH(B381, 'Inputs - Summary'!$C$43:$C$52,0))</f>
        <v>0</v>
      </c>
    </row>
    <row r="383" spans="1:75" ht="12.75" customHeight="1" outlineLevel="1">
      <c r="B383" s="118"/>
      <c r="C383" s="120" t="s">
        <v>12</v>
      </c>
      <c r="I383" s="134">
        <f>IF(INDEX('Inputs - Summary'!$F$43:$F$52,MATCH(B381,'Inputs - Summary'!$C$43:$C$52,0))&lt;0,1,INDEX('Inputs - Summary'!$F$43:$F$52,MATCH(B381,'Inputs - Summary'!$C$43:$C$52,0)))</f>
        <v>15</v>
      </c>
    </row>
    <row r="384" spans="1:75" ht="12.75" customHeight="1" outlineLevel="1">
      <c r="B384" s="118"/>
      <c r="I384" s="134"/>
    </row>
    <row r="385" spans="3:75" ht="12.75" customHeight="1" outlineLevel="1">
      <c r="C385" s="118" t="s">
        <v>32</v>
      </c>
      <c r="I385" s="134"/>
    </row>
    <row r="386" spans="3:75" ht="12.75" customHeight="1" outlineLevel="1">
      <c r="D386" s="126" t="s">
        <v>33</v>
      </c>
      <c r="E386" s="120" t="s">
        <v>55</v>
      </c>
      <c r="I386" s="134"/>
      <c r="J386" s="318">
        <f>IF(OR($I382=0,I391&lt;0),I391,IF($I389&gt;0,(MIN($I391/$I382, $I391-SUM($I386:I386))),(MAX($I391/$I382, $I391-SUM($I386:I386)))))</f>
        <v>-1.1133770188029188</v>
      </c>
      <c r="K386" s="136">
        <f>IF(OR($I382=0,J391=0),0,IF($I389&gt;0,(MIN($I391/$I382, $I391-SUM($I386:J386))),(MAX($I391/$I382, $I391-SUM($I386:J386)))))</f>
        <v>0</v>
      </c>
      <c r="L386" s="136">
        <f>IF(OR($I382=0,K391=0),0,IF($I389&gt;0,(MIN($I391/$I382, $I391-SUM($I386:K386))),(MAX($I391/$I382, $I391-SUM($I386:K386)))))</f>
        <v>0</v>
      </c>
      <c r="M386" s="136">
        <f>IF(OR($I382=0,L391=0),0,IF($I389&gt;0,(MIN($I391/$I382, $I391-SUM($I386:L386))),(MAX($I391/$I382, $I391-SUM($I386:L386)))))</f>
        <v>0</v>
      </c>
      <c r="N386" s="136">
        <f>IF(OR($I382=0,M391=0),0,IF($I389&gt;0,(MIN($I391/$I382, $I391-SUM($I386:M386))),(MAX($I391/$I382, $I391-SUM($I386:M386)))))</f>
        <v>0</v>
      </c>
      <c r="O386" s="136">
        <f>IF(OR($I382=0,N391=0),0,IF($I389&gt;0,(MIN($I391/$I382, $I391-SUM($I386:N386))),(MAX($I391/$I382, $I391-SUM($I386:N386)))))</f>
        <v>0</v>
      </c>
      <c r="P386" s="136">
        <f>IF(OR($I382=0,O391=0),0,IF($I389&gt;0,(MIN($I391/$I382, $I391-SUM($I386:O386))),(MAX($I391/$I382, $I391-SUM($I386:O386)))))</f>
        <v>0</v>
      </c>
      <c r="Q386" s="136">
        <f>IF(OR($I382=0,P391=0),0,IF($I389&gt;0,(MIN($I391/$I382, $I391-SUM($I386:P386))),(MAX($I391/$I382, $I391-SUM($I386:P386)))))</f>
        <v>0</v>
      </c>
      <c r="R386" s="136">
        <f>IF(OR($I382=0,Q391=0),0,IF($I389&gt;0,(MIN($I391/$I382, $I391-SUM($I386:Q386))),(MAX($I391/$I382, $I391-SUM($I386:Q386)))))</f>
        <v>0</v>
      </c>
      <c r="S386" s="136">
        <f>IF(OR($I382=0,R391=0),0,IF($I389&gt;0,(MIN($I391/$I382, $I391-SUM($I386:R386))),(MAX($I391/$I382, $I391-SUM($I386:R386)))))</f>
        <v>0</v>
      </c>
      <c r="T386" s="136">
        <f>IF(OR($I382=0,S391=0),0,IF($I389&gt;0,(MIN($I391/$I382, $I391-SUM($I386:S386))),(MAX($I391/$I382, $I391-SUM($I386:S386)))))</f>
        <v>0</v>
      </c>
      <c r="U386" s="136">
        <f>IF(OR($I382=0,T391=0),0,IF($I389&gt;0,(MIN($I391/$I382, $I391-SUM($I386:T386))),(MAX($I391/$I382, $I391-SUM($I386:T386)))))</f>
        <v>0</v>
      </c>
      <c r="V386" s="136">
        <f>IF(OR($I382=0,U391=0),0,IF($I389&gt;0,(MIN($I391/$I382, $I391-SUM($I386:U386))),(MAX($I391/$I382, $I391-SUM($I386:U386)))))</f>
        <v>0</v>
      </c>
      <c r="W386" s="136">
        <f>IF(OR($I382=0,V391=0),0,IF($I389&gt;0,(MIN($I391/$I382, $I391-SUM($I386:V386))),(MAX($I391/$I382, $I391-SUM($I386:V386)))))</f>
        <v>0</v>
      </c>
      <c r="X386" s="136">
        <f>IF(OR($I382=0,W391=0),0,IF($I389&gt;0,(MIN($I391/$I382, $I391-SUM($I386:W386))),(MAX($I391/$I382, $I391-SUM($I386:W386)))))</f>
        <v>0</v>
      </c>
      <c r="Y386" s="136">
        <f>IF(OR($I382=0,X391=0),0,IF($I389&gt;0,(MIN($I391/$I382, $I391-SUM($I386:X386))),(MAX($I391/$I382, $I391-SUM($I386:X386)))))</f>
        <v>0</v>
      </c>
      <c r="Z386" s="136">
        <f>IF(OR($I382=0,Y391=0),0,IF($I389&gt;0,(MIN($I391/$I382, $I391-SUM($I386:Y386))),(MAX($I391/$I382, $I391-SUM($I386:Y386)))))</f>
        <v>0</v>
      </c>
      <c r="AA386" s="136">
        <f>IF(OR($I382=0,Z391=0),0,IF($I389&gt;0,(MIN($I391/$I382, $I391-SUM($I386:Z386))),(MAX($I391/$I382, $I391-SUM($I386:Z386)))))</f>
        <v>0</v>
      </c>
      <c r="AB386" s="136">
        <f>IF(OR($I382=0,AA391=0),0,IF($I389&gt;0,(MIN($I391/$I382, $I391-SUM($I386:AA386))),(MAX($I391/$I382, $I391-SUM($I386:AA386)))))</f>
        <v>0</v>
      </c>
      <c r="AC386" s="136">
        <f>IF(OR($I382=0,AB391=0),0,IF($I389&gt;0,(MIN($I391/$I382, $I391-SUM($I386:AB386))),(MAX($I391/$I382, $I391-SUM($I386:AB386)))))</f>
        <v>0</v>
      </c>
      <c r="AD386" s="136">
        <f>IF(OR($I382=0,AC391=0),0,IF($I389&gt;0,(MIN($I391/$I382, $I391-SUM($I386:AC386))),(MAX($I391/$I382, $I391-SUM($I386:AC386)))))</f>
        <v>0</v>
      </c>
      <c r="AE386" s="136">
        <f>IF(OR($I382=0,AD391=0),0,IF($I389&gt;0,(MIN($I391/$I382, $I391-SUM($I386:AD386))),(MAX($I391/$I382, $I391-SUM($I386:AD386)))))</f>
        <v>0</v>
      </c>
      <c r="AF386" s="136">
        <f>IF(OR($I382=0,AE391=0),0,IF($I389&gt;0,(MIN($I391/$I382, $I391-SUM($I386:AE386))),(MAX($I391/$I382, $I391-SUM($I386:AE386)))))</f>
        <v>0</v>
      </c>
      <c r="AG386" s="136">
        <f>IF(OR($I382=0,AF391=0),0,IF($I389&gt;0,(MIN($I391/$I382, $I391-SUM($I386:AF386))),(MAX($I391/$I382, $I391-SUM($I386:AF386)))))</f>
        <v>0</v>
      </c>
      <c r="AH386" s="136">
        <f>IF(OR($I382=0,AG391=0),0,IF($I389&gt;0,(MIN($I391/$I382, $I391-SUM($I386:AG386))),(MAX($I391/$I382, $I391-SUM($I386:AG386)))))</f>
        <v>0</v>
      </c>
      <c r="AI386" s="136">
        <f>IF(OR($I382=0,AH391=0),0,IF($I389&gt;0,(MIN($I391/$I382, $I391-SUM($I386:AH386))),(MAX($I391/$I382, $I391-SUM($I386:AH386)))))</f>
        <v>0</v>
      </c>
      <c r="AJ386" s="136">
        <f>IF(OR($I382=0,AI391=0),0,IF($I389&gt;0,(MIN($I391/$I382, $I391-SUM($I386:AI386))),(MAX($I391/$I382, $I391-SUM($I386:AI386)))))</f>
        <v>0</v>
      </c>
      <c r="AK386" s="136">
        <f>IF(OR($I382=0,AJ391=0),0,IF($I389&gt;0,(MIN($I391/$I382, $I391-SUM($I386:AJ386))),(MAX($I391/$I382, $I391-SUM($I386:AJ386)))))</f>
        <v>0</v>
      </c>
      <c r="AL386" s="136">
        <f>IF(OR($I382=0,AK391=0),0,IF($I389&gt;0,(MIN($I391/$I382, $I391-SUM($I386:AK386))),(MAX($I391/$I382, $I391-SUM($I386:AK386)))))</f>
        <v>0</v>
      </c>
      <c r="AM386" s="136">
        <f>IF(OR($I382=0,AL391=0),0,IF($I389&gt;0,(MIN($I391/$I382, $I391-SUM($I386:AL386))),(MAX($I391/$I382, $I391-SUM($I386:AL386)))))</f>
        <v>0</v>
      </c>
      <c r="AN386" s="136">
        <f>IF(OR($I382=0,AM391=0),0,IF($I389&gt;0,(MIN($I391/$I382, $I391-SUM($I386:AM386))),(MAX($I391/$I382, $I391-SUM($I386:AM386)))))</f>
        <v>0</v>
      </c>
      <c r="AO386" s="136">
        <f>IF(OR($I382=0,AN391=0),0,IF($I389&gt;0,(MIN($I391/$I382, $I391-SUM($I386:AN386))),(MAX($I391/$I382, $I391-SUM($I386:AN386)))))</f>
        <v>0</v>
      </c>
      <c r="AP386" s="136">
        <f>IF(OR($I382=0,AO391=0),0,IF($I389&gt;0,(MIN($I391/$I382, $I391-SUM($I386:AO386))),(MAX($I391/$I382, $I391-SUM($I386:AO386)))))</f>
        <v>0</v>
      </c>
      <c r="AQ386" s="136">
        <f>IF(OR($I382=0,AP391=0),0,IF($I389&gt;0,(MIN($I391/$I382, $I391-SUM($I386:AP386))),(MAX($I391/$I382, $I391-SUM($I386:AP386)))))</f>
        <v>0</v>
      </c>
      <c r="AR386" s="136">
        <f>IF(OR($I382=0,AQ391=0),0,IF($I389&gt;0,(MIN($I391/$I382, $I391-SUM($I386:AQ386))),(MAX($I391/$I382, $I391-SUM($I386:AQ386)))))</f>
        <v>0</v>
      </c>
      <c r="AS386" s="136">
        <f>IF(OR($I382=0,AR391=0),0,IF($I389&gt;0,(MIN($I391/$I382, $I391-SUM($I386:AR386))),(MAX($I391/$I382, $I391-SUM($I386:AR386)))))</f>
        <v>0</v>
      </c>
      <c r="AT386" s="136">
        <f>IF(OR($I382=0,AS391=0),0,IF($I389&gt;0,(MIN($I391/$I382, $I391-SUM($I386:AS386))),(MAX($I391/$I382, $I391-SUM($I386:AS386)))))</f>
        <v>0</v>
      </c>
      <c r="AU386" s="136">
        <f>IF(OR($I382=0,AT391=0),0,IF($I389&gt;0,(MIN($I391/$I382, $I391-SUM($I386:AT386))),(MAX($I391/$I382, $I391-SUM($I386:AT386)))))</f>
        <v>0</v>
      </c>
      <c r="AV386" s="136">
        <f>IF(OR($I382=0,AU391=0),0,IF($I389&gt;0,(MIN($I391/$I382, $I391-SUM($I386:AU386))),(MAX($I391/$I382, $I391-SUM($I386:AU386)))))</f>
        <v>0</v>
      </c>
      <c r="AW386" s="136">
        <f>IF(OR($I382=0,AV391=0),0,IF($I389&gt;0,(MIN($I391/$I382, $I391-SUM($I386:AV386))),(MAX($I391/$I382, $I391-SUM($I386:AV386)))))</f>
        <v>0</v>
      </c>
      <c r="AX386" s="136">
        <f>IF(OR($I382=0,AW391=0),0,IF($I389&gt;0,(MIN($I391/$I382, $I391-SUM($I386:AW386))),(MAX($I391/$I382, $I391-SUM($I386:AW386)))))</f>
        <v>0</v>
      </c>
      <c r="AY386" s="136">
        <f>IF(OR($I382=0,AX391=0),0,IF($I389&gt;0,(MIN($I391/$I382, $I391-SUM($I386:AX386))),(MAX($I391/$I382, $I391-SUM($I386:AX386)))))</f>
        <v>0</v>
      </c>
      <c r="AZ386" s="136">
        <f>IF(OR($I382=0,AY391=0),0,IF($I389&gt;0,(MIN($I391/$I382, $I391-SUM($I386:AY386))),(MAX($I391/$I382, $I391-SUM($I386:AY386)))))</f>
        <v>0</v>
      </c>
      <c r="BA386" s="136">
        <f>IF(OR($I382=0,AZ391=0),0,IF($I389&gt;0,(MIN($I391/$I382, $I391-SUM($I386:AZ386))),(MAX($I391/$I382, $I391-SUM($I386:AZ386)))))</f>
        <v>0</v>
      </c>
      <c r="BB386" s="136">
        <f>IF(OR($I382=0,BA391=0),0,IF($I389&gt;0,(MIN($I391/$I382, $I391-SUM($I386:BA386))),(MAX($I391/$I382, $I391-SUM($I386:BA386)))))</f>
        <v>0</v>
      </c>
      <c r="BC386" s="136">
        <f>IF(OR($I382=0,BB391=0),0,IF($I389&gt;0,(MIN($I391/$I382, $I391-SUM($I386:BB386))),(MAX($I391/$I382, $I391-SUM($I386:BB386)))))</f>
        <v>0</v>
      </c>
      <c r="BD386" s="136">
        <f>IF(OR($I382=0,BC391=0),0,IF($I389&gt;0,(MIN($I391/$I382, $I391-SUM($I386:BC386))),(MAX($I391/$I382, $I391-SUM($I386:BC386)))))</f>
        <v>0</v>
      </c>
      <c r="BE386" s="136">
        <f>IF(OR($I382=0,BD391=0),0,IF($I389&gt;0,(MIN($I391/$I382, $I391-SUM($I386:BD386))),(MAX($I391/$I382, $I391-SUM($I386:BD386)))))</f>
        <v>0</v>
      </c>
      <c r="BF386" s="136">
        <f>IF(OR($I382=0,BE391=0),0,IF($I389&gt;0,(MIN($I391/$I382, $I391-SUM($I386:BE386))),(MAX($I391/$I382, $I391-SUM($I386:BE386)))))</f>
        <v>0</v>
      </c>
      <c r="BG386" s="136">
        <f>IF(OR($I382=0,BF391=0),0,IF($I389&gt;0,(MIN($I391/$I382, $I391-SUM($I386:BF386))),(MAX($I391/$I382, $I391-SUM($I386:BF386)))))</f>
        <v>0</v>
      </c>
      <c r="BH386" s="136">
        <f>IF(OR($I382=0,BG391=0),0,IF($I389&gt;0,(MIN($I391/$I382, $I391-SUM($I386:BG386))),(MAX($I391/$I382, $I391-SUM($I386:BG386)))))</f>
        <v>0</v>
      </c>
      <c r="BI386" s="136">
        <f>IF(OR($I382=0,BH391=0),0,IF($I389&gt;0,(MIN($I391/$I382, $I391-SUM($I386:BH386))),(MAX($I391/$I382, $I391-SUM($I386:BH386)))))</f>
        <v>0</v>
      </c>
      <c r="BJ386" s="136">
        <f>IF(OR($I382=0,BI391=0),0,IF($I389&gt;0,(MIN($I391/$I382, $I391-SUM($I386:BI386))),(MAX($I391/$I382, $I391-SUM($I386:BI386)))))</f>
        <v>0</v>
      </c>
      <c r="BK386" s="136">
        <f>IF(OR($I382=0,BJ391=0),0,IF($I389&gt;0,(MIN($I391/$I382, $I391-SUM($I386:BJ386))),(MAX($I391/$I382, $I391-SUM($I386:BJ386)))))</f>
        <v>0</v>
      </c>
      <c r="BL386" s="136">
        <f>IF(OR($I382=0,BK391=0),0,IF($I389&gt;0,(MIN($I391/$I382, $I391-SUM($I386:BK386))),(MAX($I391/$I382, $I391-SUM($I386:BK386)))))</f>
        <v>0</v>
      </c>
      <c r="BM386" s="136">
        <f>IF(OR($I382=0,BL391=0),0,IF($I389&gt;0,(MIN($I391/$I382, $I391-SUM($I386:BL386))),(MAX($I391/$I382, $I391-SUM($I386:BL386)))))</f>
        <v>0</v>
      </c>
      <c r="BN386" s="136">
        <f>IF(OR($I382=0,BM391=0),0,IF($I389&gt;0,(MIN($I391/$I382, $I391-SUM($I386:BM386))),(MAX($I391/$I382, $I391-SUM($I386:BM386)))))</f>
        <v>0</v>
      </c>
      <c r="BO386" s="136">
        <f>IF(OR($I382=0,BN391=0),0,IF($I389&gt;0,(MIN($I391/$I382, $I391-SUM($I386:BN386))),(MAX($I391/$I382, $I391-SUM($I386:BN386)))))</f>
        <v>0</v>
      </c>
      <c r="BP386" s="136">
        <f>IF(OR($I382=0,BO391=0),0,IF($I389&gt;0,(MIN($I391/$I382, $I391-SUM($I386:BO386))),(MAX($I391/$I382, $I391-SUM($I386:BO386)))))</f>
        <v>0</v>
      </c>
      <c r="BQ386" s="136">
        <f>IF(OR($I382=0,BP391=0),0,IF($I389&gt;0,(MIN($I391/$I382, $I391-SUM($I386:BP386))),(MAX($I391/$I382, $I391-SUM($I386:BP386)))))</f>
        <v>0</v>
      </c>
      <c r="BR386" s="136">
        <f>IF(OR($I382=0,BQ391=0),0,IF($I389&gt;0,(MIN($I391/$I382, $I391-SUM($I386:BQ386))),(MAX($I391/$I382, $I391-SUM($I386:BQ386)))))</f>
        <v>0</v>
      </c>
      <c r="BS386" s="136">
        <f>IF(OR($I382=0,BR391=0),0,IF($I389&gt;0,(MIN($I391/$I382, $I391-SUM($I386:BR386))),(MAX($I391/$I382, $I391-SUM($I386:BR386)))))</f>
        <v>0</v>
      </c>
      <c r="BT386" s="136">
        <f>IF(OR($I382=0,BS391=0),0,IF($I389&gt;0,(MIN($I391/$I382, $I391-SUM($I386:BS386))),(MAX($I391/$I382, $I391-SUM($I386:BS386)))))</f>
        <v>0</v>
      </c>
      <c r="BU386" s="136">
        <f>IF(OR($I382=0,BT391=0),0,IF($I389&gt;0,(MIN($I391/$I382, $I391-SUM($I386:BT386))),(MAX($I391/$I382, $I391-SUM($I386:BT386)))))</f>
        <v>0</v>
      </c>
      <c r="BV386" s="136">
        <f>IF(OR($I382=0,BU391=0),0,IF($I389&gt;0,(MIN($I391/$I382, $I391-SUM($I386:BU386))),(MAX($I391/$I382, $I391-SUM($I386:BU386)))))</f>
        <v>0</v>
      </c>
      <c r="BW386" s="136">
        <f>IF(OR($I382=0,BV391=0),0,IF($I389&gt;0,(MIN($I391/$I382, $I391-SUM($I386:BV386))),(MAX($I391/$I382, $I391-SUM($I386:BV386)))))</f>
        <v>0</v>
      </c>
    </row>
    <row r="387" spans="3:75" ht="12.75" customHeight="1" outlineLevel="1">
      <c r="D387" s="126" t="s">
        <v>34</v>
      </c>
      <c r="E387" s="120" t="s">
        <v>55</v>
      </c>
      <c r="I387" s="134"/>
      <c r="J387" s="137"/>
      <c r="K387" s="138"/>
      <c r="L387" s="138"/>
      <c r="M387" s="138"/>
      <c r="N387" s="139"/>
      <c r="O387" s="136">
        <f>IF(OR($I382=0,N391=0),0,IF($N390&gt;0,(MIN($N390/IF($I382&lt;=5,1,($I382-5)),$N390-SUM($N387:N387))), (MAX($N390/IF($I382&lt;=5,1,($I382-5)),$N390-SUM($N387:N387)))))</f>
        <v>0</v>
      </c>
      <c r="P387" s="136">
        <f>IF(OR($I382=0,O391=0),0,IF($N390&gt;0,(MIN($N390/IF($I382&lt;=5,1,($I382-5)),$N390-SUM($N387:O387))), (MAX($N390/IF($I382&lt;=5,1,($I382-5)),$N390-SUM($N387:O387)))))</f>
        <v>0</v>
      </c>
      <c r="Q387" s="136">
        <f>IF(OR($I382=0,P391=0),0,IF($N390&gt;0,(MIN($N390/IF($I382&lt;=5,1,($I382-5)),$N390-SUM($N387:P387))), (MAX($N390/IF($I382&lt;=5,1,($I382-5)),$N390-SUM($N387:P387)))))</f>
        <v>0</v>
      </c>
      <c r="R387" s="136">
        <f>IF(OR($I382=0,Q391=0),0,IF($N390&gt;0,(MIN($N390/IF($I382&lt;=5,1,($I382-5)),$N390-SUM($N387:Q387))), (MAX($N390/IF($I382&lt;=5,1,($I382-5)),$N390-SUM($N387:Q387)))))</f>
        <v>0</v>
      </c>
      <c r="S387" s="136">
        <f>IF(OR($I382=0,R391=0),0,IF($N390&gt;0,(MIN($N390/IF($I382&lt;=5,1,($I382-5)),$N390-SUM($N387:R387))), (MAX($N390/IF($I382&lt;=5,1,($I382-5)),$N390-SUM($N387:R387)))))</f>
        <v>0</v>
      </c>
      <c r="T387" s="136">
        <f>IF(OR($I382=0,S391=0),0,IF($N390&gt;0,(MIN($N390/IF($I382&lt;=5,1,($I382-5)),$N390-SUM($N387:S387))), (MAX($N390/IF($I382&lt;=5,1,($I382-5)),$N390-SUM($N387:S387)))))</f>
        <v>0</v>
      </c>
      <c r="U387" s="136">
        <f>IF(OR($I382=0,T391=0),0,IF($N390&gt;0,(MIN($N390/IF($I382&lt;=5,1,($I382-5)),$N390-SUM($N387:T387))), (MAX($N390/IF($I382&lt;=5,1,($I382-5)),$N390-SUM($N387:T387)))))</f>
        <v>0</v>
      </c>
      <c r="V387" s="136">
        <f>IF(OR($I382=0,U391=0),0,IF($N390&gt;0,(MIN($N390/IF($I382&lt;=5,1,($I382-5)),$N390-SUM($N387:U387))), (MAX($N390/IF($I382&lt;=5,1,($I382-5)),$N390-SUM($N387:U387)))))</f>
        <v>0</v>
      </c>
      <c r="W387" s="136">
        <f>IF(OR($I382=0,V391=0),0,IF($N390&gt;0,(MIN($N390/IF($I382&lt;=5,1,($I382-5)),$N390-SUM($N387:V387))), (MAX($N390/IF($I382&lt;=5,1,($I382-5)),$N390-SUM($N387:V387)))))</f>
        <v>0</v>
      </c>
      <c r="X387" s="136">
        <f>IF(OR($I382=0,W391=0),0,IF($N390&gt;0,(MIN($N390/IF($I382&lt;=5,1,($I382-5)),$N390-SUM($N387:W387))), (MAX($N390/IF($I382&lt;=5,1,($I382-5)),$N390-SUM($N387:W387)))))</f>
        <v>0</v>
      </c>
      <c r="Y387" s="136">
        <f>IF(OR($I382=0,X391=0),0,IF($N390&gt;0,(MIN($N390/IF($I382&lt;=5,1,($I382-5)),$N390-SUM($N387:X387))), (MAX($N390/IF($I382&lt;=5,1,($I382-5)),$N390-SUM($N387:X387)))))</f>
        <v>0</v>
      </c>
      <c r="Z387" s="136">
        <f>IF(OR($I382=0,Y391=0),0,IF($N390&gt;0,(MIN($N390/IF($I382&lt;=5,1,($I382-5)),$N390-SUM($N387:Y387))), (MAX($N390/IF($I382&lt;=5,1,($I382-5)),$N390-SUM($N387:Y387)))))</f>
        <v>0</v>
      </c>
      <c r="AA387" s="136">
        <f>IF(OR($I382=0,Z391=0),0,IF($N390&gt;0,(MIN($N390/IF($I382&lt;=5,1,($I382-5)),$N390-SUM($N387:Z387))), (MAX($N390/IF($I382&lt;=5,1,($I382-5)),$N390-SUM($N387:Z387)))))</f>
        <v>0</v>
      </c>
      <c r="AB387" s="136">
        <f>IF(OR($I382=0,AA391=0),0,IF($N390&gt;0,(MIN($N390/IF($I382&lt;=5,1,($I382-5)),$N390-SUM($N387:AA387))), (MAX($N390/IF($I382&lt;=5,1,($I382-5)),$N390-SUM($N387:AA387)))))</f>
        <v>0</v>
      </c>
      <c r="AC387" s="136">
        <f>IF(OR($I382=0,AB391=0),0,IF($N390&gt;0,(MIN($N390/IF($I382&lt;=5,1,($I382-5)),$N390-SUM($N387:AB387))), (MAX($N390/IF($I382&lt;=5,1,($I382-5)),$N390-SUM($N387:AB387)))))</f>
        <v>0</v>
      </c>
      <c r="AD387" s="136">
        <f>IF(OR($I382=0,AC391=0),0,IF($N390&gt;0,(MIN($N390/IF($I382&lt;=5,1,($I382-5)),$N390-SUM($N387:AC387))), (MAX($N390/IF($I382&lt;=5,1,($I382-5)),$N390-SUM($N387:AC387)))))</f>
        <v>0</v>
      </c>
      <c r="AE387" s="136">
        <f>IF(OR($I382=0,AD391=0),0,IF($N390&gt;0,(MIN($N390/IF($I382&lt;=5,1,($I382-5)),$N390-SUM($N387:AD387))), (MAX($N390/IF($I382&lt;=5,1,($I382-5)),$N390-SUM($N387:AD387)))))</f>
        <v>0</v>
      </c>
      <c r="AF387" s="136">
        <f>IF(OR($I382=0,AE391=0),0,IF($N390&gt;0,(MIN($N390/IF($I382&lt;=5,1,($I382-5)),$N390-SUM($N387:AE387))), (MAX($N390/IF($I382&lt;=5,1,($I382-5)),$N390-SUM($N387:AE387)))))</f>
        <v>0</v>
      </c>
      <c r="AG387" s="136">
        <f>IF(OR($I382=0,AF391=0),0,IF($N390&gt;0,(MIN($N390/IF($I382&lt;=5,1,($I382-5)),$N390-SUM($N387:AF387))), (MAX($N390/IF($I382&lt;=5,1,($I382-5)),$N390-SUM($N387:AF387)))))</f>
        <v>0</v>
      </c>
      <c r="AH387" s="136">
        <f>IF(OR($I382=0,AG391=0),0,IF($N390&gt;0,(MIN($N390/IF($I382&lt;=5,1,($I382-5)),$N390-SUM($N387:AG387))), (MAX($N390/IF($I382&lt;=5,1,($I382-5)),$N390-SUM($N387:AG387)))))</f>
        <v>0</v>
      </c>
      <c r="AI387" s="136">
        <f>IF(OR($I382=0,AH391=0),0,IF($N390&gt;0,(MIN($N390/IF($I382&lt;=5,1,($I382-5)),$N390-SUM($N387:AH387))), (MAX($N390/IF($I382&lt;=5,1,($I382-5)),$N390-SUM($N387:AH387)))))</f>
        <v>0</v>
      </c>
      <c r="AJ387" s="136">
        <f>IF(OR($I382=0,AI391=0),0,IF($N390&gt;0,(MIN($N390/IF($I382&lt;=5,1,($I382-5)),$N390-SUM($N387:AI387))), (MAX($N390/IF($I382&lt;=5,1,($I382-5)),$N390-SUM($N387:AI387)))))</f>
        <v>0</v>
      </c>
      <c r="AK387" s="136">
        <f>IF(OR($I382=0,AJ391=0),0,IF($N390&gt;0,(MIN($N390/IF($I382&lt;=5,1,($I382-5)),$N390-SUM($N387:AJ387))), (MAX($N390/IF($I382&lt;=5,1,($I382-5)),$N390-SUM($N387:AJ387)))))</f>
        <v>0</v>
      </c>
      <c r="AL387" s="136">
        <f>IF(OR($I382=0,AK391=0),0,IF($N390&gt;0,(MIN($N390/IF($I382&lt;=5,1,($I382-5)),$N390-SUM($N387:AK387))), (MAX($N390/IF($I382&lt;=5,1,($I382-5)),$N390-SUM($N387:AK387)))))</f>
        <v>0</v>
      </c>
      <c r="AM387" s="136">
        <f>IF(OR($I382=0,AL391=0),0,IF($N390&gt;0,(MIN($N390/IF($I382&lt;=5,1,($I382-5)),$N390-SUM($N387:AL387))), (MAX($N390/IF($I382&lt;=5,1,($I382-5)),$N390-SUM($N387:AL387)))))</f>
        <v>0</v>
      </c>
      <c r="AN387" s="136">
        <f>IF(OR($I382=0,AM391=0),0,IF($N390&gt;0,(MIN($N390/IF($I382&lt;=5,1,($I382-5)),$N390-SUM($N387:AM387))), (MAX($N390/IF($I382&lt;=5,1,($I382-5)),$N390-SUM($N387:AM387)))))</f>
        <v>0</v>
      </c>
      <c r="AO387" s="136">
        <f>IF(OR($I382=0,AN391=0),0,IF($N390&gt;0,(MIN($N390/IF($I382&lt;=5,1,($I382-5)),$N390-SUM($N387:AN387))), (MAX($N390/IF($I382&lt;=5,1,($I382-5)),$N390-SUM($N387:AN387)))))</f>
        <v>0</v>
      </c>
      <c r="AP387" s="136">
        <f>IF(OR($I382=0,AO391=0),0,IF($N390&gt;0,(MIN($N390/IF($I382&lt;=5,1,($I382-5)),$N390-SUM($N387:AO387))), (MAX($N390/IF($I382&lt;=5,1,($I382-5)),$N390-SUM($N387:AO387)))))</f>
        <v>0</v>
      </c>
      <c r="AQ387" s="136">
        <f>IF(OR($I382=0,AP391=0),0,IF($N390&gt;0,(MIN($N390/IF($I382&lt;=5,1,($I382-5)),$N390-SUM($N387:AP387))), (MAX($N390/IF($I382&lt;=5,1,($I382-5)),$N390-SUM($N387:AP387)))))</f>
        <v>0</v>
      </c>
      <c r="AR387" s="136">
        <f>IF(OR($I382=0,AQ391=0),0,IF($N390&gt;0,(MIN($N390/IF($I382&lt;=5,1,($I382-5)),$N390-SUM($N387:AQ387))), (MAX($N390/IF($I382&lt;=5,1,($I382-5)),$N390-SUM($N387:AQ387)))))</f>
        <v>0</v>
      </c>
      <c r="AS387" s="136">
        <f>IF(OR($I382=0,AR391=0),0,IF($N390&gt;0,(MIN($N390/IF($I382&lt;=5,1,($I382-5)),$N390-SUM($N387:AR387))), (MAX($N390/IF($I382&lt;=5,1,($I382-5)),$N390-SUM($N387:AR387)))))</f>
        <v>0</v>
      </c>
      <c r="AT387" s="136">
        <f>IF(OR($I382=0,AS391=0),0,IF($N390&gt;0,(MIN($N390/IF($I382&lt;=5,1,($I382-5)),$N390-SUM($N387:AS387))), (MAX($N390/IF($I382&lt;=5,1,($I382-5)),$N390-SUM($N387:AS387)))))</f>
        <v>0</v>
      </c>
      <c r="AU387" s="136">
        <f>IF(OR($I382=0,AT391=0),0,IF($N390&gt;0,(MIN($N390/IF($I382&lt;=5,1,($I382-5)),$N390-SUM($N387:AT387))), (MAX($N390/IF($I382&lt;=5,1,($I382-5)),$N390-SUM($N387:AT387)))))</f>
        <v>0</v>
      </c>
      <c r="AV387" s="136">
        <f>IF(OR($I382=0,AU391=0),0,IF($N390&gt;0,(MIN($N390/IF($I382&lt;=5,1,($I382-5)),$N390-SUM($N387:AU387))), (MAX($N390/IF($I382&lt;=5,1,($I382-5)),$N390-SUM($N387:AU387)))))</f>
        <v>0</v>
      </c>
      <c r="AW387" s="136">
        <f>IF(OR($I382=0,AV391=0),0,IF($N390&gt;0,(MIN($N390/IF($I382&lt;=5,1,($I382-5)),$N390-SUM($N387:AV387))), (MAX($N390/IF($I382&lt;=5,1,($I382-5)),$N390-SUM($N387:AV387)))))</f>
        <v>0</v>
      </c>
      <c r="AX387" s="136">
        <f>IF(OR($I382=0,AW391=0),0,IF($N390&gt;0,(MIN($N390/IF($I382&lt;=5,1,($I382-5)),$N390-SUM($N387:AW387))), (MAX($N390/IF($I382&lt;=5,1,($I382-5)),$N390-SUM($N387:AW387)))))</f>
        <v>0</v>
      </c>
      <c r="AY387" s="136">
        <f>IF(OR($I382=0,AX391=0),0,IF($N390&gt;0,(MIN($N390/IF($I382&lt;=5,1,($I382-5)),$N390-SUM($N387:AX387))), (MAX($N390/IF($I382&lt;=5,1,($I382-5)),$N390-SUM($N387:AX387)))))</f>
        <v>0</v>
      </c>
      <c r="AZ387" s="136">
        <f>IF(OR($I382=0,AY391=0),0,IF($N390&gt;0,(MIN($N390/IF($I382&lt;=5,1,($I382-5)),$N390-SUM($N387:AY387))), (MAX($N390/IF($I382&lt;=5,1,($I382-5)),$N390-SUM($N387:AY387)))))</f>
        <v>0</v>
      </c>
      <c r="BA387" s="136">
        <f>IF(OR($I382=0,AZ391=0),0,IF($N390&gt;0,(MIN($N390/IF($I382&lt;=5,1,($I382-5)),$N390-SUM($N387:AZ387))), (MAX($N390/IF($I382&lt;=5,1,($I382-5)),$N390-SUM($N387:AZ387)))))</f>
        <v>0</v>
      </c>
      <c r="BB387" s="136">
        <f>IF(OR($I382=0,BA391=0),0,IF($N390&gt;0,(MIN($N390/IF($I382&lt;=5,1,($I382-5)),$N390-SUM($N387:BA387))), (MAX($N390/IF($I382&lt;=5,1,($I382-5)),$N390-SUM($N387:BA387)))))</f>
        <v>0</v>
      </c>
      <c r="BC387" s="136">
        <f>IF(OR($I382=0,BB391=0),0,IF($N390&gt;0,(MIN($N390/IF($I382&lt;=5,1,($I382-5)),$N390-SUM($N387:BB387))), (MAX($N390/IF($I382&lt;=5,1,($I382-5)),$N390-SUM($N387:BB387)))))</f>
        <v>0</v>
      </c>
      <c r="BD387" s="136">
        <f>IF(OR($I382=0,BC391=0),0,IF($N390&gt;0,(MIN($N390/IF($I382&lt;=5,1,($I382-5)),$N390-SUM($N387:BC387))), (MAX($N390/IF($I382&lt;=5,1,($I382-5)),$N390-SUM($N387:BC387)))))</f>
        <v>0</v>
      </c>
      <c r="BE387" s="136">
        <f>IF(OR($I382=0,BD391=0),0,IF($N390&gt;0,(MIN($N390/IF($I382&lt;=5,1,($I382-5)),$N390-SUM($N387:BD387))), (MAX($N390/IF($I382&lt;=5,1,($I382-5)),$N390-SUM($N387:BD387)))))</f>
        <v>0</v>
      </c>
      <c r="BF387" s="136">
        <f>IF(OR($I382=0,BE391=0),0,IF($N390&gt;0,(MIN($N390/IF($I382&lt;=5,1,($I382-5)),$N390-SUM($N387:BE387))), (MAX($N390/IF($I382&lt;=5,1,($I382-5)),$N390-SUM($N387:BE387)))))</f>
        <v>0</v>
      </c>
      <c r="BG387" s="136">
        <f>IF(OR($I382=0,BF391=0),0,IF($N390&gt;0,(MIN($N390/IF($I382&lt;=5,1,($I382-5)),$N390-SUM($N387:BF387))), (MAX($N390/IF($I382&lt;=5,1,($I382-5)),$N390-SUM($N387:BF387)))))</f>
        <v>0</v>
      </c>
      <c r="BH387" s="136">
        <f>IF(OR($I382=0,BG391=0),0,IF($N390&gt;0,(MIN($N390/IF($I382&lt;=5,1,($I382-5)),$N390-SUM($N387:BG387))), (MAX($N390/IF($I382&lt;=5,1,($I382-5)),$N390-SUM($N387:BG387)))))</f>
        <v>0</v>
      </c>
      <c r="BI387" s="136">
        <f>IF(OR($I382=0,BH391=0),0,IF($N390&gt;0,(MIN($N390/IF($I382&lt;=5,1,($I382-5)),$N390-SUM($N387:BH387))), (MAX($N390/IF($I382&lt;=5,1,($I382-5)),$N390-SUM($N387:BH387)))))</f>
        <v>0</v>
      </c>
      <c r="BJ387" s="136">
        <f>IF(OR($I382=0,BI391=0),0,IF($N390&gt;0,(MIN($N390/IF($I382&lt;=5,1,($I382-5)),$N390-SUM($N387:BI387))), (MAX($N390/IF($I382&lt;=5,1,($I382-5)),$N390-SUM($N387:BI387)))))</f>
        <v>0</v>
      </c>
      <c r="BK387" s="136">
        <f>IF(OR($I382=0,BJ391=0),0,IF($N390&gt;0,(MIN($N390/IF($I382&lt;=5,1,($I382-5)),$N390-SUM($N387:BJ387))), (MAX($N390/IF($I382&lt;=5,1,($I382-5)),$N390-SUM($N387:BJ387)))))</f>
        <v>0</v>
      </c>
      <c r="BL387" s="136">
        <f>IF(OR($I382=0,BK391=0),0,IF($N390&gt;0,(MIN($N390/IF($I382&lt;=5,1,($I382-5)),$N390-SUM($N387:BK387))), (MAX($N390/IF($I382&lt;=5,1,($I382-5)),$N390-SUM($N387:BK387)))))</f>
        <v>0</v>
      </c>
      <c r="BM387" s="136">
        <f>IF(OR($I382=0,BL391=0),0,IF($N390&gt;0,(MIN($N390/IF($I382&lt;=5,1,($I382-5)),$N390-SUM($N387:BL387))), (MAX($N390/IF($I382&lt;=5,1,($I382-5)),$N390-SUM($N387:BL387)))))</f>
        <v>0</v>
      </c>
      <c r="BN387" s="136">
        <f>IF(OR($I382=0,BM391=0),0,IF($N390&gt;0,(MIN($N390/IF($I382&lt;=5,1,($I382-5)),$N390-SUM($N387:BM387))), (MAX($N390/IF($I382&lt;=5,1,($I382-5)),$N390-SUM($N387:BM387)))))</f>
        <v>0</v>
      </c>
      <c r="BO387" s="136">
        <f>IF(OR($I382=0,BN391=0),0,IF($N390&gt;0,(MIN($N390/IF($I382&lt;=5,1,($I382-5)),$N390-SUM($N387:BN387))), (MAX($N390/IF($I382&lt;=5,1,($I382-5)),$N390-SUM($N387:BN387)))))</f>
        <v>0</v>
      </c>
      <c r="BP387" s="136">
        <f>IF(OR($I382=0,BO391=0),0,IF($N390&gt;0,(MIN($N390/IF($I382&lt;=5,1,($I382-5)),$N390-SUM($N387:BO387))), (MAX($N390/IF($I382&lt;=5,1,($I382-5)),$N390-SUM($N387:BO387)))))</f>
        <v>0</v>
      </c>
      <c r="BQ387" s="136">
        <f>IF(OR($I382=0,BP391=0),0,IF($N390&gt;0,(MIN($N390/IF($I382&lt;=5,1,($I382-5)),$N390-SUM($N387:BP387))), (MAX($N390/IF($I382&lt;=5,1,($I382-5)),$N390-SUM($N387:BP387)))))</f>
        <v>0</v>
      </c>
      <c r="BR387" s="136">
        <f>IF(OR($I382=0,BQ391=0),0,IF($N390&gt;0,(MIN($N390/IF($I382&lt;=5,1,($I382-5)),$N390-SUM($N387:BQ387))), (MAX($N390/IF($I382&lt;=5,1,($I382-5)),$N390-SUM($N387:BQ387)))))</f>
        <v>0</v>
      </c>
      <c r="BS387" s="136">
        <f>IF(OR($I382=0,BR391=0),0,IF($N390&gt;0,(MIN($N390/IF($I382&lt;=5,1,($I382-5)),$N390-SUM($N387:BR387))), (MAX($N390/IF($I382&lt;=5,1,($I382-5)),$N390-SUM($N387:BR387)))))</f>
        <v>0</v>
      </c>
      <c r="BT387" s="136">
        <f>IF(OR($I382=0,BS391=0),0,IF($N390&gt;0,(MIN($N390/IF($I382&lt;=5,1,($I382-5)),$N390-SUM($N387:BS387))), (MAX($N390/IF($I382&lt;=5,1,($I382-5)),$N390-SUM($N387:BS387)))))</f>
        <v>0</v>
      </c>
      <c r="BU387" s="136">
        <f>IF(OR($I382=0,BT391=0),0,IF($N390&gt;0,(MIN($N390/IF($I382&lt;=5,1,($I382-5)),$N390-SUM($N387:BT387))), (MAX($N390/IF($I382&lt;=5,1,($I382-5)),$N390-SUM($N387:BT387)))))</f>
        <v>0</v>
      </c>
      <c r="BV387" s="136">
        <f>IF(OR($I382=0,BU391=0),0,IF($N390&gt;0,(MIN($N390/IF($I382&lt;=5,1,($I382-5)),$N390-SUM($N387:BU387))), (MAX($N390/IF($I382&lt;=5,1,($I382-5)),$N390-SUM($N387:BU387)))))</f>
        <v>0</v>
      </c>
      <c r="BW387" s="136">
        <f>IF(OR($I382=0,BV391=0),0,IF($N390&gt;0,(MIN($N390/IF($I382&lt;=5,1,($I382-5)),$N390-SUM($N387:BV387))), (MAX($N390/IF($I382&lt;=5,1,($I382-5)),$N390-SUM($N387:BV387)))))</f>
        <v>0</v>
      </c>
    </row>
    <row r="388" spans="3:75" ht="12.75" customHeight="1" outlineLevel="1">
      <c r="D388" s="140" t="s">
        <v>35</v>
      </c>
      <c r="E388" s="141" t="s">
        <v>55</v>
      </c>
      <c r="F388" s="141"/>
      <c r="G388" s="141"/>
      <c r="H388" s="141"/>
      <c r="I388" s="142"/>
      <c r="J388" s="143">
        <f>SUM(J386:J387)</f>
        <v>-1.1133770188029188</v>
      </c>
      <c r="K388" s="143">
        <f t="shared" ref="K388:N388" si="98">SUM(K386:K387)</f>
        <v>0</v>
      </c>
      <c r="L388" s="143">
        <f t="shared" si="98"/>
        <v>0</v>
      </c>
      <c r="M388" s="143">
        <f t="shared" si="98"/>
        <v>0</v>
      </c>
      <c r="N388" s="143">
        <f t="shared" si="98"/>
        <v>0</v>
      </c>
      <c r="O388" s="143">
        <f>SUM(O386:O387)</f>
        <v>0</v>
      </c>
      <c r="P388" s="143">
        <f t="shared" ref="P388:BV388" si="99">SUM(P386:P387)</f>
        <v>0</v>
      </c>
      <c r="Q388" s="143">
        <f t="shared" si="99"/>
        <v>0</v>
      </c>
      <c r="R388" s="143">
        <f t="shared" si="99"/>
        <v>0</v>
      </c>
      <c r="S388" s="143">
        <f t="shared" si="99"/>
        <v>0</v>
      </c>
      <c r="T388" s="143">
        <f t="shared" si="99"/>
        <v>0</v>
      </c>
      <c r="U388" s="143">
        <f t="shared" si="99"/>
        <v>0</v>
      </c>
      <c r="V388" s="143">
        <f t="shared" si="99"/>
        <v>0</v>
      </c>
      <c r="W388" s="143">
        <f t="shared" si="99"/>
        <v>0</v>
      </c>
      <c r="X388" s="143">
        <f t="shared" si="99"/>
        <v>0</v>
      </c>
      <c r="Y388" s="143">
        <f t="shared" si="99"/>
        <v>0</v>
      </c>
      <c r="Z388" s="143">
        <f t="shared" si="99"/>
        <v>0</v>
      </c>
      <c r="AA388" s="143">
        <f t="shared" si="99"/>
        <v>0</v>
      </c>
      <c r="AB388" s="143">
        <f t="shared" si="99"/>
        <v>0</v>
      </c>
      <c r="AC388" s="143">
        <f t="shared" si="99"/>
        <v>0</v>
      </c>
      <c r="AD388" s="143">
        <f t="shared" si="99"/>
        <v>0</v>
      </c>
      <c r="AE388" s="143">
        <f t="shared" si="99"/>
        <v>0</v>
      </c>
      <c r="AF388" s="143">
        <f t="shared" si="99"/>
        <v>0</v>
      </c>
      <c r="AG388" s="143">
        <f t="shared" si="99"/>
        <v>0</v>
      </c>
      <c r="AH388" s="143">
        <f t="shared" si="99"/>
        <v>0</v>
      </c>
      <c r="AI388" s="143">
        <f t="shared" si="99"/>
        <v>0</v>
      </c>
      <c r="AJ388" s="143">
        <f t="shared" si="99"/>
        <v>0</v>
      </c>
      <c r="AK388" s="143">
        <f t="shared" si="99"/>
        <v>0</v>
      </c>
      <c r="AL388" s="143">
        <f t="shared" si="99"/>
        <v>0</v>
      </c>
      <c r="AM388" s="143">
        <f t="shared" si="99"/>
        <v>0</v>
      </c>
      <c r="AN388" s="143">
        <f t="shared" si="99"/>
        <v>0</v>
      </c>
      <c r="AO388" s="143">
        <f t="shared" si="99"/>
        <v>0</v>
      </c>
      <c r="AP388" s="143">
        <f t="shared" si="99"/>
        <v>0</v>
      </c>
      <c r="AQ388" s="143">
        <f t="shared" si="99"/>
        <v>0</v>
      </c>
      <c r="AR388" s="143">
        <f t="shared" si="99"/>
        <v>0</v>
      </c>
      <c r="AS388" s="143">
        <f t="shared" si="99"/>
        <v>0</v>
      </c>
      <c r="AT388" s="143">
        <f t="shared" si="99"/>
        <v>0</v>
      </c>
      <c r="AU388" s="143">
        <f t="shared" si="99"/>
        <v>0</v>
      </c>
      <c r="AV388" s="143">
        <f t="shared" si="99"/>
        <v>0</v>
      </c>
      <c r="AW388" s="143">
        <f t="shared" si="99"/>
        <v>0</v>
      </c>
      <c r="AX388" s="143">
        <f t="shared" si="99"/>
        <v>0</v>
      </c>
      <c r="AY388" s="143">
        <f t="shared" si="99"/>
        <v>0</v>
      </c>
      <c r="AZ388" s="143">
        <f t="shared" si="99"/>
        <v>0</v>
      </c>
      <c r="BA388" s="143">
        <f t="shared" si="99"/>
        <v>0</v>
      </c>
      <c r="BB388" s="143">
        <f t="shared" si="99"/>
        <v>0</v>
      </c>
      <c r="BC388" s="143">
        <f t="shared" si="99"/>
        <v>0</v>
      </c>
      <c r="BD388" s="143">
        <f t="shared" si="99"/>
        <v>0</v>
      </c>
      <c r="BE388" s="143">
        <f t="shared" si="99"/>
        <v>0</v>
      </c>
      <c r="BF388" s="143">
        <f t="shared" si="99"/>
        <v>0</v>
      </c>
      <c r="BG388" s="143">
        <f t="shared" si="99"/>
        <v>0</v>
      </c>
      <c r="BH388" s="143">
        <f t="shared" si="99"/>
        <v>0</v>
      </c>
      <c r="BI388" s="143">
        <f t="shared" si="99"/>
        <v>0</v>
      </c>
      <c r="BJ388" s="143">
        <f t="shared" si="99"/>
        <v>0</v>
      </c>
      <c r="BK388" s="143">
        <f t="shared" si="99"/>
        <v>0</v>
      </c>
      <c r="BL388" s="143">
        <f t="shared" si="99"/>
        <v>0</v>
      </c>
      <c r="BM388" s="143">
        <f t="shared" si="99"/>
        <v>0</v>
      </c>
      <c r="BN388" s="143">
        <f t="shared" si="99"/>
        <v>0</v>
      </c>
      <c r="BO388" s="143">
        <f t="shared" si="99"/>
        <v>0</v>
      </c>
      <c r="BP388" s="143">
        <f t="shared" si="99"/>
        <v>0</v>
      </c>
      <c r="BQ388" s="143">
        <f t="shared" si="99"/>
        <v>0</v>
      </c>
      <c r="BR388" s="143">
        <f t="shared" si="99"/>
        <v>0</v>
      </c>
      <c r="BS388" s="143">
        <f t="shared" si="99"/>
        <v>0</v>
      </c>
      <c r="BT388" s="143">
        <f t="shared" si="99"/>
        <v>0</v>
      </c>
      <c r="BU388" s="143">
        <f t="shared" si="99"/>
        <v>0</v>
      </c>
      <c r="BV388" s="143">
        <f t="shared" si="99"/>
        <v>0</v>
      </c>
      <c r="BW388" s="143">
        <f t="shared" ref="BW388" si="100">SUM(BW386:BW387)</f>
        <v>0</v>
      </c>
    </row>
    <row r="389" spans="3:75" ht="12.75" customHeight="1" outlineLevel="1">
      <c r="D389" s="126" t="s">
        <v>13</v>
      </c>
      <c r="I389" s="134">
        <f>IF(I$5=first_reg_period, INDEX('Inputs - Summary'!$I$43:$I$52,MATCH(B381,'Inputs - Summary'!$C$43:$C$52,0)),0)</f>
        <v>-1.1133770188029188</v>
      </c>
      <c r="J389" s="134">
        <f>IF(J$5=first_reg_period, INDEX('Inputs - Summary'!$I$43:$I$49,MATCH(C381,'Inputs - Summary'!$C$43:$C$49,0)),0)</f>
        <v>0</v>
      </c>
      <c r="K389" s="134">
        <f>IF(K$5=first_reg_period, INDEX('Inputs - Summary'!$I$43:$I$49,MATCH(D381,'Inputs - Summary'!$C$43:$C$49,0)),0)</f>
        <v>0</v>
      </c>
      <c r="L389" s="134">
        <f>IF(L$5=first_reg_period, INDEX('Inputs - Summary'!$I$43:$I$49,MATCH(E381,'Inputs - Summary'!$C$43:$C$49,0)),0)</f>
        <v>0</v>
      </c>
      <c r="M389" s="134">
        <f>IF(M$5=first_reg_period, INDEX('Inputs - Summary'!$I$43:$I$49,MATCH(F381,'Inputs - Summary'!$C$43:$C$49,0)),0)</f>
        <v>0</v>
      </c>
      <c r="N389" s="134">
        <f>IF(N$5=first_reg_period, INDEX('Inputs - Summary'!$I$43:$I$49,MATCH(G381,'Inputs - Summary'!$C$43:$C$49,0)),0)</f>
        <v>0</v>
      </c>
      <c r="O389" s="134">
        <f>IF(O$5=first_reg_period, INDEX('Inputs - Summary'!$I$43:$I$49,MATCH(H381,'Inputs - Summary'!$C$43:$C$49,0)),0)</f>
        <v>0</v>
      </c>
      <c r="P389" s="134">
        <f>IF(P$5=first_reg_period, INDEX('Inputs - Summary'!$I$43:$I$49,MATCH(I381,'Inputs - Summary'!$C$43:$C$49,0)),0)</f>
        <v>0</v>
      </c>
      <c r="Q389" s="134">
        <f>IF(Q$5=first_reg_period, INDEX('Inputs - Summary'!$I$43:$I$49,MATCH(J381,'Inputs - Summary'!$C$43:$C$49,0)),0)</f>
        <v>0</v>
      </c>
      <c r="R389" s="134">
        <f>IF(R$5=first_reg_period, INDEX('Inputs - Summary'!$I$43:$I$49,MATCH(K381,'Inputs - Summary'!$C$43:$C$49,0)),0)</f>
        <v>0</v>
      </c>
      <c r="S389" s="134">
        <f>IF(S$5=first_reg_period, INDEX('Inputs - Summary'!$I$43:$I$49,MATCH(L381,'Inputs - Summary'!$C$43:$C$49,0)),0)</f>
        <v>0</v>
      </c>
      <c r="T389" s="134">
        <f>IF(T$5=first_reg_period, INDEX('Inputs - Summary'!$I$43:$I$49,MATCH(M381,'Inputs - Summary'!$C$43:$C$49,0)),0)</f>
        <v>0</v>
      </c>
      <c r="U389" s="134">
        <f>IF(U$5=first_reg_period, INDEX('Inputs - Summary'!$I$43:$I$49,MATCH(N381,'Inputs - Summary'!$C$43:$C$49,0)),0)</f>
        <v>0</v>
      </c>
      <c r="V389" s="134">
        <f>IF(V$5=first_reg_period, INDEX('Inputs - Summary'!$I$43:$I$49,MATCH(O381,'Inputs - Summary'!$C$43:$C$49,0)),0)</f>
        <v>0</v>
      </c>
      <c r="W389" s="134">
        <f>IF(W$5=first_reg_period, INDEX('Inputs - Summary'!$I$43:$I$49,MATCH(P381,'Inputs - Summary'!$C$43:$C$49,0)),0)</f>
        <v>0</v>
      </c>
      <c r="X389" s="134">
        <f>IF(X$5=first_reg_period, INDEX('Inputs - Summary'!$I$43:$I$49,MATCH(Q381,'Inputs - Summary'!$C$43:$C$49,0)),0)</f>
        <v>0</v>
      </c>
      <c r="Y389" s="134">
        <f>IF(Y$5=first_reg_period, INDEX('Inputs - Summary'!$I$43:$I$49,MATCH(R381,'Inputs - Summary'!$C$43:$C$49,0)),0)</f>
        <v>0</v>
      </c>
      <c r="Z389" s="134">
        <f>IF(Z$5=first_reg_period, INDEX('Inputs - Summary'!$I$43:$I$49,MATCH(S381,'Inputs - Summary'!$C$43:$C$49,0)),0)</f>
        <v>0</v>
      </c>
      <c r="AA389" s="134">
        <f>IF(AA$5=first_reg_period, INDEX('Inputs - Summary'!$I$43:$I$49,MATCH(T381,'Inputs - Summary'!$C$43:$C$49,0)),0)</f>
        <v>0</v>
      </c>
      <c r="AB389" s="134">
        <f>IF(AB$5=first_reg_period, INDEX('Inputs - Summary'!$I$43:$I$49,MATCH(U381,'Inputs - Summary'!$C$43:$C$49,0)),0)</f>
        <v>0</v>
      </c>
      <c r="AC389" s="134">
        <f>IF(AC$5=first_reg_period, INDEX('Inputs - Summary'!$I$43:$I$49,MATCH(V381,'Inputs - Summary'!$C$43:$C$49,0)),0)</f>
        <v>0</v>
      </c>
      <c r="AD389" s="134">
        <f>IF(AD$5=first_reg_period, INDEX('Inputs - Summary'!$I$43:$I$49,MATCH(W381,'Inputs - Summary'!$C$43:$C$49,0)),0)</f>
        <v>0</v>
      </c>
      <c r="AE389" s="134">
        <f>IF(AE$5=first_reg_period, INDEX('Inputs - Summary'!$I$43:$I$49,MATCH(X381,'Inputs - Summary'!$C$43:$C$49,0)),0)</f>
        <v>0</v>
      </c>
      <c r="AF389" s="134">
        <f>IF(AF$5=first_reg_period, INDEX('Inputs - Summary'!$I$43:$I$49,MATCH(Y381,'Inputs - Summary'!$C$43:$C$49,0)),0)</f>
        <v>0</v>
      </c>
      <c r="AG389" s="134">
        <f>IF(AG$5=first_reg_period, INDEX('Inputs - Summary'!$I$43:$I$49,MATCH(Z381,'Inputs - Summary'!$C$43:$C$49,0)),0)</f>
        <v>0</v>
      </c>
      <c r="AH389" s="134">
        <f>IF(AH$5=first_reg_period, INDEX('Inputs - Summary'!$I$43:$I$49,MATCH(AA381,'Inputs - Summary'!$C$43:$C$49,0)),0)</f>
        <v>0</v>
      </c>
      <c r="AI389" s="134">
        <f>IF(AI$5=first_reg_period, INDEX('Inputs - Summary'!$I$43:$I$49,MATCH(AB381,'Inputs - Summary'!$C$43:$C$49,0)),0)</f>
        <v>0</v>
      </c>
      <c r="AJ389" s="134">
        <f>IF(AJ$5=first_reg_period, INDEX('Inputs - Summary'!$I$43:$I$49,MATCH(AC381,'Inputs - Summary'!$C$43:$C$49,0)),0)</f>
        <v>0</v>
      </c>
      <c r="AK389" s="134">
        <f>IF(AK$5=first_reg_period, INDEX('Inputs - Summary'!$I$43:$I$49,MATCH(AD381,'Inputs - Summary'!$C$43:$C$49,0)),0)</f>
        <v>0</v>
      </c>
      <c r="AL389" s="134">
        <f>IF(AL$5=first_reg_period, INDEX('Inputs - Summary'!$I$43:$I$49,MATCH(AE381,'Inputs - Summary'!$C$43:$C$49,0)),0)</f>
        <v>0</v>
      </c>
      <c r="AM389" s="134">
        <f>IF(AM$5=first_reg_period, INDEX('Inputs - Summary'!$I$43:$I$49,MATCH(AF381,'Inputs - Summary'!$C$43:$C$49,0)),0)</f>
        <v>0</v>
      </c>
      <c r="AN389" s="134">
        <f>IF(AN$5=first_reg_period, INDEX('Inputs - Summary'!$I$43:$I$49,MATCH(AG381,'Inputs - Summary'!$C$43:$C$49,0)),0)</f>
        <v>0</v>
      </c>
      <c r="AO389" s="134">
        <f>IF(AO$5=first_reg_period, INDEX('Inputs - Summary'!$I$43:$I$49,MATCH(AH381,'Inputs - Summary'!$C$43:$C$49,0)),0)</f>
        <v>0</v>
      </c>
      <c r="AP389" s="134">
        <f>IF(AP$5=first_reg_period, INDEX('Inputs - Summary'!$I$43:$I$49,MATCH(AI381,'Inputs - Summary'!$C$43:$C$49,0)),0)</f>
        <v>0</v>
      </c>
      <c r="AQ389" s="134">
        <f>IF(AQ$5=first_reg_period, INDEX('Inputs - Summary'!$I$43:$I$49,MATCH(AJ381,'Inputs - Summary'!$C$43:$C$49,0)),0)</f>
        <v>0</v>
      </c>
      <c r="AR389" s="134">
        <f>IF(AR$5=first_reg_period, INDEX('Inputs - Summary'!$I$43:$I$49,MATCH(AK381,'Inputs - Summary'!$C$43:$C$49,0)),0)</f>
        <v>0</v>
      </c>
      <c r="AS389" s="134">
        <f>IF(AS$5=first_reg_period, INDEX('Inputs - Summary'!$I$43:$I$49,MATCH(AL381,'Inputs - Summary'!$C$43:$C$49,0)),0)</f>
        <v>0</v>
      </c>
      <c r="AT389" s="134">
        <f>IF(AT$5=first_reg_period, INDEX('Inputs - Summary'!$I$43:$I$49,MATCH(AM381,'Inputs - Summary'!$C$43:$C$49,0)),0)</f>
        <v>0</v>
      </c>
      <c r="AU389" s="134">
        <f>IF(AU$5=first_reg_period, INDEX('Inputs - Summary'!$I$43:$I$49,MATCH(AN381,'Inputs - Summary'!$C$43:$C$49,0)),0)</f>
        <v>0</v>
      </c>
      <c r="AV389" s="134">
        <f>IF(AV$5=first_reg_period, INDEX('Inputs - Summary'!$I$43:$I$49,MATCH(AO381,'Inputs - Summary'!$C$43:$C$49,0)),0)</f>
        <v>0</v>
      </c>
      <c r="AW389" s="134">
        <f>IF(AW$5=first_reg_period, INDEX('Inputs - Summary'!$I$43:$I$49,MATCH(AP381,'Inputs - Summary'!$C$43:$C$49,0)),0)</f>
        <v>0</v>
      </c>
      <c r="AX389" s="134">
        <f>IF(AX$5=first_reg_period, INDEX('Inputs - Summary'!$I$43:$I$49,MATCH(AQ381,'Inputs - Summary'!$C$43:$C$49,0)),0)</f>
        <v>0</v>
      </c>
      <c r="AY389" s="134">
        <f>IF(AY$5=first_reg_period, INDEX('Inputs - Summary'!$I$43:$I$49,MATCH(AR381,'Inputs - Summary'!$C$43:$C$49,0)),0)</f>
        <v>0</v>
      </c>
      <c r="AZ389" s="134">
        <f>IF(AZ$5=first_reg_period, INDEX('Inputs - Summary'!$I$43:$I$49,MATCH(AS381,'Inputs - Summary'!$C$43:$C$49,0)),0)</f>
        <v>0</v>
      </c>
      <c r="BA389" s="134">
        <f>IF(BA$5=first_reg_period, INDEX('Inputs - Summary'!$I$43:$I$49,MATCH(AT381,'Inputs - Summary'!$C$43:$C$49,0)),0)</f>
        <v>0</v>
      </c>
      <c r="BB389" s="134">
        <f>IF(BB$5=first_reg_period, INDEX('Inputs - Summary'!$I$43:$I$49,MATCH(AU381,'Inputs - Summary'!$C$43:$C$49,0)),0)</f>
        <v>0</v>
      </c>
      <c r="BC389" s="134">
        <f>IF(BC$5=first_reg_period, INDEX('Inputs - Summary'!$I$43:$I$49,MATCH(AV381,'Inputs - Summary'!$C$43:$C$49,0)),0)</f>
        <v>0</v>
      </c>
      <c r="BD389" s="134">
        <f>IF(BD$5=first_reg_period, INDEX('Inputs - Summary'!$I$43:$I$49,MATCH(AW381,'Inputs - Summary'!$C$43:$C$49,0)),0)</f>
        <v>0</v>
      </c>
      <c r="BE389" s="134">
        <f>IF(BE$5=first_reg_period, INDEX('Inputs - Summary'!$I$43:$I$49,MATCH(AX381,'Inputs - Summary'!$C$43:$C$49,0)),0)</f>
        <v>0</v>
      </c>
      <c r="BF389" s="134">
        <f>IF(BF$5=first_reg_period, INDEX('Inputs - Summary'!$I$43:$I$49,MATCH(AY381,'Inputs - Summary'!$C$43:$C$49,0)),0)</f>
        <v>0</v>
      </c>
      <c r="BG389" s="134">
        <f>IF(BG$5=first_reg_period, INDEX('Inputs - Summary'!$I$43:$I$49,MATCH(AZ381,'Inputs - Summary'!$C$43:$C$49,0)),0)</f>
        <v>0</v>
      </c>
      <c r="BH389" s="134">
        <f>IF(BH$5=first_reg_period, INDEX('Inputs - Summary'!$I$43:$I$49,MATCH(BA381,'Inputs - Summary'!$C$43:$C$49,0)),0)</f>
        <v>0</v>
      </c>
      <c r="BI389" s="134">
        <f>IF(BI$5=first_reg_period, INDEX('Inputs - Summary'!$I$43:$I$49,MATCH(BB381,'Inputs - Summary'!$C$43:$C$49,0)),0)</f>
        <v>0</v>
      </c>
      <c r="BJ389" s="134">
        <f>IF(BJ$5=first_reg_period, INDEX('Inputs - Summary'!$I$43:$I$49,MATCH(BC381,'Inputs - Summary'!$C$43:$C$49,0)),0)</f>
        <v>0</v>
      </c>
      <c r="BK389" s="134">
        <f>IF(BK$5=first_reg_period, INDEX('Inputs - Summary'!$I$43:$I$49,MATCH(BD381,'Inputs - Summary'!$C$43:$C$49,0)),0)</f>
        <v>0</v>
      </c>
      <c r="BL389" s="134">
        <f>IF(BL$5=first_reg_period, INDEX('Inputs - Summary'!$I$43:$I$49,MATCH(BE381,'Inputs - Summary'!$C$43:$C$49,0)),0)</f>
        <v>0</v>
      </c>
      <c r="BM389" s="134">
        <f>IF(BM$5=first_reg_period, INDEX('Inputs - Summary'!$I$43:$I$49,MATCH(BF381,'Inputs - Summary'!$C$43:$C$49,0)),0)</f>
        <v>0</v>
      </c>
      <c r="BN389" s="134">
        <f>IF(BN$5=first_reg_period, INDEX('Inputs - Summary'!$I$43:$I$49,MATCH(BG381,'Inputs - Summary'!$C$43:$C$49,0)),0)</f>
        <v>0</v>
      </c>
      <c r="BO389" s="134">
        <f>IF(BO$5=first_reg_period, INDEX('Inputs - Summary'!$I$43:$I$49,MATCH(BH381,'Inputs - Summary'!$C$43:$C$49,0)),0)</f>
        <v>0</v>
      </c>
      <c r="BP389" s="134">
        <f>IF(BP$5=first_reg_period, INDEX('Inputs - Summary'!$I$43:$I$49,MATCH(BI381,'Inputs - Summary'!$C$43:$C$49,0)),0)</f>
        <v>0</v>
      </c>
      <c r="BQ389" s="134">
        <f>IF(BQ$5=first_reg_period, INDEX('Inputs - Summary'!$I$43:$I$49,MATCH(BJ381,'Inputs - Summary'!$C$43:$C$49,0)),0)</f>
        <v>0</v>
      </c>
      <c r="BR389" s="134">
        <f>IF(BR$5=first_reg_period, INDEX('Inputs - Summary'!$I$43:$I$49,MATCH(BK381,'Inputs - Summary'!$C$43:$C$49,0)),0)</f>
        <v>0</v>
      </c>
      <c r="BS389" s="134">
        <f>IF(BS$5=first_reg_period, INDEX('Inputs - Summary'!$I$43:$I$49,MATCH(BL381,'Inputs - Summary'!$C$43:$C$49,0)),0)</f>
        <v>0</v>
      </c>
      <c r="BT389" s="134">
        <f>IF(BT$5=first_reg_period, INDEX('Inputs - Summary'!$I$43:$I$49,MATCH(BM381,'Inputs - Summary'!$C$43:$C$49,0)),0)</f>
        <v>0</v>
      </c>
      <c r="BU389" s="134">
        <f>IF(BU$5=first_reg_period, INDEX('Inputs - Summary'!$I$43:$I$49,MATCH(BN381,'Inputs - Summary'!$C$43:$C$49,0)),0)</f>
        <v>0</v>
      </c>
      <c r="BV389" s="134">
        <f>IF(BV$5=first_reg_period, INDEX('Inputs - Summary'!$I$43:$I$49,MATCH(BO381,'Inputs - Summary'!$C$43:$C$49,0)),0)</f>
        <v>0</v>
      </c>
      <c r="BW389" s="134">
        <f>IF(BW$5=first_reg_period, INDEX('Inputs - Summary'!$I$43:$I$49,MATCH(BP381,'Inputs - Summary'!$C$43:$C$49,0)),0)</f>
        <v>0</v>
      </c>
    </row>
    <row r="390" spans="3:75" ht="12.75" customHeight="1" outlineLevel="1">
      <c r="D390" s="126" t="s">
        <v>56</v>
      </c>
      <c r="I390" s="134"/>
      <c r="J390" s="144">
        <f>IF(J$5=second_reg_period, INDEX('Inputs - Summary'!$N$219:$N$228,MATCH($B381,'Inputs - Summary'!$C$219:$C$228,0)),0)/conv_2015_2010</f>
        <v>0</v>
      </c>
      <c r="K390" s="144">
        <f>IF(K$5=second_reg_period, INDEX('Inputs - Summary'!$N$219:$N$228,MATCH($B381,'Inputs - Summary'!$C$219:$C$228,0)),0)/conv_2015_2010</f>
        <v>0</v>
      </c>
      <c r="L390" s="144">
        <f>IF(L$5=second_reg_period, INDEX('Inputs - Summary'!$N$219:$N$228,MATCH($B381,'Inputs - Summary'!$C$219:$C$228,0)),0)/conv_2015_2010</f>
        <v>0</v>
      </c>
      <c r="M390" s="144">
        <f>IF(M$5=second_reg_period, INDEX('Inputs - Summary'!$N$219:$N$228,MATCH($B381,'Inputs - Summary'!$C$219:$C$228,0)),0)/conv_2015_2010</f>
        <v>0</v>
      </c>
      <c r="N390" s="144">
        <f>IF(N$5=second_reg_period, INDEX('Inputs - Summary'!$N$219:$N$228,MATCH($B381,'Inputs - Summary'!$C$219:$C$228,0)),0)/conv_2015_2010</f>
        <v>0</v>
      </c>
      <c r="O390" s="144">
        <f>IF(O$5=second_reg_period, INDEX('Inputs - Summary'!$N$219:$N$228,MATCH($B381,'Inputs - Summary'!$C$219:$C$228,0)),0)/conv_2015_2010</f>
        <v>0</v>
      </c>
      <c r="P390" s="144">
        <f>IF(P$5=second_reg_period, INDEX('Inputs - Summary'!$N$219:$N$228,MATCH($B381,'Inputs - Summary'!$C$219:$C$228,0)),0)/conv_2015_2010</f>
        <v>0</v>
      </c>
      <c r="Q390" s="144">
        <f>IF(Q$5=second_reg_period, INDEX('Inputs - Summary'!$N$219:$N$228,MATCH($B381,'Inputs - Summary'!$C$219:$C$228,0)),0)/conv_2015_2010</f>
        <v>0</v>
      </c>
      <c r="R390" s="144">
        <f>IF(R$5=second_reg_period, INDEX('Inputs - Summary'!$N$219:$N$228,MATCH($B381,'Inputs - Summary'!$C$219:$C$228,0)),0)/conv_2015_2010</f>
        <v>0</v>
      </c>
      <c r="S390" s="144">
        <f>IF(S$5=second_reg_period, INDEX('Inputs - Summary'!$N$219:$N$228,MATCH($B381,'Inputs - Summary'!$C$219:$C$228,0)),0)/conv_2015_2010</f>
        <v>0</v>
      </c>
      <c r="T390" s="144">
        <f>IF(T$5=second_reg_period, INDEX('Inputs - Summary'!$N$219:$N$228,MATCH($B381,'Inputs - Summary'!$C$219:$C$228,0)),0)/conv_2015_2010</f>
        <v>0</v>
      </c>
      <c r="U390" s="144">
        <f>IF(U$5=second_reg_period, INDEX('Inputs - Summary'!$N$219:$N$228,MATCH($B381,'Inputs - Summary'!$C$219:$C$228,0)),0)/conv_2015_2010</f>
        <v>0</v>
      </c>
      <c r="V390" s="144">
        <f>IF(V$5=second_reg_period, INDEX('Inputs - Summary'!$N$219:$N$228,MATCH($B381,'Inputs - Summary'!$C$219:$C$228,0)),0)/conv_2015_2010</f>
        <v>0</v>
      </c>
      <c r="W390" s="144">
        <f>IF(W$5=second_reg_period, INDEX('Inputs - Summary'!$N$219:$N$228,MATCH($B381,'Inputs - Summary'!$C$219:$C$228,0)),0)/conv_2015_2010</f>
        <v>0</v>
      </c>
      <c r="X390" s="144">
        <f>IF(X$5=second_reg_period, INDEX('Inputs - Summary'!$N$219:$N$228,MATCH($B381,'Inputs - Summary'!$C$219:$C$228,0)),0)/conv_2015_2010</f>
        <v>0</v>
      </c>
      <c r="Y390" s="144">
        <f>IF(Y$5=second_reg_period, INDEX('Inputs - Summary'!$N$219:$N$228,MATCH($B381,'Inputs - Summary'!$C$219:$C$228,0)),0)/conv_2015_2010</f>
        <v>0</v>
      </c>
      <c r="Z390" s="144">
        <f>IF(Z$5=second_reg_period, INDEX('Inputs - Summary'!$N$219:$N$228,MATCH($B381,'Inputs - Summary'!$C$219:$C$228,0)),0)/conv_2015_2010</f>
        <v>0</v>
      </c>
      <c r="AA390" s="144">
        <f>IF(AA$5=second_reg_period, INDEX('Inputs - Summary'!$N$219:$N$228,MATCH($B381,'Inputs - Summary'!$C$219:$C$228,0)),0)/conv_2015_2010</f>
        <v>0</v>
      </c>
      <c r="AB390" s="144">
        <f>IF(AB$5=second_reg_period, INDEX('Inputs - Summary'!$N$219:$N$228,MATCH($B381,'Inputs - Summary'!$C$219:$C$228,0)),0)/conv_2015_2010</f>
        <v>0</v>
      </c>
      <c r="AC390" s="144">
        <f>IF(AC$5=second_reg_period, INDEX('Inputs - Summary'!$N$219:$N$228,MATCH($B381,'Inputs - Summary'!$C$219:$C$228,0)),0)/conv_2015_2010</f>
        <v>0</v>
      </c>
      <c r="AD390" s="144">
        <f>IF(AD$5=second_reg_period, INDEX('Inputs - Summary'!$N$219:$N$228,MATCH($B381,'Inputs - Summary'!$C$219:$C$228,0)),0)/conv_2015_2010</f>
        <v>0</v>
      </c>
      <c r="AE390" s="144">
        <f>IF(AE$5=second_reg_period, INDEX('Inputs - Summary'!$N$219:$N$228,MATCH($B381,'Inputs - Summary'!$C$219:$C$228,0)),0)/conv_2015_2010</f>
        <v>0</v>
      </c>
      <c r="AF390" s="144">
        <f>IF(AF$5=second_reg_period, INDEX('Inputs - Summary'!$N$219:$N$228,MATCH($B381,'Inputs - Summary'!$C$219:$C$228,0)),0)/conv_2015_2010</f>
        <v>0</v>
      </c>
      <c r="AG390" s="144">
        <f>IF(AG$5=second_reg_period, INDEX('Inputs - Summary'!$N$219:$N$228,MATCH($B381,'Inputs - Summary'!$C$219:$C$228,0)),0)/conv_2015_2010</f>
        <v>0</v>
      </c>
      <c r="AH390" s="144">
        <f>IF(AH$5=second_reg_period, INDEX('Inputs - Summary'!$N$219:$N$228,MATCH($B381,'Inputs - Summary'!$C$219:$C$228,0)),0)/conv_2015_2010</f>
        <v>0</v>
      </c>
      <c r="AI390" s="144">
        <f>IF(AI$5=second_reg_period, INDEX('Inputs - Summary'!$N$219:$N$228,MATCH($B381,'Inputs - Summary'!$C$219:$C$228,0)),0)/conv_2015_2010</f>
        <v>0</v>
      </c>
      <c r="AJ390" s="144">
        <f>IF(AJ$5=second_reg_period, INDEX('Inputs - Summary'!$N$219:$N$228,MATCH($B381,'Inputs - Summary'!$C$219:$C$228,0)),0)/conv_2015_2010</f>
        <v>0</v>
      </c>
      <c r="AK390" s="144">
        <f>IF(AK$5=second_reg_period, INDEX('Inputs - Summary'!$N$219:$N$228,MATCH($B381,'Inputs - Summary'!$C$219:$C$228,0)),0)/conv_2015_2010</f>
        <v>0</v>
      </c>
      <c r="AL390" s="144">
        <f>IF(AL$5=second_reg_period, INDEX('Inputs - Summary'!$N$219:$N$228,MATCH($B381,'Inputs - Summary'!$C$219:$C$228,0)),0)/conv_2015_2010</f>
        <v>0</v>
      </c>
      <c r="AM390" s="144">
        <f>IF(AM$5=second_reg_period, INDEX('Inputs - Summary'!$N$219:$N$228,MATCH($B381,'Inputs - Summary'!$C$219:$C$228,0)),0)/conv_2015_2010</f>
        <v>0</v>
      </c>
      <c r="AN390" s="144">
        <f>IF(AN$5=second_reg_period, INDEX('Inputs - Summary'!$N$219:$N$228,MATCH($B381,'Inputs - Summary'!$C$219:$C$228,0)),0)/conv_2015_2010</f>
        <v>0</v>
      </c>
      <c r="AO390" s="144">
        <f>IF(AO$5=second_reg_period, INDEX('Inputs - Summary'!$N$219:$N$228,MATCH($B381,'Inputs - Summary'!$C$219:$C$228,0)),0)/conv_2015_2010</f>
        <v>0</v>
      </c>
      <c r="AP390" s="144">
        <f>IF(AP$5=second_reg_period, INDEX('Inputs - Summary'!$N$219:$N$228,MATCH($B381,'Inputs - Summary'!$C$219:$C$228,0)),0)/conv_2015_2010</f>
        <v>0</v>
      </c>
      <c r="AQ390" s="144">
        <f>IF(AQ$5=second_reg_period, INDEX('Inputs - Summary'!$N$219:$N$228,MATCH($B381,'Inputs - Summary'!$C$219:$C$228,0)),0)/conv_2015_2010</f>
        <v>0</v>
      </c>
      <c r="AR390" s="144">
        <f>IF(AR$5=second_reg_period, INDEX('Inputs - Summary'!$N$219:$N$228,MATCH($B381,'Inputs - Summary'!$C$219:$C$228,0)),0)/conv_2015_2010</f>
        <v>0</v>
      </c>
      <c r="AS390" s="144">
        <f>IF(AS$5=second_reg_period, INDEX('Inputs - Summary'!$N$219:$N$228,MATCH($B381,'Inputs - Summary'!$C$219:$C$228,0)),0)/conv_2015_2010</f>
        <v>0</v>
      </c>
      <c r="AT390" s="144">
        <f>IF(AT$5=second_reg_period, INDEX('Inputs - Summary'!$N$219:$N$228,MATCH($B381,'Inputs - Summary'!$C$219:$C$228,0)),0)/conv_2015_2010</f>
        <v>0</v>
      </c>
      <c r="AU390" s="144">
        <f>IF(AU$5=second_reg_period, INDEX('Inputs - Summary'!$N$219:$N$228,MATCH($B381,'Inputs - Summary'!$C$219:$C$228,0)),0)/conv_2015_2010</f>
        <v>0</v>
      </c>
      <c r="AV390" s="144">
        <f>IF(AV$5=second_reg_period, INDEX('Inputs - Summary'!$N$219:$N$228,MATCH($B381,'Inputs - Summary'!$C$219:$C$228,0)),0)/conv_2015_2010</f>
        <v>0</v>
      </c>
      <c r="AW390" s="144">
        <f>IF(AW$5=second_reg_period, INDEX('Inputs - Summary'!$N$219:$N$228,MATCH($B381,'Inputs - Summary'!$C$219:$C$228,0)),0)/conv_2015_2010</f>
        <v>0</v>
      </c>
      <c r="AX390" s="144">
        <f>IF(AX$5=second_reg_period, INDEX('Inputs - Summary'!$N$219:$N$228,MATCH($B381,'Inputs - Summary'!$C$219:$C$228,0)),0)/conv_2015_2010</f>
        <v>0</v>
      </c>
      <c r="AY390" s="144">
        <f>IF(AY$5=second_reg_period, INDEX('Inputs - Summary'!$N$219:$N$228,MATCH($B381,'Inputs - Summary'!$C$219:$C$228,0)),0)/conv_2015_2010</f>
        <v>0</v>
      </c>
      <c r="AZ390" s="144">
        <f>IF(AZ$5=second_reg_period, INDEX('Inputs - Summary'!$N$219:$N$228,MATCH($B381,'Inputs - Summary'!$C$219:$C$228,0)),0)/conv_2015_2010</f>
        <v>0</v>
      </c>
      <c r="BA390" s="144">
        <f>IF(BA$5=second_reg_period, INDEX('Inputs - Summary'!$N$219:$N$228,MATCH($B381,'Inputs - Summary'!$C$219:$C$228,0)),0)/conv_2015_2010</f>
        <v>0</v>
      </c>
      <c r="BB390" s="144">
        <f>IF(BB$5=second_reg_period, INDEX('Inputs - Summary'!$N$219:$N$228,MATCH($B381,'Inputs - Summary'!$C$219:$C$228,0)),0)/conv_2015_2010</f>
        <v>0</v>
      </c>
      <c r="BC390" s="144">
        <f>IF(BC$5=second_reg_period, INDEX('Inputs - Summary'!$N$219:$N$228,MATCH($B381,'Inputs - Summary'!$C$219:$C$228,0)),0)/conv_2015_2010</f>
        <v>0</v>
      </c>
      <c r="BD390" s="144">
        <f>IF(BD$5=second_reg_period, INDEX('Inputs - Summary'!$N$219:$N$228,MATCH($B381,'Inputs - Summary'!$C$219:$C$228,0)),0)/conv_2015_2010</f>
        <v>0</v>
      </c>
      <c r="BE390" s="144">
        <f>IF(BE$5=second_reg_period, INDEX('Inputs - Summary'!$N$219:$N$228,MATCH($B381,'Inputs - Summary'!$C$219:$C$228,0)),0)/conv_2015_2010</f>
        <v>0</v>
      </c>
      <c r="BF390" s="144">
        <f>IF(BF$5=second_reg_period, INDEX('Inputs - Summary'!$N$219:$N$228,MATCH($B381,'Inputs - Summary'!$C$219:$C$228,0)),0)/conv_2015_2010</f>
        <v>0</v>
      </c>
      <c r="BG390" s="144">
        <f>IF(BG$5=second_reg_period, INDEX('Inputs - Summary'!$N$219:$N$228,MATCH($B381,'Inputs - Summary'!$C$219:$C$228,0)),0)/conv_2015_2010</f>
        <v>0</v>
      </c>
      <c r="BH390" s="144">
        <f>IF(BH$5=second_reg_period, INDEX('Inputs - Summary'!$N$219:$N$228,MATCH($B381,'Inputs - Summary'!$C$219:$C$228,0)),0)/conv_2015_2010</f>
        <v>0</v>
      </c>
      <c r="BI390" s="144">
        <f>IF(BI$5=second_reg_period, INDEX('Inputs - Summary'!$N$219:$N$228,MATCH($B381,'Inputs - Summary'!$C$219:$C$228,0)),0)/conv_2015_2010</f>
        <v>0</v>
      </c>
      <c r="BJ390" s="144">
        <f>IF(BJ$5=second_reg_period, INDEX('Inputs - Summary'!$N$219:$N$228,MATCH($B381,'Inputs - Summary'!$C$219:$C$228,0)),0)/conv_2015_2010</f>
        <v>0</v>
      </c>
      <c r="BK390" s="144">
        <f>IF(BK$5=second_reg_period, INDEX('Inputs - Summary'!$N$219:$N$228,MATCH($B381,'Inputs - Summary'!$C$219:$C$228,0)),0)/conv_2015_2010</f>
        <v>0</v>
      </c>
      <c r="BL390" s="144">
        <f>IF(BL$5=second_reg_period, INDEX('Inputs - Summary'!$N$219:$N$228,MATCH($B381,'Inputs - Summary'!$C$219:$C$228,0)),0)/conv_2015_2010</f>
        <v>0</v>
      </c>
      <c r="BM390" s="144">
        <f>IF(BM$5=second_reg_period, INDEX('Inputs - Summary'!$N$219:$N$228,MATCH($B381,'Inputs - Summary'!$C$219:$C$228,0)),0)/conv_2015_2010</f>
        <v>0</v>
      </c>
      <c r="BN390" s="144">
        <f>IF(BN$5=second_reg_period, INDEX('Inputs - Summary'!$N$219:$N$228,MATCH($B381,'Inputs - Summary'!$C$219:$C$228,0)),0)/conv_2015_2010</f>
        <v>0</v>
      </c>
      <c r="BO390" s="144">
        <f>IF(BO$5=second_reg_period, INDEX('Inputs - Summary'!$N$219:$N$228,MATCH($B381,'Inputs - Summary'!$C$219:$C$228,0)),0)/conv_2015_2010</f>
        <v>0</v>
      </c>
      <c r="BP390" s="144">
        <f>IF(BP$5=second_reg_period, INDEX('Inputs - Summary'!$N$219:$N$228,MATCH($B381,'Inputs - Summary'!$C$219:$C$228,0)),0)/conv_2015_2010</f>
        <v>0</v>
      </c>
      <c r="BQ390" s="144">
        <f>IF(BQ$5=second_reg_period, INDEX('Inputs - Summary'!$N$219:$N$228,MATCH($B381,'Inputs - Summary'!$C$219:$C$228,0)),0)/conv_2015_2010</f>
        <v>0</v>
      </c>
      <c r="BR390" s="144">
        <f>IF(BR$5=second_reg_period, INDEX('Inputs - Summary'!$N$219:$N$228,MATCH($B381,'Inputs - Summary'!$C$219:$C$228,0)),0)/conv_2015_2010</f>
        <v>0</v>
      </c>
      <c r="BS390" s="144">
        <f>IF(BS$5=second_reg_period, INDEX('Inputs - Summary'!$N$219:$N$228,MATCH($B381,'Inputs - Summary'!$C$219:$C$228,0)),0)/conv_2015_2010</f>
        <v>0</v>
      </c>
      <c r="BT390" s="144">
        <f>IF(BT$5=second_reg_period, INDEX('Inputs - Summary'!$N$219:$N$228,MATCH($B381,'Inputs - Summary'!$C$219:$C$228,0)),0)/conv_2015_2010</f>
        <v>0</v>
      </c>
      <c r="BU390" s="144">
        <f>IF(BU$5=second_reg_period, INDEX('Inputs - Summary'!$N$219:$N$228,MATCH($B381,'Inputs - Summary'!$C$219:$C$228,0)),0)/conv_2015_2010</f>
        <v>0</v>
      </c>
      <c r="BV390" s="144">
        <f>IF(BV$5=second_reg_period, INDEX('Inputs - Summary'!$N$219:$N$228,MATCH($B381,'Inputs - Summary'!$C$219:$C$228,0)),0)/conv_2015_2010</f>
        <v>0</v>
      </c>
      <c r="BW390" s="144">
        <f>IF(BW$5=second_reg_period, INDEX('Inputs - Summary'!$N$219:$N$228,MATCH($B381,'Inputs - Summary'!$C$219:$C$228,0)),0)/conv_2015_2010</f>
        <v>0</v>
      </c>
    </row>
    <row r="391" spans="3:75" ht="12.75" customHeight="1" outlineLevel="1">
      <c r="D391" s="126" t="s">
        <v>29</v>
      </c>
      <c r="E391" s="120" t="s">
        <v>55</v>
      </c>
      <c r="I391" s="120">
        <f t="shared" ref="I391:BT391" si="101">H391-I388+I389+I390</f>
        <v>-1.1133770188029188</v>
      </c>
      <c r="J391" s="120">
        <f t="shared" si="101"/>
        <v>0</v>
      </c>
      <c r="K391" s="120">
        <f t="shared" si="101"/>
        <v>0</v>
      </c>
      <c r="L391" s="120">
        <f t="shared" si="101"/>
        <v>0</v>
      </c>
      <c r="M391" s="120">
        <f t="shared" si="101"/>
        <v>0</v>
      </c>
      <c r="N391" s="120">
        <f t="shared" si="101"/>
        <v>0</v>
      </c>
      <c r="O391" s="120">
        <f t="shared" si="101"/>
        <v>0</v>
      </c>
      <c r="P391" s="120">
        <f t="shared" si="101"/>
        <v>0</v>
      </c>
      <c r="Q391" s="120">
        <f t="shared" si="101"/>
        <v>0</v>
      </c>
      <c r="R391" s="120">
        <f t="shared" si="101"/>
        <v>0</v>
      </c>
      <c r="S391" s="120">
        <f t="shared" si="101"/>
        <v>0</v>
      </c>
      <c r="T391" s="120">
        <f t="shared" si="101"/>
        <v>0</v>
      </c>
      <c r="U391" s="120">
        <f t="shared" si="101"/>
        <v>0</v>
      </c>
      <c r="V391" s="120">
        <f t="shared" si="101"/>
        <v>0</v>
      </c>
      <c r="W391" s="120">
        <f t="shared" si="101"/>
        <v>0</v>
      </c>
      <c r="X391" s="120">
        <f t="shared" si="101"/>
        <v>0</v>
      </c>
      <c r="Y391" s="120">
        <f t="shared" si="101"/>
        <v>0</v>
      </c>
      <c r="Z391" s="120">
        <f t="shared" si="101"/>
        <v>0</v>
      </c>
      <c r="AA391" s="120">
        <f t="shared" si="101"/>
        <v>0</v>
      </c>
      <c r="AB391" s="120">
        <f t="shared" si="101"/>
        <v>0</v>
      </c>
      <c r="AC391" s="120">
        <f t="shared" si="101"/>
        <v>0</v>
      </c>
      <c r="AD391" s="120">
        <f t="shared" si="101"/>
        <v>0</v>
      </c>
      <c r="AE391" s="120">
        <f t="shared" si="101"/>
        <v>0</v>
      </c>
      <c r="AF391" s="120">
        <f t="shared" si="101"/>
        <v>0</v>
      </c>
      <c r="AG391" s="120">
        <f t="shared" si="101"/>
        <v>0</v>
      </c>
      <c r="AH391" s="120">
        <f t="shared" si="101"/>
        <v>0</v>
      </c>
      <c r="AI391" s="120">
        <f t="shared" si="101"/>
        <v>0</v>
      </c>
      <c r="AJ391" s="120">
        <f t="shared" si="101"/>
        <v>0</v>
      </c>
      <c r="AK391" s="120">
        <f t="shared" si="101"/>
        <v>0</v>
      </c>
      <c r="AL391" s="120">
        <f t="shared" si="101"/>
        <v>0</v>
      </c>
      <c r="AM391" s="120">
        <f t="shared" si="101"/>
        <v>0</v>
      </c>
      <c r="AN391" s="120">
        <f t="shared" si="101"/>
        <v>0</v>
      </c>
      <c r="AO391" s="120">
        <f t="shared" si="101"/>
        <v>0</v>
      </c>
      <c r="AP391" s="120">
        <f t="shared" si="101"/>
        <v>0</v>
      </c>
      <c r="AQ391" s="120">
        <f t="shared" si="101"/>
        <v>0</v>
      </c>
      <c r="AR391" s="120">
        <f t="shared" si="101"/>
        <v>0</v>
      </c>
      <c r="AS391" s="120">
        <f t="shared" si="101"/>
        <v>0</v>
      </c>
      <c r="AT391" s="120">
        <f t="shared" si="101"/>
        <v>0</v>
      </c>
      <c r="AU391" s="120">
        <f t="shared" si="101"/>
        <v>0</v>
      </c>
      <c r="AV391" s="120">
        <f t="shared" si="101"/>
        <v>0</v>
      </c>
      <c r="AW391" s="120">
        <f t="shared" si="101"/>
        <v>0</v>
      </c>
      <c r="AX391" s="120">
        <f t="shared" si="101"/>
        <v>0</v>
      </c>
      <c r="AY391" s="120">
        <f t="shared" si="101"/>
        <v>0</v>
      </c>
      <c r="AZ391" s="120">
        <f t="shared" si="101"/>
        <v>0</v>
      </c>
      <c r="BA391" s="120">
        <f t="shared" si="101"/>
        <v>0</v>
      </c>
      <c r="BB391" s="120">
        <f t="shared" si="101"/>
        <v>0</v>
      </c>
      <c r="BC391" s="120">
        <f t="shared" si="101"/>
        <v>0</v>
      </c>
      <c r="BD391" s="120">
        <f t="shared" si="101"/>
        <v>0</v>
      </c>
      <c r="BE391" s="120">
        <f t="shared" si="101"/>
        <v>0</v>
      </c>
      <c r="BF391" s="120">
        <f t="shared" si="101"/>
        <v>0</v>
      </c>
      <c r="BG391" s="120">
        <f t="shared" si="101"/>
        <v>0</v>
      </c>
      <c r="BH391" s="120">
        <f t="shared" si="101"/>
        <v>0</v>
      </c>
      <c r="BI391" s="120">
        <f t="shared" si="101"/>
        <v>0</v>
      </c>
      <c r="BJ391" s="120">
        <f t="shared" si="101"/>
        <v>0</v>
      </c>
      <c r="BK391" s="120">
        <f t="shared" si="101"/>
        <v>0</v>
      </c>
      <c r="BL391" s="120">
        <f t="shared" si="101"/>
        <v>0</v>
      </c>
      <c r="BM391" s="120">
        <f t="shared" si="101"/>
        <v>0</v>
      </c>
      <c r="BN391" s="120">
        <f t="shared" si="101"/>
        <v>0</v>
      </c>
      <c r="BO391" s="120">
        <f t="shared" si="101"/>
        <v>0</v>
      </c>
      <c r="BP391" s="120">
        <f t="shared" si="101"/>
        <v>0</v>
      </c>
      <c r="BQ391" s="120">
        <f t="shared" si="101"/>
        <v>0</v>
      </c>
      <c r="BR391" s="120">
        <f t="shared" si="101"/>
        <v>0</v>
      </c>
      <c r="BS391" s="120">
        <f t="shared" si="101"/>
        <v>0</v>
      </c>
      <c r="BT391" s="120">
        <f t="shared" si="101"/>
        <v>0</v>
      </c>
      <c r="BU391" s="120">
        <f t="shared" ref="BU391:BW391" si="102">BT391-BU388+BU389+BU390</f>
        <v>0</v>
      </c>
      <c r="BV391" s="120">
        <f t="shared" si="102"/>
        <v>0</v>
      </c>
      <c r="BW391" s="120">
        <f t="shared" si="102"/>
        <v>0</v>
      </c>
    </row>
    <row r="392" spans="3:75" ht="12.75" customHeight="1" outlineLevel="1">
      <c r="I392" s="134"/>
      <c r="J392" s="128"/>
      <c r="K392" s="128"/>
      <c r="L392" s="128"/>
      <c r="M392" s="128"/>
      <c r="N392" s="128"/>
      <c r="O392" s="128"/>
      <c r="P392" s="128"/>
      <c r="Q392" s="128"/>
      <c r="R392" s="128"/>
    </row>
    <row r="393" spans="3:75" ht="12.75" customHeight="1" outlineLevel="1">
      <c r="D393" s="126" t="s">
        <v>36</v>
      </c>
      <c r="I393" s="134"/>
      <c r="J393" s="145"/>
      <c r="K393" s="146"/>
      <c r="L393" s="146"/>
      <c r="M393" s="147"/>
      <c r="N393" s="136">
        <f>INDEX('Inputs - Summary'!$N$204:$N$213,MATCH($B381,'Inputs - Summary'!$C$204:$C$213,0))/conv_2015_2010</f>
        <v>0</v>
      </c>
    </row>
    <row r="394" spans="3:75" ht="12.75" customHeight="1" outlineLevel="1">
      <c r="C394" s="118" t="s">
        <v>10</v>
      </c>
      <c r="E394" s="120" t="s">
        <v>55</v>
      </c>
      <c r="I394" s="134"/>
      <c r="J394" s="148">
        <f>INDEX('Inputs - Summary'!J$43:J$52,MATCH($B381,'Inputs - Summary'!$C$43:$C$52,0))*(1+IF(J$5&lt;=second_reg_period, J$7, J$6))^0.5</f>
        <v>0.14856880414029242</v>
      </c>
      <c r="K394" s="130">
        <f>INDEX('Inputs - Summary'!K$43:K$52,MATCH($B381,'Inputs - Summary'!$C$43:$C$52,0))*(1+IF(K$5&lt;=second_reg_period, K$7, K$6))^0.5</f>
        <v>2.7328457564805789E-2</v>
      </c>
      <c r="L394" s="130">
        <f>INDEX('Inputs - Summary'!L$43:L$52,MATCH($B381,'Inputs - Summary'!$C$43:$C$52,0))*(1+IF(L$5&lt;=second_reg_period, L$7, L$6))^0.5</f>
        <v>0.1050895516661407</v>
      </c>
      <c r="M394" s="130">
        <f>INDEX('Inputs - Summary'!M$43:M$52,MATCH($B381,'Inputs - Summary'!$C$43:$C$52,0))*(1+IF(M$5&lt;=second_reg_period, M$7, M$6))^0.5</f>
        <v>0.46536846569626938</v>
      </c>
      <c r="N394" s="120">
        <f>INDEX('Inputs - Summary'!N$43:N$52,MATCH($B381,'Inputs - Summary'!$C$43:$C$52,0))*(1+IF(N$5&lt;=second_reg_period, N$7, N$6))^0.5</f>
        <v>1.6549296596126937</v>
      </c>
      <c r="O394" s="120">
        <f>INDEX('Inputs - Summary'!O$43:O$52,MATCH($B381,'Inputs - Summary'!$C$43:$C$52,0))*(1+IF(O$5&lt;=second_reg_period, O$7, O$6))^0.5</f>
        <v>0</v>
      </c>
      <c r="P394" s="120">
        <f>INDEX('Inputs - Summary'!P$43:P$52,MATCH($B381,'Inputs - Summary'!$C$43:$C$52,0))*(1+IF(P$5&lt;=second_reg_period, P$7, P$6))^0.5</f>
        <v>0</v>
      </c>
      <c r="Q394" s="120">
        <f>INDEX('Inputs - Summary'!Q$43:Q$52,MATCH($B381,'Inputs - Summary'!$C$43:$C$52,0))*(1+IF(Q$5&lt;=second_reg_period, Q$7, Q$6))^0.5</f>
        <v>0</v>
      </c>
      <c r="R394" s="120">
        <f>INDEX('Inputs - Summary'!R$43:R$52,MATCH($B381,'Inputs - Summary'!$C$43:$C$52,0))*(1+IF(R$5&lt;=second_reg_period, R$7, R$6))^0.5</f>
        <v>0</v>
      </c>
      <c r="S394" s="120">
        <f>INDEX('Inputs - Summary'!S$43:S$52,MATCH($B381,'Inputs - Summary'!$C$43:$C$52,0))*(1+IF(S$5&lt;=second_reg_period, S$7, S$6))^0.5</f>
        <v>0</v>
      </c>
      <c r="T394" s="120">
        <f>INDEX('Inputs - Summary'!T$43:T$52,MATCH($B381,'Inputs - Summary'!$C$43:$C$52,0))*(1+IF(T$5&lt;=second_reg_period, T$7, T$6))^0.5</f>
        <v>0</v>
      </c>
      <c r="U394" s="120">
        <f>INDEX('Inputs - Summary'!U$43:U$52,MATCH($B381,'Inputs - Summary'!$C$43:$C$52,0))*(1+IF(U$5&lt;=second_reg_period, U$7, U$6))^0.5</f>
        <v>0</v>
      </c>
      <c r="V394" s="120">
        <f>INDEX('Inputs - Summary'!V$43:V$52,MATCH($B381,'Inputs - Summary'!$C$43:$C$52,0))*(1+IF(V$5&lt;=second_reg_period, V$7, V$6))^0.5</f>
        <v>0</v>
      </c>
      <c r="W394" s="120">
        <f>INDEX('Inputs - Summary'!W$43:W$52,MATCH($B381,'Inputs - Summary'!$C$43:$C$52,0))*(1+IF(W$5&lt;=second_reg_period, W$7, W$6))^0.5</f>
        <v>0</v>
      </c>
      <c r="X394" s="120">
        <f>INDEX('Inputs - Summary'!X$43:X$52,MATCH($B381,'Inputs - Summary'!$C$43:$C$52,0))*(1+IF(X$5&lt;=second_reg_period, X$7, X$6))^0.5</f>
        <v>0</v>
      </c>
      <c r="Y394" s="120">
        <f>INDEX('Inputs - Summary'!Y$43:Y$52,MATCH($B381,'Inputs - Summary'!$C$43:$C$52,0))*(1+IF(Y$5&lt;=second_reg_period, Y$7, Y$6))^0.5</f>
        <v>0</v>
      </c>
      <c r="Z394" s="120">
        <f>INDEX('Inputs - Summary'!Z$43:Z$52,MATCH($B381,'Inputs - Summary'!$C$43:$C$52,0))*(1+IF(Z$5&lt;=second_reg_period, Z$7, Z$6))^0.5</f>
        <v>0</v>
      </c>
      <c r="AA394" s="120">
        <f>INDEX('Inputs - Summary'!AA$43:AA$52,MATCH($B381,'Inputs - Summary'!$C$43:$C$52,0))*(1+IF(AA$5&lt;=second_reg_period, AA$7, AA$6))^0.5</f>
        <v>0</v>
      </c>
      <c r="AB394" s="120">
        <f>INDEX('Inputs - Summary'!AB$43:AB$52,MATCH($B381,'Inputs - Summary'!$C$43:$C$52,0))*(1+IF(AB$5&lt;=second_reg_period, AB$7, AB$6))^0.5</f>
        <v>0</v>
      </c>
      <c r="AC394" s="120">
        <f>INDEX('Inputs - Summary'!AC$43:AC$52,MATCH($B381,'Inputs - Summary'!$C$43:$C$52,0))*(1+IF(AC$5&lt;=second_reg_period, AC$7, AC$6))^0.5</f>
        <v>0</v>
      </c>
      <c r="AD394" s="120">
        <f>INDEX('Inputs - Summary'!AD$43:AD$52,MATCH($B381,'Inputs - Summary'!$C$43:$C$52,0))*(1+IF(AD$5&lt;=second_reg_period, AD$7, AD$6))^0.5</f>
        <v>0</v>
      </c>
      <c r="AE394" s="120">
        <f>INDEX('Inputs - Summary'!AE$43:AE$52,MATCH($B381,'Inputs - Summary'!$C$43:$C$52,0))*(1+IF(AE$5&lt;=second_reg_period, AE$7, AE$6))^0.5</f>
        <v>0</v>
      </c>
      <c r="AF394" s="120">
        <f>INDEX('Inputs - Summary'!AF$43:AF$52,MATCH($B381,'Inputs - Summary'!$C$43:$C$52,0))*(1+IF(AF$5&lt;=second_reg_period, AF$7, AF$6))^0.5</f>
        <v>0</v>
      </c>
      <c r="AG394" s="120">
        <f>INDEX('Inputs - Summary'!AG$43:AG$52,MATCH($B381,'Inputs - Summary'!$C$43:$C$52,0))*(1+IF(AG$5&lt;=second_reg_period, AG$7, AG$6))^0.5</f>
        <v>0</v>
      </c>
      <c r="AH394" s="120">
        <f>INDEX('Inputs - Summary'!AH$43:AH$52,MATCH($B381,'Inputs - Summary'!$C$43:$C$52,0))*(1+IF(AH$5&lt;=second_reg_period, AH$7, AH$6))^0.5</f>
        <v>0</v>
      </c>
      <c r="AI394" s="120">
        <f>INDEX('Inputs - Summary'!AI$43:AI$52,MATCH($B381,'Inputs - Summary'!$C$43:$C$52,0))*(1+IF(AI$5&lt;=second_reg_period, AI$7, AI$6))^0.5</f>
        <v>0</v>
      </c>
      <c r="AJ394" s="120">
        <f>INDEX('Inputs - Summary'!AJ$43:AJ$52,MATCH($B381,'Inputs - Summary'!$C$43:$C$52,0))*(1+IF(AJ$5&lt;=second_reg_period, AJ$7, AJ$6))^0.5</f>
        <v>0</v>
      </c>
      <c r="AK394" s="120">
        <f>INDEX('Inputs - Summary'!AK$43:AK$52,MATCH($B381,'Inputs - Summary'!$C$43:$C$52,0))*(1+IF(AK$5&lt;=second_reg_period, AK$7, AK$6))^0.5</f>
        <v>0</v>
      </c>
      <c r="AL394" s="120">
        <f>INDEX('Inputs - Summary'!AL$43:AL$52,MATCH($B381,'Inputs - Summary'!$C$43:$C$52,0))*(1+IF(AL$5&lt;=second_reg_period, AL$7, AL$6))^0.5</f>
        <v>0</v>
      </c>
      <c r="AM394" s="120">
        <f>INDEX('Inputs - Summary'!AM$43:AM$52,MATCH($B381,'Inputs - Summary'!$C$43:$C$52,0))*(1+IF(AM$5&lt;=second_reg_period, AM$7, AM$6))^0.5</f>
        <v>0</v>
      </c>
      <c r="AN394" s="120">
        <f>INDEX('Inputs - Summary'!AN$43:AN$52,MATCH($B381,'Inputs - Summary'!$C$43:$C$52,0))*(1+IF(AN$5&lt;=second_reg_period, AN$7, AN$6))^0.5</f>
        <v>0</v>
      </c>
      <c r="AO394" s="120">
        <f>INDEX('Inputs - Summary'!AO$43:AO$52,MATCH($B381,'Inputs - Summary'!$C$43:$C$52,0))*(1+IF(AO$5&lt;=second_reg_period, AO$7, AO$6))^0.5</f>
        <v>0</v>
      </c>
      <c r="AP394" s="120">
        <f>INDEX('Inputs - Summary'!AP$43:AP$52,MATCH($B381,'Inputs - Summary'!$C$43:$C$52,0))*(1+IF(AP$5&lt;=second_reg_period, AP$7, AP$6))^0.5</f>
        <v>0</v>
      </c>
      <c r="AQ394" s="120">
        <f>INDEX('Inputs - Summary'!AQ$43:AQ$52,MATCH($B381,'Inputs - Summary'!$C$43:$C$52,0))*(1+IF(AQ$5&lt;=second_reg_period, AQ$7, AQ$6))^0.5</f>
        <v>0</v>
      </c>
      <c r="AR394" s="120">
        <f>INDEX('Inputs - Summary'!AR$43:AR$52,MATCH($B381,'Inputs - Summary'!$C$43:$C$52,0))*(1+IF(AR$5&lt;=second_reg_period, AR$7, AR$6))^0.5</f>
        <v>0</v>
      </c>
      <c r="AS394" s="120">
        <f>INDEX('Inputs - Summary'!AS$43:AS$52,MATCH($B381,'Inputs - Summary'!$C$43:$C$52,0))*(1+IF(AS$5&lt;=second_reg_period, AS$7, AS$6))^0.5</f>
        <v>0</v>
      </c>
      <c r="AT394" s="120">
        <f>INDEX('Inputs - Summary'!AT$43:AT$52,MATCH($B381,'Inputs - Summary'!$C$43:$C$52,0))*(1+IF(AT$5&lt;=second_reg_period, AT$7, AT$6))^0.5</f>
        <v>0</v>
      </c>
      <c r="AU394" s="120">
        <f>INDEX('Inputs - Summary'!AU$43:AU$52,MATCH($B381,'Inputs - Summary'!$C$43:$C$52,0))*(1+IF(AU$5&lt;=second_reg_period, AU$7, AU$6))^0.5</f>
        <v>0</v>
      </c>
      <c r="AV394" s="120">
        <f>INDEX('Inputs - Summary'!AV$43:AV$52,MATCH($B381,'Inputs - Summary'!$C$43:$C$52,0))*(1+IF(AV$5&lt;=second_reg_period, AV$7, AV$6))^0.5</f>
        <v>0</v>
      </c>
      <c r="AW394" s="120">
        <f>INDEX('Inputs - Summary'!AW$43:AW$52,MATCH($B381,'Inputs - Summary'!$C$43:$C$52,0))*(1+IF(AW$5&lt;=second_reg_period, AW$7, AW$6))^0.5</f>
        <v>0</v>
      </c>
      <c r="AX394" s="120">
        <f>INDEX('Inputs - Summary'!AX$43:AX$52,MATCH($B381,'Inputs - Summary'!$C$43:$C$52,0))*(1+IF(AX$5&lt;=second_reg_period, AX$7, AX$6))^0.5</f>
        <v>0</v>
      </c>
      <c r="AY394" s="120">
        <f>INDEX('Inputs - Summary'!AY$43:AY$52,MATCH($B381,'Inputs - Summary'!$C$43:$C$52,0))*(1+IF(AY$5&lt;=second_reg_period, AY$7, AY$6))^0.5</f>
        <v>0</v>
      </c>
      <c r="AZ394" s="120">
        <f>INDEX('Inputs - Summary'!AZ$43:AZ$52,MATCH($B381,'Inputs - Summary'!$C$43:$C$52,0))*(1+IF(AZ$5&lt;=second_reg_period, AZ$7, AZ$6))^0.5</f>
        <v>0</v>
      </c>
      <c r="BA394" s="120">
        <f>INDEX('Inputs - Summary'!BA$43:BA$52,MATCH($B381,'Inputs - Summary'!$C$43:$C$52,0))*(1+IF(BA$5&lt;=second_reg_period, BA$7, BA$6))^0.5</f>
        <v>0</v>
      </c>
      <c r="BB394" s="120">
        <f>INDEX('Inputs - Summary'!BB$43:BB$52,MATCH($B381,'Inputs - Summary'!$C$43:$C$52,0))*(1+IF(BB$5&lt;=second_reg_period, BB$7, BB$6))^0.5</f>
        <v>0</v>
      </c>
      <c r="BC394" s="120">
        <f>INDEX('Inputs - Summary'!BC$43:BC$52,MATCH($B381,'Inputs - Summary'!$C$43:$C$52,0))*(1+IF(BC$5&lt;=second_reg_period, BC$7, BC$6))^0.5</f>
        <v>0</v>
      </c>
      <c r="BD394" s="120">
        <f>INDEX('Inputs - Summary'!BD$43:BD$52,MATCH($B381,'Inputs - Summary'!$C$43:$C$52,0))*(1+IF(BD$5&lt;=second_reg_period, BD$7, BD$6))^0.5</f>
        <v>0</v>
      </c>
      <c r="BE394" s="120">
        <f>INDEX('Inputs - Summary'!BE$43:BE$52,MATCH($B381,'Inputs - Summary'!$C$43:$C$52,0))*(1+IF(BE$5&lt;=second_reg_period, BE$7, BE$6))^0.5</f>
        <v>0</v>
      </c>
      <c r="BF394" s="120">
        <f>INDEX('Inputs - Summary'!BF$43:BF$52,MATCH($B381,'Inputs - Summary'!$C$43:$C$52,0))*(1+IF(BF$5&lt;=second_reg_period, BF$7, BF$6))^0.5</f>
        <v>0</v>
      </c>
      <c r="BG394" s="120">
        <f>INDEX('Inputs - Summary'!BG$43:BG$52,MATCH($B381,'Inputs - Summary'!$C$43:$C$52,0))*(1+IF(BG$5&lt;=second_reg_period, BG$7, BG$6))^0.5</f>
        <v>0</v>
      </c>
      <c r="BH394" s="120">
        <f>INDEX('Inputs - Summary'!BH$43:BH$52,MATCH($B381,'Inputs - Summary'!$C$43:$C$52,0))*(1+IF(BH$5&lt;=second_reg_period, BH$7, BH$6))^0.5</f>
        <v>0</v>
      </c>
      <c r="BI394" s="120">
        <f>INDEX('Inputs - Summary'!BI$43:BI$52,MATCH($B381,'Inputs - Summary'!$C$43:$C$52,0))*(1+IF(BI$5&lt;=second_reg_period, BI$7, BI$6))^0.5</f>
        <v>0</v>
      </c>
      <c r="BJ394" s="120">
        <f>INDEX('Inputs - Summary'!BJ$43:BJ$52,MATCH($B381,'Inputs - Summary'!$C$43:$C$52,0))*(1+IF(BJ$5&lt;=second_reg_period, BJ$7, BJ$6))^0.5</f>
        <v>0</v>
      </c>
      <c r="BK394" s="120">
        <f>INDEX('Inputs - Summary'!BK$43:BK$52,MATCH($B381,'Inputs - Summary'!$C$43:$C$52,0))*(1+IF(BK$5&lt;=second_reg_period, BK$7, BK$6))^0.5</f>
        <v>0</v>
      </c>
      <c r="BL394" s="120">
        <f>INDEX('Inputs - Summary'!BL$43:BL$52,MATCH($B381,'Inputs - Summary'!$C$43:$C$52,0))*(1+IF(BL$5&lt;=second_reg_period, BL$7, BL$6))^0.5</f>
        <v>0</v>
      </c>
      <c r="BM394" s="120">
        <f>INDEX('Inputs - Summary'!BM$43:BM$52,MATCH($B381,'Inputs - Summary'!$C$43:$C$52,0))*(1+IF(BM$5&lt;=second_reg_period, BM$7, BM$6))^0.5</f>
        <v>0</v>
      </c>
      <c r="BN394" s="120">
        <f>INDEX('Inputs - Summary'!BN$43:BN$52,MATCH($B381,'Inputs - Summary'!$C$43:$C$52,0))*(1+IF(BN$5&lt;=second_reg_period, BN$7, BN$6))^0.5</f>
        <v>0</v>
      </c>
      <c r="BO394" s="120">
        <f>INDEX('Inputs - Summary'!BO$43:BO$52,MATCH($B381,'Inputs - Summary'!$C$43:$C$52,0))*(1+IF(BO$5&lt;=second_reg_period, BO$7, BO$6))^0.5</f>
        <v>0</v>
      </c>
      <c r="BP394" s="120">
        <f>INDEX('Inputs - Summary'!BP$43:BP$52,MATCH($B381,'Inputs - Summary'!$C$43:$C$52,0))*(1+IF(BP$5&lt;=second_reg_period, BP$7, BP$6))^0.5</f>
        <v>0</v>
      </c>
      <c r="BQ394" s="120">
        <f>INDEX('Inputs - Summary'!BQ$43:BQ$52,MATCH($B381,'Inputs - Summary'!$C$43:$C$52,0))*(1+IF(BQ$5&lt;=second_reg_period, BQ$7, BQ$6))^0.5</f>
        <v>0</v>
      </c>
      <c r="BR394" s="120">
        <f>INDEX('Inputs - Summary'!BR$43:BR$52,MATCH($B381,'Inputs - Summary'!$C$43:$C$52,0))*(1+IF(BR$5&lt;=second_reg_period, BR$7, BR$6))^0.5</f>
        <v>0</v>
      </c>
      <c r="BS394" s="120">
        <f>INDEX('Inputs - Summary'!BS$43:BS$52,MATCH($B381,'Inputs - Summary'!$C$43:$C$52,0))*(1+IF(BS$5&lt;=second_reg_period, BS$7, BS$6))^0.5</f>
        <v>0</v>
      </c>
      <c r="BT394" s="120">
        <f>INDEX('Inputs - Summary'!BT$43:BT$52,MATCH($B381,'Inputs - Summary'!$C$43:$C$52,0))*(1+IF(BT$5&lt;=second_reg_period, BT$7, BT$6))^0.5</f>
        <v>0</v>
      </c>
      <c r="BU394" s="120">
        <f>INDEX('Inputs - Summary'!BU$43:BU$52,MATCH($B381,'Inputs - Summary'!$C$43:$C$52,0))*(1+IF(BU$5&lt;=second_reg_period, BU$7, BU$6))^0.5</f>
        <v>0</v>
      </c>
      <c r="BV394" s="120">
        <f>INDEX('Inputs - Summary'!BV$43:BV$52,MATCH($B381,'Inputs - Summary'!$C$43:$C$52,0))*(1+IF(BV$5&lt;=second_reg_period, BV$7, BV$6))^0.5</f>
        <v>0</v>
      </c>
      <c r="BW394" s="120">
        <f>INDEX('Inputs - Summary'!BW$43:BW$52,MATCH($B381,'Inputs - Summary'!$C$43:$C$52,0))*(1+IF(BW$5&lt;=second_reg_period, BW$7, BW$6))^0.5</f>
        <v>0</v>
      </c>
    </row>
    <row r="395" spans="3:75" ht="12.75" customHeight="1" outlineLevel="1">
      <c r="D395" s="126" t="s">
        <v>37</v>
      </c>
      <c r="I395" s="134"/>
      <c r="O395" s="149"/>
      <c r="P395" s="128"/>
      <c r="Q395" s="128"/>
      <c r="R395" s="128"/>
      <c r="S395" s="128"/>
      <c r="T395" s="128"/>
      <c r="U395" s="128"/>
      <c r="V395" s="128"/>
      <c r="W395" s="128"/>
      <c r="X395" s="128"/>
      <c r="Y395" s="128"/>
      <c r="Z395" s="128"/>
      <c r="AA395" s="128"/>
      <c r="AB395" s="128"/>
      <c r="AC395" s="128"/>
      <c r="AD395" s="128"/>
      <c r="AE395" s="128"/>
      <c r="AF395" s="128"/>
      <c r="AG395" s="128"/>
      <c r="AH395" s="128"/>
      <c r="AI395" s="128"/>
      <c r="AJ395" s="128"/>
      <c r="AK395" s="128"/>
      <c r="AL395" s="128"/>
      <c r="AM395" s="128"/>
      <c r="AN395" s="128"/>
      <c r="AO395" s="128"/>
      <c r="AP395" s="128"/>
      <c r="AQ395" s="128"/>
      <c r="AR395" s="128"/>
      <c r="AS395" s="128"/>
      <c r="AT395" s="128"/>
      <c r="AU395" s="128"/>
      <c r="AV395" s="128"/>
      <c r="AW395" s="128"/>
      <c r="AX395" s="128"/>
      <c r="AY395" s="128"/>
      <c r="AZ395" s="128"/>
      <c r="BA395" s="128"/>
      <c r="BB395" s="128"/>
      <c r="BC395" s="128"/>
      <c r="BD395" s="128"/>
      <c r="BE395" s="128"/>
      <c r="BF395" s="128"/>
      <c r="BG395" s="128"/>
      <c r="BH395" s="128"/>
      <c r="BI395" s="128"/>
      <c r="BJ395" s="128"/>
      <c r="BK395" s="128"/>
      <c r="BL395" s="128"/>
      <c r="BM395" s="128"/>
      <c r="BN395" s="128"/>
      <c r="BO395" s="128"/>
      <c r="BP395" s="128"/>
      <c r="BQ395" s="128"/>
      <c r="BR395" s="128"/>
      <c r="BS395" s="128"/>
      <c r="BT395" s="128"/>
      <c r="BU395" s="128"/>
      <c r="BV395" s="128"/>
      <c r="BW395" s="128"/>
    </row>
    <row r="396" spans="3:75" ht="12.75" customHeight="1" outlineLevel="1">
      <c r="D396" s="150" t="s">
        <v>36</v>
      </c>
      <c r="E396" s="120" t="s">
        <v>55</v>
      </c>
      <c r="I396" s="134"/>
      <c r="J396" s="151"/>
      <c r="K396" s="151"/>
      <c r="L396" s="151"/>
      <c r="M396" s="151"/>
      <c r="N396" s="151"/>
      <c r="O396" s="151">
        <f>IF($I383="n/a",0,IF(O$5-$N$5&gt;$I383-5,$N393-SUM($J396:N396),$N393/($I383-5)))</f>
        <v>0</v>
      </c>
      <c r="P396" s="151">
        <f>IF($I383="n/a",0,IF(P$5-$N$5&gt;$I383-5,$N393-SUM($J396:O396),$N393/($I383-5)))</f>
        <v>0</v>
      </c>
      <c r="Q396" s="151">
        <f>IF($I383="n/a",0,IF(Q$5-$N$5&gt;$I383-5,$N393-SUM($J396:P396),$N393/($I383-5)))</f>
        <v>0</v>
      </c>
      <c r="R396" s="151">
        <f>IF($I383="n/a",0,IF(R$5-$N$5&gt;$I383-5,$N393-SUM($J396:Q396),$N393/($I383-5)))</f>
        <v>0</v>
      </c>
      <c r="S396" s="151">
        <f>IF($I383="n/a",0,IF(S$5-$N$5&gt;$I383-5,$N393-SUM($J396:R396),$N393/($I383-5)))</f>
        <v>0</v>
      </c>
      <c r="T396" s="151">
        <f>IF($I383="n/a",0,IF(T$5-$N$5&gt;$I383-5,$N393-SUM($J396:S396),$N393/($I383-5)))</f>
        <v>0</v>
      </c>
      <c r="U396" s="151">
        <f>IF($I383="n/a",0,IF(U$5-$N$5&gt;$I383-5,$N393-SUM($J396:T396),$N393/($I383-5)))</f>
        <v>0</v>
      </c>
      <c r="V396" s="151">
        <f>IF($I383="n/a",0,IF(V$5-$N$5&gt;$I383-5,$N393-SUM($J396:U396),$N393/($I383-5)))</f>
        <v>0</v>
      </c>
      <c r="W396" s="151">
        <f>IF($I383="n/a",0,IF(W$5-$N$5&gt;$I383-5,$N393-SUM($J396:V396),$N393/($I383-5)))</f>
        <v>0</v>
      </c>
      <c r="X396" s="151">
        <f>IF($I383="n/a",0,IF(X$5-$N$5&gt;$I383-5,$N393-SUM($J396:W396),$N393/($I383-5)))</f>
        <v>0</v>
      </c>
      <c r="Y396" s="151">
        <f>IF($I383="n/a",0,IF(Y$5-$N$5&gt;$I383-5,$N393-SUM($J396:X396),$N393/($I383-5)))</f>
        <v>0</v>
      </c>
      <c r="Z396" s="151">
        <f>IF($I383="n/a",0,IF(Z$5-$N$5&gt;$I383-5,$N393-SUM($J396:Y396),$N393/($I383-5)))</f>
        <v>0</v>
      </c>
      <c r="AA396" s="151">
        <f>IF($I383="n/a",0,IF(AA$5-$N$5&gt;$I383-5,$N393-SUM($J396:Z396),$N393/($I383-5)))</f>
        <v>0</v>
      </c>
      <c r="AB396" s="151">
        <f>IF($I383="n/a",0,IF(AB$5-$N$5&gt;$I383-5,$N393-SUM($J396:AA396),$N393/($I383-5)))</f>
        <v>0</v>
      </c>
      <c r="AC396" s="151">
        <f>IF($I383="n/a",0,IF(AC$5-$N$5&gt;$I383-5,$N393-SUM($J396:AB396),$N393/($I383-5)))</f>
        <v>0</v>
      </c>
      <c r="AD396" s="151">
        <f>IF($I383="n/a",0,IF(AD$5-$N$5&gt;$I383-5,$N393-SUM($J396:AC396),$N393/($I383-5)))</f>
        <v>0</v>
      </c>
      <c r="AE396" s="151">
        <f>IF($I383="n/a",0,IF(AE$5-$N$5&gt;$I383-5,$N393-SUM($J396:AD396),$N393/($I383-5)))</f>
        <v>0</v>
      </c>
      <c r="AF396" s="151">
        <f>IF($I383="n/a",0,IF(AF$5-$N$5&gt;$I383-5,$N393-SUM($J396:AE396),$N393/($I383-5)))</f>
        <v>0</v>
      </c>
      <c r="AG396" s="151">
        <f>IF($I383="n/a",0,IF(AG$5-$N$5&gt;$I383-5,$N393-SUM($J396:AF396),$N393/($I383-5)))</f>
        <v>0</v>
      </c>
      <c r="AH396" s="151">
        <f>IF($I383="n/a",0,IF(AH$5-$N$5&gt;$I383-5,$N393-SUM($J396:AG396),$N393/($I383-5)))</f>
        <v>0</v>
      </c>
      <c r="AI396" s="151">
        <f>IF($I383="n/a",0,IF(AI$5-$N$5&gt;$I383-5,$N393-SUM($J396:AH396),$N393/($I383-5)))</f>
        <v>0</v>
      </c>
      <c r="AJ396" s="151">
        <f>IF($I383="n/a",0,IF(AJ$5-$N$5&gt;$I383-5,$N393-SUM($J396:AI396),$N393/($I383-5)))</f>
        <v>0</v>
      </c>
      <c r="AK396" s="151">
        <f>IF($I383="n/a",0,IF(AK$5-$N$5&gt;$I383-5,$N393-SUM($J396:AJ396),$N393/($I383-5)))</f>
        <v>0</v>
      </c>
      <c r="AL396" s="151">
        <f>IF($I383="n/a",0,IF(AL$5-$N$5&gt;$I383-5,$N393-SUM($J396:AK396),$N393/($I383-5)))</f>
        <v>0</v>
      </c>
      <c r="AM396" s="151">
        <f>IF($I383="n/a",0,IF(AM$5-$N$5&gt;$I383-5,$N393-SUM($J396:AL396),$N393/($I383-5)))</f>
        <v>0</v>
      </c>
      <c r="AN396" s="151">
        <f>IF($I383="n/a",0,IF(AN$5-$N$5&gt;$I383-5,$N393-SUM($J396:AM396),$N393/($I383-5)))</f>
        <v>0</v>
      </c>
      <c r="AO396" s="151">
        <f>IF($I383="n/a",0,IF(AO$5-$N$5&gt;$I383-5,$N393-SUM($J396:AN396),$N393/($I383-5)))</f>
        <v>0</v>
      </c>
      <c r="AP396" s="151">
        <f>IF($I383="n/a",0,IF(AP$5-$N$5&gt;$I383-5,$N393-SUM($J396:AO396),$N393/($I383-5)))</f>
        <v>0</v>
      </c>
      <c r="AQ396" s="151">
        <f>IF($I383="n/a",0,IF(AQ$5-$N$5&gt;$I383-5,$N393-SUM($J396:AP396),$N393/($I383-5)))</f>
        <v>0</v>
      </c>
      <c r="AR396" s="151">
        <f>IF($I383="n/a",0,IF(AR$5-$N$5&gt;$I383-5,$N393-SUM($J396:AQ396),$N393/($I383-5)))</f>
        <v>0</v>
      </c>
      <c r="AS396" s="151">
        <f>IF($I383="n/a",0,IF(AS$5-$N$5&gt;$I383-5,$N393-SUM($J396:AR396),$N393/($I383-5)))</f>
        <v>0</v>
      </c>
      <c r="AT396" s="151">
        <f>IF($I383="n/a",0,IF(AT$5-$N$5&gt;$I383-5,$N393-SUM($J396:AS396),$N393/($I383-5)))</f>
        <v>0</v>
      </c>
      <c r="AU396" s="151">
        <f>IF($I383="n/a",0,IF(AU$5-$N$5&gt;$I383-5,$N393-SUM($J396:AT396),$N393/($I383-5)))</f>
        <v>0</v>
      </c>
      <c r="AV396" s="151">
        <f>IF($I383="n/a",0,IF(AV$5-$N$5&gt;$I383-5,$N393-SUM($J396:AU396),$N393/($I383-5)))</f>
        <v>0</v>
      </c>
      <c r="AW396" s="151">
        <f>IF($I383="n/a",0,IF(AW$5-$N$5&gt;$I383-5,$N393-SUM($J396:AV396),$N393/($I383-5)))</f>
        <v>0</v>
      </c>
      <c r="AX396" s="151">
        <f>IF($I383="n/a",0,IF(AX$5-$N$5&gt;$I383-5,$N393-SUM($J396:AW396),$N393/($I383-5)))</f>
        <v>0</v>
      </c>
      <c r="AY396" s="151">
        <f>IF($I383="n/a",0,IF(AY$5-$N$5&gt;$I383-5,$N393-SUM($J396:AX396),$N393/($I383-5)))</f>
        <v>0</v>
      </c>
      <c r="AZ396" s="151">
        <f>IF($I383="n/a",0,IF(AZ$5-$N$5&gt;$I383-5,$N393-SUM($J396:AY396),$N393/($I383-5)))</f>
        <v>0</v>
      </c>
      <c r="BA396" s="151">
        <f>IF($I383="n/a",0,IF(BA$5-$N$5&gt;$I383-5,$N393-SUM($J396:AZ396),$N393/($I383-5)))</f>
        <v>0</v>
      </c>
      <c r="BB396" s="151">
        <f>IF($I383="n/a",0,IF(BB$5-$N$5&gt;$I383-5,$N393-SUM($J396:BA396),$N393/($I383-5)))</f>
        <v>0</v>
      </c>
      <c r="BC396" s="151">
        <f>IF($I383="n/a",0,IF(BC$5-$N$5&gt;$I383-5,$N393-SUM($J396:BB396),$N393/($I383-5)))</f>
        <v>0</v>
      </c>
      <c r="BD396" s="151">
        <f>IF($I383="n/a",0,IF(BD$5-$N$5&gt;$I383-5,$N393-SUM($J396:BC396),$N393/($I383-5)))</f>
        <v>0</v>
      </c>
      <c r="BE396" s="151">
        <f>IF($I383="n/a",0,IF(BE$5-$N$5&gt;$I383-5,$N393-SUM($J396:BD396),$N393/($I383-5)))</f>
        <v>0</v>
      </c>
      <c r="BF396" s="151">
        <f>IF($I383="n/a",0,IF(BF$5-$N$5&gt;$I383-5,$N393-SUM($J396:BE396),$N393/($I383-5)))</f>
        <v>0</v>
      </c>
      <c r="BG396" s="151">
        <f>IF($I383="n/a",0,IF(BG$5-$N$5&gt;$I383-5,$N393-SUM($J396:BF396),$N393/($I383-5)))</f>
        <v>0</v>
      </c>
      <c r="BH396" s="151">
        <f>IF($I383="n/a",0,IF(BH$5-$N$5&gt;$I383-5,$N393-SUM($J396:BG396),$N393/($I383-5)))</f>
        <v>0</v>
      </c>
      <c r="BI396" s="151">
        <f>IF($I383="n/a",0,IF(BI$5-$N$5&gt;$I383-5,$N393-SUM($J396:BH396),$N393/($I383-5)))</f>
        <v>0</v>
      </c>
      <c r="BJ396" s="151">
        <f>IF($I383="n/a",0,IF(BJ$5-$N$5&gt;$I383-5,$N393-SUM($J396:BI396),$N393/($I383-5)))</f>
        <v>0</v>
      </c>
      <c r="BK396" s="151">
        <f>IF($I383="n/a",0,IF(BK$5-$N$5&gt;$I383-5,$N393-SUM($J396:BJ396),$N393/($I383-5)))</f>
        <v>0</v>
      </c>
      <c r="BL396" s="151">
        <f>IF($I383="n/a",0,IF(BL$5-$N$5&gt;$I383-5,$N393-SUM($J396:BK396),$N393/($I383-5)))</f>
        <v>0</v>
      </c>
      <c r="BM396" s="151">
        <f>IF($I383="n/a",0,IF(BM$5-$N$5&gt;$I383-5,$N393-SUM($J396:BL396),$N393/($I383-5)))</f>
        <v>0</v>
      </c>
      <c r="BN396" s="151">
        <f>IF($I383="n/a",0,IF(BN$5-$N$5&gt;$I383-5,$N393-SUM($J396:BM396),$N393/($I383-5)))</f>
        <v>0</v>
      </c>
      <c r="BO396" s="151">
        <f>IF($I383="n/a",0,IF(BO$5-$N$5&gt;$I383-5,$N393-SUM($J396:BN396),$N393/($I383-5)))</f>
        <v>0</v>
      </c>
      <c r="BP396" s="151">
        <f>IF($I383="n/a",0,IF(BP$5-$N$5&gt;$I383-5,$N393-SUM($J396:BO396),$N393/($I383-5)))</f>
        <v>0</v>
      </c>
      <c r="BQ396" s="151">
        <f>IF($I383="n/a",0,IF(BQ$5-$N$5&gt;$I383-5,$N393-SUM($J396:BP396),$N393/($I383-5)))</f>
        <v>0</v>
      </c>
      <c r="BR396" s="151">
        <f>IF($I383="n/a",0,IF(BR$5-$N$5&gt;$I383-5,$N393-SUM($J396:BQ396),$N393/($I383-5)))</f>
        <v>0</v>
      </c>
      <c r="BS396" s="151">
        <f>IF($I383="n/a",0,IF(BS$5-$N$5&gt;$I383-5,$N393-SUM($J396:BR396),$N393/($I383-5)))</f>
        <v>0</v>
      </c>
      <c r="BT396" s="151">
        <f>IF($I383="n/a",0,IF(BT$5-$N$5&gt;$I383-5,$N393-SUM($J396:BS396),$N393/($I383-5)))</f>
        <v>0</v>
      </c>
      <c r="BU396" s="151">
        <f>IF($I383="n/a",0,IF(BU$5-$N$5&gt;$I383-5,$N393-SUM($J396:BT396),$N393/($I383-5)))</f>
        <v>0</v>
      </c>
      <c r="BV396" s="151">
        <f>IF($I383="n/a",0,IF(BV$5-$N$5&gt;$I383-5,$N393-SUM($J396:BU396),$N393/($I383-5)))</f>
        <v>0</v>
      </c>
      <c r="BW396" s="151">
        <f>IF($I383="n/a",0,IF(BW$5-$N$5&gt;$I383-5,$N393-SUM($J396:BV396),$N393/($I383-5)))</f>
        <v>0</v>
      </c>
    </row>
    <row r="397" spans="3:75" ht="12.75" customHeight="1" outlineLevel="1">
      <c r="D397" s="150">
        <v>2013</v>
      </c>
      <c r="E397" s="120" t="s">
        <v>55</v>
      </c>
      <c r="I397" s="134"/>
      <c r="J397" s="152">
        <f>IF(J$5&lt;=$D397,0,IF(SUM($D397,I383)&gt;J$5,$J394/I383,$J394-SUM($I397:I397)))</f>
        <v>0</v>
      </c>
      <c r="K397" s="153">
        <f>IF(K$5&lt;=$D397,0,IF(SUM($D397,I383)&gt;K$5,$J394/I383,$J394-SUM($I397:J397)))</f>
        <v>9.9045869426861617E-3</v>
      </c>
      <c r="L397" s="154">
        <f>IF(L$5&lt;=$D397,0,IF(SUM($D397,I383)&gt;L$5,$J394/I383,$J394-SUM($I397:K397)))</f>
        <v>9.9045869426861617E-3</v>
      </c>
      <c r="M397" s="154">
        <f>IF(M$5&lt;=$D397,0,IF(SUM($D397,I383)&gt;M$5,$J394/I383,$J394-SUM($I397:L397)))</f>
        <v>9.9045869426861617E-3</v>
      </c>
      <c r="N397" s="154">
        <f>IF(N$5&lt;=$D397,0,IF(SUM($D397,I383)&gt;N$5,$J394/I383,$J394-SUM($I397:M397)))</f>
        <v>9.9045869426861617E-3</v>
      </c>
      <c r="O397" s="154">
        <f>IF(O$5&lt;=$D397,0,IF(SUM($D397,I383)&gt;O$5,$J394/I383,$J394-SUM($I397:N397)))</f>
        <v>9.9045869426861617E-3</v>
      </c>
      <c r="P397" s="154">
        <f>IF(P$5&lt;=$D397,0,IF(SUM($D397,I383)&gt;P$5,$J394/I383,$J394-SUM($I397:O397)))</f>
        <v>9.9045869426861617E-3</v>
      </c>
      <c r="Q397" s="154">
        <f>IF(Q$5&lt;=$D397,0,IF(SUM($D397,I383)&gt;Q$5,$J394/I383,$J394-SUM($I397:P397)))</f>
        <v>9.9045869426861617E-3</v>
      </c>
      <c r="R397" s="154">
        <f>IF(R$5&lt;=$D397,0,IF(SUM($D397,I383)&gt;R$5,$J394/I383,$J394-SUM($I397:Q397)))</f>
        <v>9.9045869426861617E-3</v>
      </c>
      <c r="S397" s="154">
        <f>IF(S$5&lt;=$D397,0,IF(SUM($D397,I383)&gt;S$5,$J394/I383,$J394-SUM($I397:R397)))</f>
        <v>9.9045869426861617E-3</v>
      </c>
      <c r="T397" s="154">
        <f>IF(T$5&lt;=$D397,0,IF(SUM($D397,I383)&gt;T$5,$J394/I383,$J394-SUM($I397:S397)))</f>
        <v>9.9045869426861617E-3</v>
      </c>
      <c r="U397" s="154">
        <f>IF(U$5&lt;=$D397,0,IF(SUM($D397,I383)&gt;U$5,$J394/I383,$J394-SUM($I397:T397)))</f>
        <v>9.9045869426861617E-3</v>
      </c>
      <c r="V397" s="154">
        <f>IF(V$5&lt;=$D397,0,IF(SUM($D397,I383)&gt;V$5,$J394/I383,$J394-SUM($I397:U397)))</f>
        <v>9.9045869426861617E-3</v>
      </c>
      <c r="W397" s="154">
        <f>IF(W$5&lt;=$D397,0,IF(SUM($D397,I383)&gt;W$5,$J394/I383,$J394-SUM($I397:V397)))</f>
        <v>9.9045869426861617E-3</v>
      </c>
      <c r="X397" s="154">
        <f>IF(X$5&lt;=$D397,0,IF(SUM($D397,I383)&gt;X$5,$J394/I383,$J394-SUM($I397:W397)))</f>
        <v>9.9045869426861617E-3</v>
      </c>
      <c r="Y397" s="154">
        <f>IF(Y$5&lt;=$D397,0,IF(SUM($D397,I383)&gt;Y$5,$J394/I383,$J394-SUM($I397:X397)))</f>
        <v>9.9045869426861721E-3</v>
      </c>
      <c r="Z397" s="154">
        <f>IF(Z$5&lt;=$D397,0,IF(SUM($D397,I383)&gt;Z$5,$J394/I383,$J394-SUM($I397:Y397)))</f>
        <v>0</v>
      </c>
      <c r="AA397" s="154">
        <f>IF(AA$5&lt;=$D397,0,IF(SUM($D397,I383)&gt;AA$5,$J394/I383,$J394-SUM($I397:Z397)))</f>
        <v>0</v>
      </c>
      <c r="AB397" s="154">
        <f>IF(AB$5&lt;=$D397,0,IF(SUM($D397,I383)&gt;AB$5,$J394/I383,$J394-SUM($I397:AA397)))</f>
        <v>0</v>
      </c>
      <c r="AC397" s="154">
        <f>IF(AC$5&lt;=$D397,0,IF(SUM($D397,I383)&gt;AC$5,$J394/I383,$J394-SUM($I397:AB397)))</f>
        <v>0</v>
      </c>
      <c r="AD397" s="154">
        <f>IF(AD$5&lt;=$D397,0,IF(SUM($D397,I383)&gt;AD$5,$J394/I383,$J394-SUM($I397:AC397)))</f>
        <v>0</v>
      </c>
      <c r="AE397" s="154">
        <f>IF(AE$5&lt;=$D397,0,IF(SUM($D397,I383)&gt;AE$5,$J394/I383,$J394-SUM($I397:AD397)))</f>
        <v>0</v>
      </c>
      <c r="AF397" s="154">
        <f>IF(AF$5&lt;=$D397,0,IF(SUM($D397,I383)&gt;AF$5,$J394/I383,$J394-SUM($I397:AE397)))</f>
        <v>0</v>
      </c>
      <c r="AG397" s="154">
        <f>IF(AG$5&lt;=$D397,0,IF(SUM($D397,I383)&gt;AG$5,$J394/I383,$J394-SUM($I397:AF397)))</f>
        <v>0</v>
      </c>
      <c r="AH397" s="154">
        <f>IF(AH$5&lt;=$D397,0,IF(SUM($D397,I383)&gt;AH$5,$J394/I383,$J394-SUM($I397:AG397)))</f>
        <v>0</v>
      </c>
      <c r="AI397" s="154">
        <f>IF(AI$5&lt;=$D397,0,IF(SUM($D397,I383)&gt;AI$5,$J394/I383,$J394-SUM($I397:AH397)))</f>
        <v>0</v>
      </c>
      <c r="AJ397" s="154">
        <f>IF(AJ$5&lt;=$D397,0,IF(SUM($D397,I383)&gt;AJ$5,$J394/I383,$J394-SUM($I397:AI397)))</f>
        <v>0</v>
      </c>
      <c r="AK397" s="154">
        <f>IF(AK$5&lt;=$D397,0,IF(SUM($D397,I383)&gt;AK$5,$J394/I383,$J394-SUM($I397:AJ397)))</f>
        <v>0</v>
      </c>
      <c r="AL397" s="154">
        <f>IF(AL$5&lt;=$D397,0,IF(SUM($D397,I383)&gt;AL$5,$J394/I383,$J394-SUM($I397:AK397)))</f>
        <v>0</v>
      </c>
      <c r="AM397" s="154">
        <f>IF(AM$5&lt;=$D397,0,IF(SUM($D397,I383)&gt;AM$5,$J394/I383,$J394-SUM($I397:AL397)))</f>
        <v>0</v>
      </c>
      <c r="AN397" s="154">
        <f>IF(AN$5&lt;=$D397,0,IF(SUM($D397,I383)&gt;AN$5,$J394/I383,$J394-SUM($I397:AM397)))</f>
        <v>0</v>
      </c>
      <c r="AO397" s="154">
        <f>IF(AO$5&lt;=$D397,0,IF(SUM($D397,I383)&gt;AO$5,$J394/I383,$J394-SUM($I397:AN397)))</f>
        <v>0</v>
      </c>
      <c r="AP397" s="154">
        <f>IF(AP$5&lt;=$D397,0,IF(SUM($D397,I383)&gt;AP$5,$J394/I383,$J394-SUM($I397:AO397)))</f>
        <v>0</v>
      </c>
      <c r="AQ397" s="154">
        <f>IF(AQ$5&lt;=$D397,0,IF(SUM($D397,I383)&gt;AQ$5,$J394/I383,$J394-SUM($I397:AP397)))</f>
        <v>0</v>
      </c>
      <c r="AR397" s="154">
        <f>IF(AR$5&lt;=$D397,0,IF(SUM($D397,I383)&gt;AR$5,$J394/I383,$J394-SUM($I397:AQ397)))</f>
        <v>0</v>
      </c>
      <c r="AS397" s="154">
        <f>IF(AS$5&lt;=$D397,0,IF(SUM($D397,I383)&gt;AS$5,$J394/I383,$J394-SUM($I397:AR397)))</f>
        <v>0</v>
      </c>
      <c r="AT397" s="154">
        <f>IF(AT$5&lt;=$D397,0,IF(SUM($D397,I383)&gt;AT$5,$J394/I383,$J394-SUM($I397:AS397)))</f>
        <v>0</v>
      </c>
      <c r="AU397" s="154">
        <f>IF(AU$5&lt;=$D397,0,IF(SUM($D397,I383)&gt;AU$5,$J394/I383,$J394-SUM($I397:AT397)))</f>
        <v>0</v>
      </c>
      <c r="AV397" s="154">
        <f>IF(AV$5&lt;=$D397,0,IF(SUM($D397,I383)&gt;AV$5,$J394/I383,$J394-SUM($I397:AU397)))</f>
        <v>0</v>
      </c>
      <c r="AW397" s="154">
        <f>IF(AW$5&lt;=$D397,0,IF(SUM($D397,I383)&gt;AW$5,$J394/I383,$J394-SUM($I397:AV397)))</f>
        <v>0</v>
      </c>
      <c r="AX397" s="154">
        <f>IF(AX$5&lt;=$D397,0,IF(SUM($D397,I383)&gt;AX$5,$J394/I383,$J394-SUM($I397:AW397)))</f>
        <v>0</v>
      </c>
      <c r="AY397" s="154">
        <f>IF(AY$5&lt;=$D397,0,IF(SUM($D397,I383)&gt;AY$5,$J394/I383,$J394-SUM($I397:AX397)))</f>
        <v>0</v>
      </c>
      <c r="AZ397" s="154">
        <f>IF(AZ$5&lt;=$D397,0,IF(SUM($D397,I383)&gt;AZ$5,$J394/I383,$J394-SUM($I397:AY397)))</f>
        <v>0</v>
      </c>
      <c r="BA397" s="154">
        <f>IF(BA$5&lt;=$D397,0,IF(SUM($D397,I383)&gt;BA$5,$J394/I383,$J394-SUM($I397:AZ397)))</f>
        <v>0</v>
      </c>
      <c r="BB397" s="154">
        <f>IF(BB$5&lt;=$D397,0,IF(SUM($D397,I383)&gt;BB$5,$J394/I383,$J394-SUM($I397:BA397)))</f>
        <v>0</v>
      </c>
      <c r="BC397" s="154">
        <f>IF(BC$5&lt;=$D397,0,IF(SUM($D397,I383)&gt;BC$5,$J394/I383,$J394-SUM($I397:BB397)))</f>
        <v>0</v>
      </c>
      <c r="BD397" s="154">
        <f>IF(BD$5&lt;=$D397,0,IF(SUM($D397,I383)&gt;BD$5,$J394/I383,$J394-SUM($I397:BC397)))</f>
        <v>0</v>
      </c>
      <c r="BE397" s="154">
        <f>IF(BE$5&lt;=$D397,0,IF(SUM($D397,I383)&gt;BE$5,$J394/I383,$J394-SUM($I397:BD397)))</f>
        <v>0</v>
      </c>
      <c r="BF397" s="154">
        <f>IF(BF$5&lt;=$D397,0,IF(SUM($D397,I383)&gt;BF$5,$J394/I383,$J394-SUM($I397:BE397)))</f>
        <v>0</v>
      </c>
      <c r="BG397" s="154">
        <f>IF(BG$5&lt;=$D397,0,IF(SUM($D397,I383)&gt;BG$5,$J394/I383,$J394-SUM($I397:BF397)))</f>
        <v>0</v>
      </c>
      <c r="BH397" s="154">
        <f>IF(BH$5&lt;=$D397,0,IF(SUM($D397,I383)&gt;BH$5,$J394/I383,$J394-SUM($I397:BG397)))</f>
        <v>0</v>
      </c>
      <c r="BI397" s="154">
        <f>IF(BI$5&lt;=$D397,0,IF(SUM($D397,I383)&gt;BI$5,$J394/I383,$J394-SUM($I397:BH397)))</f>
        <v>0</v>
      </c>
      <c r="BJ397" s="154">
        <f>IF(BJ$5&lt;=$D397,0,IF(SUM($D397,I383)&gt;BJ$5,$J394/I383,$J394-SUM($I397:BI397)))</f>
        <v>0</v>
      </c>
      <c r="BK397" s="154">
        <f>IF(BK$5&lt;=$D397,0,IF(SUM($D397,I383)&gt;BK$5,$J394/I383,$J394-SUM($I397:BJ397)))</f>
        <v>0</v>
      </c>
      <c r="BL397" s="154">
        <f>IF(BL$5&lt;=$D397,0,IF(SUM($D397,I383)&gt;BL$5,$J394/I383,$J394-SUM($I397:BK397)))</f>
        <v>0</v>
      </c>
      <c r="BM397" s="154">
        <f>IF(BM$5&lt;=$D397,0,IF(SUM($D397,I383)&gt;BM$5,$J394/I383,$J394-SUM($I397:BL397)))</f>
        <v>0</v>
      </c>
      <c r="BN397" s="154">
        <f>IF(BN$5&lt;=$D397,0,IF(SUM($D397,I383)&gt;BN$5,$J394/I383,$J394-SUM($I397:BM397)))</f>
        <v>0</v>
      </c>
      <c r="BO397" s="154">
        <f>IF(BO$5&lt;=$D397,0,IF(SUM($D397,I383)&gt;BO$5,$J394/I383,$J394-SUM($I397:BN397)))</f>
        <v>0</v>
      </c>
      <c r="BP397" s="154">
        <f>IF(BP$5&lt;=$D397,0,IF(SUM($D397,I383)&gt;BP$5,$J394/I383,$J394-SUM($I397:BO397)))</f>
        <v>0</v>
      </c>
      <c r="BQ397" s="154">
        <f>IF(BQ$5&lt;=$D397,0,IF(SUM($D397,I383)&gt;BQ$5,$J394/I383,$J394-SUM($I397:BP397)))</f>
        <v>0</v>
      </c>
      <c r="BR397" s="154">
        <f>IF(BR$5&lt;=$D397,0,IF(SUM($D397,I383)&gt;BR$5,$J394/I383,$J394-SUM($I397:BQ397)))</f>
        <v>0</v>
      </c>
      <c r="BS397" s="154">
        <f>IF(BS$5&lt;=$D397,0,IF(SUM($D397,I383)&gt;BS$5,$J394/I383,$J394-SUM($I397:BR397)))</f>
        <v>0</v>
      </c>
      <c r="BT397" s="154">
        <f>IF(BT$5&lt;=$D397,0,IF(SUM($D397,I383)&gt;BT$5,$J394/I383,$J394-SUM($I397:BS397)))</f>
        <v>0</v>
      </c>
      <c r="BU397" s="154">
        <f>IF(BU$5&lt;=$D397,0,IF(SUM($D397,I383)&gt;BU$5,$J394/I383,$J394-SUM($I397:BT397)))</f>
        <v>0</v>
      </c>
      <c r="BV397" s="154">
        <f>IF(BV$5&lt;=$D397,0,IF(SUM($D397,I383)&gt;BV$5,$J394/I383,$J394-SUM($I397:BU397)))</f>
        <v>0</v>
      </c>
      <c r="BW397" s="154">
        <f>IF(BW$5&lt;=$D397,0,IF(SUM($D397,I383)&gt;BW$5,$J394/I383,$J394-SUM($I397:BV397)))</f>
        <v>0</v>
      </c>
    </row>
    <row r="398" spans="3:75" ht="12.75" customHeight="1" outlineLevel="1">
      <c r="D398" s="155">
        <f>D397+1</f>
        <v>2014</v>
      </c>
      <c r="E398" s="120" t="s">
        <v>55</v>
      </c>
      <c r="I398" s="134"/>
      <c r="J398" s="152">
        <f>IF(J$5&lt;=$D398,0,IF(SUM($D398,I383)&gt;J$5,$K394/I383,$K394-SUM($I398:I398)))</f>
        <v>0</v>
      </c>
      <c r="K398" s="152">
        <f>IF(K$5&lt;=$D398,0,IF(SUM($D398,I383)&gt;K$5,$K394/I383,$K394-SUM($I398:J398)))</f>
        <v>0</v>
      </c>
      <c r="L398" s="153">
        <f>IF(L$5&lt;=$D398,0,IF(SUM($D398,I383)&gt;L$5,$K394/I383,$K394-SUM($I398:K398)))</f>
        <v>1.8218971709870527E-3</v>
      </c>
      <c r="M398" s="154">
        <f>IF(M$5&lt;=$D398,0,IF(SUM($D398,I383)&gt;M$5,$K394/I383,$K394-SUM($I398:L398)))</f>
        <v>1.8218971709870527E-3</v>
      </c>
      <c r="N398" s="154">
        <f>IF(N$5&lt;=$D398,0,IF(SUM($D398,I383)&gt;N$5,$K394/I383,$K394-SUM($I398:M398)))</f>
        <v>1.8218971709870527E-3</v>
      </c>
      <c r="O398" s="154">
        <f>IF(O$5&lt;=$D398,0,IF(SUM($D398,I383)&gt;O$5,$K394/I383,$K394-SUM($I398:N398)))</f>
        <v>1.8218971709870527E-3</v>
      </c>
      <c r="P398" s="154">
        <f>IF(P$5&lt;=$D398,0,IF(SUM($D398,I383)&gt;P$5,$K394/I383,$K394-SUM($I398:O398)))</f>
        <v>1.8218971709870527E-3</v>
      </c>
      <c r="Q398" s="154">
        <f>IF(Q$5&lt;=$D398,0,IF(SUM($D398,I383)&gt;Q$5,$K394/I383,$K394-SUM($I398:P398)))</f>
        <v>1.8218971709870527E-3</v>
      </c>
      <c r="R398" s="154">
        <f>IF(R$5&lt;=$D398,0,IF(SUM($D398,I383)&gt;R$5,$K394/I383,$K394-SUM($I398:Q398)))</f>
        <v>1.8218971709870527E-3</v>
      </c>
      <c r="S398" s="154">
        <f>IF(S$5&lt;=$D398,0,IF(SUM($D398,I383)&gt;S$5,$K394/I383,$K394-SUM($I398:R398)))</f>
        <v>1.8218971709870527E-3</v>
      </c>
      <c r="T398" s="154">
        <f>IF(T$5&lt;=$D398,0,IF(SUM($D398,I383)&gt;T$5,$K394/I383,$K394-SUM($I398:S398)))</f>
        <v>1.8218971709870527E-3</v>
      </c>
      <c r="U398" s="154">
        <f>IF(U$5&lt;=$D398,0,IF(SUM($D398,I383)&gt;U$5,$K394/I383,$K394-SUM($I398:T398)))</f>
        <v>1.8218971709870527E-3</v>
      </c>
      <c r="V398" s="154">
        <f>IF(V$5&lt;=$D398,0,IF(SUM($D398,I383)&gt;V$5,$K394/I383,$K394-SUM($I398:U398)))</f>
        <v>1.8218971709870527E-3</v>
      </c>
      <c r="W398" s="154">
        <f>IF(W$5&lt;=$D398,0,IF(SUM($D398,I383)&gt;W$5,$K394/I383,$K394-SUM($I398:V398)))</f>
        <v>1.8218971709870527E-3</v>
      </c>
      <c r="X398" s="154">
        <f>IF(X$5&lt;=$D398,0,IF(SUM($D398,I383)&gt;X$5,$K394/I383,$K394-SUM($I398:W398)))</f>
        <v>1.8218971709870527E-3</v>
      </c>
      <c r="Y398" s="154">
        <f>IF(Y$5&lt;=$D398,0,IF(SUM($D398,I383)&gt;Y$5,$K394/I383,$K394-SUM($I398:X398)))</f>
        <v>1.8218971709870527E-3</v>
      </c>
      <c r="Z398" s="154">
        <f>IF(Z$5&lt;=$D398,0,IF(SUM($D398,I383)&gt;Z$5,$K394/I383,$K394-SUM($I398:Y398)))</f>
        <v>1.8218971709870468E-3</v>
      </c>
      <c r="AA398" s="154">
        <f>IF(AA$5&lt;=$D398,0,IF(SUM($D398,I383)&gt;AA$5,$K394/I383,$K394-SUM($I398:Z398)))</f>
        <v>0</v>
      </c>
      <c r="AB398" s="154">
        <f>IF(AB$5&lt;=$D398,0,IF(SUM($D398,I383)&gt;AB$5,$K394/I383,$K394-SUM($I398:AA398)))</f>
        <v>0</v>
      </c>
      <c r="AC398" s="154">
        <f>IF(AC$5&lt;=$D398,0,IF(SUM($D398,I383)&gt;AC$5,$K394/I383,$K394-SUM($I398:AB398)))</f>
        <v>0</v>
      </c>
      <c r="AD398" s="154">
        <f>IF(AD$5&lt;=$D398,0,IF(SUM($D398,I383)&gt;AD$5,$K394/I383,$K394-SUM($I398:AC398)))</f>
        <v>0</v>
      </c>
      <c r="AE398" s="154">
        <f>IF(AE$5&lt;=$D398,0,IF(SUM($D398,I383)&gt;AE$5,$K394/I383,$K394-SUM($I398:AD398)))</f>
        <v>0</v>
      </c>
      <c r="AF398" s="154">
        <f>IF(AF$5&lt;=$D398,0,IF(SUM($D398,I383)&gt;AF$5,$K394/I383,$K394-SUM($I398:AE398)))</f>
        <v>0</v>
      </c>
      <c r="AG398" s="154">
        <f>IF(AG$5&lt;=$D398,0,IF(SUM($D398,I383)&gt;AG$5,$K394/I383,$K394-SUM($I398:AF398)))</f>
        <v>0</v>
      </c>
      <c r="AH398" s="154">
        <f>IF(AH$5&lt;=$D398,0,IF(SUM($D398,I383)&gt;AH$5,$K394/I383,$K394-SUM($I398:AG398)))</f>
        <v>0</v>
      </c>
      <c r="AI398" s="154">
        <f>IF(AI$5&lt;=$D398,0,IF(SUM($D398,I383)&gt;AI$5,$K394/I383,$K394-SUM($I398:AH398)))</f>
        <v>0</v>
      </c>
      <c r="AJ398" s="154">
        <f>IF(AJ$5&lt;=$D398,0,IF(SUM($D398,I383)&gt;AJ$5,$K394/I383,$K394-SUM($I398:AI398)))</f>
        <v>0</v>
      </c>
      <c r="AK398" s="154">
        <f>IF(AK$5&lt;=$D398,0,IF(SUM($D398,I383)&gt;AK$5,$K394/I383,$K394-SUM($I398:AJ398)))</f>
        <v>0</v>
      </c>
      <c r="AL398" s="154">
        <f>IF(AL$5&lt;=$D398,0,IF(SUM($D398,I383)&gt;AL$5,$K394/I383,$K394-SUM($I398:AK398)))</f>
        <v>0</v>
      </c>
      <c r="AM398" s="154">
        <f>IF(AM$5&lt;=$D398,0,IF(SUM($D398,I383)&gt;AM$5,$K394/I383,$K394-SUM($I398:AL398)))</f>
        <v>0</v>
      </c>
      <c r="AN398" s="154">
        <f>IF(AN$5&lt;=$D398,0,IF(SUM($D398,I383)&gt;AN$5,$K394/I383,$K394-SUM($I398:AM398)))</f>
        <v>0</v>
      </c>
      <c r="AO398" s="154">
        <f>IF(AO$5&lt;=$D398,0,IF(SUM($D398,I383)&gt;AO$5,$K394/I383,$K394-SUM($I398:AN398)))</f>
        <v>0</v>
      </c>
      <c r="AP398" s="154">
        <f>IF(AP$5&lt;=$D398,0,IF(SUM($D398,I383)&gt;AP$5,$K394/I383,$K394-SUM($I398:AO398)))</f>
        <v>0</v>
      </c>
      <c r="AQ398" s="154">
        <f>IF(AQ$5&lt;=$D398,0,IF(SUM($D398,I383)&gt;AQ$5,$K394/I383,$K394-SUM($I398:AP398)))</f>
        <v>0</v>
      </c>
      <c r="AR398" s="154">
        <f>IF(AR$5&lt;=$D398,0,IF(SUM($D398,I383)&gt;AR$5,$K394/I383,$K394-SUM($I398:AQ398)))</f>
        <v>0</v>
      </c>
      <c r="AS398" s="154">
        <f>IF(AS$5&lt;=$D398,0,IF(SUM($D398,I383)&gt;AS$5,$K394/I383,$K394-SUM($I398:AR398)))</f>
        <v>0</v>
      </c>
      <c r="AT398" s="154">
        <f>IF(AT$5&lt;=$D398,0,IF(SUM($D398,I383)&gt;AT$5,$K394/I383,$K394-SUM($I398:AS398)))</f>
        <v>0</v>
      </c>
      <c r="AU398" s="154">
        <f>IF(AU$5&lt;=$D398,0,IF(SUM($D398,I383)&gt;AU$5,$K394/I383,$K394-SUM($I398:AT398)))</f>
        <v>0</v>
      </c>
      <c r="AV398" s="154">
        <f>IF(AV$5&lt;=$D398,0,IF(SUM($D398,I383)&gt;AV$5,$K394/I383,$K394-SUM($I398:AU398)))</f>
        <v>0</v>
      </c>
      <c r="AW398" s="154">
        <f>IF(AW$5&lt;=$D398,0,IF(SUM($D398,I383)&gt;AW$5,$K394/I383,$K394-SUM($I398:AV398)))</f>
        <v>0</v>
      </c>
      <c r="AX398" s="154">
        <f>IF(AX$5&lt;=$D398,0,IF(SUM($D398,I383)&gt;AX$5,$K394/I383,$K394-SUM($I398:AW398)))</f>
        <v>0</v>
      </c>
      <c r="AY398" s="154">
        <f>IF(AY$5&lt;=$D398,0,IF(SUM($D398,I383)&gt;AY$5,$K394/I383,$K394-SUM($I398:AX398)))</f>
        <v>0</v>
      </c>
      <c r="AZ398" s="154">
        <f>IF(AZ$5&lt;=$D398,0,IF(SUM($D398,I383)&gt;AZ$5,$K394/I383,$K394-SUM($I398:AY398)))</f>
        <v>0</v>
      </c>
      <c r="BA398" s="154">
        <f>IF(BA$5&lt;=$D398,0,IF(SUM($D398,I383)&gt;BA$5,$K394/I383,$K394-SUM($I398:AZ398)))</f>
        <v>0</v>
      </c>
      <c r="BB398" s="154">
        <f>IF(BB$5&lt;=$D398,0,IF(SUM($D398,I383)&gt;BB$5,$K394/I383,$K394-SUM($I398:BA398)))</f>
        <v>0</v>
      </c>
      <c r="BC398" s="154">
        <f>IF(BC$5&lt;=$D398,0,IF(SUM($D398,I383)&gt;BC$5,$K394/I383,$K394-SUM($I398:BB398)))</f>
        <v>0</v>
      </c>
      <c r="BD398" s="154">
        <f>IF(BD$5&lt;=$D398,0,IF(SUM($D398,I383)&gt;BD$5,$K394/I383,$K394-SUM($I398:BC398)))</f>
        <v>0</v>
      </c>
      <c r="BE398" s="154">
        <f>IF(BE$5&lt;=$D398,0,IF(SUM($D398,I383)&gt;BE$5,$K394/I383,$K394-SUM($I398:BD398)))</f>
        <v>0</v>
      </c>
      <c r="BF398" s="154">
        <f>IF(BF$5&lt;=$D398,0,IF(SUM($D398,I383)&gt;BF$5,$K394/I383,$K394-SUM($I398:BE398)))</f>
        <v>0</v>
      </c>
      <c r="BG398" s="154">
        <f>IF(BG$5&lt;=$D398,0,IF(SUM($D398,I383)&gt;BG$5,$K394/I383,$K394-SUM($I398:BF398)))</f>
        <v>0</v>
      </c>
      <c r="BH398" s="154">
        <f>IF(BH$5&lt;=$D398,0,IF(SUM($D398,I383)&gt;BH$5,$K394/I383,$K394-SUM($I398:BG398)))</f>
        <v>0</v>
      </c>
      <c r="BI398" s="154">
        <f>IF(BI$5&lt;=$D398,0,IF(SUM($D398,I383)&gt;BI$5,$K394/I383,$K394-SUM($I398:BH398)))</f>
        <v>0</v>
      </c>
      <c r="BJ398" s="154">
        <f>IF(BJ$5&lt;=$D398,0,IF(SUM($D398,I383)&gt;BJ$5,$K394/I383,$K394-SUM($I398:BI398)))</f>
        <v>0</v>
      </c>
      <c r="BK398" s="154">
        <f>IF(BK$5&lt;=$D398,0,IF(SUM($D398,I383)&gt;BK$5,$K394/I383,$K394-SUM($I398:BJ398)))</f>
        <v>0</v>
      </c>
      <c r="BL398" s="154">
        <f>IF(BL$5&lt;=$D398,0,IF(SUM($D398,I383)&gt;BL$5,$K394/I383,$K394-SUM($I398:BK398)))</f>
        <v>0</v>
      </c>
      <c r="BM398" s="154">
        <f>IF(BM$5&lt;=$D398,0,IF(SUM($D398,I383)&gt;BM$5,$K394/I383,$K394-SUM($I398:BL398)))</f>
        <v>0</v>
      </c>
      <c r="BN398" s="154">
        <f>IF(BN$5&lt;=$D398,0,IF(SUM($D398,I383)&gt;BN$5,$K394/I383,$K394-SUM($I398:BM398)))</f>
        <v>0</v>
      </c>
      <c r="BO398" s="154">
        <f>IF(BO$5&lt;=$D398,0,IF(SUM($D398,I383)&gt;BO$5,$K394/I383,$K394-SUM($I398:BN398)))</f>
        <v>0</v>
      </c>
      <c r="BP398" s="154">
        <f>IF(BP$5&lt;=$D398,0,IF(SUM($D398,I383)&gt;BP$5,$K394/I383,$K394-SUM($I398:BO398)))</f>
        <v>0</v>
      </c>
      <c r="BQ398" s="154">
        <f>IF(BQ$5&lt;=$D398,0,IF(SUM($D398,I383)&gt;BQ$5,$K394/I383,$K394-SUM($I398:BP398)))</f>
        <v>0</v>
      </c>
      <c r="BR398" s="154">
        <f>IF(BR$5&lt;=$D398,0,IF(SUM($D398,I383)&gt;BR$5,$K394/I383,$K394-SUM($I398:BQ398)))</f>
        <v>0</v>
      </c>
      <c r="BS398" s="154">
        <f>IF(BS$5&lt;=$D398,0,IF(SUM($D398,I383)&gt;BS$5,$K394/I383,$K394-SUM($I398:BR398)))</f>
        <v>0</v>
      </c>
      <c r="BT398" s="154">
        <f>IF(BT$5&lt;=$D398,0,IF(SUM($D398,I383)&gt;BT$5,$K394/I383,$K394-SUM($I398:BS398)))</f>
        <v>0</v>
      </c>
      <c r="BU398" s="154">
        <f>IF(BU$5&lt;=$D398,0,IF(SUM($D398,I383)&gt;BU$5,$K394/I383,$K394-SUM($I398:BT398)))</f>
        <v>0</v>
      </c>
      <c r="BV398" s="154">
        <f>IF(BV$5&lt;=$D398,0,IF(SUM($D398,I383)&gt;BV$5,$K394/I383,$K394-SUM($I398:BU398)))</f>
        <v>0</v>
      </c>
      <c r="BW398" s="154">
        <f>IF(BW$5&lt;=$D398,0,IF(SUM($D398,I383)&gt;BW$5,$K394/I383,$K394-SUM($I398:BV398)))</f>
        <v>0</v>
      </c>
    </row>
    <row r="399" spans="3:75" ht="12.75" customHeight="1" outlineLevel="1">
      <c r="D399" s="155">
        <f t="shared" ref="D399:D426" si="103">D398+1</f>
        <v>2015</v>
      </c>
      <c r="E399" s="120" t="s">
        <v>55</v>
      </c>
      <c r="I399" s="134"/>
      <c r="J399" s="152">
        <f>IF(J$5&lt;=$D399,0,IF(SUM($D399,I383)&gt;J$5,$L394/I383,$L394-SUM($I399:I399)))</f>
        <v>0</v>
      </c>
      <c r="K399" s="152">
        <f>IF(K$5&lt;=$D399,0,IF(SUM($D399,I383)&gt;K$5,$L394/I383,$L394-SUM($I399:J399)))</f>
        <v>0</v>
      </c>
      <c r="L399" s="152">
        <f>IF(L$5&lt;=$D399,0,IF(SUM($D399,I383)&gt;L$5,$L394/I383,$L394-SUM($I399:K399)))</f>
        <v>0</v>
      </c>
      <c r="M399" s="153">
        <f>IF(M$5&lt;=$D399,0,IF(SUM($D399,I383)&gt;M$5,$L394/I383,$L394-SUM($I399:L399)))</f>
        <v>7.0059701110760471E-3</v>
      </c>
      <c r="N399" s="154">
        <f>IF(N$5&lt;=$D399,0,IF(SUM($D399,I383)&gt;N$5,$L394/I383,$L394-SUM($I399:M399)))</f>
        <v>7.0059701110760471E-3</v>
      </c>
      <c r="O399" s="154">
        <f>IF(O$5&lt;=$D399,0,IF(SUM($D399,I383)&gt;O$5,$L394/I383,$L394-SUM($I399:N399)))</f>
        <v>7.0059701110760471E-3</v>
      </c>
      <c r="P399" s="154">
        <f>IF(P$5&lt;=$D399,0,IF(SUM($D399,I383)&gt;P$5,$L394/I383,$L394-SUM($I399:O399)))</f>
        <v>7.0059701110760471E-3</v>
      </c>
      <c r="Q399" s="154">
        <f>IF(Q$5&lt;=$D399,0,IF(SUM($D399,I383)&gt;Q$5,$L394/I383,$L394-SUM($I399:P399)))</f>
        <v>7.0059701110760471E-3</v>
      </c>
      <c r="R399" s="154">
        <f>IF(R$5&lt;=$D399,0,IF(SUM($D399,I383)&gt;R$5,$L394/I383,$L394-SUM($I399:Q399)))</f>
        <v>7.0059701110760471E-3</v>
      </c>
      <c r="S399" s="154">
        <f>IF(S$5&lt;=$D399,0,IF(SUM($D399,I383)&gt;S$5,$L394/I383,$L394-SUM($I399:R399)))</f>
        <v>7.0059701110760471E-3</v>
      </c>
      <c r="T399" s="154">
        <f>IF(T$5&lt;=$D399,0,IF(SUM($D399,I383)&gt;T$5,$L394/I383,$L394-SUM($I399:S399)))</f>
        <v>7.0059701110760471E-3</v>
      </c>
      <c r="U399" s="154">
        <f>IF(U$5&lt;=$D399,0,IF(SUM($D399,I383)&gt;U$5,$L394/I383,$L394-SUM($I399:T399)))</f>
        <v>7.0059701110760471E-3</v>
      </c>
      <c r="V399" s="154">
        <f>IF(V$5&lt;=$D399,0,IF(SUM($D399,I383)&gt;V$5,$L394/I383,$L394-SUM($I399:U399)))</f>
        <v>7.0059701110760471E-3</v>
      </c>
      <c r="W399" s="154">
        <f>IF(W$5&lt;=$D399,0,IF(SUM($D399,I383)&gt;W$5,$L394/I383,$L394-SUM($I399:V399)))</f>
        <v>7.0059701110760471E-3</v>
      </c>
      <c r="X399" s="154">
        <f>IF(X$5&lt;=$D399,0,IF(SUM($D399,I383)&gt;X$5,$L394/I383,$L394-SUM($I399:W399)))</f>
        <v>7.0059701110760471E-3</v>
      </c>
      <c r="Y399" s="154">
        <f>IF(Y$5&lt;=$D399,0,IF(SUM($D399,I383)&gt;Y$5,$L394/I383,$L394-SUM($I399:X399)))</f>
        <v>7.0059701110760471E-3</v>
      </c>
      <c r="Z399" s="154">
        <f>IF(Z$5&lt;=$D399,0,IF(SUM($D399,I383)&gt;Z$5,$L394/I383,$L394-SUM($I399:Y399)))</f>
        <v>7.0059701110760471E-3</v>
      </c>
      <c r="AA399" s="154">
        <f>IF(AA$5&lt;=$D399,0,IF(SUM($D399,I383)&gt;AA$5,$L394/I383,$L394-SUM($I399:Z399)))</f>
        <v>7.0059701110760236E-3</v>
      </c>
      <c r="AB399" s="154">
        <f>IF(AB$5&lt;=$D399,0,IF(SUM($D399,I383)&gt;AB$5,$L394/I383,$L394-SUM($I399:AA399)))</f>
        <v>0</v>
      </c>
      <c r="AC399" s="154">
        <f>IF(AC$5&lt;=$D399,0,IF(SUM($D399,I383)&gt;AC$5,$L394/I383,$L394-SUM($I399:AB399)))</f>
        <v>0</v>
      </c>
      <c r="AD399" s="154">
        <f>IF(AD$5&lt;=$D399,0,IF(SUM($D399,I383)&gt;AD$5,$L394/I383,$L394-SUM($I399:AC399)))</f>
        <v>0</v>
      </c>
      <c r="AE399" s="154">
        <f>IF(AE$5&lt;=$D399,0,IF(SUM($D399,I383)&gt;AE$5,$L394/I383,$L394-SUM($I399:AD399)))</f>
        <v>0</v>
      </c>
      <c r="AF399" s="154">
        <f>IF(AF$5&lt;=$D399,0,IF(SUM($D399,I383)&gt;AF$5,$L394/I383,$L394-SUM($I399:AE399)))</f>
        <v>0</v>
      </c>
      <c r="AG399" s="154">
        <f>IF(AG$5&lt;=$D399,0,IF(SUM($D399,I383)&gt;AG$5,$L394/I383,$L394-SUM($I399:AF399)))</f>
        <v>0</v>
      </c>
      <c r="AH399" s="154">
        <f>IF(AH$5&lt;=$D399,0,IF(SUM($D399,I383)&gt;AH$5,$L394/I383,$L394-SUM($I399:AG399)))</f>
        <v>0</v>
      </c>
      <c r="AI399" s="154">
        <f>IF(AI$5&lt;=$D399,0,IF(SUM($D399,I383)&gt;AI$5,$L394/I383,$L394-SUM($I399:AH399)))</f>
        <v>0</v>
      </c>
      <c r="AJ399" s="154">
        <f>IF(AJ$5&lt;=$D399,0,IF(SUM($D399,I383)&gt;AJ$5,$L394/I383,$L394-SUM($I399:AI399)))</f>
        <v>0</v>
      </c>
      <c r="AK399" s="154">
        <f>IF(AK$5&lt;=$D399,0,IF(SUM($D399,I383)&gt;AK$5,$L394/I383,$L394-SUM($I399:AJ399)))</f>
        <v>0</v>
      </c>
      <c r="AL399" s="154">
        <f>IF(AL$5&lt;=$D399,0,IF(SUM($D399,I383)&gt;AL$5,$L394/I383,$L394-SUM($I399:AK399)))</f>
        <v>0</v>
      </c>
      <c r="AM399" s="154">
        <f>IF(AM$5&lt;=$D399,0,IF(SUM($D399,I383)&gt;AM$5,$L394/I383,$L394-SUM($I399:AL399)))</f>
        <v>0</v>
      </c>
      <c r="AN399" s="154">
        <f>IF(AN$5&lt;=$D399,0,IF(SUM($D399,I383)&gt;AN$5,$L394/I383,$L394-SUM($I399:AM399)))</f>
        <v>0</v>
      </c>
      <c r="AO399" s="154">
        <f>IF(AO$5&lt;=$D399,0,IF(SUM($D399,I383)&gt;AO$5,$L394/I383,$L394-SUM($I399:AN399)))</f>
        <v>0</v>
      </c>
      <c r="AP399" s="154">
        <f>IF(AP$5&lt;=$D399,0,IF(SUM($D399,I383)&gt;AP$5,$L394/I383,$L394-SUM($I399:AO399)))</f>
        <v>0</v>
      </c>
      <c r="AQ399" s="154">
        <f>IF(AQ$5&lt;=$D399,0,IF(SUM($D399,I383)&gt;AQ$5,$L394/I383,$L394-SUM($I399:AP399)))</f>
        <v>0</v>
      </c>
      <c r="AR399" s="154">
        <f>IF(AR$5&lt;=$D399,0,IF(SUM($D399,I383)&gt;AR$5,$L394/I383,$L394-SUM($I399:AQ399)))</f>
        <v>0</v>
      </c>
      <c r="AS399" s="154">
        <f>IF(AS$5&lt;=$D399,0,IF(SUM($D399,I383)&gt;AS$5,$L394/I383,$L394-SUM($I399:AR399)))</f>
        <v>0</v>
      </c>
      <c r="AT399" s="154">
        <f>IF(AT$5&lt;=$D399,0,IF(SUM($D399,I383)&gt;AT$5,$L394/I383,$L394-SUM($I399:AS399)))</f>
        <v>0</v>
      </c>
      <c r="AU399" s="154">
        <f>IF(AU$5&lt;=$D399,0,IF(SUM($D399,I383)&gt;AU$5,$L394/I383,$L394-SUM($I399:AT399)))</f>
        <v>0</v>
      </c>
      <c r="AV399" s="154">
        <f>IF(AV$5&lt;=$D399,0,IF(SUM($D399,I383)&gt;AV$5,$L394/I383,$L394-SUM($I399:AU399)))</f>
        <v>0</v>
      </c>
      <c r="AW399" s="154">
        <f>IF(AW$5&lt;=$D399,0,IF(SUM($D399,I383)&gt;AW$5,$L394/I383,$L394-SUM($I399:AV399)))</f>
        <v>0</v>
      </c>
      <c r="AX399" s="154">
        <f>IF(AX$5&lt;=$D399,0,IF(SUM($D399,I383)&gt;AX$5,$L394/I383,$L394-SUM($I399:AW399)))</f>
        <v>0</v>
      </c>
      <c r="AY399" s="154">
        <f>IF(AY$5&lt;=$D399,0,IF(SUM($D399,I383)&gt;AY$5,$L394/I383,$L394-SUM($I399:AX399)))</f>
        <v>0</v>
      </c>
      <c r="AZ399" s="154">
        <f>IF(AZ$5&lt;=$D399,0,IF(SUM($D399,I383)&gt;AZ$5,$L394/I383,$L394-SUM($I399:AY399)))</f>
        <v>0</v>
      </c>
      <c r="BA399" s="154">
        <f>IF(BA$5&lt;=$D399,0,IF(SUM($D399,I383)&gt;BA$5,$L394/I383,$L394-SUM($I399:AZ399)))</f>
        <v>0</v>
      </c>
      <c r="BB399" s="154">
        <f>IF(BB$5&lt;=$D399,0,IF(SUM($D399,I383)&gt;BB$5,$L394/I383,$L394-SUM($I399:BA399)))</f>
        <v>0</v>
      </c>
      <c r="BC399" s="154">
        <f>IF(BC$5&lt;=$D399,0,IF(SUM($D399,I383)&gt;BC$5,$L394/I383,$L394-SUM($I399:BB399)))</f>
        <v>0</v>
      </c>
      <c r="BD399" s="154">
        <f>IF(BD$5&lt;=$D399,0,IF(SUM($D399,I383)&gt;BD$5,$L394/I383,$L394-SUM($I399:BC399)))</f>
        <v>0</v>
      </c>
      <c r="BE399" s="154">
        <f>IF(BE$5&lt;=$D399,0,IF(SUM($D399,I383)&gt;BE$5,$L394/I383,$L394-SUM($I399:BD399)))</f>
        <v>0</v>
      </c>
      <c r="BF399" s="154">
        <f>IF(BF$5&lt;=$D399,0,IF(SUM($D399,I383)&gt;BF$5,$L394/I383,$L394-SUM($I399:BE399)))</f>
        <v>0</v>
      </c>
      <c r="BG399" s="154">
        <f>IF(BG$5&lt;=$D399,0,IF(SUM($D399,I383)&gt;BG$5,$L394/I383,$L394-SUM($I399:BF399)))</f>
        <v>0</v>
      </c>
      <c r="BH399" s="154">
        <f>IF(BH$5&lt;=$D399,0,IF(SUM($D399,I383)&gt;BH$5,$L394/I383,$L394-SUM($I399:BG399)))</f>
        <v>0</v>
      </c>
      <c r="BI399" s="154">
        <f>IF(BI$5&lt;=$D399,0,IF(SUM($D399,I383)&gt;BI$5,$L394/I383,$L394-SUM($I399:BH399)))</f>
        <v>0</v>
      </c>
      <c r="BJ399" s="154">
        <f>IF(BJ$5&lt;=$D399,0,IF(SUM($D399,I383)&gt;BJ$5,$L394/I383,$L394-SUM($I399:BI399)))</f>
        <v>0</v>
      </c>
      <c r="BK399" s="154">
        <f>IF(BK$5&lt;=$D399,0,IF(SUM($D399,I383)&gt;BK$5,$L394/I383,$L394-SUM($I399:BJ399)))</f>
        <v>0</v>
      </c>
      <c r="BL399" s="154">
        <f>IF(BL$5&lt;=$D399,0,IF(SUM($D399,I383)&gt;BL$5,$L394/I383,$L394-SUM($I399:BK399)))</f>
        <v>0</v>
      </c>
      <c r="BM399" s="154">
        <f>IF(BM$5&lt;=$D399,0,IF(SUM($D399,I383)&gt;BM$5,$L394/I383,$L394-SUM($I399:BL399)))</f>
        <v>0</v>
      </c>
      <c r="BN399" s="154">
        <f>IF(BN$5&lt;=$D399,0,IF(SUM($D399,I383)&gt;BN$5,$L394/I383,$L394-SUM($I399:BM399)))</f>
        <v>0</v>
      </c>
      <c r="BO399" s="154">
        <f>IF(BO$5&lt;=$D399,0,IF(SUM($D399,I383)&gt;BO$5,$L394/I383,$L394-SUM($I399:BN399)))</f>
        <v>0</v>
      </c>
      <c r="BP399" s="154">
        <f>IF(BP$5&lt;=$D399,0,IF(SUM($D399,I383)&gt;BP$5,$L394/I383,$L394-SUM($I399:BO399)))</f>
        <v>0</v>
      </c>
      <c r="BQ399" s="154">
        <f>IF(BQ$5&lt;=$D399,0,IF(SUM($D399,I383)&gt;BQ$5,$L394/I383,$L394-SUM($I399:BP399)))</f>
        <v>0</v>
      </c>
      <c r="BR399" s="154">
        <f>IF(BR$5&lt;=$D399,0,IF(SUM($D399,I383)&gt;BR$5,$L394/I383,$L394-SUM($I399:BQ399)))</f>
        <v>0</v>
      </c>
      <c r="BS399" s="154">
        <f>IF(BS$5&lt;=$D399,0,IF(SUM($D399,I383)&gt;BS$5,$L394/I383,$L394-SUM($I399:BR399)))</f>
        <v>0</v>
      </c>
      <c r="BT399" s="154">
        <f>IF(BT$5&lt;=$D399,0,IF(SUM($D399,I383)&gt;BT$5,$L394/I383,$L394-SUM($I399:BS399)))</f>
        <v>0</v>
      </c>
      <c r="BU399" s="154">
        <f>IF(BU$5&lt;=$D399,0,IF(SUM($D399,I383)&gt;BU$5,$L394/I383,$L394-SUM($I399:BT399)))</f>
        <v>0</v>
      </c>
      <c r="BV399" s="154">
        <f>IF(BV$5&lt;=$D399,0,IF(SUM($D399,I383)&gt;BV$5,$L394/I383,$L394-SUM($I399:BU399)))</f>
        <v>0</v>
      </c>
      <c r="BW399" s="154">
        <f>IF(BW$5&lt;=$D399,0,IF(SUM($D399,I383)&gt;BW$5,$L394/I383,$L394-SUM($I399:BV399)))</f>
        <v>0</v>
      </c>
    </row>
    <row r="400" spans="3:75" ht="12.75" customHeight="1" outlineLevel="1">
      <c r="D400" s="155">
        <f t="shared" si="103"/>
        <v>2016</v>
      </c>
      <c r="E400" s="120" t="s">
        <v>55</v>
      </c>
      <c r="I400" s="134"/>
      <c r="J400" s="152">
        <f>IF(J$5&lt;=$D400,0,IF(SUM($D400,I383)&gt;J$5,$M394/I383,$M394-SUM($I400:I400)))</f>
        <v>0</v>
      </c>
      <c r="K400" s="152">
        <f>IF(K$5&lt;=$D400,0,IF(SUM($D400,I383)&gt;K$5,$M394/I383,$M394-SUM($I400:J400)))</f>
        <v>0</v>
      </c>
      <c r="L400" s="152">
        <f>IF(L$5&lt;=$D400,0,IF(SUM($D400,I383)&gt;L$5,$M394/I383,$M394-SUM($I400:K400)))</f>
        <v>0</v>
      </c>
      <c r="M400" s="152">
        <f>IF(M$5&lt;=$D400,0,IF(SUM($D400,I383)&gt;M$5,$M394/I383,$M394-SUM($I400:L400)))</f>
        <v>0</v>
      </c>
      <c r="N400" s="153">
        <f>IF(N$5&lt;=$D400,0,IF(SUM($D400,I383)&gt;N$5,$M394/I383,$M394-SUM($I400:M400)))</f>
        <v>3.1024564379751294E-2</v>
      </c>
      <c r="O400" s="154">
        <f>IF(O$5&lt;=$D400,0,IF(SUM($D400,I383)&gt;O$5,$M394/I383,$M394-SUM($I400:N400)))</f>
        <v>3.1024564379751294E-2</v>
      </c>
      <c r="P400" s="154">
        <f>IF(P$5&lt;=$D400,0,IF(SUM($D400,I383)&gt;P$5,$M394/I383,$M394-SUM($I400:O400)))</f>
        <v>3.1024564379751294E-2</v>
      </c>
      <c r="Q400" s="154">
        <f>IF(Q$5&lt;=$D400,0,IF(SUM($D400,I383)&gt;Q$5,$M394/I383,$M394-SUM($I400:P400)))</f>
        <v>3.1024564379751294E-2</v>
      </c>
      <c r="R400" s="154">
        <f>IF(R$5&lt;=$D400,0,IF(SUM($D400,I383)&gt;R$5,$M394/I383,$M394-SUM($I400:Q400)))</f>
        <v>3.1024564379751294E-2</v>
      </c>
      <c r="S400" s="154">
        <f>IF(S$5&lt;=$D400,0,IF(SUM($D400,I383)&gt;S$5,$M394/I383,$M394-SUM($I400:R400)))</f>
        <v>3.1024564379751294E-2</v>
      </c>
      <c r="T400" s="154">
        <f>IF(T$5&lt;=$D400,0,IF(SUM($D400,I383)&gt;T$5,$M394/I383,$M394-SUM($I400:S400)))</f>
        <v>3.1024564379751294E-2</v>
      </c>
      <c r="U400" s="154">
        <f>IF(U$5&lt;=$D400,0,IF(SUM($D400,I383)&gt;U$5,$M394/I383,$M394-SUM($I400:T400)))</f>
        <v>3.1024564379751294E-2</v>
      </c>
      <c r="V400" s="154">
        <f>IF(V$5&lt;=$D400,0,IF(SUM($D400,I383)&gt;V$5,$M394/I383,$M394-SUM($I400:U400)))</f>
        <v>3.1024564379751294E-2</v>
      </c>
      <c r="W400" s="154">
        <f>IF(W$5&lt;=$D400,0,IF(SUM($D400,I383)&gt;W$5,$M394/I383,$M394-SUM($I400:V400)))</f>
        <v>3.1024564379751294E-2</v>
      </c>
      <c r="X400" s="154">
        <f>IF(X$5&lt;=$D400,0,IF(SUM($D400,I383)&gt;X$5,$M394/I383,$M394-SUM($I400:W400)))</f>
        <v>3.1024564379751294E-2</v>
      </c>
      <c r="Y400" s="154">
        <f>IF(Y$5&lt;=$D400,0,IF(SUM($D400,I383)&gt;Y$5,$M394/I383,$M394-SUM($I400:X400)))</f>
        <v>3.1024564379751294E-2</v>
      </c>
      <c r="Z400" s="154">
        <f>IF(Z$5&lt;=$D400,0,IF(SUM($D400,I383)&gt;Z$5,$M394/I383,$M394-SUM($I400:Y400)))</f>
        <v>3.1024564379751294E-2</v>
      </c>
      <c r="AA400" s="154">
        <f>IF(AA$5&lt;=$D400,0,IF(SUM($D400,I383)&gt;AA$5,$M394/I383,$M394-SUM($I400:Z400)))</f>
        <v>3.1024564379751294E-2</v>
      </c>
      <c r="AB400" s="154">
        <f>IF(AB$5&lt;=$D400,0,IF(SUM($D400,I383)&gt;AB$5,$M394/I383,$M394-SUM($I400:AA400)))</f>
        <v>3.1024564379751152E-2</v>
      </c>
      <c r="AC400" s="154">
        <f>IF(AC$5&lt;=$D400,0,IF(SUM($D400,I383)&gt;AC$5,$M394/I383,$M394-SUM($I400:AB400)))</f>
        <v>0</v>
      </c>
      <c r="AD400" s="154">
        <f>IF(AD$5&lt;=$D400,0,IF(SUM($D400,I383)&gt;AD$5,$M394/I383,$M394-SUM($I400:AC400)))</f>
        <v>0</v>
      </c>
      <c r="AE400" s="154">
        <f>IF(AE$5&lt;=$D400,0,IF(SUM($D400,I383)&gt;AE$5,$M394/I383,$M394-SUM($I400:AD400)))</f>
        <v>0</v>
      </c>
      <c r="AF400" s="154">
        <f>IF(AF$5&lt;=$D400,0,IF(SUM($D400,I383)&gt;AF$5,$M394/I383,$M394-SUM($I400:AE400)))</f>
        <v>0</v>
      </c>
      <c r="AG400" s="154">
        <f>IF(AG$5&lt;=$D400,0,IF(SUM($D400,I383)&gt;AG$5,$M394/I383,$M394-SUM($I400:AF400)))</f>
        <v>0</v>
      </c>
      <c r="AH400" s="154">
        <f>IF(AH$5&lt;=$D400,0,IF(SUM($D400,I383)&gt;AH$5,$M394/I383,$M394-SUM($I400:AG400)))</f>
        <v>0</v>
      </c>
      <c r="AI400" s="154">
        <f>IF(AI$5&lt;=$D400,0,IF(SUM($D400,I383)&gt;AI$5,$M394/I383,$M394-SUM($I400:AH400)))</f>
        <v>0</v>
      </c>
      <c r="AJ400" s="154">
        <f>IF(AJ$5&lt;=$D400,0,IF(SUM($D400,I383)&gt;AJ$5,$M394/I383,$M394-SUM($I400:AI400)))</f>
        <v>0</v>
      </c>
      <c r="AK400" s="154">
        <f>IF(AK$5&lt;=$D400,0,IF(SUM($D400,I383)&gt;AK$5,$M394/I383,$M394-SUM($I400:AJ400)))</f>
        <v>0</v>
      </c>
      <c r="AL400" s="154">
        <f>IF(AL$5&lt;=$D400,0,IF(SUM($D400,I383)&gt;AL$5,$M394/I383,$M394-SUM($I400:AK400)))</f>
        <v>0</v>
      </c>
      <c r="AM400" s="154">
        <f>IF(AM$5&lt;=$D400,0,IF(SUM($D400,I383)&gt;AM$5,$M394/I383,$M394-SUM($I400:AL400)))</f>
        <v>0</v>
      </c>
      <c r="AN400" s="154">
        <f>IF(AN$5&lt;=$D400,0,IF(SUM($D400,I383)&gt;AN$5,$M394/I383,$M394-SUM($I400:AM400)))</f>
        <v>0</v>
      </c>
      <c r="AO400" s="154">
        <f>IF(AO$5&lt;=$D400,0,IF(SUM($D400,I383)&gt;AO$5,$M394/I383,$M394-SUM($I400:AN400)))</f>
        <v>0</v>
      </c>
      <c r="AP400" s="154">
        <f>IF(AP$5&lt;=$D400,0,IF(SUM($D400,I383)&gt;AP$5,$M394/I383,$M394-SUM($I400:AO400)))</f>
        <v>0</v>
      </c>
      <c r="AQ400" s="154">
        <f>IF(AQ$5&lt;=$D400,0,IF(SUM($D400,I383)&gt;AQ$5,$M394/I383,$M394-SUM($I400:AP400)))</f>
        <v>0</v>
      </c>
      <c r="AR400" s="154">
        <f>IF(AR$5&lt;=$D400,0,IF(SUM($D400,I383)&gt;AR$5,$M394/I383,$M394-SUM($I400:AQ400)))</f>
        <v>0</v>
      </c>
      <c r="AS400" s="154">
        <f>IF(AS$5&lt;=$D400,0,IF(SUM($D400,I383)&gt;AS$5,$M394/I383,$M394-SUM($I400:AR400)))</f>
        <v>0</v>
      </c>
      <c r="AT400" s="154">
        <f>IF(AT$5&lt;=$D400,0,IF(SUM($D400,I383)&gt;AT$5,$M394/I383,$M394-SUM($I400:AS400)))</f>
        <v>0</v>
      </c>
      <c r="AU400" s="154">
        <f>IF(AU$5&lt;=$D400,0,IF(SUM($D400,I383)&gt;AU$5,$M394/I383,$M394-SUM($I400:AT400)))</f>
        <v>0</v>
      </c>
      <c r="AV400" s="154">
        <f>IF(AV$5&lt;=$D400,0,IF(SUM($D400,I383)&gt;AV$5,$M394/I383,$M394-SUM($I400:AU400)))</f>
        <v>0</v>
      </c>
      <c r="AW400" s="154">
        <f>IF(AW$5&lt;=$D400,0,IF(SUM($D400,I383)&gt;AW$5,$M394/I383,$M394-SUM($I400:AV400)))</f>
        <v>0</v>
      </c>
      <c r="AX400" s="154">
        <f>IF(AX$5&lt;=$D400,0,IF(SUM($D400,I383)&gt;AX$5,$M394/I383,$M394-SUM($I400:AW400)))</f>
        <v>0</v>
      </c>
      <c r="AY400" s="154">
        <f>IF(AY$5&lt;=$D400,0,IF(SUM($D400,I383)&gt;AY$5,$M394/I383,$M394-SUM($I400:AX400)))</f>
        <v>0</v>
      </c>
      <c r="AZ400" s="154">
        <f>IF(AZ$5&lt;=$D400,0,IF(SUM($D400,I383)&gt;AZ$5,$M394/I383,$M394-SUM($I400:AY400)))</f>
        <v>0</v>
      </c>
      <c r="BA400" s="154">
        <f>IF(BA$5&lt;=$D400,0,IF(SUM($D400,I383)&gt;BA$5,$M394/I383,$M394-SUM($I400:AZ400)))</f>
        <v>0</v>
      </c>
      <c r="BB400" s="154">
        <f>IF(BB$5&lt;=$D400,0,IF(SUM($D400,I383)&gt;BB$5,$M394/I383,$M394-SUM($I400:BA400)))</f>
        <v>0</v>
      </c>
      <c r="BC400" s="154">
        <f>IF(BC$5&lt;=$D400,0,IF(SUM($D400,I383)&gt;BC$5,$M394/I383,$M394-SUM($I400:BB400)))</f>
        <v>0</v>
      </c>
      <c r="BD400" s="154">
        <f>IF(BD$5&lt;=$D400,0,IF(SUM($D400,I383)&gt;BD$5,$M394/I383,$M394-SUM($I400:BC400)))</f>
        <v>0</v>
      </c>
      <c r="BE400" s="154">
        <f>IF(BE$5&lt;=$D400,0,IF(SUM($D400,I383)&gt;BE$5,$M394/I383,$M394-SUM($I400:BD400)))</f>
        <v>0</v>
      </c>
      <c r="BF400" s="154">
        <f>IF(BF$5&lt;=$D400,0,IF(SUM($D400,I383)&gt;BF$5,$M394/I383,$M394-SUM($I400:BE400)))</f>
        <v>0</v>
      </c>
      <c r="BG400" s="154">
        <f>IF(BG$5&lt;=$D400,0,IF(SUM($D400,I383)&gt;BG$5,$M394/I383,$M394-SUM($I400:BF400)))</f>
        <v>0</v>
      </c>
      <c r="BH400" s="154">
        <f>IF(BH$5&lt;=$D400,0,IF(SUM($D400,I383)&gt;BH$5,$M394/I383,$M394-SUM($I400:BG400)))</f>
        <v>0</v>
      </c>
      <c r="BI400" s="154">
        <f>IF(BI$5&lt;=$D400,0,IF(SUM($D400,I383)&gt;BI$5,$M394/I383,$M394-SUM($I400:BH400)))</f>
        <v>0</v>
      </c>
      <c r="BJ400" s="154">
        <f>IF(BJ$5&lt;=$D400,0,IF(SUM($D400,I383)&gt;BJ$5,$M394/I383,$M394-SUM($I400:BI400)))</f>
        <v>0</v>
      </c>
      <c r="BK400" s="154">
        <f>IF(BK$5&lt;=$D400,0,IF(SUM($D400,I383)&gt;BK$5,$M394/I383,$M394-SUM($I400:BJ400)))</f>
        <v>0</v>
      </c>
      <c r="BL400" s="154">
        <f>IF(BL$5&lt;=$D400,0,IF(SUM($D400,I383)&gt;BL$5,$M394/I383,$M394-SUM($I400:BK400)))</f>
        <v>0</v>
      </c>
      <c r="BM400" s="154">
        <f>IF(BM$5&lt;=$D400,0,IF(SUM($D400,I383)&gt;BM$5,$M394/I383,$M394-SUM($I400:BL400)))</f>
        <v>0</v>
      </c>
      <c r="BN400" s="154">
        <f>IF(BN$5&lt;=$D400,0,IF(SUM($D400,I383)&gt;BN$5,$M394/I383,$M394-SUM($I400:BM400)))</f>
        <v>0</v>
      </c>
      <c r="BO400" s="154">
        <f>IF(BO$5&lt;=$D400,0,IF(SUM($D400,I383)&gt;BO$5,$M394/I383,$M394-SUM($I400:BN400)))</f>
        <v>0</v>
      </c>
      <c r="BP400" s="154">
        <f>IF(BP$5&lt;=$D400,0,IF(SUM($D400,I383)&gt;BP$5,$M394/I383,$M394-SUM($I400:BO400)))</f>
        <v>0</v>
      </c>
      <c r="BQ400" s="154">
        <f>IF(BQ$5&lt;=$D400,0,IF(SUM($D400,I383)&gt;BQ$5,$M394/I383,$M394-SUM($I400:BP400)))</f>
        <v>0</v>
      </c>
      <c r="BR400" s="154">
        <f>IF(BR$5&lt;=$D400,0,IF(SUM($D400,I383)&gt;BR$5,$M394/I383,$M394-SUM($I400:BQ400)))</f>
        <v>0</v>
      </c>
      <c r="BS400" s="154">
        <f>IF(BS$5&lt;=$D400,0,IF(SUM($D400,I383)&gt;BS$5,$M394/I383,$M394-SUM($I400:BR400)))</f>
        <v>0</v>
      </c>
      <c r="BT400" s="154">
        <f>IF(BT$5&lt;=$D400,0,IF(SUM($D400,I383)&gt;BT$5,$M394/I383,$M394-SUM($I400:BS400)))</f>
        <v>0</v>
      </c>
      <c r="BU400" s="154">
        <f>IF(BU$5&lt;=$D400,0,IF(SUM($D400,I383)&gt;BU$5,$M394/I383,$M394-SUM($I400:BT400)))</f>
        <v>0</v>
      </c>
      <c r="BV400" s="154">
        <f>IF(BV$5&lt;=$D400,0,IF(SUM($D400,I383)&gt;BV$5,$M394/I383,$M394-SUM($I400:BU400)))</f>
        <v>0</v>
      </c>
      <c r="BW400" s="154">
        <f>IF(BW$5&lt;=$D400,0,IF(SUM($D400,I383)&gt;BW$5,$M394/I383,$M394-SUM($I400:BV400)))</f>
        <v>0</v>
      </c>
    </row>
    <row r="401" spans="4:75" ht="12.75" customHeight="1" outlineLevel="1">
      <c r="D401" s="155">
        <f t="shared" si="103"/>
        <v>2017</v>
      </c>
      <c r="E401" s="120" t="s">
        <v>55</v>
      </c>
      <c r="I401" s="134"/>
      <c r="J401" s="152">
        <f>IF(J$5&lt;=$D401,0,IF(SUM($D401,I383)&gt;J$5,$N394/I383,$N394-SUM($I401:I401)))</f>
        <v>0</v>
      </c>
      <c r="K401" s="152">
        <f>IF(K$5&lt;=$D401,0,IF(SUM($D401,I383)&gt;K$5,$N394/I383,$N394-SUM($I401:J401)))</f>
        <v>0</v>
      </c>
      <c r="L401" s="152">
        <f>IF(L$5&lt;=$D401,0,IF(SUM($D401,I383)&gt;L$5,$N394/I383,$N394-SUM($I401:K401)))</f>
        <v>0</v>
      </c>
      <c r="M401" s="152">
        <f>IF(M$5&lt;=$D401,0,IF(SUM($D401,I383)&gt;M$5,$N394/I383,$N394-SUM($I401:L401)))</f>
        <v>0</v>
      </c>
      <c r="N401" s="152">
        <f>IF(N$5&lt;=$D401,0,IF(SUM($D401,I383)&gt;N$5,$N394/I383,$N394-SUM($I401:M401)))</f>
        <v>0</v>
      </c>
      <c r="O401" s="153">
        <f>IF(O$5&lt;=$D401,0,IF(SUM($D401,I383)&gt;O$5,$N394/I383,$N394-SUM($I401:N401)))</f>
        <v>0.11032864397417957</v>
      </c>
      <c r="P401" s="154">
        <f>IF(P$5&lt;=$D401,0,IF(SUM($D401,I383)&gt;P$5,$N394/I383,$N394-SUM($I401:O401)))</f>
        <v>0.11032864397417957</v>
      </c>
      <c r="Q401" s="154">
        <f>IF(Q$5&lt;=$D401,0,IF(SUM($D401,I383)&gt;Q$5,$N394/I383,$N394-SUM($I401:P401)))</f>
        <v>0.11032864397417957</v>
      </c>
      <c r="R401" s="154">
        <f>IF(R$5&lt;=$D401,0,IF(SUM($D401,I383)&gt;R$5,$N394/I383,$N394-SUM($I401:Q401)))</f>
        <v>0.11032864397417957</v>
      </c>
      <c r="S401" s="154">
        <f>IF(S$5&lt;=$D401,0,IF(SUM($D401,I383)&gt;S$5,$N394/I383,$N394-SUM($I401:R401)))</f>
        <v>0.11032864397417957</v>
      </c>
      <c r="T401" s="154">
        <f>IF(T$5&lt;=$D401,0,IF(SUM($D401,I383)&gt;T$5,$N394/I383,$N394-SUM($I401:S401)))</f>
        <v>0.11032864397417957</v>
      </c>
      <c r="U401" s="154">
        <f>IF(U$5&lt;=$D401,0,IF(SUM($D401,I383)&gt;U$5,$N394/I383,$N394-SUM($I401:T401)))</f>
        <v>0.11032864397417957</v>
      </c>
      <c r="V401" s="154">
        <f>IF(V$5&lt;=$D401,0,IF(SUM($D401,I383)&gt;V$5,$N394/I383,$N394-SUM($I401:U401)))</f>
        <v>0.11032864397417957</v>
      </c>
      <c r="W401" s="154">
        <f>IF(W$5&lt;=$D401,0,IF(SUM($D401,I383)&gt;W$5,$N394/I383,$N394-SUM($I401:V401)))</f>
        <v>0.11032864397417957</v>
      </c>
      <c r="X401" s="154">
        <f>IF(X$5&lt;=$D401,0,IF(SUM($D401,I383)&gt;X$5,$N394/I383,$N394-SUM($I401:W401)))</f>
        <v>0.11032864397417957</v>
      </c>
      <c r="Y401" s="154">
        <f>IF(Y$5&lt;=$D401,0,IF(SUM($D401,I383)&gt;Y$5,$N394/I383,$N394-SUM($I401:X401)))</f>
        <v>0.11032864397417957</v>
      </c>
      <c r="Z401" s="154">
        <f>IF(Z$5&lt;=$D401,0,IF(SUM($D401,I383)&gt;Z$5,$N394/I383,$N394-SUM($I401:Y401)))</f>
        <v>0.11032864397417957</v>
      </c>
      <c r="AA401" s="154">
        <f>IF(AA$5&lt;=$D401,0,IF(SUM($D401,I383)&gt;AA$5,$N394/I383,$N394-SUM($I401:Z401)))</f>
        <v>0.11032864397417957</v>
      </c>
      <c r="AB401" s="154">
        <f>IF(AB$5&lt;=$D401,0,IF(SUM($D401,I383)&gt;AB$5,$N394/I383,$N394-SUM($I401:AA401)))</f>
        <v>0.11032864397417957</v>
      </c>
      <c r="AC401" s="154">
        <f>IF(AC$5&lt;=$D401,0,IF(SUM($D401,I383)&gt;AC$5,$N394/I383,$N394-SUM($I401:AB401)))</f>
        <v>0.11032864397418018</v>
      </c>
      <c r="AD401" s="154">
        <f>IF(AD$5&lt;=$D401,0,IF(SUM($D401,I383)&gt;AD$5,$N394/I383,$N394-SUM($I401:AC401)))</f>
        <v>0</v>
      </c>
      <c r="AE401" s="154">
        <f>IF(AE$5&lt;=$D401,0,IF(SUM($D401,I383)&gt;AE$5,$N394/I383,$N394-SUM($I401:AD401)))</f>
        <v>0</v>
      </c>
      <c r="AF401" s="154">
        <f>IF(AF$5&lt;=$D401,0,IF(SUM($D401,I383)&gt;AF$5,$N394/I383,$N394-SUM($I401:AE401)))</f>
        <v>0</v>
      </c>
      <c r="AG401" s="154">
        <f>IF(AG$5&lt;=$D401,0,IF(SUM($D401,I383)&gt;AG$5,$N394/I383,$N394-SUM($I401:AF401)))</f>
        <v>0</v>
      </c>
      <c r="AH401" s="154">
        <f>IF(AH$5&lt;=$D401,0,IF(SUM($D401,I383)&gt;AH$5,$N394/I383,$N394-SUM($I401:AG401)))</f>
        <v>0</v>
      </c>
      <c r="AI401" s="154">
        <f>IF(AI$5&lt;=$D401,0,IF(SUM($D401,I383)&gt;AI$5,$N394/I383,$N394-SUM($I401:AH401)))</f>
        <v>0</v>
      </c>
      <c r="AJ401" s="154">
        <f>IF(AJ$5&lt;=$D401,0,IF(SUM($D401,I383)&gt;AJ$5,$N394/I383,$N394-SUM($I401:AI401)))</f>
        <v>0</v>
      </c>
      <c r="AK401" s="154">
        <f>IF(AK$5&lt;=$D401,0,IF(SUM($D401,I383)&gt;AK$5,$N394/I383,$N394-SUM($I401:AJ401)))</f>
        <v>0</v>
      </c>
      <c r="AL401" s="154">
        <f>IF(AL$5&lt;=$D401,0,IF(SUM($D401,I383)&gt;AL$5,$N394/I383,$N394-SUM($I401:AK401)))</f>
        <v>0</v>
      </c>
      <c r="AM401" s="154">
        <f>IF(AM$5&lt;=$D401,0,IF(SUM($D401,I383)&gt;AM$5,$N394/I383,$N394-SUM($I401:AL401)))</f>
        <v>0</v>
      </c>
      <c r="AN401" s="154">
        <f>IF(AN$5&lt;=$D401,0,IF(SUM($D401,I383)&gt;AN$5,$N394/I383,$N394-SUM($I401:AM401)))</f>
        <v>0</v>
      </c>
      <c r="AO401" s="154">
        <f>IF(AO$5&lt;=$D401,0,IF(SUM($D401,I383)&gt;AO$5,$N394/I383,$N394-SUM($I401:AN401)))</f>
        <v>0</v>
      </c>
      <c r="AP401" s="154">
        <f>IF(AP$5&lt;=$D401,0,IF(SUM($D401,I383)&gt;AP$5,$N394/I383,$N394-SUM($I401:AO401)))</f>
        <v>0</v>
      </c>
      <c r="AQ401" s="154">
        <f>IF(AQ$5&lt;=$D401,0,IF(SUM($D401,I383)&gt;AQ$5,$N394/I383,$N394-SUM($I401:AP401)))</f>
        <v>0</v>
      </c>
      <c r="AR401" s="154">
        <f>IF(AR$5&lt;=$D401,0,IF(SUM($D401,I383)&gt;AR$5,$N394/I383,$N394-SUM($I401:AQ401)))</f>
        <v>0</v>
      </c>
      <c r="AS401" s="154">
        <f>IF(AS$5&lt;=$D401,0,IF(SUM($D401,I383)&gt;AS$5,$N394/I383,$N394-SUM($I401:AR401)))</f>
        <v>0</v>
      </c>
      <c r="AT401" s="154">
        <f>IF(AT$5&lt;=$D401,0,IF(SUM($D401,I383)&gt;AT$5,$N394/I383,$N394-SUM($I401:AS401)))</f>
        <v>0</v>
      </c>
      <c r="AU401" s="154">
        <f>IF(AU$5&lt;=$D401,0,IF(SUM($D401,I383)&gt;AU$5,$N394/I383,$N394-SUM($I401:AT401)))</f>
        <v>0</v>
      </c>
      <c r="AV401" s="154">
        <f>IF(AV$5&lt;=$D401,0,IF(SUM($D401,I383)&gt;AV$5,$N394/I383,$N394-SUM($I401:AU401)))</f>
        <v>0</v>
      </c>
      <c r="AW401" s="154">
        <f>IF(AW$5&lt;=$D401,0,IF(SUM($D401,I383)&gt;AW$5,$N394/I383,$N394-SUM($I401:AV401)))</f>
        <v>0</v>
      </c>
      <c r="AX401" s="154">
        <f>IF(AX$5&lt;=$D401,0,IF(SUM($D401,I383)&gt;AX$5,$N394/I383,$N394-SUM($I401:AW401)))</f>
        <v>0</v>
      </c>
      <c r="AY401" s="154">
        <f>IF(AY$5&lt;=$D401,0,IF(SUM($D401,I383)&gt;AY$5,$N394/I383,$N394-SUM($I401:AX401)))</f>
        <v>0</v>
      </c>
      <c r="AZ401" s="154">
        <f>IF(AZ$5&lt;=$D401,0,IF(SUM($D401,I383)&gt;AZ$5,$N394/I383,$N394-SUM($I401:AY401)))</f>
        <v>0</v>
      </c>
      <c r="BA401" s="154">
        <f>IF(BA$5&lt;=$D401,0,IF(SUM($D401,I383)&gt;BA$5,$N394/I383,$N394-SUM($I401:AZ401)))</f>
        <v>0</v>
      </c>
      <c r="BB401" s="154">
        <f>IF(BB$5&lt;=$D401,0,IF(SUM($D401,I383)&gt;BB$5,$N394/I383,$N394-SUM($I401:BA401)))</f>
        <v>0</v>
      </c>
      <c r="BC401" s="154">
        <f>IF(BC$5&lt;=$D401,0,IF(SUM($D401,I383)&gt;BC$5,$N394/I383,$N394-SUM($I401:BB401)))</f>
        <v>0</v>
      </c>
      <c r="BD401" s="154">
        <f>IF(BD$5&lt;=$D401,0,IF(SUM($D401,I383)&gt;BD$5,$N394/I383,$N394-SUM($I401:BC401)))</f>
        <v>0</v>
      </c>
      <c r="BE401" s="154">
        <f>IF(BE$5&lt;=$D401,0,IF(SUM($D401,I383)&gt;BE$5,$N394/I383,$N394-SUM($I401:BD401)))</f>
        <v>0</v>
      </c>
      <c r="BF401" s="154">
        <f>IF(BF$5&lt;=$D401,0,IF(SUM($D401,I383)&gt;BF$5,$N394/I383,$N394-SUM($I401:BE401)))</f>
        <v>0</v>
      </c>
      <c r="BG401" s="154">
        <f>IF(BG$5&lt;=$D401,0,IF(SUM($D401,I383)&gt;BG$5,$N394/I383,$N394-SUM($I401:BF401)))</f>
        <v>0</v>
      </c>
      <c r="BH401" s="154">
        <f>IF(BH$5&lt;=$D401,0,IF(SUM($D401,I383)&gt;BH$5,$N394/I383,$N394-SUM($I401:BG401)))</f>
        <v>0</v>
      </c>
      <c r="BI401" s="154">
        <f>IF(BI$5&lt;=$D401,0,IF(SUM($D401,I383)&gt;BI$5,$N394/I383,$N394-SUM($I401:BH401)))</f>
        <v>0</v>
      </c>
      <c r="BJ401" s="154">
        <f>IF(BJ$5&lt;=$D401,0,IF(SUM($D401,I383)&gt;BJ$5,$N394/I383,$N394-SUM($I401:BI401)))</f>
        <v>0</v>
      </c>
      <c r="BK401" s="154">
        <f>IF(BK$5&lt;=$D401,0,IF(SUM($D401,I383)&gt;BK$5,$N394/I383,$N394-SUM($I401:BJ401)))</f>
        <v>0</v>
      </c>
      <c r="BL401" s="154">
        <f>IF(BL$5&lt;=$D401,0,IF(SUM($D401,I383)&gt;BL$5,$N394/I383,$N394-SUM($I401:BK401)))</f>
        <v>0</v>
      </c>
      <c r="BM401" s="154">
        <f>IF(BM$5&lt;=$D401,0,IF(SUM($D401,I383)&gt;BM$5,$N394/I383,$N394-SUM($I401:BL401)))</f>
        <v>0</v>
      </c>
      <c r="BN401" s="154">
        <f>IF(BN$5&lt;=$D401,0,IF(SUM($D401,I383)&gt;BN$5,$N394/I383,$N394-SUM($I401:BM401)))</f>
        <v>0</v>
      </c>
      <c r="BO401" s="154">
        <f>IF(BO$5&lt;=$D401,0,IF(SUM($D401,I383)&gt;BO$5,$N394/I383,$N394-SUM($I401:BN401)))</f>
        <v>0</v>
      </c>
      <c r="BP401" s="154">
        <f>IF(BP$5&lt;=$D401,0,IF(SUM($D401,I383)&gt;BP$5,$N394/I383,$N394-SUM($I401:BO401)))</f>
        <v>0</v>
      </c>
      <c r="BQ401" s="154">
        <f>IF(BQ$5&lt;=$D401,0,IF(SUM($D401,I383)&gt;BQ$5,$N394/I383,$N394-SUM($I401:BP401)))</f>
        <v>0</v>
      </c>
      <c r="BR401" s="154">
        <f>IF(BR$5&lt;=$D401,0,IF(SUM($D401,I383)&gt;BR$5,$N394/I383,$N394-SUM($I401:BQ401)))</f>
        <v>0</v>
      </c>
      <c r="BS401" s="154">
        <f>IF(BS$5&lt;=$D401,0,IF(SUM($D401,I383)&gt;BS$5,$N394/I383,$N394-SUM($I401:BR401)))</f>
        <v>0</v>
      </c>
      <c r="BT401" s="154">
        <f>IF(BT$5&lt;=$D401,0,IF(SUM($D401,I383)&gt;BT$5,$N394/I383,$N394-SUM($I401:BS401)))</f>
        <v>0</v>
      </c>
      <c r="BU401" s="154">
        <f>IF(BU$5&lt;=$D401,0,IF(SUM($D401,I383)&gt;BU$5,$N394/I383,$N394-SUM($I401:BT401)))</f>
        <v>0</v>
      </c>
      <c r="BV401" s="154">
        <f>IF(BV$5&lt;=$D401,0,IF(SUM($D401,I383)&gt;BV$5,$N394/I383,$N394-SUM($I401:BU401)))</f>
        <v>0</v>
      </c>
      <c r="BW401" s="154">
        <f>IF(BW$5&lt;=$D401,0,IF(SUM($D401,I383)&gt;BW$5,$N394/I383,$N394-SUM($I401:BV401)))</f>
        <v>0</v>
      </c>
    </row>
    <row r="402" spans="4:75" ht="12.75" customHeight="1" outlineLevel="1">
      <c r="D402" s="155">
        <f t="shared" si="103"/>
        <v>2018</v>
      </c>
      <c r="E402" s="120" t="s">
        <v>55</v>
      </c>
      <c r="I402" s="134"/>
      <c r="J402" s="152">
        <f>IF(J$5&lt;=$D402,0,IF(SUM($D402,I383)&gt;J$5,$O394/I383,$O394-SUM($I402:I402)))</f>
        <v>0</v>
      </c>
      <c r="K402" s="152">
        <f>IF(K$5&lt;=$D402,0,IF(SUM($D402,I383)&gt;K$5,$O394/I383,$O394-SUM($I402:J402)))</f>
        <v>0</v>
      </c>
      <c r="L402" s="152">
        <f>IF(L$5&lt;=$D402,0,IF(SUM($D402,I383)&gt;L$5,$O394/I383,$O394-SUM($I402:K402)))</f>
        <v>0</v>
      </c>
      <c r="M402" s="152">
        <f>IF(M$5&lt;=$D402,0,IF(SUM($D402,I383)&gt;M$5,$O394/I383,$O394-SUM($I402:L402)))</f>
        <v>0</v>
      </c>
      <c r="N402" s="152">
        <f>IF(N$5&lt;=$D402,0,IF(SUM($D402,I383)&gt;N$5,$O394/I383,$O394-SUM($I402:M402)))</f>
        <v>0</v>
      </c>
      <c r="O402" s="152">
        <f>IF(O$5&lt;=$D402,0,IF(SUM($D402,I383)&gt;O$5,$O394/I383,$O394-SUM($I402:N402)))</f>
        <v>0</v>
      </c>
      <c r="P402" s="153">
        <f>IF(P$5&lt;=$D402,0,IF(SUM($D402,I383)&gt;P$5,$O394/I383,$O394-SUM($I402:O402)))</f>
        <v>0</v>
      </c>
      <c r="Q402" s="154">
        <f>IF(Q$5&lt;=$D402,0,IF(SUM($D402,I383)&gt;Q$5,$O394/I383,$O394-SUM($I402:P402)))</f>
        <v>0</v>
      </c>
      <c r="R402" s="154">
        <f>IF(R$5&lt;=$D402,0,IF(SUM($D402,I383)&gt;R$5,$O394/I383,$O394-SUM($I402:Q402)))</f>
        <v>0</v>
      </c>
      <c r="S402" s="154">
        <f>IF(S$5&lt;=$D402,0,IF(SUM($D402,I383)&gt;S$5,$O394/I383,$O394-SUM($I402:R402)))</f>
        <v>0</v>
      </c>
      <c r="T402" s="154">
        <f>IF(T$5&lt;=$D402,0,IF(SUM($D402,I383)&gt;T$5,$O394/I383,$O394-SUM($I402:S402)))</f>
        <v>0</v>
      </c>
      <c r="U402" s="154">
        <f>IF(U$5&lt;=$D402,0,IF(SUM($D402,I383)&gt;U$5,$O394/I383,$O394-SUM($I402:T402)))</f>
        <v>0</v>
      </c>
      <c r="V402" s="154">
        <f>IF(V$5&lt;=$D402,0,IF(SUM($D402,I383)&gt;V$5,$O394/I383,$O394-SUM($I402:U402)))</f>
        <v>0</v>
      </c>
      <c r="W402" s="154">
        <f>IF(W$5&lt;=$D402,0,IF(SUM($D402,I383)&gt;W$5,$O394/I383,$O394-SUM($I402:V402)))</f>
        <v>0</v>
      </c>
      <c r="X402" s="154">
        <f>IF(X$5&lt;=$D402,0,IF(SUM($D402,I383)&gt;X$5,$O394/I383,$O394-SUM($I402:W402)))</f>
        <v>0</v>
      </c>
      <c r="Y402" s="154">
        <f>IF(Y$5&lt;=$D402,0,IF(SUM($D402,I383)&gt;Y$5,$O394/I383,$O394-SUM($I402:X402)))</f>
        <v>0</v>
      </c>
      <c r="Z402" s="154">
        <f>IF(Z$5&lt;=$D402,0,IF(SUM($D402,I383)&gt;Z$5,$O394/I383,$O394-SUM($I402:Y402)))</f>
        <v>0</v>
      </c>
      <c r="AA402" s="154">
        <f>IF(AA$5&lt;=$D402,0,IF(SUM($D402,I383)&gt;AA$5,$O394/I383,$O394-SUM($I402:Z402)))</f>
        <v>0</v>
      </c>
      <c r="AB402" s="154">
        <f>IF(AB$5&lt;=$D402,0,IF(SUM($D402,I383)&gt;AB$5,$O394/I383,$O394-SUM($I402:AA402)))</f>
        <v>0</v>
      </c>
      <c r="AC402" s="154">
        <f>IF(AC$5&lt;=$D402,0,IF(SUM($D402,I383)&gt;AC$5,$O394/I383,$O394-SUM($I402:AB402)))</f>
        <v>0</v>
      </c>
      <c r="AD402" s="154">
        <f>IF(AD$5&lt;=$D402,0,IF(SUM($D402,I383)&gt;AD$5,$O394/I383,$O394-SUM($I402:AC402)))</f>
        <v>0</v>
      </c>
      <c r="AE402" s="154">
        <f>IF(AE$5&lt;=$D402,0,IF(SUM($D402,I383)&gt;AE$5,$O394/I383,$O394-SUM($I402:AD402)))</f>
        <v>0</v>
      </c>
      <c r="AF402" s="154">
        <f>IF(AF$5&lt;=$D402,0,IF(SUM($D402,I383)&gt;AF$5,$O394/I383,$O394-SUM($I402:AE402)))</f>
        <v>0</v>
      </c>
      <c r="AG402" s="154">
        <f>IF(AG$5&lt;=$D402,0,IF(SUM($D402,I383)&gt;AG$5,$O394/I383,$O394-SUM($I402:AF402)))</f>
        <v>0</v>
      </c>
      <c r="AH402" s="154">
        <f>IF(AH$5&lt;=$D402,0,IF(SUM($D402,I383)&gt;AH$5,$O394/I383,$O394-SUM($I402:AG402)))</f>
        <v>0</v>
      </c>
      <c r="AI402" s="154">
        <f>IF(AI$5&lt;=$D402,0,IF(SUM($D402,I383)&gt;AI$5,$O394/I383,$O394-SUM($I402:AH402)))</f>
        <v>0</v>
      </c>
      <c r="AJ402" s="154">
        <f>IF(AJ$5&lt;=$D402,0,IF(SUM($D402,I383)&gt;AJ$5,$O394/I383,$O394-SUM($I402:AI402)))</f>
        <v>0</v>
      </c>
      <c r="AK402" s="154">
        <f>IF(AK$5&lt;=$D402,0,IF(SUM($D402,I383)&gt;AK$5,$O394/I383,$O394-SUM($I402:AJ402)))</f>
        <v>0</v>
      </c>
      <c r="AL402" s="154">
        <f>IF(AL$5&lt;=$D402,0,IF(SUM($D402,I383)&gt;AL$5,$O394/I383,$O394-SUM($I402:AK402)))</f>
        <v>0</v>
      </c>
      <c r="AM402" s="154">
        <f>IF(AM$5&lt;=$D402,0,IF(SUM($D402,I383)&gt;AM$5,$O394/I383,$O394-SUM($I402:AL402)))</f>
        <v>0</v>
      </c>
      <c r="AN402" s="154">
        <f>IF(AN$5&lt;=$D402,0,IF(SUM($D402,I383)&gt;AN$5,$O394/I383,$O394-SUM($I402:AM402)))</f>
        <v>0</v>
      </c>
      <c r="AO402" s="154">
        <f>IF(AO$5&lt;=$D402,0,IF(SUM($D402,I383)&gt;AO$5,$O394/I383,$O394-SUM($I402:AN402)))</f>
        <v>0</v>
      </c>
      <c r="AP402" s="154">
        <f>IF(AP$5&lt;=$D402,0,IF(SUM($D402,I383)&gt;AP$5,$O394/I383,$O394-SUM($I402:AO402)))</f>
        <v>0</v>
      </c>
      <c r="AQ402" s="154">
        <f>IF(AQ$5&lt;=$D402,0,IF(SUM($D402,I383)&gt;AQ$5,$O394/I383,$O394-SUM($I402:AP402)))</f>
        <v>0</v>
      </c>
      <c r="AR402" s="154">
        <f>IF(AR$5&lt;=$D402,0,IF(SUM($D402,I383)&gt;AR$5,$O394/I383,$O394-SUM($I402:AQ402)))</f>
        <v>0</v>
      </c>
      <c r="AS402" s="154">
        <f>IF(AS$5&lt;=$D402,0,IF(SUM($D402,I383)&gt;AS$5,$O394/I383,$O394-SUM($I402:AR402)))</f>
        <v>0</v>
      </c>
      <c r="AT402" s="154">
        <f>IF(AT$5&lt;=$D402,0,IF(SUM($D402,I383)&gt;AT$5,$O394/I383,$O394-SUM($I402:AS402)))</f>
        <v>0</v>
      </c>
      <c r="AU402" s="154">
        <f>IF(AU$5&lt;=$D402,0,IF(SUM($D402,I383)&gt;AU$5,$O394/I383,$O394-SUM($I402:AT402)))</f>
        <v>0</v>
      </c>
      <c r="AV402" s="154">
        <f>IF(AV$5&lt;=$D402,0,IF(SUM($D402,I383)&gt;AV$5,$O394/I383,$O394-SUM($I402:AU402)))</f>
        <v>0</v>
      </c>
      <c r="AW402" s="154">
        <f>IF(AW$5&lt;=$D402,0,IF(SUM($D402,I383)&gt;AW$5,$O394/I383,$O394-SUM($I402:AV402)))</f>
        <v>0</v>
      </c>
      <c r="AX402" s="154">
        <f>IF(AX$5&lt;=$D402,0,IF(SUM($D402,I383)&gt;AX$5,$O394/I383,$O394-SUM($I402:AW402)))</f>
        <v>0</v>
      </c>
      <c r="AY402" s="154">
        <f>IF(AY$5&lt;=$D402,0,IF(SUM($D402,I383)&gt;AY$5,$O394/I383,$O394-SUM($I402:AX402)))</f>
        <v>0</v>
      </c>
      <c r="AZ402" s="154">
        <f>IF(AZ$5&lt;=$D402,0,IF(SUM($D402,I383)&gt;AZ$5,$O394/I383,$O394-SUM($I402:AY402)))</f>
        <v>0</v>
      </c>
      <c r="BA402" s="154">
        <f>IF(BA$5&lt;=$D402,0,IF(SUM($D402,I383)&gt;BA$5,$O394/I383,$O394-SUM($I402:AZ402)))</f>
        <v>0</v>
      </c>
      <c r="BB402" s="154">
        <f>IF(BB$5&lt;=$D402,0,IF(SUM($D402,I383)&gt;BB$5,$O394/I383,$O394-SUM($I402:BA402)))</f>
        <v>0</v>
      </c>
      <c r="BC402" s="154">
        <f>IF(BC$5&lt;=$D402,0,IF(SUM($D402,I383)&gt;BC$5,$O394/I383,$O394-SUM($I402:BB402)))</f>
        <v>0</v>
      </c>
      <c r="BD402" s="154">
        <f>IF(BD$5&lt;=$D402,0,IF(SUM($D402,I383)&gt;BD$5,$O394/I383,$O394-SUM($I402:BC402)))</f>
        <v>0</v>
      </c>
      <c r="BE402" s="154">
        <f>IF(BE$5&lt;=$D402,0,IF(SUM($D402,I383)&gt;BE$5,$O394/I383,$O394-SUM($I402:BD402)))</f>
        <v>0</v>
      </c>
      <c r="BF402" s="154">
        <f>IF(BF$5&lt;=$D402,0,IF(SUM($D402,I383)&gt;BF$5,$O394/I383,$O394-SUM($I402:BE402)))</f>
        <v>0</v>
      </c>
      <c r="BG402" s="154">
        <f>IF(BG$5&lt;=$D402,0,IF(SUM($D402,I383)&gt;BG$5,$O394/I383,$O394-SUM($I402:BF402)))</f>
        <v>0</v>
      </c>
      <c r="BH402" s="154">
        <f>IF(BH$5&lt;=$D402,0,IF(SUM($D402,I383)&gt;BH$5,$O394/I383,$O394-SUM($I402:BG402)))</f>
        <v>0</v>
      </c>
      <c r="BI402" s="154">
        <f>IF(BI$5&lt;=$D402,0,IF(SUM($D402,I383)&gt;BI$5,$O394/I383,$O394-SUM($I402:BH402)))</f>
        <v>0</v>
      </c>
      <c r="BJ402" s="154">
        <f>IF(BJ$5&lt;=$D402,0,IF(SUM($D402,I383)&gt;BJ$5,$O394/I383,$O394-SUM($I402:BI402)))</f>
        <v>0</v>
      </c>
      <c r="BK402" s="154">
        <f>IF(BK$5&lt;=$D402,0,IF(SUM($D402,I383)&gt;BK$5,$O394/I383,$O394-SUM($I402:BJ402)))</f>
        <v>0</v>
      </c>
      <c r="BL402" s="154">
        <f>IF(BL$5&lt;=$D402,0,IF(SUM($D402,I383)&gt;BL$5,$O394/I383,$O394-SUM($I402:BK402)))</f>
        <v>0</v>
      </c>
      <c r="BM402" s="154">
        <f>IF(BM$5&lt;=$D402,0,IF(SUM($D402,I383)&gt;BM$5,$O394/I383,$O394-SUM($I402:BL402)))</f>
        <v>0</v>
      </c>
      <c r="BN402" s="154">
        <f>IF(BN$5&lt;=$D402,0,IF(SUM($D402,I383)&gt;BN$5,$O394/I383,$O394-SUM($I402:BM402)))</f>
        <v>0</v>
      </c>
      <c r="BO402" s="154">
        <f>IF(BO$5&lt;=$D402,0,IF(SUM($D402,I383)&gt;BO$5,$O394/I383,$O394-SUM($I402:BN402)))</f>
        <v>0</v>
      </c>
      <c r="BP402" s="154">
        <f>IF(BP$5&lt;=$D402,0,IF(SUM($D402,I383)&gt;BP$5,$O394/I383,$O394-SUM($I402:BO402)))</f>
        <v>0</v>
      </c>
      <c r="BQ402" s="154">
        <f>IF(BQ$5&lt;=$D402,0,IF(SUM($D402,I383)&gt;BQ$5,$O394/I383,$O394-SUM($I402:BP402)))</f>
        <v>0</v>
      </c>
      <c r="BR402" s="154">
        <f>IF(BR$5&lt;=$D402,0,IF(SUM($D402,I383)&gt;BR$5,$O394/I383,$O394-SUM($I402:BQ402)))</f>
        <v>0</v>
      </c>
      <c r="BS402" s="154">
        <f>IF(BS$5&lt;=$D402,0,IF(SUM($D402,I383)&gt;BS$5,$O394/I383,$O394-SUM($I402:BR402)))</f>
        <v>0</v>
      </c>
      <c r="BT402" s="154">
        <f>IF(BT$5&lt;=$D402,0,IF(SUM($D402,I383)&gt;BT$5,$O394/I383,$O394-SUM($I402:BS402)))</f>
        <v>0</v>
      </c>
      <c r="BU402" s="154">
        <f>IF(BU$5&lt;=$D402,0,IF(SUM($D402,I383)&gt;BU$5,$O394/I383,$O394-SUM($I402:BT402)))</f>
        <v>0</v>
      </c>
      <c r="BV402" s="154">
        <f>IF(BV$5&lt;=$D402,0,IF(SUM($D402,I383)&gt;BV$5,$O394/I383,$O394-SUM($I402:BU402)))</f>
        <v>0</v>
      </c>
      <c r="BW402" s="154">
        <f>IF(BW$5&lt;=$D402,0,IF(SUM($D402,I383)&gt;BW$5,$O394/I383,$O394-SUM($I402:BV402)))</f>
        <v>0</v>
      </c>
    </row>
    <row r="403" spans="4:75" ht="12.75" customHeight="1" outlineLevel="1">
      <c r="D403" s="155">
        <f t="shared" si="103"/>
        <v>2019</v>
      </c>
      <c r="E403" s="120" t="s">
        <v>55</v>
      </c>
      <c r="I403" s="134"/>
      <c r="J403" s="152">
        <f>IF(J$5&lt;=$D403,0,IF(SUM($D403,I383)&gt;J$5,$P394/I383,$P394-SUM($I403:I403)))</f>
        <v>0</v>
      </c>
      <c r="K403" s="152">
        <f>IF(K$5&lt;=$D403,0,IF(SUM($D403,I383)&gt;K$5,$P394/I383,$P394-SUM($I403:J403)))</f>
        <v>0</v>
      </c>
      <c r="L403" s="152">
        <f>IF(L$5&lt;=$D403,0,IF(SUM($D403,I383)&gt;L$5,$P394/I383,$P394-SUM($I403:K403)))</f>
        <v>0</v>
      </c>
      <c r="M403" s="152">
        <f>IF(M$5&lt;=$D403,0,IF(SUM($D403,I383)&gt;M$5,$P394/I383,$P394-SUM($I403:L403)))</f>
        <v>0</v>
      </c>
      <c r="N403" s="152">
        <f>IF(N$5&lt;=$D403,0,IF(SUM($D403,I383)&gt;N$5,$P394/I383,$P394-SUM($I403:M403)))</f>
        <v>0</v>
      </c>
      <c r="O403" s="152">
        <f>IF(O$5&lt;=$D403,0,IF(SUM($D403,I383)&gt;O$5,$P394/I383,$P394-SUM($I403:N403)))</f>
        <v>0</v>
      </c>
      <c r="P403" s="152">
        <f>IF(P$5&lt;=$D403,0,IF(SUM($D403,I383)&gt;P$5,$P394/I383,$P394-SUM($I403:O403)))</f>
        <v>0</v>
      </c>
      <c r="Q403" s="153">
        <f>IF(Q$5&lt;=$D403,0,IF(SUM($D403,I383)&gt;Q$5,$P394/I383,$P394-SUM($I403:P403)))</f>
        <v>0</v>
      </c>
      <c r="R403" s="154">
        <f>IF(R$5&lt;=$D403,0,IF(SUM($D403,I383)&gt;R$5,$P394/I383,$P394-SUM($I403:Q403)))</f>
        <v>0</v>
      </c>
      <c r="S403" s="154">
        <f>IF(S$5&lt;=$D403,0,IF(SUM($D403,I383)&gt;S$5,$P394/I383,$P394-SUM($I403:R403)))</f>
        <v>0</v>
      </c>
      <c r="T403" s="154">
        <f>IF(T$5&lt;=$D403,0,IF(SUM($D403,I383)&gt;T$5,$P394/I383,$P394-SUM($I403:S403)))</f>
        <v>0</v>
      </c>
      <c r="U403" s="154">
        <f>IF(U$5&lt;=$D403,0,IF(SUM($D403,I383)&gt;U$5,$P394/I383,$P394-SUM($I403:T403)))</f>
        <v>0</v>
      </c>
      <c r="V403" s="154">
        <f>IF(V$5&lt;=$D403,0,IF(SUM($D403,I383)&gt;V$5,$P394/I383,$P394-SUM($I403:U403)))</f>
        <v>0</v>
      </c>
      <c r="W403" s="154">
        <f>IF(W$5&lt;=$D403,0,IF(SUM($D403,I383)&gt;W$5,$P394/I383,$P394-SUM($I403:V403)))</f>
        <v>0</v>
      </c>
      <c r="X403" s="154">
        <f>IF(X$5&lt;=$D403,0,IF(SUM($D403,I383)&gt;X$5,$P394/I383,$P394-SUM($I403:W403)))</f>
        <v>0</v>
      </c>
      <c r="Y403" s="154">
        <f>IF(Y$5&lt;=$D403,0,IF(SUM($D403,I383)&gt;Y$5,$P394/I383,$P394-SUM($I403:X403)))</f>
        <v>0</v>
      </c>
      <c r="Z403" s="154">
        <f>IF(Z$5&lt;=$D403,0,IF(SUM($D403,I383)&gt;Z$5,$P394/I383,$P394-SUM($I403:Y403)))</f>
        <v>0</v>
      </c>
      <c r="AA403" s="154">
        <f>IF(AA$5&lt;=$D403,0,IF(SUM($D403,I383)&gt;AA$5,$P394/I383,$P394-SUM($I403:Z403)))</f>
        <v>0</v>
      </c>
      <c r="AB403" s="154">
        <f>IF(AB$5&lt;=$D403,0,IF(SUM($D403,I383)&gt;AB$5,$P394/I383,$P394-SUM($I403:AA403)))</f>
        <v>0</v>
      </c>
      <c r="AC403" s="154">
        <f>IF(AC$5&lt;=$D403,0,IF(SUM($D403,I383)&gt;AC$5,$P394/I383,$P394-SUM($I403:AB403)))</f>
        <v>0</v>
      </c>
      <c r="AD403" s="154">
        <f>IF(AD$5&lt;=$D403,0,IF(SUM($D403,I383)&gt;AD$5,$P394/I383,$P394-SUM($I403:AC403)))</f>
        <v>0</v>
      </c>
      <c r="AE403" s="154">
        <f>IF(AE$5&lt;=$D403,0,IF(SUM($D403,I383)&gt;AE$5,$P394/I383,$P394-SUM($I403:AD403)))</f>
        <v>0</v>
      </c>
      <c r="AF403" s="154">
        <f>IF(AF$5&lt;=$D403,0,IF(SUM($D403,I383)&gt;AF$5,$P394/I383,$P394-SUM($I403:AE403)))</f>
        <v>0</v>
      </c>
      <c r="AG403" s="154">
        <f>IF(AG$5&lt;=$D403,0,IF(SUM($D403,I383)&gt;AG$5,$P394/I383,$P394-SUM($I403:AF403)))</f>
        <v>0</v>
      </c>
      <c r="AH403" s="154">
        <f>IF(AH$5&lt;=$D403,0,IF(SUM($D403,I383)&gt;AH$5,$P394/I383,$P394-SUM($I403:AG403)))</f>
        <v>0</v>
      </c>
      <c r="AI403" s="154">
        <f>IF(AI$5&lt;=$D403,0,IF(SUM($D403,I383)&gt;AI$5,$P394/I383,$P394-SUM($I403:AH403)))</f>
        <v>0</v>
      </c>
      <c r="AJ403" s="154">
        <f>IF(AJ$5&lt;=$D403,0,IF(SUM($D403,I383)&gt;AJ$5,$P394/I383,$P394-SUM($I403:AI403)))</f>
        <v>0</v>
      </c>
      <c r="AK403" s="154">
        <f>IF(AK$5&lt;=$D403,0,IF(SUM($D403,I383)&gt;AK$5,$P394/I383,$P394-SUM($I403:AJ403)))</f>
        <v>0</v>
      </c>
      <c r="AL403" s="154">
        <f>IF(AL$5&lt;=$D403,0,IF(SUM($D403,I383)&gt;AL$5,$P394/I383,$P394-SUM($I403:AK403)))</f>
        <v>0</v>
      </c>
      <c r="AM403" s="154">
        <f>IF(AM$5&lt;=$D403,0,IF(SUM($D403,I383)&gt;AM$5,$P394/I383,$P394-SUM($I403:AL403)))</f>
        <v>0</v>
      </c>
      <c r="AN403" s="154">
        <f>IF(AN$5&lt;=$D403,0,IF(SUM($D403,I383)&gt;AN$5,$P394/I383,$P394-SUM($I403:AM403)))</f>
        <v>0</v>
      </c>
      <c r="AO403" s="154">
        <f>IF(AO$5&lt;=$D403,0,IF(SUM($D403,I383)&gt;AO$5,$P394/I383,$P394-SUM($I403:AN403)))</f>
        <v>0</v>
      </c>
      <c r="AP403" s="154">
        <f>IF(AP$5&lt;=$D403,0,IF(SUM($D403,I383)&gt;AP$5,$P394/I383,$P394-SUM($I403:AO403)))</f>
        <v>0</v>
      </c>
      <c r="AQ403" s="154">
        <f>IF(AQ$5&lt;=$D403,0,IF(SUM($D403,I383)&gt;AQ$5,$P394/I383,$P394-SUM($I403:AP403)))</f>
        <v>0</v>
      </c>
      <c r="AR403" s="154">
        <f>IF(AR$5&lt;=$D403,0,IF(SUM($D403,I383)&gt;AR$5,$P394/I383,$P394-SUM($I403:AQ403)))</f>
        <v>0</v>
      </c>
      <c r="AS403" s="154">
        <f>IF(AS$5&lt;=$D403,0,IF(SUM($D403,I383)&gt;AS$5,$P394/I383,$P394-SUM($I403:AR403)))</f>
        <v>0</v>
      </c>
      <c r="AT403" s="154">
        <f>IF(AT$5&lt;=$D403,0,IF(SUM($D403,I383)&gt;AT$5,$P394/I383,$P394-SUM($I403:AS403)))</f>
        <v>0</v>
      </c>
      <c r="AU403" s="154">
        <f>IF(AU$5&lt;=$D403,0,IF(SUM($D403,I383)&gt;AU$5,$P394/I383,$P394-SUM($I403:AT403)))</f>
        <v>0</v>
      </c>
      <c r="AV403" s="154">
        <f>IF(AV$5&lt;=$D403,0,IF(SUM($D403,I383)&gt;AV$5,$P394/I383,$P394-SUM($I403:AU403)))</f>
        <v>0</v>
      </c>
      <c r="AW403" s="154">
        <f>IF(AW$5&lt;=$D403,0,IF(SUM($D403,I383)&gt;AW$5,$P394/I383,$P394-SUM($I403:AV403)))</f>
        <v>0</v>
      </c>
      <c r="AX403" s="154">
        <f>IF(AX$5&lt;=$D403,0,IF(SUM($D403,I383)&gt;AX$5,$P394/I383,$P394-SUM($I403:AW403)))</f>
        <v>0</v>
      </c>
      <c r="AY403" s="154">
        <f>IF(AY$5&lt;=$D403,0,IF(SUM($D403,I383)&gt;AY$5,$P394/I383,$P394-SUM($I403:AX403)))</f>
        <v>0</v>
      </c>
      <c r="AZ403" s="154">
        <f>IF(AZ$5&lt;=$D403,0,IF(SUM($D403,I383)&gt;AZ$5,$P394/I383,$P394-SUM($I403:AY403)))</f>
        <v>0</v>
      </c>
      <c r="BA403" s="154">
        <f>IF(BA$5&lt;=$D403,0,IF(SUM($D403,I383)&gt;BA$5,$P394/I383,$P394-SUM($I403:AZ403)))</f>
        <v>0</v>
      </c>
      <c r="BB403" s="154">
        <f>IF(BB$5&lt;=$D403,0,IF(SUM($D403,I383)&gt;BB$5,$P394/I383,$P394-SUM($I403:BA403)))</f>
        <v>0</v>
      </c>
      <c r="BC403" s="154">
        <f>IF(BC$5&lt;=$D403,0,IF(SUM($D403,I383)&gt;BC$5,$P394/I383,$P394-SUM($I403:BB403)))</f>
        <v>0</v>
      </c>
      <c r="BD403" s="154">
        <f>IF(BD$5&lt;=$D403,0,IF(SUM($D403,I383)&gt;BD$5,$P394/I383,$P394-SUM($I403:BC403)))</f>
        <v>0</v>
      </c>
      <c r="BE403" s="154">
        <f>IF(BE$5&lt;=$D403,0,IF(SUM($D403,I383)&gt;BE$5,$P394/I383,$P394-SUM($I403:BD403)))</f>
        <v>0</v>
      </c>
      <c r="BF403" s="154">
        <f>IF(BF$5&lt;=$D403,0,IF(SUM($D403,I383)&gt;BF$5,$P394/I383,$P394-SUM($I403:BE403)))</f>
        <v>0</v>
      </c>
      <c r="BG403" s="154">
        <f>IF(BG$5&lt;=$D403,0,IF(SUM($D403,I383)&gt;BG$5,$P394/I383,$P394-SUM($I403:BF403)))</f>
        <v>0</v>
      </c>
      <c r="BH403" s="154">
        <f>IF(BH$5&lt;=$D403,0,IF(SUM($D403,I383)&gt;BH$5,$P394/I383,$P394-SUM($I403:BG403)))</f>
        <v>0</v>
      </c>
      <c r="BI403" s="154">
        <f>IF(BI$5&lt;=$D403,0,IF(SUM($D403,I383)&gt;BI$5,$P394/I383,$P394-SUM($I403:BH403)))</f>
        <v>0</v>
      </c>
      <c r="BJ403" s="154">
        <f>IF(BJ$5&lt;=$D403,0,IF(SUM($D403,I383)&gt;BJ$5,$P394/I383,$P394-SUM($I403:BI403)))</f>
        <v>0</v>
      </c>
      <c r="BK403" s="154">
        <f>IF(BK$5&lt;=$D403,0,IF(SUM($D403,I383)&gt;BK$5,$P394/I383,$P394-SUM($I403:BJ403)))</f>
        <v>0</v>
      </c>
      <c r="BL403" s="154">
        <f>IF(BL$5&lt;=$D403,0,IF(SUM($D403,I383)&gt;BL$5,$P394/I383,$P394-SUM($I403:BK403)))</f>
        <v>0</v>
      </c>
      <c r="BM403" s="154">
        <f>IF(BM$5&lt;=$D403,0,IF(SUM($D403,I383)&gt;BM$5,$P394/I383,$P394-SUM($I403:BL403)))</f>
        <v>0</v>
      </c>
      <c r="BN403" s="154">
        <f>IF(BN$5&lt;=$D403,0,IF(SUM($D403,I383)&gt;BN$5,$P394/I383,$P394-SUM($I403:BM403)))</f>
        <v>0</v>
      </c>
      <c r="BO403" s="154">
        <f>IF(BO$5&lt;=$D403,0,IF(SUM($D403,I383)&gt;BO$5,$P394/I383,$P394-SUM($I403:BN403)))</f>
        <v>0</v>
      </c>
      <c r="BP403" s="154">
        <f>IF(BP$5&lt;=$D403,0,IF(SUM($D403,I383)&gt;BP$5,$P394/I383,$P394-SUM($I403:BO403)))</f>
        <v>0</v>
      </c>
      <c r="BQ403" s="154">
        <f>IF(BQ$5&lt;=$D403,0,IF(SUM($D403,I383)&gt;BQ$5,$P394/I383,$P394-SUM($I403:BP403)))</f>
        <v>0</v>
      </c>
      <c r="BR403" s="154">
        <f>IF(BR$5&lt;=$D403,0,IF(SUM($D403,I383)&gt;BR$5,$P394/I383,$P394-SUM($I403:BQ403)))</f>
        <v>0</v>
      </c>
      <c r="BS403" s="154">
        <f>IF(BS$5&lt;=$D403,0,IF(SUM($D403,I383)&gt;BS$5,$P394/I383,$P394-SUM($I403:BR403)))</f>
        <v>0</v>
      </c>
      <c r="BT403" s="154">
        <f>IF(BT$5&lt;=$D403,0,IF(SUM($D403,I383)&gt;BT$5,$P394/I383,$P394-SUM($I403:BS403)))</f>
        <v>0</v>
      </c>
      <c r="BU403" s="154">
        <f>IF(BU$5&lt;=$D403,0,IF(SUM($D403,I383)&gt;BU$5,$P394/I383,$P394-SUM($I403:BT403)))</f>
        <v>0</v>
      </c>
      <c r="BV403" s="154">
        <f>IF(BV$5&lt;=$D403,0,IF(SUM($D403,I383)&gt;BV$5,$P394/I383,$P394-SUM($I403:BU403)))</f>
        <v>0</v>
      </c>
      <c r="BW403" s="154">
        <f>IF(BW$5&lt;=$D403,0,IF(SUM($D403,I383)&gt;BW$5,$P394/I383,$P394-SUM($I403:BV403)))</f>
        <v>0</v>
      </c>
    </row>
    <row r="404" spans="4:75" ht="12.75" customHeight="1" outlineLevel="1">
      <c r="D404" s="155">
        <f t="shared" si="103"/>
        <v>2020</v>
      </c>
      <c r="E404" s="120" t="s">
        <v>55</v>
      </c>
      <c r="I404" s="134"/>
      <c r="J404" s="152">
        <f>IF(J$5&lt;=$D404,0,IF(SUM($D404,I383)&gt;J$5,$Q394/I383,$Q394-SUM($I404:I404)))</f>
        <v>0</v>
      </c>
      <c r="K404" s="152">
        <f>IF(K$5&lt;=$D404,0,IF(SUM($D404,I383)&gt;K$5,$Q394/I383,$Q394-SUM($I404:J404)))</f>
        <v>0</v>
      </c>
      <c r="L404" s="152">
        <f>IF(L$5&lt;=$D404,0,IF(SUM($D404,I383)&gt;L$5,$Q394/I383,$Q394-SUM($I404:K404)))</f>
        <v>0</v>
      </c>
      <c r="M404" s="152">
        <f>IF(M$5&lt;=$D404,0,IF(SUM($D404,I383)&gt;M$5,$Q394/I383,$Q394-SUM($I404:L404)))</f>
        <v>0</v>
      </c>
      <c r="N404" s="152">
        <f>IF(N$5&lt;=$D404,0,IF(SUM($D404,I383)&gt;N$5,$Q394/I383,$Q394-SUM($I404:M404)))</f>
        <v>0</v>
      </c>
      <c r="O404" s="152">
        <f>IF(O$5&lt;=$D404,0,IF(SUM($D404,I383)&gt;O$5,$Q394/I383,$Q394-SUM($I404:N404)))</f>
        <v>0</v>
      </c>
      <c r="P404" s="152">
        <f>IF(P$5&lt;=$D404,0,IF(SUM($D404,I383)&gt;P$5,$Q394/I383,$Q394-SUM($I404:O404)))</f>
        <v>0</v>
      </c>
      <c r="Q404" s="152">
        <f>IF(Q$5&lt;=$D404,0,IF(SUM($D404,I383)&gt;Q$5,$Q394/I383,$Q394-SUM($I404:P404)))</f>
        <v>0</v>
      </c>
      <c r="R404" s="153">
        <f>IF(R$5&lt;=$D404,0,IF(SUM($D404,I383)&gt;R$5,$Q394/I383,$Q394-SUM($I404:Q404)))</f>
        <v>0</v>
      </c>
      <c r="S404" s="154">
        <f>IF(S$5&lt;=$D404,0,IF(SUM($D404,I383)&gt;S$5,$Q394/I383,$Q394-SUM($I404:R404)))</f>
        <v>0</v>
      </c>
      <c r="T404" s="154">
        <f>IF(T$5&lt;=$D404,0,IF(SUM($D404,I383)&gt;T$5,$Q394/I383,$Q394-SUM($I404:S404)))</f>
        <v>0</v>
      </c>
      <c r="U404" s="154">
        <f>IF(U$5&lt;=$D404,0,IF(SUM($D404,I383)&gt;U$5,$Q394/I383,$Q394-SUM($I404:T404)))</f>
        <v>0</v>
      </c>
      <c r="V404" s="154">
        <f>IF(V$5&lt;=$D404,0,IF(SUM($D404,I383)&gt;V$5,$Q394/I383,$Q394-SUM($I404:U404)))</f>
        <v>0</v>
      </c>
      <c r="W404" s="154">
        <f>IF(W$5&lt;=$D404,0,IF(SUM($D404,I383)&gt;W$5,$Q394/I383,$Q394-SUM($I404:V404)))</f>
        <v>0</v>
      </c>
      <c r="X404" s="154">
        <f>IF(X$5&lt;=$D404,0,IF(SUM($D404,I383)&gt;X$5,$Q394/I383,$Q394-SUM($I404:W404)))</f>
        <v>0</v>
      </c>
      <c r="Y404" s="154">
        <f>IF(Y$5&lt;=$D404,0,IF(SUM($D404,I383)&gt;Y$5,$Q394/I383,$Q394-SUM($I404:X404)))</f>
        <v>0</v>
      </c>
      <c r="Z404" s="154">
        <f>IF(Z$5&lt;=$D404,0,IF(SUM($D404,I383)&gt;Z$5,$Q394/I383,$Q394-SUM($I404:Y404)))</f>
        <v>0</v>
      </c>
      <c r="AA404" s="154">
        <f>IF(AA$5&lt;=$D404,0,IF(SUM($D404,I383)&gt;AA$5,$Q394/I383,$Q394-SUM($I404:Z404)))</f>
        <v>0</v>
      </c>
      <c r="AB404" s="154">
        <f>IF(AB$5&lt;=$D404,0,IF(SUM($D404,I383)&gt;AB$5,$Q394/I383,$Q394-SUM($I404:AA404)))</f>
        <v>0</v>
      </c>
      <c r="AC404" s="154">
        <f>IF(AC$5&lt;=$D404,0,IF(SUM($D404,I383)&gt;AC$5,$Q394/I383,$Q394-SUM($I404:AB404)))</f>
        <v>0</v>
      </c>
      <c r="AD404" s="154">
        <f>IF(AD$5&lt;=$D404,0,IF(SUM($D404,I383)&gt;AD$5,$Q394/I383,$Q394-SUM($I404:AC404)))</f>
        <v>0</v>
      </c>
      <c r="AE404" s="154">
        <f>IF(AE$5&lt;=$D404,0,IF(SUM($D404,I383)&gt;AE$5,$Q394/I383,$Q394-SUM($I404:AD404)))</f>
        <v>0</v>
      </c>
      <c r="AF404" s="154">
        <f>IF(AF$5&lt;=$D404,0,IF(SUM($D404,I383)&gt;AF$5,$Q394/I383,$Q394-SUM($I404:AE404)))</f>
        <v>0</v>
      </c>
      <c r="AG404" s="154">
        <f>IF(AG$5&lt;=$D404,0,IF(SUM($D404,I383)&gt;AG$5,$Q394/I383,$Q394-SUM($I404:AF404)))</f>
        <v>0</v>
      </c>
      <c r="AH404" s="154">
        <f>IF(AH$5&lt;=$D404,0,IF(SUM($D404,I383)&gt;AH$5,$Q394/I383,$Q394-SUM($I404:AG404)))</f>
        <v>0</v>
      </c>
      <c r="AI404" s="154">
        <f>IF(AI$5&lt;=$D404,0,IF(SUM($D404,I383)&gt;AI$5,$Q394/I383,$Q394-SUM($I404:AH404)))</f>
        <v>0</v>
      </c>
      <c r="AJ404" s="154">
        <f>IF(AJ$5&lt;=$D404,0,IF(SUM($D404,I383)&gt;AJ$5,$Q394/I383,$Q394-SUM($I404:AI404)))</f>
        <v>0</v>
      </c>
      <c r="AK404" s="154">
        <f>IF(AK$5&lt;=$D404,0,IF(SUM($D404,I383)&gt;AK$5,$Q394/I383,$Q394-SUM($I404:AJ404)))</f>
        <v>0</v>
      </c>
      <c r="AL404" s="154">
        <f>IF(AL$5&lt;=$D404,0,IF(SUM($D404,I383)&gt;AL$5,$Q394/I383,$Q394-SUM($I404:AK404)))</f>
        <v>0</v>
      </c>
      <c r="AM404" s="154">
        <f>IF(AM$5&lt;=$D404,0,IF(SUM($D404,I383)&gt;AM$5,$Q394/I383,$Q394-SUM($I404:AL404)))</f>
        <v>0</v>
      </c>
      <c r="AN404" s="154">
        <f>IF(AN$5&lt;=$D404,0,IF(SUM($D404,I383)&gt;AN$5,$Q394/I383,$Q394-SUM($I404:AM404)))</f>
        <v>0</v>
      </c>
      <c r="AO404" s="154">
        <f>IF(AO$5&lt;=$D404,0,IF(SUM($D404,I383)&gt;AO$5,$Q394/I383,$Q394-SUM($I404:AN404)))</f>
        <v>0</v>
      </c>
      <c r="AP404" s="154">
        <f>IF(AP$5&lt;=$D404,0,IF(SUM($D404,I383)&gt;AP$5,$Q394/I383,$Q394-SUM($I404:AO404)))</f>
        <v>0</v>
      </c>
      <c r="AQ404" s="154">
        <f>IF(AQ$5&lt;=$D404,0,IF(SUM($D404,I383)&gt;AQ$5,$Q394/I383,$Q394-SUM($I404:AP404)))</f>
        <v>0</v>
      </c>
      <c r="AR404" s="154">
        <f>IF(AR$5&lt;=$D404,0,IF(SUM($D404,I383)&gt;AR$5,$Q394/I383,$Q394-SUM($I404:AQ404)))</f>
        <v>0</v>
      </c>
      <c r="AS404" s="154">
        <f>IF(AS$5&lt;=$D404,0,IF(SUM($D404,I383)&gt;AS$5,$Q394/I383,$Q394-SUM($I404:AR404)))</f>
        <v>0</v>
      </c>
      <c r="AT404" s="154">
        <f>IF(AT$5&lt;=$D404,0,IF(SUM($D404,I383)&gt;AT$5,$Q394/I383,$Q394-SUM($I404:AS404)))</f>
        <v>0</v>
      </c>
      <c r="AU404" s="154">
        <f>IF(AU$5&lt;=$D404,0,IF(SUM($D404,I383)&gt;AU$5,$Q394/I383,$Q394-SUM($I404:AT404)))</f>
        <v>0</v>
      </c>
      <c r="AV404" s="154">
        <f>IF(AV$5&lt;=$D404,0,IF(SUM($D404,I383)&gt;AV$5,$Q394/I383,$Q394-SUM($I404:AU404)))</f>
        <v>0</v>
      </c>
      <c r="AW404" s="154">
        <f>IF(AW$5&lt;=$D404,0,IF(SUM($D404,I383)&gt;AW$5,$Q394/I383,$Q394-SUM($I404:AV404)))</f>
        <v>0</v>
      </c>
      <c r="AX404" s="154">
        <f>IF(AX$5&lt;=$D404,0,IF(SUM($D404,I383)&gt;AX$5,$Q394/I383,$Q394-SUM($I404:AW404)))</f>
        <v>0</v>
      </c>
      <c r="AY404" s="154">
        <f>IF(AY$5&lt;=$D404,0,IF(SUM($D404,I383)&gt;AY$5,$Q394/I383,$Q394-SUM($I404:AX404)))</f>
        <v>0</v>
      </c>
      <c r="AZ404" s="154">
        <f>IF(AZ$5&lt;=$D404,0,IF(SUM($D404,I383)&gt;AZ$5,$Q394/I383,$Q394-SUM($I404:AY404)))</f>
        <v>0</v>
      </c>
      <c r="BA404" s="154">
        <f>IF(BA$5&lt;=$D404,0,IF(SUM($D404,I383)&gt;BA$5,$Q394/I383,$Q394-SUM($I404:AZ404)))</f>
        <v>0</v>
      </c>
      <c r="BB404" s="154">
        <f>IF(BB$5&lt;=$D404,0,IF(SUM($D404,I383)&gt;BB$5,$Q394/I383,$Q394-SUM($I404:BA404)))</f>
        <v>0</v>
      </c>
      <c r="BC404" s="154">
        <f>IF(BC$5&lt;=$D404,0,IF(SUM($D404,I383)&gt;BC$5,$Q394/I383,$Q394-SUM($I404:BB404)))</f>
        <v>0</v>
      </c>
      <c r="BD404" s="154">
        <f>IF(BD$5&lt;=$D404,0,IF(SUM($D404,I383)&gt;BD$5,$Q394/I383,$Q394-SUM($I404:BC404)))</f>
        <v>0</v>
      </c>
      <c r="BE404" s="154">
        <f>IF(BE$5&lt;=$D404,0,IF(SUM($D404,I383)&gt;BE$5,$Q394/I383,$Q394-SUM($I404:BD404)))</f>
        <v>0</v>
      </c>
      <c r="BF404" s="154">
        <f>IF(BF$5&lt;=$D404,0,IF(SUM($D404,I383)&gt;BF$5,$Q394/I383,$Q394-SUM($I404:BE404)))</f>
        <v>0</v>
      </c>
      <c r="BG404" s="154">
        <f>IF(BG$5&lt;=$D404,0,IF(SUM($D404,I383)&gt;BG$5,$Q394/I383,$Q394-SUM($I404:BF404)))</f>
        <v>0</v>
      </c>
      <c r="BH404" s="154">
        <f>IF(BH$5&lt;=$D404,0,IF(SUM($D404,I383)&gt;BH$5,$Q394/I383,$Q394-SUM($I404:BG404)))</f>
        <v>0</v>
      </c>
      <c r="BI404" s="154">
        <f>IF(BI$5&lt;=$D404,0,IF(SUM($D404,I383)&gt;BI$5,$Q394/I383,$Q394-SUM($I404:BH404)))</f>
        <v>0</v>
      </c>
      <c r="BJ404" s="154">
        <f>IF(BJ$5&lt;=$D404,0,IF(SUM($D404,I383)&gt;BJ$5,$Q394/I383,$Q394-SUM($I404:BI404)))</f>
        <v>0</v>
      </c>
      <c r="BK404" s="154">
        <f>IF(BK$5&lt;=$D404,0,IF(SUM($D404,I383)&gt;BK$5,$Q394/I383,$Q394-SUM($I404:BJ404)))</f>
        <v>0</v>
      </c>
      <c r="BL404" s="154">
        <f>IF(BL$5&lt;=$D404,0,IF(SUM($D404,I383)&gt;BL$5,$Q394/I383,$Q394-SUM($I404:BK404)))</f>
        <v>0</v>
      </c>
      <c r="BM404" s="154">
        <f>IF(BM$5&lt;=$D404,0,IF(SUM($D404,I383)&gt;BM$5,$Q394/I383,$Q394-SUM($I404:BL404)))</f>
        <v>0</v>
      </c>
      <c r="BN404" s="154">
        <f>IF(BN$5&lt;=$D404,0,IF(SUM($D404,I383)&gt;BN$5,$Q394/I383,$Q394-SUM($I404:BM404)))</f>
        <v>0</v>
      </c>
      <c r="BO404" s="154">
        <f>IF(BO$5&lt;=$D404,0,IF(SUM($D404,I383)&gt;BO$5,$Q394/I383,$Q394-SUM($I404:BN404)))</f>
        <v>0</v>
      </c>
      <c r="BP404" s="154">
        <f>IF(BP$5&lt;=$D404,0,IF(SUM($D404,I383)&gt;BP$5,$Q394/I383,$Q394-SUM($I404:BO404)))</f>
        <v>0</v>
      </c>
      <c r="BQ404" s="154">
        <f>IF(BQ$5&lt;=$D404,0,IF(SUM($D404,I383)&gt;BQ$5,$Q394/I383,$Q394-SUM($I404:BP404)))</f>
        <v>0</v>
      </c>
      <c r="BR404" s="154">
        <f>IF(BR$5&lt;=$D404,0,IF(SUM($D404,I383)&gt;BR$5,$Q394/I383,$Q394-SUM($I404:BQ404)))</f>
        <v>0</v>
      </c>
      <c r="BS404" s="154">
        <f>IF(BS$5&lt;=$D404,0,IF(SUM($D404,I383)&gt;BS$5,$Q394/I383,$Q394-SUM($I404:BR404)))</f>
        <v>0</v>
      </c>
      <c r="BT404" s="154">
        <f>IF(BT$5&lt;=$D404,0,IF(SUM($D404,I383)&gt;BT$5,$Q394/I383,$Q394-SUM($I404:BS404)))</f>
        <v>0</v>
      </c>
      <c r="BU404" s="154">
        <f>IF(BU$5&lt;=$D404,0,IF(SUM($D404,I383)&gt;BU$5,$Q394/I383,$Q394-SUM($I404:BT404)))</f>
        <v>0</v>
      </c>
      <c r="BV404" s="154">
        <f>IF(BV$5&lt;=$D404,0,IF(SUM($D404,I383)&gt;BV$5,$Q394/I383,$Q394-SUM($I404:BU404)))</f>
        <v>0</v>
      </c>
      <c r="BW404" s="154">
        <f>IF(BW$5&lt;=$D404,0,IF(SUM($D404,I383)&gt;BW$5,$Q394/I383,$Q394-SUM($I404:BV404)))</f>
        <v>0</v>
      </c>
    </row>
    <row r="405" spans="4:75" ht="12.75" customHeight="1" outlineLevel="1">
      <c r="D405" s="155">
        <f t="shared" si="103"/>
        <v>2021</v>
      </c>
      <c r="E405" s="120" t="s">
        <v>55</v>
      </c>
      <c r="I405" s="134"/>
      <c r="J405" s="152">
        <f>IF(J$5&lt;=$D405,0,IF(SUM($D405,I383)&gt;J$5,$R394/I383,$R394-SUM($I405:I405)))</f>
        <v>0</v>
      </c>
      <c r="K405" s="152">
        <f>IF(K$5&lt;=$D405,0,IF(SUM($D405,I383)&gt;K$5,$R394/I383,$R394-SUM($I405:J405)))</f>
        <v>0</v>
      </c>
      <c r="L405" s="152">
        <f>IF(L$5&lt;=$D405,0,IF(SUM($D405,I383)&gt;L$5,$R394/I383,$R394-SUM($I405:K405)))</f>
        <v>0</v>
      </c>
      <c r="M405" s="152">
        <f>IF(M$5&lt;=$D405,0,IF(SUM($D405,I383)&gt;M$5,$R394/I383,$R394-SUM($I405:L405)))</f>
        <v>0</v>
      </c>
      <c r="N405" s="152">
        <f>IF(N$5&lt;=$D405,0,IF(SUM($D405,I383)&gt;N$5,$R394/I383,$R394-SUM($I405:M405)))</f>
        <v>0</v>
      </c>
      <c r="O405" s="152">
        <f>IF(O$5&lt;=$D405,0,IF(SUM($D405,I383)&gt;O$5,$R394/I383,$R394-SUM($I405:N405)))</f>
        <v>0</v>
      </c>
      <c r="P405" s="152">
        <f>IF(P$5&lt;=$D405,0,IF(SUM($D405,I383)&gt;P$5,$R394/I383,$R394-SUM($I405:O405)))</f>
        <v>0</v>
      </c>
      <c r="Q405" s="152">
        <f>IF(Q$5&lt;=$D405,0,IF(SUM($D405,I383)&gt;Q$5,$R394/I383,$R394-SUM($I405:P405)))</f>
        <v>0</v>
      </c>
      <c r="R405" s="152">
        <f>IF(R$5&lt;=$D405,0,IF(SUM($D405,I383)&gt;R$5,$R394/I383,$R394-SUM($I405:Q405)))</f>
        <v>0</v>
      </c>
      <c r="S405" s="153">
        <f>IF(S$5&lt;=$D405,0,IF(SUM($D405,I383)&gt;S$5,$R394/I383,$R394-SUM($I405:R405)))</f>
        <v>0</v>
      </c>
      <c r="T405" s="154">
        <f>IF(T$5&lt;=$D405,0,IF(SUM($D405,I383)&gt;T$5,$R394/I383,$R394-SUM($I405:S405)))</f>
        <v>0</v>
      </c>
      <c r="U405" s="154">
        <f>IF(U$5&lt;=$D405,0,IF(SUM($D405,I383)&gt;U$5,$R394/I383,$R394-SUM($I405:T405)))</f>
        <v>0</v>
      </c>
      <c r="V405" s="154">
        <f>IF(V$5&lt;=$D405,0,IF(SUM($D405,I383)&gt;V$5,$R394/I383,$R394-SUM($I405:U405)))</f>
        <v>0</v>
      </c>
      <c r="W405" s="154">
        <f>IF(W$5&lt;=$D405,0,IF(SUM($D405,I383)&gt;W$5,$R394/I383,$R394-SUM($I405:V405)))</f>
        <v>0</v>
      </c>
      <c r="X405" s="154">
        <f>IF(X$5&lt;=$D405,0,IF(SUM($D405,I383)&gt;X$5,$R394/I383,$R394-SUM($I405:W405)))</f>
        <v>0</v>
      </c>
      <c r="Y405" s="154">
        <f>IF(Y$5&lt;=$D405,0,IF(SUM($D405,I383)&gt;Y$5,$R394/I383,$R394-SUM($I405:X405)))</f>
        <v>0</v>
      </c>
      <c r="Z405" s="154">
        <f>IF(Z$5&lt;=$D405,0,IF(SUM($D405,I383)&gt;Z$5,$R394/I383,$R394-SUM($I405:Y405)))</f>
        <v>0</v>
      </c>
      <c r="AA405" s="154">
        <f>IF(AA$5&lt;=$D405,0,IF(SUM($D405,I383)&gt;AA$5,$R394/I383,$R394-SUM($I405:Z405)))</f>
        <v>0</v>
      </c>
      <c r="AB405" s="154">
        <f>IF(AB$5&lt;=$D405,0,IF(SUM($D405,I383)&gt;AB$5,$R394/I383,$R394-SUM($I405:AA405)))</f>
        <v>0</v>
      </c>
      <c r="AC405" s="154">
        <f>IF(AC$5&lt;=$D405,0,IF(SUM($D405,I383)&gt;AC$5,$R394/I383,$R394-SUM($I405:AB405)))</f>
        <v>0</v>
      </c>
      <c r="AD405" s="154">
        <f>IF(AD$5&lt;=$D405,0,IF(SUM($D405,I383)&gt;AD$5,$R394/I383,$R394-SUM($I405:AC405)))</f>
        <v>0</v>
      </c>
      <c r="AE405" s="154">
        <f>IF(AE$5&lt;=$D405,0,IF(SUM($D405,I383)&gt;AE$5,$R394/I383,$R394-SUM($I405:AD405)))</f>
        <v>0</v>
      </c>
      <c r="AF405" s="154">
        <f>IF(AF$5&lt;=$D405,0,IF(SUM($D405,I383)&gt;AF$5,$R394/I383,$R394-SUM($I405:AE405)))</f>
        <v>0</v>
      </c>
      <c r="AG405" s="154">
        <f>IF(AG$5&lt;=$D405,0,IF(SUM($D405,I383)&gt;AG$5,$R394/I383,$R394-SUM($I405:AF405)))</f>
        <v>0</v>
      </c>
      <c r="AH405" s="154">
        <f>IF(AH$5&lt;=$D405,0,IF(SUM($D405,I383)&gt;AH$5,$R394/I383,$R394-SUM($I405:AG405)))</f>
        <v>0</v>
      </c>
      <c r="AI405" s="154">
        <f>IF(AI$5&lt;=$D405,0,IF(SUM($D405,I383)&gt;AI$5,$R394/I383,$R394-SUM($I405:AH405)))</f>
        <v>0</v>
      </c>
      <c r="AJ405" s="154">
        <f>IF(AJ$5&lt;=$D405,0,IF(SUM($D405,I383)&gt;AJ$5,$R394/I383,$R394-SUM($I405:AI405)))</f>
        <v>0</v>
      </c>
      <c r="AK405" s="154">
        <f>IF(AK$5&lt;=$D405,0,IF(SUM($D405,I383)&gt;AK$5,$R394/I383,$R394-SUM($I405:AJ405)))</f>
        <v>0</v>
      </c>
      <c r="AL405" s="154">
        <f>IF(AL$5&lt;=$D405,0,IF(SUM($D405,I383)&gt;AL$5,$R394/I383,$R394-SUM($I405:AK405)))</f>
        <v>0</v>
      </c>
      <c r="AM405" s="154">
        <f>IF(AM$5&lt;=$D405,0,IF(SUM($D405,I383)&gt;AM$5,$R394/I383,$R394-SUM($I405:AL405)))</f>
        <v>0</v>
      </c>
      <c r="AN405" s="154">
        <f>IF(AN$5&lt;=$D405,0,IF(SUM($D405,I383)&gt;AN$5,$R394/I383,$R394-SUM($I405:AM405)))</f>
        <v>0</v>
      </c>
      <c r="AO405" s="154">
        <f>IF(AO$5&lt;=$D405,0,IF(SUM($D405,I383)&gt;AO$5,$R394/I383,$R394-SUM($I405:AN405)))</f>
        <v>0</v>
      </c>
      <c r="AP405" s="154">
        <f>IF(AP$5&lt;=$D405,0,IF(SUM($D405,I383)&gt;AP$5,$R394/I383,$R394-SUM($I405:AO405)))</f>
        <v>0</v>
      </c>
      <c r="AQ405" s="154">
        <f>IF(AQ$5&lt;=$D405,0,IF(SUM($D405,I383)&gt;AQ$5,$R394/I383,$R394-SUM($I405:AP405)))</f>
        <v>0</v>
      </c>
      <c r="AR405" s="154">
        <f>IF(AR$5&lt;=$D405,0,IF(SUM($D405,I383)&gt;AR$5,$R394/I383,$R394-SUM($I405:AQ405)))</f>
        <v>0</v>
      </c>
      <c r="AS405" s="154">
        <f>IF(AS$5&lt;=$D405,0,IF(SUM($D405,I383)&gt;AS$5,$R394/I383,$R394-SUM($I405:AR405)))</f>
        <v>0</v>
      </c>
      <c r="AT405" s="154">
        <f>IF(AT$5&lt;=$D405,0,IF(SUM($D405,I383)&gt;AT$5,$R394/I383,$R394-SUM($I405:AS405)))</f>
        <v>0</v>
      </c>
      <c r="AU405" s="154">
        <f>IF(AU$5&lt;=$D405,0,IF(SUM($D405,I383)&gt;AU$5,$R394/I383,$R394-SUM($I405:AT405)))</f>
        <v>0</v>
      </c>
      <c r="AV405" s="154">
        <f>IF(AV$5&lt;=$D405,0,IF(SUM($D405,I383)&gt;AV$5,$R394/I383,$R394-SUM($I405:AU405)))</f>
        <v>0</v>
      </c>
      <c r="AW405" s="154">
        <f>IF(AW$5&lt;=$D405,0,IF(SUM($D405,I383)&gt;AW$5,$R394/I383,$R394-SUM($I405:AV405)))</f>
        <v>0</v>
      </c>
      <c r="AX405" s="154">
        <f>IF(AX$5&lt;=$D405,0,IF(SUM($D405,I383)&gt;AX$5,$R394/I383,$R394-SUM($I405:AW405)))</f>
        <v>0</v>
      </c>
      <c r="AY405" s="154">
        <f>IF(AY$5&lt;=$D405,0,IF(SUM($D405,I383)&gt;AY$5,$R394/I383,$R394-SUM($I405:AX405)))</f>
        <v>0</v>
      </c>
      <c r="AZ405" s="154">
        <f>IF(AZ$5&lt;=$D405,0,IF(SUM($D405,I383)&gt;AZ$5,$R394/I383,$R394-SUM($I405:AY405)))</f>
        <v>0</v>
      </c>
      <c r="BA405" s="154">
        <f>IF(BA$5&lt;=$D405,0,IF(SUM($D405,I383)&gt;BA$5,$R394/I383,$R394-SUM($I405:AZ405)))</f>
        <v>0</v>
      </c>
      <c r="BB405" s="154">
        <f>IF(BB$5&lt;=$D405,0,IF(SUM($D405,I383)&gt;BB$5,$R394/I383,$R394-SUM($I405:BA405)))</f>
        <v>0</v>
      </c>
      <c r="BC405" s="154">
        <f>IF(BC$5&lt;=$D405,0,IF(SUM($D405,I383)&gt;BC$5,$R394/I383,$R394-SUM($I405:BB405)))</f>
        <v>0</v>
      </c>
      <c r="BD405" s="154">
        <f>IF(BD$5&lt;=$D405,0,IF(SUM($D405,I383)&gt;BD$5,$R394/I383,$R394-SUM($I405:BC405)))</f>
        <v>0</v>
      </c>
      <c r="BE405" s="154">
        <f>IF(BE$5&lt;=$D405,0,IF(SUM($D405,I383)&gt;BE$5,$R394/I383,$R394-SUM($I405:BD405)))</f>
        <v>0</v>
      </c>
      <c r="BF405" s="154">
        <f>IF(BF$5&lt;=$D405,0,IF(SUM($D405,I383)&gt;BF$5,$R394/I383,$R394-SUM($I405:BE405)))</f>
        <v>0</v>
      </c>
      <c r="BG405" s="154">
        <f>IF(BG$5&lt;=$D405,0,IF(SUM($D405,I383)&gt;BG$5,$R394/I383,$R394-SUM($I405:BF405)))</f>
        <v>0</v>
      </c>
      <c r="BH405" s="154">
        <f>IF(BH$5&lt;=$D405,0,IF(SUM($D405,I383)&gt;BH$5,$R394/I383,$R394-SUM($I405:BG405)))</f>
        <v>0</v>
      </c>
      <c r="BI405" s="154">
        <f>IF(BI$5&lt;=$D405,0,IF(SUM($D405,I383)&gt;BI$5,$R394/I383,$R394-SUM($I405:BH405)))</f>
        <v>0</v>
      </c>
      <c r="BJ405" s="154">
        <f>IF(BJ$5&lt;=$D405,0,IF(SUM($D405,I383)&gt;BJ$5,$R394/I383,$R394-SUM($I405:BI405)))</f>
        <v>0</v>
      </c>
      <c r="BK405" s="154">
        <f>IF(BK$5&lt;=$D405,0,IF(SUM($D405,I383)&gt;BK$5,$R394/I383,$R394-SUM($I405:BJ405)))</f>
        <v>0</v>
      </c>
      <c r="BL405" s="154">
        <f>IF(BL$5&lt;=$D405,0,IF(SUM($D405,I383)&gt;BL$5,$R394/I383,$R394-SUM($I405:BK405)))</f>
        <v>0</v>
      </c>
      <c r="BM405" s="154">
        <f>IF(BM$5&lt;=$D405,0,IF(SUM($D405,I383)&gt;BM$5,$R394/I383,$R394-SUM($I405:BL405)))</f>
        <v>0</v>
      </c>
      <c r="BN405" s="154">
        <f>IF(BN$5&lt;=$D405,0,IF(SUM($D405,I383)&gt;BN$5,$R394/I383,$R394-SUM($I405:BM405)))</f>
        <v>0</v>
      </c>
      <c r="BO405" s="154">
        <f>IF(BO$5&lt;=$D405,0,IF(SUM($D405,I383)&gt;BO$5,$R394/I383,$R394-SUM($I405:BN405)))</f>
        <v>0</v>
      </c>
      <c r="BP405" s="154">
        <f>IF(BP$5&lt;=$D405,0,IF(SUM($D405,I383)&gt;BP$5,$R394/I383,$R394-SUM($I405:BO405)))</f>
        <v>0</v>
      </c>
      <c r="BQ405" s="154">
        <f>IF(BQ$5&lt;=$D405,0,IF(SUM($D405,I383)&gt;BQ$5,$R394/I383,$R394-SUM($I405:BP405)))</f>
        <v>0</v>
      </c>
      <c r="BR405" s="154">
        <f>IF(BR$5&lt;=$D405,0,IF(SUM($D405,I383)&gt;BR$5,$R394/I383,$R394-SUM($I405:BQ405)))</f>
        <v>0</v>
      </c>
      <c r="BS405" s="154">
        <f>IF(BS$5&lt;=$D405,0,IF(SUM($D405,I383)&gt;BS$5,$R394/I383,$R394-SUM($I405:BR405)))</f>
        <v>0</v>
      </c>
      <c r="BT405" s="154">
        <f>IF(BT$5&lt;=$D405,0,IF(SUM($D405,I383)&gt;BT$5,$R394/I383,$R394-SUM($I405:BS405)))</f>
        <v>0</v>
      </c>
      <c r="BU405" s="154">
        <f>IF(BU$5&lt;=$D405,0,IF(SUM($D405,I383)&gt;BU$5,$R394/I383,$R394-SUM($I405:BT405)))</f>
        <v>0</v>
      </c>
      <c r="BV405" s="154">
        <f>IF(BV$5&lt;=$D405,0,IF(SUM($D405,I383)&gt;BV$5,$R394/I383,$R394-SUM($I405:BU405)))</f>
        <v>0</v>
      </c>
      <c r="BW405" s="154">
        <f>IF(BW$5&lt;=$D405,0,IF(SUM($D405,I383)&gt;BW$5,$R394/I383,$R394-SUM($I405:BV405)))</f>
        <v>0</v>
      </c>
    </row>
    <row r="406" spans="4:75" ht="12.75" customHeight="1" outlineLevel="1">
      <c r="D406" s="155">
        <f t="shared" si="103"/>
        <v>2022</v>
      </c>
      <c r="E406" s="120" t="s">
        <v>55</v>
      </c>
      <c r="I406" s="134"/>
      <c r="J406" s="152">
        <f>IF(J$5&lt;=$D406,0,IF(SUM($D406,I383)&gt;J$5,$S394/I383,$S394-SUM($I406:I406)))</f>
        <v>0</v>
      </c>
      <c r="K406" s="152">
        <f>IF(K$5&lt;=$D406,0,IF(SUM($D406,I383)&gt;K$5,$S394/I383,$S394-SUM($I406:J406)))</f>
        <v>0</v>
      </c>
      <c r="L406" s="152">
        <f>IF(L$5&lt;=$D406,0,IF(SUM($D406,I383)&gt;L$5,$S394/I383,$S394-SUM($I406:K406)))</f>
        <v>0</v>
      </c>
      <c r="M406" s="152">
        <f>IF(M$5&lt;=$D406,0,IF(SUM($D406,I383)&gt;M$5,$S394/I383,$S394-SUM($I406:L406)))</f>
        <v>0</v>
      </c>
      <c r="N406" s="152">
        <f>IF(N$5&lt;=$D406,0,IF(SUM($D406,I383)&gt;N$5,$S394/I383,$S394-SUM($I406:M406)))</f>
        <v>0</v>
      </c>
      <c r="O406" s="152">
        <f>IF(O$5&lt;=$D406,0,IF(SUM($D406,I383)&gt;O$5,$S394/I383,$S394-SUM($I406:N406)))</f>
        <v>0</v>
      </c>
      <c r="P406" s="152">
        <f>IF(P$5&lt;=$D406,0,IF(SUM($D406,I383)&gt;P$5,$S394/I383,$S394-SUM($I406:O406)))</f>
        <v>0</v>
      </c>
      <c r="Q406" s="152">
        <f>IF(Q$5&lt;=$D406,0,IF(SUM($D406,I383)&gt;Q$5,$S394/I383,$S394-SUM($I406:P406)))</f>
        <v>0</v>
      </c>
      <c r="R406" s="152">
        <f>IF(R$5&lt;=$D406,0,IF(SUM($D406,I383)&gt;R$5,$S394/I383,$S394-SUM($I406:Q406)))</f>
        <v>0</v>
      </c>
      <c r="S406" s="152">
        <f>IF(S$5&lt;=$D406,0,IF(SUM($D406,I383)&gt;S$5,$S394/I383,$S394-SUM($I406:R406)))</f>
        <v>0</v>
      </c>
      <c r="T406" s="153">
        <f>IF(T$5&lt;=$D406,0,IF(SUM($D406,I383)&gt;T$5,$S394/I383,$S394-SUM($I406:S406)))</f>
        <v>0</v>
      </c>
      <c r="U406" s="154">
        <f>IF(U$5&lt;=$D406,0,IF(SUM($D406,I383)&gt;U$5,$S394/I383,$S394-SUM($I406:T406)))</f>
        <v>0</v>
      </c>
      <c r="V406" s="154">
        <f>IF(V$5&lt;=$D406,0,IF(SUM($D406,I383)&gt;V$5,$S394/I383,$S394-SUM($I406:U406)))</f>
        <v>0</v>
      </c>
      <c r="W406" s="154">
        <f>IF(W$5&lt;=$D406,0,IF(SUM($D406,I383)&gt;W$5,$S394/I383,$S394-SUM($I406:V406)))</f>
        <v>0</v>
      </c>
      <c r="X406" s="154">
        <f>IF(X$5&lt;=$D406,0,IF(SUM($D406,I383)&gt;X$5,$S394/I383,$S394-SUM($I406:W406)))</f>
        <v>0</v>
      </c>
      <c r="Y406" s="154">
        <f>IF(Y$5&lt;=$D406,0,IF(SUM($D406,I383)&gt;Y$5,$S394/I383,$S394-SUM($I406:X406)))</f>
        <v>0</v>
      </c>
      <c r="Z406" s="154">
        <f>IF(Z$5&lt;=$D406,0,IF(SUM($D406,I383)&gt;Z$5,$S394/I383,$S394-SUM($I406:Y406)))</f>
        <v>0</v>
      </c>
      <c r="AA406" s="154">
        <f>IF(AA$5&lt;=$D406,0,IF(SUM($D406,I383)&gt;AA$5,$S394/I383,$S394-SUM($I406:Z406)))</f>
        <v>0</v>
      </c>
      <c r="AB406" s="154">
        <f>IF(AB$5&lt;=$D406,0,IF(SUM($D406,I383)&gt;AB$5,$S394/I383,$S394-SUM($I406:AA406)))</f>
        <v>0</v>
      </c>
      <c r="AC406" s="154">
        <f>IF(AC$5&lt;=$D406,0,IF(SUM($D406,I383)&gt;AC$5,$S394/I383,$S394-SUM($I406:AB406)))</f>
        <v>0</v>
      </c>
      <c r="AD406" s="154">
        <f>IF(AD$5&lt;=$D406,0,IF(SUM($D406,I383)&gt;AD$5,$S394/I383,$S394-SUM($I406:AC406)))</f>
        <v>0</v>
      </c>
      <c r="AE406" s="154">
        <f>IF(AE$5&lt;=$D406,0,IF(SUM($D406,I383)&gt;AE$5,$S394/I383,$S394-SUM($I406:AD406)))</f>
        <v>0</v>
      </c>
      <c r="AF406" s="154">
        <f>IF(AF$5&lt;=$D406,0,IF(SUM($D406,I383)&gt;AF$5,$S394/I383,$S394-SUM($I406:AE406)))</f>
        <v>0</v>
      </c>
      <c r="AG406" s="154">
        <f>IF(AG$5&lt;=$D406,0,IF(SUM($D406,I383)&gt;AG$5,$S394/I383,$S394-SUM($I406:AF406)))</f>
        <v>0</v>
      </c>
      <c r="AH406" s="154">
        <f>IF(AH$5&lt;=$D406,0,IF(SUM($D406,I383)&gt;AH$5,$S394/I383,$S394-SUM($I406:AG406)))</f>
        <v>0</v>
      </c>
      <c r="AI406" s="154">
        <f>IF(AI$5&lt;=$D406,0,IF(SUM($D406,I383)&gt;AI$5,$S394/I383,$S394-SUM($I406:AH406)))</f>
        <v>0</v>
      </c>
      <c r="AJ406" s="154">
        <f>IF(AJ$5&lt;=$D406,0,IF(SUM($D406,I383)&gt;AJ$5,$S394/I383,$S394-SUM($I406:AI406)))</f>
        <v>0</v>
      </c>
      <c r="AK406" s="154">
        <f>IF(AK$5&lt;=$D406,0,IF(SUM($D406,I383)&gt;AK$5,$S394/I383,$S394-SUM($I406:AJ406)))</f>
        <v>0</v>
      </c>
      <c r="AL406" s="154">
        <f>IF(AL$5&lt;=$D406,0,IF(SUM($D406,I383)&gt;AL$5,$S394/I383,$S394-SUM($I406:AK406)))</f>
        <v>0</v>
      </c>
      <c r="AM406" s="154">
        <f>IF(AM$5&lt;=$D406,0,IF(SUM($D406,I383)&gt;AM$5,$S394/I383,$S394-SUM($I406:AL406)))</f>
        <v>0</v>
      </c>
      <c r="AN406" s="154">
        <f>IF(AN$5&lt;=$D406,0,IF(SUM($D406,I383)&gt;AN$5,$S394/I383,$S394-SUM($I406:AM406)))</f>
        <v>0</v>
      </c>
      <c r="AO406" s="154">
        <f>IF(AO$5&lt;=$D406,0,IF(SUM($D406,I383)&gt;AO$5,$S394/I383,$S394-SUM($I406:AN406)))</f>
        <v>0</v>
      </c>
      <c r="AP406" s="154">
        <f>IF(AP$5&lt;=$D406,0,IF(SUM($D406,I383)&gt;AP$5,$S394/I383,$S394-SUM($I406:AO406)))</f>
        <v>0</v>
      </c>
      <c r="AQ406" s="154">
        <f>IF(AQ$5&lt;=$D406,0,IF(SUM($D406,I383)&gt;AQ$5,$S394/I383,$S394-SUM($I406:AP406)))</f>
        <v>0</v>
      </c>
      <c r="AR406" s="154">
        <f>IF(AR$5&lt;=$D406,0,IF(SUM($D406,I383)&gt;AR$5,$S394/I383,$S394-SUM($I406:AQ406)))</f>
        <v>0</v>
      </c>
      <c r="AS406" s="154">
        <f>IF(AS$5&lt;=$D406,0,IF(SUM($D406,I383)&gt;AS$5,$S394/I383,$S394-SUM($I406:AR406)))</f>
        <v>0</v>
      </c>
      <c r="AT406" s="154">
        <f>IF(AT$5&lt;=$D406,0,IF(SUM($D406,I383)&gt;AT$5,$S394/I383,$S394-SUM($I406:AS406)))</f>
        <v>0</v>
      </c>
      <c r="AU406" s="154">
        <f>IF(AU$5&lt;=$D406,0,IF(SUM($D406,I383)&gt;AU$5,$S394/I383,$S394-SUM($I406:AT406)))</f>
        <v>0</v>
      </c>
      <c r="AV406" s="154">
        <f>IF(AV$5&lt;=$D406,0,IF(SUM($D406,I383)&gt;AV$5,$S394/I383,$S394-SUM($I406:AU406)))</f>
        <v>0</v>
      </c>
      <c r="AW406" s="154">
        <f>IF(AW$5&lt;=$D406,0,IF(SUM($D406,I383)&gt;AW$5,$S394/I383,$S394-SUM($I406:AV406)))</f>
        <v>0</v>
      </c>
      <c r="AX406" s="154">
        <f>IF(AX$5&lt;=$D406,0,IF(SUM($D406,I383)&gt;AX$5,$S394/I383,$S394-SUM($I406:AW406)))</f>
        <v>0</v>
      </c>
      <c r="AY406" s="154">
        <f>IF(AY$5&lt;=$D406,0,IF(SUM($D406,I383)&gt;AY$5,$S394/I383,$S394-SUM($I406:AX406)))</f>
        <v>0</v>
      </c>
      <c r="AZ406" s="154">
        <f>IF(AZ$5&lt;=$D406,0,IF(SUM($D406,I383)&gt;AZ$5,$S394/I383,$S394-SUM($I406:AY406)))</f>
        <v>0</v>
      </c>
      <c r="BA406" s="154">
        <f>IF(BA$5&lt;=$D406,0,IF(SUM($D406,I383)&gt;BA$5,$S394/I383,$S394-SUM($I406:AZ406)))</f>
        <v>0</v>
      </c>
      <c r="BB406" s="154">
        <f>IF(BB$5&lt;=$D406,0,IF(SUM($D406,I383)&gt;BB$5,$S394/I383,$S394-SUM($I406:BA406)))</f>
        <v>0</v>
      </c>
      <c r="BC406" s="154">
        <f>IF(BC$5&lt;=$D406,0,IF(SUM($D406,I383)&gt;BC$5,$S394/I383,$S394-SUM($I406:BB406)))</f>
        <v>0</v>
      </c>
      <c r="BD406" s="154">
        <f>IF(BD$5&lt;=$D406,0,IF(SUM($D406,I383)&gt;BD$5,$S394/I383,$S394-SUM($I406:BC406)))</f>
        <v>0</v>
      </c>
      <c r="BE406" s="154">
        <f>IF(BE$5&lt;=$D406,0,IF(SUM($D406,I383)&gt;BE$5,$S394/I383,$S394-SUM($I406:BD406)))</f>
        <v>0</v>
      </c>
      <c r="BF406" s="154">
        <f>IF(BF$5&lt;=$D406,0,IF(SUM($D406,I383)&gt;BF$5,$S394/I383,$S394-SUM($I406:BE406)))</f>
        <v>0</v>
      </c>
      <c r="BG406" s="154">
        <f>IF(BG$5&lt;=$D406,0,IF(SUM($D406,I383)&gt;BG$5,$S394/I383,$S394-SUM($I406:BF406)))</f>
        <v>0</v>
      </c>
      <c r="BH406" s="154">
        <f>IF(BH$5&lt;=$D406,0,IF(SUM($D406,I383)&gt;BH$5,$S394/I383,$S394-SUM($I406:BG406)))</f>
        <v>0</v>
      </c>
      <c r="BI406" s="154">
        <f>IF(BI$5&lt;=$D406,0,IF(SUM($D406,I383)&gt;BI$5,$S394/I383,$S394-SUM($I406:BH406)))</f>
        <v>0</v>
      </c>
      <c r="BJ406" s="154">
        <f>IF(BJ$5&lt;=$D406,0,IF(SUM($D406,I383)&gt;BJ$5,$S394/I383,$S394-SUM($I406:BI406)))</f>
        <v>0</v>
      </c>
      <c r="BK406" s="154">
        <f>IF(BK$5&lt;=$D406,0,IF(SUM($D406,I383)&gt;BK$5,$S394/I383,$S394-SUM($I406:BJ406)))</f>
        <v>0</v>
      </c>
      <c r="BL406" s="154">
        <f>IF(BL$5&lt;=$D406,0,IF(SUM($D406,I383)&gt;BL$5,$S394/I383,$S394-SUM($I406:BK406)))</f>
        <v>0</v>
      </c>
      <c r="BM406" s="154">
        <f>IF(BM$5&lt;=$D406,0,IF(SUM($D406,I383)&gt;BM$5,$S394/I383,$S394-SUM($I406:BL406)))</f>
        <v>0</v>
      </c>
      <c r="BN406" s="154">
        <f>IF(BN$5&lt;=$D406,0,IF(SUM($D406,I383)&gt;BN$5,$S394/I383,$S394-SUM($I406:BM406)))</f>
        <v>0</v>
      </c>
      <c r="BO406" s="154">
        <f>IF(BO$5&lt;=$D406,0,IF(SUM($D406,I383)&gt;BO$5,$S394/I383,$S394-SUM($I406:BN406)))</f>
        <v>0</v>
      </c>
      <c r="BP406" s="154">
        <f>IF(BP$5&lt;=$D406,0,IF(SUM($D406,I383)&gt;BP$5,$S394/I383,$S394-SUM($I406:BO406)))</f>
        <v>0</v>
      </c>
      <c r="BQ406" s="154">
        <f>IF(BQ$5&lt;=$D406,0,IF(SUM($D406,I383)&gt;BQ$5,$S394/I383,$S394-SUM($I406:BP406)))</f>
        <v>0</v>
      </c>
      <c r="BR406" s="154">
        <f>IF(BR$5&lt;=$D406,0,IF(SUM($D406,I383)&gt;BR$5,$S394/I383,$S394-SUM($I406:BQ406)))</f>
        <v>0</v>
      </c>
      <c r="BS406" s="154">
        <f>IF(BS$5&lt;=$D406,0,IF(SUM($D406,I383)&gt;BS$5,$S394/I383,$S394-SUM($I406:BR406)))</f>
        <v>0</v>
      </c>
      <c r="BT406" s="154">
        <f>IF(BT$5&lt;=$D406,0,IF(SUM($D406,I383)&gt;BT$5,$S394/I383,$S394-SUM($I406:BS406)))</f>
        <v>0</v>
      </c>
      <c r="BU406" s="154">
        <f>IF(BU$5&lt;=$D406,0,IF(SUM($D406,I383)&gt;BU$5,$S394/I383,$S394-SUM($I406:BT406)))</f>
        <v>0</v>
      </c>
      <c r="BV406" s="154">
        <f>IF(BV$5&lt;=$D406,0,IF(SUM($D406,I383)&gt;BV$5,$S394/I383,$S394-SUM($I406:BU406)))</f>
        <v>0</v>
      </c>
      <c r="BW406" s="154">
        <f>IF(BW$5&lt;=$D406,0,IF(SUM($D406,I383)&gt;BW$5,$S394/I383,$S394-SUM($I406:BV406)))</f>
        <v>0</v>
      </c>
    </row>
    <row r="407" spans="4:75" ht="12.75" customHeight="1" outlineLevel="1">
      <c r="D407" s="155">
        <f t="shared" si="103"/>
        <v>2023</v>
      </c>
      <c r="E407" s="120" t="s">
        <v>55</v>
      </c>
      <c r="I407" s="134"/>
      <c r="J407" s="152">
        <f>IF(J$5&lt;=$D407,0,IF(SUM($D407,I383)&gt;J$5,$T394/I383,$T394-SUM($I407:I407)))</f>
        <v>0</v>
      </c>
      <c r="K407" s="152">
        <f>IF(K$5&lt;=$D407,0,IF(SUM($D407,I383)&gt;K$5,$T394/I383,$T394-SUM($I407:J407)))</f>
        <v>0</v>
      </c>
      <c r="L407" s="152">
        <f>IF(L$5&lt;=$D407,0,IF(SUM($D407,I383)&gt;L$5,$T394/I383,$T394-SUM($I407:K407)))</f>
        <v>0</v>
      </c>
      <c r="M407" s="152">
        <f>IF(M$5&lt;=$D407,0,IF(SUM($D407,I383)&gt;M$5,$T394/I383,$T394-SUM($I407:L407)))</f>
        <v>0</v>
      </c>
      <c r="N407" s="152">
        <f>IF(N$5&lt;=$D407,0,IF(SUM($D407,I383)&gt;N$5,$T394/I383,$T394-SUM($I407:M407)))</f>
        <v>0</v>
      </c>
      <c r="O407" s="152">
        <f>IF(O$5&lt;=$D407,0,IF(SUM($D407,I383)&gt;O$5,$T394/I383,$T394-SUM($I407:N407)))</f>
        <v>0</v>
      </c>
      <c r="P407" s="152">
        <f>IF(P$5&lt;=$D407,0,IF(SUM($D407,I383)&gt;P$5,$T394/I383,$T394-SUM($I407:O407)))</f>
        <v>0</v>
      </c>
      <c r="Q407" s="152">
        <f>IF(Q$5&lt;=$D407,0,IF(SUM($D407,I383)&gt;Q$5,$T394/I383,$T394-SUM($I407:P407)))</f>
        <v>0</v>
      </c>
      <c r="R407" s="152">
        <f>IF(R$5&lt;=$D407,0,IF(SUM($D407,I383)&gt;R$5,$T394/I383,$T394-SUM($I407:Q407)))</f>
        <v>0</v>
      </c>
      <c r="S407" s="152">
        <f>IF(S$5&lt;=$D407,0,IF(SUM($D407,I383)&gt;S$5,$T394/I383,$T394-SUM($I407:R407)))</f>
        <v>0</v>
      </c>
      <c r="T407" s="152">
        <f>IF(T$5&lt;=$D407,0,IF(SUM($D407,I383)&gt;T$5,$T394/I383,$T394-SUM($I407:S407)))</f>
        <v>0</v>
      </c>
      <c r="U407" s="153">
        <f>IF(U$5&lt;=$D407,0,IF(SUM($D407,I383)&gt;U$5,$T394/I383,$T394-SUM($I407:T407)))</f>
        <v>0</v>
      </c>
      <c r="V407" s="154">
        <f>IF(V$5&lt;=$D407,0,IF(SUM($D407,I383)&gt;V$5,$T394/I383,$T394-SUM($I407:U407)))</f>
        <v>0</v>
      </c>
      <c r="W407" s="154">
        <f>IF(W$5&lt;=$D407,0,IF(SUM($D407,I383)&gt;W$5,$T394/I383,$T394-SUM($I407:V407)))</f>
        <v>0</v>
      </c>
      <c r="X407" s="154">
        <f>IF(X$5&lt;=$D407,0,IF(SUM($D407,I383)&gt;X$5,$T394/I383,$T394-SUM($I407:W407)))</f>
        <v>0</v>
      </c>
      <c r="Y407" s="154">
        <f>IF(Y$5&lt;=$D407,0,IF(SUM($D407,I383)&gt;Y$5,$T394/I383,$T394-SUM($I407:X407)))</f>
        <v>0</v>
      </c>
      <c r="Z407" s="154">
        <f>IF(Z$5&lt;=$D407,0,IF(SUM($D407,I383)&gt;Z$5,$T394/I383,$T394-SUM($I407:Y407)))</f>
        <v>0</v>
      </c>
      <c r="AA407" s="154">
        <f>IF(AA$5&lt;=$D407,0,IF(SUM($D407,I383)&gt;AA$5,$T394/I383,$T394-SUM($I407:Z407)))</f>
        <v>0</v>
      </c>
      <c r="AB407" s="154">
        <f>IF(AB$5&lt;=$D407,0,IF(SUM($D407,I383)&gt;AB$5,$T394/I383,$T394-SUM($I407:AA407)))</f>
        <v>0</v>
      </c>
      <c r="AC407" s="154">
        <f>IF(AC$5&lt;=$D407,0,IF(SUM($D407,I383)&gt;AC$5,$T394/I383,$T394-SUM($I407:AB407)))</f>
        <v>0</v>
      </c>
      <c r="AD407" s="154">
        <f>IF(AD$5&lt;=$D407,0,IF(SUM($D407,I383)&gt;AD$5,$T394/I383,$T394-SUM($I407:AC407)))</f>
        <v>0</v>
      </c>
      <c r="AE407" s="154">
        <f>IF(AE$5&lt;=$D407,0,IF(SUM($D407,I383)&gt;AE$5,$T394/I383,$T394-SUM($I407:AD407)))</f>
        <v>0</v>
      </c>
      <c r="AF407" s="154">
        <f>IF(AF$5&lt;=$D407,0,IF(SUM($D407,I383)&gt;AF$5,$T394/I383,$T394-SUM($I407:AE407)))</f>
        <v>0</v>
      </c>
      <c r="AG407" s="154">
        <f>IF(AG$5&lt;=$D407,0,IF(SUM($D407,I383)&gt;AG$5,$T394/I383,$T394-SUM($I407:AF407)))</f>
        <v>0</v>
      </c>
      <c r="AH407" s="154">
        <f>IF(AH$5&lt;=$D407,0,IF(SUM($D407,I383)&gt;AH$5,$T394/I383,$T394-SUM($I407:AG407)))</f>
        <v>0</v>
      </c>
      <c r="AI407" s="154">
        <f>IF(AI$5&lt;=$D407,0,IF(SUM($D407,I383)&gt;AI$5,$T394/I383,$T394-SUM($I407:AH407)))</f>
        <v>0</v>
      </c>
      <c r="AJ407" s="154">
        <f>IF(AJ$5&lt;=$D407,0,IF(SUM($D407,I383)&gt;AJ$5,$T394/I383,$T394-SUM($I407:AI407)))</f>
        <v>0</v>
      </c>
      <c r="AK407" s="154">
        <f>IF(AK$5&lt;=$D407,0,IF(SUM($D407,I383)&gt;AK$5,$T394/I383,$T394-SUM($I407:AJ407)))</f>
        <v>0</v>
      </c>
      <c r="AL407" s="154">
        <f>IF(AL$5&lt;=$D407,0,IF(SUM($D407,I383)&gt;AL$5,$T394/I383,$T394-SUM($I407:AK407)))</f>
        <v>0</v>
      </c>
      <c r="AM407" s="154">
        <f>IF(AM$5&lt;=$D407,0,IF(SUM($D407,I383)&gt;AM$5,$T394/I383,$T394-SUM($I407:AL407)))</f>
        <v>0</v>
      </c>
      <c r="AN407" s="154">
        <f>IF(AN$5&lt;=$D407,0,IF(SUM($D407,I383)&gt;AN$5,$T394/I383,$T394-SUM($I407:AM407)))</f>
        <v>0</v>
      </c>
      <c r="AO407" s="154">
        <f>IF(AO$5&lt;=$D407,0,IF(SUM($D407,I383)&gt;AO$5,$T394/I383,$T394-SUM($I407:AN407)))</f>
        <v>0</v>
      </c>
      <c r="AP407" s="154">
        <f>IF(AP$5&lt;=$D407,0,IF(SUM($D407,I383)&gt;AP$5,$T394/I383,$T394-SUM($I407:AO407)))</f>
        <v>0</v>
      </c>
      <c r="AQ407" s="154">
        <f>IF(AQ$5&lt;=$D407,0,IF(SUM($D407,I383)&gt;AQ$5,$T394/I383,$T394-SUM($I407:AP407)))</f>
        <v>0</v>
      </c>
      <c r="AR407" s="154">
        <f>IF(AR$5&lt;=$D407,0,IF(SUM($D407,I383)&gt;AR$5,$T394/I383,$T394-SUM($I407:AQ407)))</f>
        <v>0</v>
      </c>
      <c r="AS407" s="154">
        <f>IF(AS$5&lt;=$D407,0,IF(SUM($D407,I383)&gt;AS$5,$T394/I383,$T394-SUM($I407:AR407)))</f>
        <v>0</v>
      </c>
      <c r="AT407" s="154">
        <f>IF(AT$5&lt;=$D407,0,IF(SUM($D407,I383)&gt;AT$5,$T394/I383,$T394-SUM($I407:AS407)))</f>
        <v>0</v>
      </c>
      <c r="AU407" s="154">
        <f>IF(AU$5&lt;=$D407,0,IF(SUM($D407,I383)&gt;AU$5,$T394/I383,$T394-SUM($I407:AT407)))</f>
        <v>0</v>
      </c>
      <c r="AV407" s="154">
        <f>IF(AV$5&lt;=$D407,0,IF(SUM($D407,I383)&gt;AV$5,$T394/I383,$T394-SUM($I407:AU407)))</f>
        <v>0</v>
      </c>
      <c r="AW407" s="154">
        <f>IF(AW$5&lt;=$D407,0,IF(SUM($D407,I383)&gt;AW$5,$T394/I383,$T394-SUM($I407:AV407)))</f>
        <v>0</v>
      </c>
      <c r="AX407" s="154">
        <f>IF(AX$5&lt;=$D407,0,IF(SUM($D407,I383)&gt;AX$5,$T394/I383,$T394-SUM($I407:AW407)))</f>
        <v>0</v>
      </c>
      <c r="AY407" s="154">
        <f>IF(AY$5&lt;=$D407,0,IF(SUM($D407,I383)&gt;AY$5,$T394/I383,$T394-SUM($I407:AX407)))</f>
        <v>0</v>
      </c>
      <c r="AZ407" s="154">
        <f>IF(AZ$5&lt;=$D407,0,IF(SUM($D407,I383)&gt;AZ$5,$T394/I383,$T394-SUM($I407:AY407)))</f>
        <v>0</v>
      </c>
      <c r="BA407" s="154">
        <f>IF(BA$5&lt;=$D407,0,IF(SUM($D407,I383)&gt;BA$5,$T394/I383,$T394-SUM($I407:AZ407)))</f>
        <v>0</v>
      </c>
      <c r="BB407" s="154">
        <f>IF(BB$5&lt;=$D407,0,IF(SUM($D407,I383)&gt;BB$5,$T394/I383,$T394-SUM($I407:BA407)))</f>
        <v>0</v>
      </c>
      <c r="BC407" s="154">
        <f>IF(BC$5&lt;=$D407,0,IF(SUM($D407,I383)&gt;BC$5,$T394/I383,$T394-SUM($I407:BB407)))</f>
        <v>0</v>
      </c>
      <c r="BD407" s="154">
        <f>IF(BD$5&lt;=$D407,0,IF(SUM($D407,I383)&gt;BD$5,$T394/I383,$T394-SUM($I407:BC407)))</f>
        <v>0</v>
      </c>
      <c r="BE407" s="154">
        <f>IF(BE$5&lt;=$D407,0,IF(SUM($D407,I383)&gt;BE$5,$T394/I383,$T394-SUM($I407:BD407)))</f>
        <v>0</v>
      </c>
      <c r="BF407" s="154">
        <f>IF(BF$5&lt;=$D407,0,IF(SUM($D407,I383)&gt;BF$5,$T394/I383,$T394-SUM($I407:BE407)))</f>
        <v>0</v>
      </c>
      <c r="BG407" s="154">
        <f>IF(BG$5&lt;=$D407,0,IF(SUM($D407,I383)&gt;BG$5,$T394/I383,$T394-SUM($I407:BF407)))</f>
        <v>0</v>
      </c>
      <c r="BH407" s="154">
        <f>IF(BH$5&lt;=$D407,0,IF(SUM($D407,I383)&gt;BH$5,$T394/I383,$T394-SUM($I407:BG407)))</f>
        <v>0</v>
      </c>
      <c r="BI407" s="154">
        <f>IF(BI$5&lt;=$D407,0,IF(SUM($D407,I383)&gt;BI$5,$T394/I383,$T394-SUM($I407:BH407)))</f>
        <v>0</v>
      </c>
      <c r="BJ407" s="154">
        <f>IF(BJ$5&lt;=$D407,0,IF(SUM($D407,I383)&gt;BJ$5,$T394/I383,$T394-SUM($I407:BI407)))</f>
        <v>0</v>
      </c>
      <c r="BK407" s="154">
        <f>IF(BK$5&lt;=$D407,0,IF(SUM($D407,I383)&gt;BK$5,$T394/I383,$T394-SUM($I407:BJ407)))</f>
        <v>0</v>
      </c>
      <c r="BL407" s="154">
        <f>IF(BL$5&lt;=$D407,0,IF(SUM($D407,I383)&gt;BL$5,$T394/I383,$T394-SUM($I407:BK407)))</f>
        <v>0</v>
      </c>
      <c r="BM407" s="154">
        <f>IF(BM$5&lt;=$D407,0,IF(SUM($D407,I383)&gt;BM$5,$T394/I383,$T394-SUM($I407:BL407)))</f>
        <v>0</v>
      </c>
      <c r="BN407" s="154">
        <f>IF(BN$5&lt;=$D407,0,IF(SUM($D407,I383)&gt;BN$5,$T394/I383,$T394-SUM($I407:BM407)))</f>
        <v>0</v>
      </c>
      <c r="BO407" s="154">
        <f>IF(BO$5&lt;=$D407,0,IF(SUM($D407,I383)&gt;BO$5,$T394/I383,$T394-SUM($I407:BN407)))</f>
        <v>0</v>
      </c>
      <c r="BP407" s="154">
        <f>IF(BP$5&lt;=$D407,0,IF(SUM($D407,I383)&gt;BP$5,$T394/I383,$T394-SUM($I407:BO407)))</f>
        <v>0</v>
      </c>
      <c r="BQ407" s="154">
        <f>IF(BQ$5&lt;=$D407,0,IF(SUM($D407,I383)&gt;BQ$5,$T394/I383,$T394-SUM($I407:BP407)))</f>
        <v>0</v>
      </c>
      <c r="BR407" s="154">
        <f>IF(BR$5&lt;=$D407,0,IF(SUM($D407,I383)&gt;BR$5,$T394/I383,$T394-SUM($I407:BQ407)))</f>
        <v>0</v>
      </c>
      <c r="BS407" s="154">
        <f>IF(BS$5&lt;=$D407,0,IF(SUM($D407,I383)&gt;BS$5,$T394/I383,$T394-SUM($I407:BR407)))</f>
        <v>0</v>
      </c>
      <c r="BT407" s="154">
        <f>IF(BT$5&lt;=$D407,0,IF(SUM($D407,I383)&gt;BT$5,$T394/I383,$T394-SUM($I407:BS407)))</f>
        <v>0</v>
      </c>
      <c r="BU407" s="154">
        <f>IF(BU$5&lt;=$D407,0,IF(SUM($D407,I383)&gt;BU$5,$T394/I383,$T394-SUM($I407:BT407)))</f>
        <v>0</v>
      </c>
      <c r="BV407" s="154">
        <f>IF(BV$5&lt;=$D407,0,IF(SUM($D407,I383)&gt;BV$5,$T394/I383,$T394-SUM($I407:BU407)))</f>
        <v>0</v>
      </c>
      <c r="BW407" s="154">
        <f>IF(BW$5&lt;=$D407,0,IF(SUM($D407,I383)&gt;BW$5,$T394/I383,$T394-SUM($I407:BV407)))</f>
        <v>0</v>
      </c>
    </row>
    <row r="408" spans="4:75" ht="12.75" customHeight="1" outlineLevel="1">
      <c r="D408" s="155">
        <f t="shared" si="103"/>
        <v>2024</v>
      </c>
      <c r="E408" s="120" t="s">
        <v>55</v>
      </c>
      <c r="I408" s="134"/>
      <c r="J408" s="152">
        <f>IF(J$5&lt;=$D408,0,IF(SUM($D408,I383)&gt;J$5,$U394/I383,$U394-SUM($I408:I408)))</f>
        <v>0</v>
      </c>
      <c r="K408" s="152">
        <f>IF(K$5&lt;=$D408,0,IF(SUM($D408,I383)&gt;K$5,$U394/I383,$U394-SUM($I408:J408)))</f>
        <v>0</v>
      </c>
      <c r="L408" s="152">
        <f>IF(L$5&lt;=$D408,0,IF(SUM($D408,I383)&gt;L$5,$U394/I383,$U394-SUM($I408:K408)))</f>
        <v>0</v>
      </c>
      <c r="M408" s="152">
        <f>IF(M$5&lt;=$D408,0,IF(SUM($D408,I383)&gt;M$5,$U394/I383,$U394-SUM($I408:L408)))</f>
        <v>0</v>
      </c>
      <c r="N408" s="152">
        <f>IF(N$5&lt;=$D408,0,IF(SUM($D408,I383)&gt;N$5,$U394/I383,$U394-SUM($I408:M408)))</f>
        <v>0</v>
      </c>
      <c r="O408" s="152">
        <f>IF(O$5&lt;=$D408,0,IF(SUM($D408,I383)&gt;O$5,$U394/I383,$U394-SUM($I408:N408)))</f>
        <v>0</v>
      </c>
      <c r="P408" s="152">
        <f>IF(P$5&lt;=$D408,0,IF(SUM($D408,I383)&gt;P$5,$U394/I383,$U394-SUM($I408:O408)))</f>
        <v>0</v>
      </c>
      <c r="Q408" s="152">
        <f>IF(Q$5&lt;=$D408,0,IF(SUM($D408,I383)&gt;Q$5,$U394/I383,$U394-SUM($I408:P408)))</f>
        <v>0</v>
      </c>
      <c r="R408" s="152">
        <f>IF(R$5&lt;=$D408,0,IF(SUM($D408,I383)&gt;R$5,$U394/I383,$U394-SUM($I408:Q408)))</f>
        <v>0</v>
      </c>
      <c r="S408" s="152">
        <f>IF(S$5&lt;=$D408,0,IF(SUM($D408,I383)&gt;S$5,$U394/I383,$U394-SUM($I408:R408)))</f>
        <v>0</v>
      </c>
      <c r="T408" s="152">
        <f>IF(T$5&lt;=$D408,0,IF(SUM($D408,I383)&gt;T$5,$U394/I383,$U394-SUM($I408:S408)))</f>
        <v>0</v>
      </c>
      <c r="U408" s="152">
        <f>IF(U$5&lt;=$D408,0,IF(SUM($D408,I383)&gt;U$5,$U394/I383,$U394-SUM($I408:T408)))</f>
        <v>0</v>
      </c>
      <c r="V408" s="153">
        <f>IF(V$5&lt;=$D408,0,IF(SUM($D408,I383)&gt;V$5,$U394/I383,$U394-SUM($I408:U408)))</f>
        <v>0</v>
      </c>
      <c r="W408" s="154">
        <f>IF(W$5&lt;=$D408,0,IF(SUM($D408,I383)&gt;W$5,$U394/I383,$U394-SUM($I408:V408)))</f>
        <v>0</v>
      </c>
      <c r="X408" s="154">
        <f>IF(X$5&lt;=$D408,0,IF(SUM($D408,I383)&gt;X$5,$U394/I383,$U394-SUM($I408:W408)))</f>
        <v>0</v>
      </c>
      <c r="Y408" s="154">
        <f>IF(Y$5&lt;=$D408,0,IF(SUM($D408,I383)&gt;Y$5,$U394/I383,$U394-SUM($I408:X408)))</f>
        <v>0</v>
      </c>
      <c r="Z408" s="154">
        <f>IF(Z$5&lt;=$D408,0,IF(SUM($D408,I383)&gt;Z$5,$U394/I383,$U394-SUM($I408:Y408)))</f>
        <v>0</v>
      </c>
      <c r="AA408" s="154">
        <f>IF(AA$5&lt;=$D408,0,IF(SUM($D408,I383)&gt;AA$5,$U394/I383,$U394-SUM($I408:Z408)))</f>
        <v>0</v>
      </c>
      <c r="AB408" s="154">
        <f>IF(AB$5&lt;=$D408,0,IF(SUM($D408,I383)&gt;AB$5,$U394/I383,$U394-SUM($I408:AA408)))</f>
        <v>0</v>
      </c>
      <c r="AC408" s="154">
        <f>IF(AC$5&lt;=$D408,0,IF(SUM($D408,I383)&gt;AC$5,$U394/I383,$U394-SUM($I408:AB408)))</f>
        <v>0</v>
      </c>
      <c r="AD408" s="154">
        <f>IF(AD$5&lt;=$D408,0,IF(SUM($D408,I383)&gt;AD$5,$U394/I383,$U394-SUM($I408:AC408)))</f>
        <v>0</v>
      </c>
      <c r="AE408" s="154">
        <f>IF(AE$5&lt;=$D408,0,IF(SUM($D408,I383)&gt;AE$5,$U394/I383,$U394-SUM($I408:AD408)))</f>
        <v>0</v>
      </c>
      <c r="AF408" s="154">
        <f>IF(AF$5&lt;=$D408,0,IF(SUM($D408,I383)&gt;AF$5,$U394/I383,$U394-SUM($I408:AE408)))</f>
        <v>0</v>
      </c>
      <c r="AG408" s="154">
        <f>IF(AG$5&lt;=$D408,0,IF(SUM($D408,I383)&gt;AG$5,$U394/I383,$U394-SUM($I408:AF408)))</f>
        <v>0</v>
      </c>
      <c r="AH408" s="154">
        <f>IF(AH$5&lt;=$D408,0,IF(SUM($D408,I383)&gt;AH$5,$U394/I383,$U394-SUM($I408:AG408)))</f>
        <v>0</v>
      </c>
      <c r="AI408" s="154">
        <f>IF(AI$5&lt;=$D408,0,IF(SUM($D408,I383)&gt;AI$5,$U394/I383,$U394-SUM($I408:AH408)))</f>
        <v>0</v>
      </c>
      <c r="AJ408" s="154">
        <f>IF(AJ$5&lt;=$D408,0,IF(SUM($D408,I383)&gt;AJ$5,$U394/I383,$U394-SUM($I408:AI408)))</f>
        <v>0</v>
      </c>
      <c r="AK408" s="154">
        <f>IF(AK$5&lt;=$D408,0,IF(SUM($D408,I383)&gt;AK$5,$U394/I383,$U394-SUM($I408:AJ408)))</f>
        <v>0</v>
      </c>
      <c r="AL408" s="154">
        <f>IF(AL$5&lt;=$D408,0,IF(SUM($D408,I383)&gt;AL$5,$U394/I383,$U394-SUM($I408:AK408)))</f>
        <v>0</v>
      </c>
      <c r="AM408" s="154">
        <f>IF(AM$5&lt;=$D408,0,IF(SUM($D408,I383)&gt;AM$5,$U394/I383,$U394-SUM($I408:AL408)))</f>
        <v>0</v>
      </c>
      <c r="AN408" s="154">
        <f>IF(AN$5&lt;=$D408,0,IF(SUM($D408,I383)&gt;AN$5,$U394/I383,$U394-SUM($I408:AM408)))</f>
        <v>0</v>
      </c>
      <c r="AO408" s="154">
        <f>IF(AO$5&lt;=$D408,0,IF(SUM($D408,I383)&gt;AO$5,$U394/I383,$U394-SUM($I408:AN408)))</f>
        <v>0</v>
      </c>
      <c r="AP408" s="154">
        <f>IF(AP$5&lt;=$D408,0,IF(SUM($D408,I383)&gt;AP$5,$U394/I383,$U394-SUM($I408:AO408)))</f>
        <v>0</v>
      </c>
      <c r="AQ408" s="154">
        <f>IF(AQ$5&lt;=$D408,0,IF(SUM($D408,I383)&gt;AQ$5,$U394/I383,$U394-SUM($I408:AP408)))</f>
        <v>0</v>
      </c>
      <c r="AR408" s="154">
        <f>IF(AR$5&lt;=$D408,0,IF(SUM($D408,I383)&gt;AR$5,$U394/I383,$U394-SUM($I408:AQ408)))</f>
        <v>0</v>
      </c>
      <c r="AS408" s="154">
        <f>IF(AS$5&lt;=$D408,0,IF(SUM($D408,I383)&gt;AS$5,$U394/I383,$U394-SUM($I408:AR408)))</f>
        <v>0</v>
      </c>
      <c r="AT408" s="154">
        <f>IF(AT$5&lt;=$D408,0,IF(SUM($D408,I383)&gt;AT$5,$U394/I383,$U394-SUM($I408:AS408)))</f>
        <v>0</v>
      </c>
      <c r="AU408" s="154">
        <f>IF(AU$5&lt;=$D408,0,IF(SUM($D408,I383)&gt;AU$5,$U394/I383,$U394-SUM($I408:AT408)))</f>
        <v>0</v>
      </c>
      <c r="AV408" s="154">
        <f>IF(AV$5&lt;=$D408,0,IF(SUM($D408,I383)&gt;AV$5,$U394/I383,$U394-SUM($I408:AU408)))</f>
        <v>0</v>
      </c>
      <c r="AW408" s="154">
        <f>IF(AW$5&lt;=$D408,0,IF(SUM($D408,I383)&gt;AW$5,$U394/I383,$U394-SUM($I408:AV408)))</f>
        <v>0</v>
      </c>
      <c r="AX408" s="154">
        <f>IF(AX$5&lt;=$D408,0,IF(SUM($D408,I383)&gt;AX$5,$U394/I383,$U394-SUM($I408:AW408)))</f>
        <v>0</v>
      </c>
      <c r="AY408" s="154">
        <f>IF(AY$5&lt;=$D408,0,IF(SUM($D408,I383)&gt;AY$5,$U394/I383,$U394-SUM($I408:AX408)))</f>
        <v>0</v>
      </c>
      <c r="AZ408" s="154">
        <f>IF(AZ$5&lt;=$D408,0,IF(SUM($D408,I383)&gt;AZ$5,$U394/I383,$U394-SUM($I408:AY408)))</f>
        <v>0</v>
      </c>
      <c r="BA408" s="154">
        <f>IF(BA$5&lt;=$D408,0,IF(SUM($D408,I383)&gt;BA$5,$U394/I383,$U394-SUM($I408:AZ408)))</f>
        <v>0</v>
      </c>
      <c r="BB408" s="154">
        <f>IF(BB$5&lt;=$D408,0,IF(SUM($D408,I383)&gt;BB$5,$U394/I383,$U394-SUM($I408:BA408)))</f>
        <v>0</v>
      </c>
      <c r="BC408" s="154">
        <f>IF(BC$5&lt;=$D408,0,IF(SUM($D408,I383)&gt;BC$5,$U394/I383,$U394-SUM($I408:BB408)))</f>
        <v>0</v>
      </c>
      <c r="BD408" s="154">
        <f>IF(BD$5&lt;=$D408,0,IF(SUM($D408,I383)&gt;BD$5,$U394/I383,$U394-SUM($I408:BC408)))</f>
        <v>0</v>
      </c>
      <c r="BE408" s="154">
        <f>IF(BE$5&lt;=$D408,0,IF(SUM($D408,I383)&gt;BE$5,$U394/I383,$U394-SUM($I408:BD408)))</f>
        <v>0</v>
      </c>
      <c r="BF408" s="154">
        <f>IF(BF$5&lt;=$D408,0,IF(SUM($D408,I383)&gt;BF$5,$U394/I383,$U394-SUM($I408:BE408)))</f>
        <v>0</v>
      </c>
      <c r="BG408" s="154">
        <f>IF(BG$5&lt;=$D408,0,IF(SUM($D408,I383)&gt;BG$5,$U394/I383,$U394-SUM($I408:BF408)))</f>
        <v>0</v>
      </c>
      <c r="BH408" s="154">
        <f>IF(BH$5&lt;=$D408,0,IF(SUM($D408,I383)&gt;BH$5,$U394/I383,$U394-SUM($I408:BG408)))</f>
        <v>0</v>
      </c>
      <c r="BI408" s="154">
        <f>IF(BI$5&lt;=$D408,0,IF(SUM($D408,I383)&gt;BI$5,$U394/I383,$U394-SUM($I408:BH408)))</f>
        <v>0</v>
      </c>
      <c r="BJ408" s="154">
        <f>IF(BJ$5&lt;=$D408,0,IF(SUM($D408,I383)&gt;BJ$5,$U394/I383,$U394-SUM($I408:BI408)))</f>
        <v>0</v>
      </c>
      <c r="BK408" s="154">
        <f>IF(BK$5&lt;=$D408,0,IF(SUM($D408,I383)&gt;BK$5,$U394/I383,$U394-SUM($I408:BJ408)))</f>
        <v>0</v>
      </c>
      <c r="BL408" s="154">
        <f>IF(BL$5&lt;=$D408,0,IF(SUM($D408,I383)&gt;BL$5,$U394/I383,$U394-SUM($I408:BK408)))</f>
        <v>0</v>
      </c>
      <c r="BM408" s="154">
        <f>IF(BM$5&lt;=$D408,0,IF(SUM($D408,I383)&gt;BM$5,$U394/I383,$U394-SUM($I408:BL408)))</f>
        <v>0</v>
      </c>
      <c r="BN408" s="154">
        <f>IF(BN$5&lt;=$D408,0,IF(SUM($D408,I383)&gt;BN$5,$U394/I383,$U394-SUM($I408:BM408)))</f>
        <v>0</v>
      </c>
      <c r="BO408" s="154">
        <f>IF(BO$5&lt;=$D408,0,IF(SUM($D408,I383)&gt;BO$5,$U394/I383,$U394-SUM($I408:BN408)))</f>
        <v>0</v>
      </c>
      <c r="BP408" s="154">
        <f>IF(BP$5&lt;=$D408,0,IF(SUM($D408,I383)&gt;BP$5,$U394/I383,$U394-SUM($I408:BO408)))</f>
        <v>0</v>
      </c>
      <c r="BQ408" s="154">
        <f>IF(BQ$5&lt;=$D408,0,IF(SUM($D408,I383)&gt;BQ$5,$U394/I383,$U394-SUM($I408:BP408)))</f>
        <v>0</v>
      </c>
      <c r="BR408" s="154">
        <f>IF(BR$5&lt;=$D408,0,IF(SUM($D408,I383)&gt;BR$5,$U394/I383,$U394-SUM($I408:BQ408)))</f>
        <v>0</v>
      </c>
      <c r="BS408" s="154">
        <f>IF(BS$5&lt;=$D408,0,IF(SUM($D408,I383)&gt;BS$5,$U394/I383,$U394-SUM($I408:BR408)))</f>
        <v>0</v>
      </c>
      <c r="BT408" s="154">
        <f>IF(BT$5&lt;=$D408,0,IF(SUM($D408,I383)&gt;BT$5,$U394/I383,$U394-SUM($I408:BS408)))</f>
        <v>0</v>
      </c>
      <c r="BU408" s="154">
        <f>IF(BU$5&lt;=$D408,0,IF(SUM($D408,I383)&gt;BU$5,$U394/I383,$U394-SUM($I408:BT408)))</f>
        <v>0</v>
      </c>
      <c r="BV408" s="154">
        <f>IF(BV$5&lt;=$D408,0,IF(SUM($D408,I383)&gt;BV$5,$U394/I383,$U394-SUM($I408:BU408)))</f>
        <v>0</v>
      </c>
      <c r="BW408" s="154">
        <f>IF(BW$5&lt;=$D408,0,IF(SUM($D408,I383)&gt;BW$5,$U394/I383,$U394-SUM($I408:BV408)))</f>
        <v>0</v>
      </c>
    </row>
    <row r="409" spans="4:75" ht="12.75" customHeight="1" outlineLevel="1">
      <c r="D409" s="155">
        <f t="shared" si="103"/>
        <v>2025</v>
      </c>
      <c r="E409" s="120" t="s">
        <v>55</v>
      </c>
      <c r="I409" s="134"/>
      <c r="J409" s="152">
        <f>IF(J$5&lt;=$D409,0,IF(SUM($D409,I383)&gt;J$5,$V394/I383,$V394-SUM($I409:I409)))</f>
        <v>0</v>
      </c>
      <c r="K409" s="152">
        <f>IF(K$5&lt;=$D409,0,IF(SUM($D409,I383)&gt;K$5,$V394/I383,$V394-SUM($I409:J409)))</f>
        <v>0</v>
      </c>
      <c r="L409" s="152">
        <f>IF(L$5&lt;=$D409,0,IF(SUM($D409,I383)&gt;L$5,$V394/I383,$V394-SUM($I409:K409)))</f>
        <v>0</v>
      </c>
      <c r="M409" s="152">
        <f>IF(M$5&lt;=$D409,0,IF(SUM($D409,I383)&gt;M$5,$V394/I383,$V394-SUM($I409:L409)))</f>
        <v>0</v>
      </c>
      <c r="N409" s="152">
        <f>IF(N$5&lt;=$D409,0,IF(SUM($D409,I383)&gt;N$5,$V394/I383,$V394-SUM($I409:M409)))</f>
        <v>0</v>
      </c>
      <c r="O409" s="152">
        <f>IF(O$5&lt;=$D409,0,IF(SUM($D409,I383)&gt;O$5,$V394/I383,$V394-SUM($I409:N409)))</f>
        <v>0</v>
      </c>
      <c r="P409" s="152">
        <f>IF(P$5&lt;=$D409,0,IF(SUM($D409,I383)&gt;P$5,$V394/I383,$V394-SUM($I409:O409)))</f>
        <v>0</v>
      </c>
      <c r="Q409" s="152">
        <f>IF(Q$5&lt;=$D409,0,IF(SUM($D409,I383)&gt;Q$5,$V394/I383,$V394-SUM($I409:P409)))</f>
        <v>0</v>
      </c>
      <c r="R409" s="152">
        <f>IF(R$5&lt;=$D409,0,IF(SUM($D409,I383)&gt;R$5,$V394/I383,$V394-SUM($I409:Q409)))</f>
        <v>0</v>
      </c>
      <c r="S409" s="152">
        <f>IF(S$5&lt;=$D409,0,IF(SUM($D409,I383)&gt;S$5,$V394/I383,$V394-SUM($I409:R409)))</f>
        <v>0</v>
      </c>
      <c r="T409" s="152">
        <f>IF(T$5&lt;=$D409,0,IF(SUM($D409,I383)&gt;T$5,$V394/I383,$V394-SUM($I409:S409)))</f>
        <v>0</v>
      </c>
      <c r="U409" s="152">
        <f>IF(U$5&lt;=$D409,0,IF(SUM($D409,I383)&gt;U$5,$V394/I383,$V394-SUM($I409:T409)))</f>
        <v>0</v>
      </c>
      <c r="V409" s="152">
        <f>IF(V$5&lt;=$D409,0,IF(SUM($D409,I383)&gt;V$5,$V394/I383,$V394-SUM($I409:U409)))</f>
        <v>0</v>
      </c>
      <c r="W409" s="153">
        <f>IF(W$5&lt;=$D409,0,IF(SUM($D409,I383)&gt;W$5,$V394/I383,$V394-SUM($I409:V409)))</f>
        <v>0</v>
      </c>
      <c r="X409" s="154">
        <f>IF(X$5&lt;=$D409,0,IF(SUM($D409,I383)&gt;X$5,$V394/I383,$V394-SUM($I409:W409)))</f>
        <v>0</v>
      </c>
      <c r="Y409" s="154">
        <f>IF(Y$5&lt;=$D409,0,IF(SUM($D409,I383)&gt;Y$5,$V394/I383,$V394-SUM($I409:X409)))</f>
        <v>0</v>
      </c>
      <c r="Z409" s="154">
        <f>IF(Z$5&lt;=$D409,0,IF(SUM($D409,I383)&gt;Z$5,$V394/I383,$V394-SUM($I409:Y409)))</f>
        <v>0</v>
      </c>
      <c r="AA409" s="154">
        <f>IF(AA$5&lt;=$D409,0,IF(SUM($D409,I383)&gt;AA$5,$V394/I383,$V394-SUM($I409:Z409)))</f>
        <v>0</v>
      </c>
      <c r="AB409" s="154">
        <f>IF(AB$5&lt;=$D409,0,IF(SUM($D409,I383)&gt;AB$5,$V394/I383,$V394-SUM($I409:AA409)))</f>
        <v>0</v>
      </c>
      <c r="AC409" s="154">
        <f>IF(AC$5&lt;=$D409,0,IF(SUM($D409,I383)&gt;AC$5,$V394/I383,$V394-SUM($I409:AB409)))</f>
        <v>0</v>
      </c>
      <c r="AD409" s="154">
        <f>IF(AD$5&lt;=$D409,0,IF(SUM($D409,I383)&gt;AD$5,$V394/I383,$V394-SUM($I409:AC409)))</f>
        <v>0</v>
      </c>
      <c r="AE409" s="154">
        <f>IF(AE$5&lt;=$D409,0,IF(SUM($D409,I383)&gt;AE$5,$V394/I383,$V394-SUM($I409:AD409)))</f>
        <v>0</v>
      </c>
      <c r="AF409" s="154">
        <f>IF(AF$5&lt;=$D409,0,IF(SUM($D409,I383)&gt;AF$5,$V394/I383,$V394-SUM($I409:AE409)))</f>
        <v>0</v>
      </c>
      <c r="AG409" s="154">
        <f>IF(AG$5&lt;=$D409,0,IF(SUM($D409,I383)&gt;AG$5,$V394/I383,$V394-SUM($I409:AF409)))</f>
        <v>0</v>
      </c>
      <c r="AH409" s="154">
        <f>IF(AH$5&lt;=$D409,0,IF(SUM($D409,I383)&gt;AH$5,$V394/I383,$V394-SUM($I409:AG409)))</f>
        <v>0</v>
      </c>
      <c r="AI409" s="154">
        <f>IF(AI$5&lt;=$D409,0,IF(SUM($D409,I383)&gt;AI$5,$V394/I383,$V394-SUM($I409:AH409)))</f>
        <v>0</v>
      </c>
      <c r="AJ409" s="154">
        <f>IF(AJ$5&lt;=$D409,0,IF(SUM($D409,I383)&gt;AJ$5,$V394/I383,$V394-SUM($I409:AI409)))</f>
        <v>0</v>
      </c>
      <c r="AK409" s="154">
        <f>IF(AK$5&lt;=$D409,0,IF(SUM($D409,I383)&gt;AK$5,$V394/I383,$V394-SUM($I409:AJ409)))</f>
        <v>0</v>
      </c>
      <c r="AL409" s="154">
        <f>IF(AL$5&lt;=$D409,0,IF(SUM($D409,I383)&gt;AL$5,$V394/I383,$V394-SUM($I409:AK409)))</f>
        <v>0</v>
      </c>
      <c r="AM409" s="154">
        <f>IF(AM$5&lt;=$D409,0,IF(SUM($D409,I383)&gt;AM$5,$V394/I383,$V394-SUM($I409:AL409)))</f>
        <v>0</v>
      </c>
      <c r="AN409" s="154">
        <f>IF(AN$5&lt;=$D409,0,IF(SUM($D409,I383)&gt;AN$5,$V394/I383,$V394-SUM($I409:AM409)))</f>
        <v>0</v>
      </c>
      <c r="AO409" s="154">
        <f>IF(AO$5&lt;=$D409,0,IF(SUM($D409,I383)&gt;AO$5,$V394/I383,$V394-SUM($I409:AN409)))</f>
        <v>0</v>
      </c>
      <c r="AP409" s="154">
        <f>IF(AP$5&lt;=$D409,0,IF(SUM($D409,I383)&gt;AP$5,$V394/I383,$V394-SUM($I409:AO409)))</f>
        <v>0</v>
      </c>
      <c r="AQ409" s="154">
        <f>IF(AQ$5&lt;=$D409,0,IF(SUM($D409,I383)&gt;AQ$5,$V394/I383,$V394-SUM($I409:AP409)))</f>
        <v>0</v>
      </c>
      <c r="AR409" s="154">
        <f>IF(AR$5&lt;=$D409,0,IF(SUM($D409,I383)&gt;AR$5,$V394/I383,$V394-SUM($I409:AQ409)))</f>
        <v>0</v>
      </c>
      <c r="AS409" s="154">
        <f>IF(AS$5&lt;=$D409,0,IF(SUM($D409,I383)&gt;AS$5,$V394/I383,$V394-SUM($I409:AR409)))</f>
        <v>0</v>
      </c>
      <c r="AT409" s="154">
        <f>IF(AT$5&lt;=$D409,0,IF(SUM($D409,I383)&gt;AT$5,$V394/I383,$V394-SUM($I409:AS409)))</f>
        <v>0</v>
      </c>
      <c r="AU409" s="154">
        <f>IF(AU$5&lt;=$D409,0,IF(SUM($D409,I383)&gt;AU$5,$V394/I383,$V394-SUM($I409:AT409)))</f>
        <v>0</v>
      </c>
      <c r="AV409" s="154">
        <f>IF(AV$5&lt;=$D409,0,IF(SUM($D409,I383)&gt;AV$5,$V394/I383,$V394-SUM($I409:AU409)))</f>
        <v>0</v>
      </c>
      <c r="AW409" s="154">
        <f>IF(AW$5&lt;=$D409,0,IF(SUM($D409,I383)&gt;AW$5,$V394/I383,$V394-SUM($I409:AV409)))</f>
        <v>0</v>
      </c>
      <c r="AX409" s="154">
        <f>IF(AX$5&lt;=$D409,0,IF(SUM($D409,I383)&gt;AX$5,$V394/I383,$V394-SUM($I409:AW409)))</f>
        <v>0</v>
      </c>
      <c r="AY409" s="154">
        <f>IF(AY$5&lt;=$D409,0,IF(SUM($D409,I383)&gt;AY$5,$V394/I383,$V394-SUM($I409:AX409)))</f>
        <v>0</v>
      </c>
      <c r="AZ409" s="154">
        <f>IF(AZ$5&lt;=$D409,0,IF(SUM($D409,I383)&gt;AZ$5,$V394/I383,$V394-SUM($I409:AY409)))</f>
        <v>0</v>
      </c>
      <c r="BA409" s="154">
        <f>IF(BA$5&lt;=$D409,0,IF(SUM($D409,I383)&gt;BA$5,$V394/I383,$V394-SUM($I409:AZ409)))</f>
        <v>0</v>
      </c>
      <c r="BB409" s="154">
        <f>IF(BB$5&lt;=$D409,0,IF(SUM($D409,I383)&gt;BB$5,$V394/I383,$V394-SUM($I409:BA409)))</f>
        <v>0</v>
      </c>
      <c r="BC409" s="154">
        <f>IF(BC$5&lt;=$D409,0,IF(SUM($D409,I383)&gt;BC$5,$V394/I383,$V394-SUM($I409:BB409)))</f>
        <v>0</v>
      </c>
      <c r="BD409" s="154">
        <f>IF(BD$5&lt;=$D409,0,IF(SUM($D409,I383)&gt;BD$5,$V394/I383,$V394-SUM($I409:BC409)))</f>
        <v>0</v>
      </c>
      <c r="BE409" s="154">
        <f>IF(BE$5&lt;=$D409,0,IF(SUM($D409,I383)&gt;BE$5,$V394/I383,$V394-SUM($I409:BD409)))</f>
        <v>0</v>
      </c>
      <c r="BF409" s="154">
        <f>IF(BF$5&lt;=$D409,0,IF(SUM($D409,I383)&gt;BF$5,$V394/I383,$V394-SUM($I409:BE409)))</f>
        <v>0</v>
      </c>
      <c r="BG409" s="154">
        <f>IF(BG$5&lt;=$D409,0,IF(SUM($D409,I383)&gt;BG$5,$V394/I383,$V394-SUM($I409:BF409)))</f>
        <v>0</v>
      </c>
      <c r="BH409" s="154">
        <f>IF(BH$5&lt;=$D409,0,IF(SUM($D409,I383)&gt;BH$5,$V394/I383,$V394-SUM($I409:BG409)))</f>
        <v>0</v>
      </c>
      <c r="BI409" s="154">
        <f>IF(BI$5&lt;=$D409,0,IF(SUM($D409,I383)&gt;BI$5,$V394/I383,$V394-SUM($I409:BH409)))</f>
        <v>0</v>
      </c>
      <c r="BJ409" s="154">
        <f>IF(BJ$5&lt;=$D409,0,IF(SUM($D409,I383)&gt;BJ$5,$V394/I383,$V394-SUM($I409:BI409)))</f>
        <v>0</v>
      </c>
      <c r="BK409" s="154">
        <f>IF(BK$5&lt;=$D409,0,IF(SUM($D409,I383)&gt;BK$5,$V394/I383,$V394-SUM($I409:BJ409)))</f>
        <v>0</v>
      </c>
      <c r="BL409" s="154">
        <f>IF(BL$5&lt;=$D409,0,IF(SUM($D409,I383)&gt;BL$5,$V394/I383,$V394-SUM($I409:BK409)))</f>
        <v>0</v>
      </c>
      <c r="BM409" s="154">
        <f>IF(BM$5&lt;=$D409,0,IF(SUM($D409,I383)&gt;BM$5,$V394/I383,$V394-SUM($I409:BL409)))</f>
        <v>0</v>
      </c>
      <c r="BN409" s="154">
        <f>IF(BN$5&lt;=$D409,0,IF(SUM($D409,I383)&gt;BN$5,$V394/I383,$V394-SUM($I409:BM409)))</f>
        <v>0</v>
      </c>
      <c r="BO409" s="154">
        <f>IF(BO$5&lt;=$D409,0,IF(SUM($D409,I383)&gt;BO$5,$V394/I383,$V394-SUM($I409:BN409)))</f>
        <v>0</v>
      </c>
      <c r="BP409" s="154">
        <f>IF(BP$5&lt;=$D409,0,IF(SUM($D409,I383)&gt;BP$5,$V394/I383,$V394-SUM($I409:BO409)))</f>
        <v>0</v>
      </c>
      <c r="BQ409" s="154">
        <f>IF(BQ$5&lt;=$D409,0,IF(SUM($D409,I383)&gt;BQ$5,$V394/I383,$V394-SUM($I409:BP409)))</f>
        <v>0</v>
      </c>
      <c r="BR409" s="154">
        <f>IF(BR$5&lt;=$D409,0,IF(SUM($D409,I383)&gt;BR$5,$V394/I383,$V394-SUM($I409:BQ409)))</f>
        <v>0</v>
      </c>
      <c r="BS409" s="154">
        <f>IF(BS$5&lt;=$D409,0,IF(SUM($D409,I383)&gt;BS$5,$V394/I383,$V394-SUM($I409:BR409)))</f>
        <v>0</v>
      </c>
      <c r="BT409" s="154">
        <f>IF(BT$5&lt;=$D409,0,IF(SUM($D409,I383)&gt;BT$5,$V394/I383,$V394-SUM($I409:BS409)))</f>
        <v>0</v>
      </c>
      <c r="BU409" s="154">
        <f>IF(BU$5&lt;=$D409,0,IF(SUM($D409,I383)&gt;BU$5,$V394/I383,$V394-SUM($I409:BT409)))</f>
        <v>0</v>
      </c>
      <c r="BV409" s="154">
        <f>IF(BV$5&lt;=$D409,0,IF(SUM($D409,I383)&gt;BV$5,$V394/I383,$V394-SUM($I409:BU409)))</f>
        <v>0</v>
      </c>
      <c r="BW409" s="154">
        <f>IF(BW$5&lt;=$D409,0,IF(SUM($D409,I383)&gt;BW$5,$V394/I383,$V394-SUM($I409:BV409)))</f>
        <v>0</v>
      </c>
    </row>
    <row r="410" spans="4:75" ht="12.75" customHeight="1" outlineLevel="1">
      <c r="D410" s="155">
        <f t="shared" si="103"/>
        <v>2026</v>
      </c>
      <c r="E410" s="120" t="s">
        <v>55</v>
      </c>
      <c r="I410" s="134"/>
      <c r="J410" s="152">
        <f>IF(J$5&lt;=$D410,0,IF(SUM($D410,I383)&gt;J$5,$W394/I383,$W394-SUM($I410:I410)))</f>
        <v>0</v>
      </c>
      <c r="K410" s="152">
        <f>IF(K$5&lt;=$D410,0,IF(SUM($D410,I383)&gt;K$5,$W394/I383,$W394-SUM($I410:J410)))</f>
        <v>0</v>
      </c>
      <c r="L410" s="152">
        <f>IF(L$5&lt;=$D410,0,IF(SUM($D410,I383)&gt;L$5,$W394/I383,$W394-SUM($I410:K410)))</f>
        <v>0</v>
      </c>
      <c r="M410" s="152">
        <f>IF(M$5&lt;=$D410,0,IF(SUM($D410,I383)&gt;M$5,$W394/I383,$W394-SUM($I410:L410)))</f>
        <v>0</v>
      </c>
      <c r="N410" s="152">
        <f>IF(N$5&lt;=$D410,0,IF(SUM($D410,I383)&gt;N$5,$W394/I383,$W394-SUM($I410:M410)))</f>
        <v>0</v>
      </c>
      <c r="O410" s="152">
        <f>IF(O$5&lt;=$D410,0,IF(SUM($D410,I383)&gt;O$5,$W394/I383,$W394-SUM($I410:N410)))</f>
        <v>0</v>
      </c>
      <c r="P410" s="152">
        <f>IF(P$5&lt;=$D410,0,IF(SUM($D410,I383)&gt;P$5,$W394/I383,$W394-SUM($I410:O410)))</f>
        <v>0</v>
      </c>
      <c r="Q410" s="152">
        <f>IF(Q$5&lt;=$D410,0,IF(SUM($D410,I383)&gt;Q$5,$W394/I383,$W394-SUM($I410:P410)))</f>
        <v>0</v>
      </c>
      <c r="R410" s="152">
        <f>IF(R$5&lt;=$D410,0,IF(SUM($D410,I383)&gt;R$5,$W394/I383,$W394-SUM($I410:Q410)))</f>
        <v>0</v>
      </c>
      <c r="S410" s="152">
        <f>IF(S$5&lt;=$D410,0,IF(SUM($D410,I383)&gt;S$5,$W394/I383,$W394-SUM($I410:R410)))</f>
        <v>0</v>
      </c>
      <c r="T410" s="152">
        <f>IF(T$5&lt;=$D410,0,IF(SUM($D410,I383)&gt;T$5,$W394/I383,$W394-SUM($I410:S410)))</f>
        <v>0</v>
      </c>
      <c r="U410" s="152">
        <f>IF(U$5&lt;=$D410,0,IF(SUM($D410,I383)&gt;U$5,$W394/I383,$W394-SUM($I410:T410)))</f>
        <v>0</v>
      </c>
      <c r="V410" s="152">
        <f>IF(V$5&lt;=$D410,0,IF(SUM($D410,I383)&gt;V$5,$W394/I383,$W394-SUM($I410:U410)))</f>
        <v>0</v>
      </c>
      <c r="W410" s="152">
        <f>IF(W$5&lt;=$D410,0,IF(SUM($D410,I383)&gt;W$5,$W394/I383,$W394-SUM($I410:V410)))</f>
        <v>0</v>
      </c>
      <c r="X410" s="153">
        <f>IF(X$5&lt;=$D410,0,IF(SUM($D410,I383)&gt;X$5,$W394/I383,$W394-SUM($I410:W410)))</f>
        <v>0</v>
      </c>
      <c r="Y410" s="154">
        <f>IF(Y$5&lt;=$D410,0,IF(SUM($D410,I383)&gt;Y$5,$W394/I383,$W394-SUM($I410:X410)))</f>
        <v>0</v>
      </c>
      <c r="Z410" s="154">
        <f>IF(Z$5&lt;=$D410,0,IF(SUM($D410,I383)&gt;Z$5,$W394/I383,$W394-SUM($I410:Y410)))</f>
        <v>0</v>
      </c>
      <c r="AA410" s="154">
        <f>IF(AA$5&lt;=$D410,0,IF(SUM($D410,I383)&gt;AA$5,$W394/I383,$W394-SUM($I410:Z410)))</f>
        <v>0</v>
      </c>
      <c r="AB410" s="154">
        <f>IF(AB$5&lt;=$D410,0,IF(SUM($D410,I383)&gt;AB$5,$W394/I383,$W394-SUM($I410:AA410)))</f>
        <v>0</v>
      </c>
      <c r="AC410" s="154">
        <f>IF(AC$5&lt;=$D410,0,IF(SUM($D410,I383)&gt;AC$5,$W394/I383,$W394-SUM($I410:AB410)))</f>
        <v>0</v>
      </c>
      <c r="AD410" s="154">
        <f>IF(AD$5&lt;=$D410,0,IF(SUM($D410,I383)&gt;AD$5,$W394/I383,$W394-SUM($I410:AC410)))</f>
        <v>0</v>
      </c>
      <c r="AE410" s="154">
        <f>IF(AE$5&lt;=$D410,0,IF(SUM($D410,I383)&gt;AE$5,$W394/I383,$W394-SUM($I410:AD410)))</f>
        <v>0</v>
      </c>
      <c r="AF410" s="154">
        <f>IF(AF$5&lt;=$D410,0,IF(SUM($D410,I383)&gt;AF$5,$W394/I383,$W394-SUM($I410:AE410)))</f>
        <v>0</v>
      </c>
      <c r="AG410" s="154">
        <f>IF(AG$5&lt;=$D410,0,IF(SUM($D410,I383)&gt;AG$5,$W394/I383,$W394-SUM($I410:AF410)))</f>
        <v>0</v>
      </c>
      <c r="AH410" s="154">
        <f>IF(AH$5&lt;=$D410,0,IF(SUM($D410,I383)&gt;AH$5,$W394/I383,$W394-SUM($I410:AG410)))</f>
        <v>0</v>
      </c>
      <c r="AI410" s="154">
        <f>IF(AI$5&lt;=$D410,0,IF(SUM($D410,I383)&gt;AI$5,$W394/I383,$W394-SUM($I410:AH410)))</f>
        <v>0</v>
      </c>
      <c r="AJ410" s="154">
        <f>IF(AJ$5&lt;=$D410,0,IF(SUM($D410,I383)&gt;AJ$5,$W394/I383,$W394-SUM($I410:AI410)))</f>
        <v>0</v>
      </c>
      <c r="AK410" s="154">
        <f>IF(AK$5&lt;=$D410,0,IF(SUM($D410,I383)&gt;AK$5,$W394/I383,$W394-SUM($I410:AJ410)))</f>
        <v>0</v>
      </c>
      <c r="AL410" s="154">
        <f>IF(AL$5&lt;=$D410,0,IF(SUM($D410,I383)&gt;AL$5,$W394/I383,$W394-SUM($I410:AK410)))</f>
        <v>0</v>
      </c>
      <c r="AM410" s="154">
        <f>IF(AM$5&lt;=$D410,0,IF(SUM($D410,I383)&gt;AM$5,$W394/I383,$W394-SUM($I410:AL410)))</f>
        <v>0</v>
      </c>
      <c r="AN410" s="154">
        <f>IF(AN$5&lt;=$D410,0,IF(SUM($D410,I383)&gt;AN$5,$W394/I383,$W394-SUM($I410:AM410)))</f>
        <v>0</v>
      </c>
      <c r="AO410" s="154">
        <f>IF(AO$5&lt;=$D410,0,IF(SUM($D410,I383)&gt;AO$5,$W394/I383,$W394-SUM($I410:AN410)))</f>
        <v>0</v>
      </c>
      <c r="AP410" s="154">
        <f>IF(AP$5&lt;=$D410,0,IF(SUM($D410,I383)&gt;AP$5,$W394/I383,$W394-SUM($I410:AO410)))</f>
        <v>0</v>
      </c>
      <c r="AQ410" s="154">
        <f>IF(AQ$5&lt;=$D410,0,IF(SUM($D410,I383)&gt;AQ$5,$W394/I383,$W394-SUM($I410:AP410)))</f>
        <v>0</v>
      </c>
      <c r="AR410" s="154">
        <f>IF(AR$5&lt;=$D410,0,IF(SUM($D410,I383)&gt;AR$5,$W394/I383,$W394-SUM($I410:AQ410)))</f>
        <v>0</v>
      </c>
      <c r="AS410" s="154">
        <f>IF(AS$5&lt;=$D410,0,IF(SUM($D410,I383)&gt;AS$5,$W394/I383,$W394-SUM($I410:AR410)))</f>
        <v>0</v>
      </c>
      <c r="AT410" s="154">
        <f>IF(AT$5&lt;=$D410,0,IF(SUM($D410,I383)&gt;AT$5,$W394/I383,$W394-SUM($I410:AS410)))</f>
        <v>0</v>
      </c>
      <c r="AU410" s="154">
        <f>IF(AU$5&lt;=$D410,0,IF(SUM($D410,I383)&gt;AU$5,$W394/I383,$W394-SUM($I410:AT410)))</f>
        <v>0</v>
      </c>
      <c r="AV410" s="154">
        <f>IF(AV$5&lt;=$D410,0,IF(SUM($D410,I383)&gt;AV$5,$W394/I383,$W394-SUM($I410:AU410)))</f>
        <v>0</v>
      </c>
      <c r="AW410" s="154">
        <f>IF(AW$5&lt;=$D410,0,IF(SUM($D410,I383)&gt;AW$5,$W394/I383,$W394-SUM($I410:AV410)))</f>
        <v>0</v>
      </c>
      <c r="AX410" s="154">
        <f>IF(AX$5&lt;=$D410,0,IF(SUM($D410,I383)&gt;AX$5,$W394/I383,$W394-SUM($I410:AW410)))</f>
        <v>0</v>
      </c>
      <c r="AY410" s="154">
        <f>IF(AY$5&lt;=$D410,0,IF(SUM($D410,I383)&gt;AY$5,$W394/I383,$W394-SUM($I410:AX410)))</f>
        <v>0</v>
      </c>
      <c r="AZ410" s="154">
        <f>IF(AZ$5&lt;=$D410,0,IF(SUM($D410,I383)&gt;AZ$5,$W394/I383,$W394-SUM($I410:AY410)))</f>
        <v>0</v>
      </c>
      <c r="BA410" s="154">
        <f>IF(BA$5&lt;=$D410,0,IF(SUM($D410,I383)&gt;BA$5,$W394/I383,$W394-SUM($I410:AZ410)))</f>
        <v>0</v>
      </c>
      <c r="BB410" s="154">
        <f>IF(BB$5&lt;=$D410,0,IF(SUM($D410,I383)&gt;BB$5,$W394/I383,$W394-SUM($I410:BA410)))</f>
        <v>0</v>
      </c>
      <c r="BC410" s="154">
        <f>IF(BC$5&lt;=$D410,0,IF(SUM($D410,I383)&gt;BC$5,$W394/I383,$W394-SUM($I410:BB410)))</f>
        <v>0</v>
      </c>
      <c r="BD410" s="154">
        <f>IF(BD$5&lt;=$D410,0,IF(SUM($D410,I383)&gt;BD$5,$W394/I383,$W394-SUM($I410:BC410)))</f>
        <v>0</v>
      </c>
      <c r="BE410" s="154">
        <f>IF(BE$5&lt;=$D410,0,IF(SUM($D410,I383)&gt;BE$5,$W394/I383,$W394-SUM($I410:BD410)))</f>
        <v>0</v>
      </c>
      <c r="BF410" s="154">
        <f>IF(BF$5&lt;=$D410,0,IF(SUM($D410,I383)&gt;BF$5,$W394/I383,$W394-SUM($I410:BE410)))</f>
        <v>0</v>
      </c>
      <c r="BG410" s="154">
        <f>IF(BG$5&lt;=$D410,0,IF(SUM($D410,I383)&gt;BG$5,$W394/I383,$W394-SUM($I410:BF410)))</f>
        <v>0</v>
      </c>
      <c r="BH410" s="154">
        <f>IF(BH$5&lt;=$D410,0,IF(SUM($D410,I383)&gt;BH$5,$W394/I383,$W394-SUM($I410:BG410)))</f>
        <v>0</v>
      </c>
      <c r="BI410" s="154">
        <f>IF(BI$5&lt;=$D410,0,IF(SUM($D410,I383)&gt;BI$5,$W394/I383,$W394-SUM($I410:BH410)))</f>
        <v>0</v>
      </c>
      <c r="BJ410" s="154">
        <f>IF(BJ$5&lt;=$D410,0,IF(SUM($D410,I383)&gt;BJ$5,$W394/I383,$W394-SUM($I410:BI410)))</f>
        <v>0</v>
      </c>
      <c r="BK410" s="154">
        <f>IF(BK$5&lt;=$D410,0,IF(SUM($D410,I383)&gt;BK$5,$W394/I383,$W394-SUM($I410:BJ410)))</f>
        <v>0</v>
      </c>
      <c r="BL410" s="154">
        <f>IF(BL$5&lt;=$D410,0,IF(SUM($D410,I383)&gt;BL$5,$W394/I383,$W394-SUM($I410:BK410)))</f>
        <v>0</v>
      </c>
      <c r="BM410" s="154">
        <f>IF(BM$5&lt;=$D410,0,IF(SUM($D410,I383)&gt;BM$5,$W394/I383,$W394-SUM($I410:BL410)))</f>
        <v>0</v>
      </c>
      <c r="BN410" s="154">
        <f>IF(BN$5&lt;=$D410,0,IF(SUM($D410,I383)&gt;BN$5,$W394/I383,$W394-SUM($I410:BM410)))</f>
        <v>0</v>
      </c>
      <c r="BO410" s="154">
        <f>IF(BO$5&lt;=$D410,0,IF(SUM($D410,I383)&gt;BO$5,$W394/I383,$W394-SUM($I410:BN410)))</f>
        <v>0</v>
      </c>
      <c r="BP410" s="154">
        <f>IF(BP$5&lt;=$D410,0,IF(SUM($D410,I383)&gt;BP$5,$W394/I383,$W394-SUM($I410:BO410)))</f>
        <v>0</v>
      </c>
      <c r="BQ410" s="154">
        <f>IF(BQ$5&lt;=$D410,0,IF(SUM($D410,I383)&gt;BQ$5,$W394/I383,$W394-SUM($I410:BP410)))</f>
        <v>0</v>
      </c>
      <c r="BR410" s="154">
        <f>IF(BR$5&lt;=$D410,0,IF(SUM($D410,I383)&gt;BR$5,$W394/I383,$W394-SUM($I410:BQ410)))</f>
        <v>0</v>
      </c>
      <c r="BS410" s="154">
        <f>IF(BS$5&lt;=$D410,0,IF(SUM($D410,I383)&gt;BS$5,$W394/I383,$W394-SUM($I410:BR410)))</f>
        <v>0</v>
      </c>
      <c r="BT410" s="154">
        <f>IF(BT$5&lt;=$D410,0,IF(SUM($D410,I383)&gt;BT$5,$W394/I383,$W394-SUM($I410:BS410)))</f>
        <v>0</v>
      </c>
      <c r="BU410" s="154">
        <f>IF(BU$5&lt;=$D410,0,IF(SUM($D410,I383)&gt;BU$5,$W394/I383,$W394-SUM($I410:BT410)))</f>
        <v>0</v>
      </c>
      <c r="BV410" s="154">
        <f>IF(BV$5&lt;=$D410,0,IF(SUM($D410,I383)&gt;BV$5,$W394/I383,$W394-SUM($I410:BU410)))</f>
        <v>0</v>
      </c>
      <c r="BW410" s="154">
        <f>IF(BW$5&lt;=$D410,0,IF(SUM($D410,I383)&gt;BW$5,$W394/I383,$W394-SUM($I410:BV410)))</f>
        <v>0</v>
      </c>
    </row>
    <row r="411" spans="4:75" ht="12.75" customHeight="1" outlineLevel="1">
      <c r="D411" s="155">
        <f t="shared" si="103"/>
        <v>2027</v>
      </c>
      <c r="E411" s="120" t="s">
        <v>55</v>
      </c>
      <c r="I411" s="134"/>
      <c r="J411" s="152">
        <f>IF(J$5&lt;=$D411,0,IF(SUM($D411,I383)&gt;J$5,$X394/I383,$X394-SUM($I411:I411)))</f>
        <v>0</v>
      </c>
      <c r="K411" s="152">
        <f>IF(K$5&lt;=$D411,0,IF(SUM($D411,I383)&gt;K$5,$X394/I383,$X394-SUM($I411:J411)))</f>
        <v>0</v>
      </c>
      <c r="L411" s="152">
        <f>IF(L$5&lt;=$D411,0,IF(SUM($D411,I383)&gt;L$5,$X394/I383,$X394-SUM($I411:K411)))</f>
        <v>0</v>
      </c>
      <c r="M411" s="152">
        <f>IF(M$5&lt;=$D411,0,IF(SUM($D411,I383)&gt;M$5,$X394/I383,$X394-SUM($I411:L411)))</f>
        <v>0</v>
      </c>
      <c r="N411" s="152">
        <f>IF(N$5&lt;=$D411,0,IF(SUM($D411,I383)&gt;N$5,$X394/I383,$X394-SUM($I411:M411)))</f>
        <v>0</v>
      </c>
      <c r="O411" s="152">
        <f>IF(O$5&lt;=$D411,0,IF(SUM($D411,I383)&gt;O$5,$X394/I383,$X394-SUM($I411:N411)))</f>
        <v>0</v>
      </c>
      <c r="P411" s="152">
        <f>IF(P$5&lt;=$D411,0,IF(SUM($D411,I383)&gt;P$5,$X394/I383,$X394-SUM($I411:O411)))</f>
        <v>0</v>
      </c>
      <c r="Q411" s="152">
        <f>IF(Q$5&lt;=$D411,0,IF(SUM($D411,I383)&gt;Q$5,$X394/I383,$X394-SUM($I411:P411)))</f>
        <v>0</v>
      </c>
      <c r="R411" s="152">
        <f>IF(R$5&lt;=$D411,0,IF(SUM($D411,I383)&gt;R$5,$X394/I383,$X394-SUM($I411:Q411)))</f>
        <v>0</v>
      </c>
      <c r="S411" s="152">
        <f>IF(S$5&lt;=$D411,0,IF(SUM($D411,I383)&gt;S$5,$X394/I383,$X394-SUM($I411:R411)))</f>
        <v>0</v>
      </c>
      <c r="T411" s="152">
        <f>IF(T$5&lt;=$D411,0,IF(SUM($D411,I383)&gt;T$5,$X394/I383,$X394-SUM($I411:S411)))</f>
        <v>0</v>
      </c>
      <c r="U411" s="152">
        <f>IF(U$5&lt;=$D411,0,IF(SUM($D411,I383)&gt;U$5,$X394/I383,$X394-SUM($I411:T411)))</f>
        <v>0</v>
      </c>
      <c r="V411" s="152">
        <f>IF(V$5&lt;=$D411,0,IF(SUM($D411,I383)&gt;V$5,$X394/I383,$X394-SUM($I411:U411)))</f>
        <v>0</v>
      </c>
      <c r="W411" s="152">
        <f>IF(W$5&lt;=$D411,0,IF(SUM($D411,I383)&gt;W$5,$X394/I383,$X394-SUM($I411:V411)))</f>
        <v>0</v>
      </c>
      <c r="X411" s="152">
        <f>IF(X$5&lt;=$D411,0,IF(SUM($D411,I383)&gt;X$5,$X394/I383,$X394-SUM($I411:W411)))</f>
        <v>0</v>
      </c>
      <c r="Y411" s="153">
        <f>IF(Y$5&lt;=$D411,0,IF(SUM($D411,I383)&gt;Y$5,$X394/I383,$X394-SUM($I411:X411)))</f>
        <v>0</v>
      </c>
      <c r="Z411" s="154">
        <f>IF(Z$5&lt;=$D411,0,IF(SUM($D411,I383)&gt;Z$5,$X394/I383,$X394-SUM($I411:Y411)))</f>
        <v>0</v>
      </c>
      <c r="AA411" s="154">
        <f>IF(AA$5&lt;=$D411,0,IF(SUM($D411,I383)&gt;AA$5,$X394/I383,$X394-SUM($I411:Z411)))</f>
        <v>0</v>
      </c>
      <c r="AB411" s="154">
        <f>IF(AB$5&lt;=$D411,0,IF(SUM($D411,I383)&gt;AB$5,$X394/I383,$X394-SUM($I411:AA411)))</f>
        <v>0</v>
      </c>
      <c r="AC411" s="154">
        <f>IF(AC$5&lt;=$D411,0,IF(SUM($D411,I383)&gt;AC$5,$X394/I383,$X394-SUM($I411:AB411)))</f>
        <v>0</v>
      </c>
      <c r="AD411" s="154">
        <f>IF(AD$5&lt;=$D411,0,IF(SUM($D411,I383)&gt;AD$5,$X394/I383,$X394-SUM($I411:AC411)))</f>
        <v>0</v>
      </c>
      <c r="AE411" s="154">
        <f>IF(AE$5&lt;=$D411,0,IF(SUM($D411,I383)&gt;AE$5,$X394/I383,$X394-SUM($I411:AD411)))</f>
        <v>0</v>
      </c>
      <c r="AF411" s="154">
        <f>IF(AF$5&lt;=$D411,0,IF(SUM($D411,I383)&gt;AF$5,$X394/I383,$X394-SUM($I411:AE411)))</f>
        <v>0</v>
      </c>
      <c r="AG411" s="154">
        <f>IF(AG$5&lt;=$D411,0,IF(SUM($D411,I383)&gt;AG$5,$X394/I383,$X394-SUM($I411:AF411)))</f>
        <v>0</v>
      </c>
      <c r="AH411" s="154">
        <f>IF(AH$5&lt;=$D411,0,IF(SUM($D411,I383)&gt;AH$5,$X394/I383,$X394-SUM($I411:AG411)))</f>
        <v>0</v>
      </c>
      <c r="AI411" s="154">
        <f>IF(AI$5&lt;=$D411,0,IF(SUM($D411,I383)&gt;AI$5,$X394/I383,$X394-SUM($I411:AH411)))</f>
        <v>0</v>
      </c>
      <c r="AJ411" s="154">
        <f>IF(AJ$5&lt;=$D411,0,IF(SUM($D411,I383)&gt;AJ$5,$X394/I383,$X394-SUM($I411:AI411)))</f>
        <v>0</v>
      </c>
      <c r="AK411" s="154">
        <f>IF(AK$5&lt;=$D411,0,IF(SUM($D411,I383)&gt;AK$5,$X394/I383,$X394-SUM($I411:AJ411)))</f>
        <v>0</v>
      </c>
      <c r="AL411" s="154">
        <f>IF(AL$5&lt;=$D411,0,IF(SUM($D411,I383)&gt;AL$5,$X394/I383,$X394-SUM($I411:AK411)))</f>
        <v>0</v>
      </c>
      <c r="AM411" s="154">
        <f>IF(AM$5&lt;=$D411,0,IF(SUM($D411,I383)&gt;AM$5,$X394/I383,$X394-SUM($I411:AL411)))</f>
        <v>0</v>
      </c>
      <c r="AN411" s="154">
        <f>IF(AN$5&lt;=$D411,0,IF(SUM($D411,I383)&gt;AN$5,$X394/I383,$X394-SUM($I411:AM411)))</f>
        <v>0</v>
      </c>
      <c r="AO411" s="154">
        <f>IF(AO$5&lt;=$D411,0,IF(SUM($D411,I383)&gt;AO$5,$X394/I383,$X394-SUM($I411:AN411)))</f>
        <v>0</v>
      </c>
      <c r="AP411" s="154">
        <f>IF(AP$5&lt;=$D411,0,IF(SUM($D411,I383)&gt;AP$5,$X394/I383,$X394-SUM($I411:AO411)))</f>
        <v>0</v>
      </c>
      <c r="AQ411" s="154">
        <f>IF(AQ$5&lt;=$D411,0,IF(SUM($D411,I383)&gt;AQ$5,$X394/I383,$X394-SUM($I411:AP411)))</f>
        <v>0</v>
      </c>
      <c r="AR411" s="154">
        <f>IF(AR$5&lt;=$D411,0,IF(SUM($D411,I383)&gt;AR$5,$X394/I383,$X394-SUM($I411:AQ411)))</f>
        <v>0</v>
      </c>
      <c r="AS411" s="154">
        <f>IF(AS$5&lt;=$D411,0,IF(SUM($D411,I383)&gt;AS$5,$X394/I383,$X394-SUM($I411:AR411)))</f>
        <v>0</v>
      </c>
      <c r="AT411" s="154">
        <f>IF(AT$5&lt;=$D411,0,IF(SUM($D411,I383)&gt;AT$5,$X394/I383,$X394-SUM($I411:AS411)))</f>
        <v>0</v>
      </c>
      <c r="AU411" s="154">
        <f>IF(AU$5&lt;=$D411,0,IF(SUM($D411,I383)&gt;AU$5,$X394/I383,$X394-SUM($I411:AT411)))</f>
        <v>0</v>
      </c>
      <c r="AV411" s="154">
        <f>IF(AV$5&lt;=$D411,0,IF(SUM($D411,I383)&gt;AV$5,$X394/I383,$X394-SUM($I411:AU411)))</f>
        <v>0</v>
      </c>
      <c r="AW411" s="154">
        <f>IF(AW$5&lt;=$D411,0,IF(SUM($D411,I383)&gt;AW$5,$X394/I383,$X394-SUM($I411:AV411)))</f>
        <v>0</v>
      </c>
      <c r="AX411" s="154">
        <f>IF(AX$5&lt;=$D411,0,IF(SUM($D411,I383)&gt;AX$5,$X394/I383,$X394-SUM($I411:AW411)))</f>
        <v>0</v>
      </c>
      <c r="AY411" s="154">
        <f>IF(AY$5&lt;=$D411,0,IF(SUM($D411,I383)&gt;AY$5,$X394/I383,$X394-SUM($I411:AX411)))</f>
        <v>0</v>
      </c>
      <c r="AZ411" s="154">
        <f>IF(AZ$5&lt;=$D411,0,IF(SUM($D411,I383)&gt;AZ$5,$X394/I383,$X394-SUM($I411:AY411)))</f>
        <v>0</v>
      </c>
      <c r="BA411" s="154">
        <f>IF(BA$5&lt;=$D411,0,IF(SUM($D411,I383)&gt;BA$5,$X394/I383,$X394-SUM($I411:AZ411)))</f>
        <v>0</v>
      </c>
      <c r="BB411" s="154">
        <f>IF(BB$5&lt;=$D411,0,IF(SUM($D411,I383)&gt;BB$5,$X394/I383,$X394-SUM($I411:BA411)))</f>
        <v>0</v>
      </c>
      <c r="BC411" s="154">
        <f>IF(BC$5&lt;=$D411,0,IF(SUM($D411,I383)&gt;BC$5,$X394/I383,$X394-SUM($I411:BB411)))</f>
        <v>0</v>
      </c>
      <c r="BD411" s="154">
        <f>IF(BD$5&lt;=$D411,0,IF(SUM($D411,I383)&gt;BD$5,$X394/I383,$X394-SUM($I411:BC411)))</f>
        <v>0</v>
      </c>
      <c r="BE411" s="154">
        <f>IF(BE$5&lt;=$D411,0,IF(SUM($D411,I383)&gt;BE$5,$X394/I383,$X394-SUM($I411:BD411)))</f>
        <v>0</v>
      </c>
      <c r="BF411" s="154">
        <f>IF(BF$5&lt;=$D411,0,IF(SUM($D411,I383)&gt;BF$5,$X394/I383,$X394-SUM($I411:BE411)))</f>
        <v>0</v>
      </c>
      <c r="BG411" s="154">
        <f>IF(BG$5&lt;=$D411,0,IF(SUM($D411,I383)&gt;BG$5,$X394/I383,$X394-SUM($I411:BF411)))</f>
        <v>0</v>
      </c>
      <c r="BH411" s="154">
        <f>IF(BH$5&lt;=$D411,0,IF(SUM($D411,I383)&gt;BH$5,$X394/I383,$X394-SUM($I411:BG411)))</f>
        <v>0</v>
      </c>
      <c r="BI411" s="154">
        <f>IF(BI$5&lt;=$D411,0,IF(SUM($D411,I383)&gt;BI$5,$X394/I383,$X394-SUM($I411:BH411)))</f>
        <v>0</v>
      </c>
      <c r="BJ411" s="154">
        <f>IF(BJ$5&lt;=$D411,0,IF(SUM($D411,I383)&gt;BJ$5,$X394/I383,$X394-SUM($I411:BI411)))</f>
        <v>0</v>
      </c>
      <c r="BK411" s="154">
        <f>IF(BK$5&lt;=$D411,0,IF(SUM($D411,I383)&gt;BK$5,$X394/I383,$X394-SUM($I411:BJ411)))</f>
        <v>0</v>
      </c>
      <c r="BL411" s="154">
        <f>IF(BL$5&lt;=$D411,0,IF(SUM($D411,I383)&gt;BL$5,$X394/I383,$X394-SUM($I411:BK411)))</f>
        <v>0</v>
      </c>
      <c r="BM411" s="154">
        <f>IF(BM$5&lt;=$D411,0,IF(SUM($D411,I383)&gt;BM$5,$X394/I383,$X394-SUM($I411:BL411)))</f>
        <v>0</v>
      </c>
      <c r="BN411" s="154">
        <f>IF(BN$5&lt;=$D411,0,IF(SUM($D411,I383)&gt;BN$5,$X394/I383,$X394-SUM($I411:BM411)))</f>
        <v>0</v>
      </c>
      <c r="BO411" s="154">
        <f>IF(BO$5&lt;=$D411,0,IF(SUM($D411,I383)&gt;BO$5,$X394/I383,$X394-SUM($I411:BN411)))</f>
        <v>0</v>
      </c>
      <c r="BP411" s="154">
        <f>IF(BP$5&lt;=$D411,0,IF(SUM($D411,I383)&gt;BP$5,$X394/I383,$X394-SUM($I411:BO411)))</f>
        <v>0</v>
      </c>
      <c r="BQ411" s="154">
        <f>IF(BQ$5&lt;=$D411,0,IF(SUM($D411,I383)&gt;BQ$5,$X394/I383,$X394-SUM($I411:BP411)))</f>
        <v>0</v>
      </c>
      <c r="BR411" s="154">
        <f>IF(BR$5&lt;=$D411,0,IF(SUM($D411,I383)&gt;BR$5,$X394/I383,$X394-SUM($I411:BQ411)))</f>
        <v>0</v>
      </c>
      <c r="BS411" s="154">
        <f>IF(BS$5&lt;=$D411,0,IF(SUM($D411,I383)&gt;BS$5,$X394/I383,$X394-SUM($I411:BR411)))</f>
        <v>0</v>
      </c>
      <c r="BT411" s="154">
        <f>IF(BT$5&lt;=$D411,0,IF(SUM($D411,I383)&gt;BT$5,$X394/I383,$X394-SUM($I411:BS411)))</f>
        <v>0</v>
      </c>
      <c r="BU411" s="154">
        <f>IF(BU$5&lt;=$D411,0,IF(SUM($D411,I383)&gt;BU$5,$X394/I383,$X394-SUM($I411:BT411)))</f>
        <v>0</v>
      </c>
      <c r="BV411" s="154">
        <f>IF(BV$5&lt;=$D411,0,IF(SUM($D411,I383)&gt;BV$5,$X394/I383,$X394-SUM($I411:BU411)))</f>
        <v>0</v>
      </c>
      <c r="BW411" s="154">
        <f>IF(BW$5&lt;=$D411,0,IF(SUM($D411,I383)&gt;BW$5,$X394/I383,$X394-SUM($I411:BV411)))</f>
        <v>0</v>
      </c>
    </row>
    <row r="412" spans="4:75" ht="12.75" customHeight="1" outlineLevel="1">
      <c r="D412" s="155">
        <f t="shared" si="103"/>
        <v>2028</v>
      </c>
      <c r="E412" s="120" t="s">
        <v>55</v>
      </c>
      <c r="I412" s="134"/>
      <c r="J412" s="152">
        <f>IF(J$5&lt;=$D412,0,IF(SUM($D412,I383)&gt;J$5,$Y394/I383,$Y394-SUM($I412:I412)))</f>
        <v>0</v>
      </c>
      <c r="K412" s="152">
        <f>IF(K$5&lt;=$D412,0,IF(SUM($D412,I383)&gt;K$5,$Y394/I383,$Y394-SUM($I412:J412)))</f>
        <v>0</v>
      </c>
      <c r="L412" s="152">
        <f>IF(L$5&lt;=$D412,0,IF(SUM($D412,I383)&gt;L$5,$Y394/I383,$Y394-SUM($I412:K412)))</f>
        <v>0</v>
      </c>
      <c r="M412" s="152">
        <f>IF(M$5&lt;=$D412,0,IF(SUM($D412,I383)&gt;M$5,$Y394/I383,$Y394-SUM($I412:L412)))</f>
        <v>0</v>
      </c>
      <c r="N412" s="152">
        <f>IF(N$5&lt;=$D412,0,IF(SUM($D412,I383)&gt;N$5,$Y394/I383,$Y394-SUM($I412:M412)))</f>
        <v>0</v>
      </c>
      <c r="O412" s="152">
        <f>IF(O$5&lt;=$D412,0,IF(SUM($D412,I383)&gt;O$5,$Y394/I383,$Y394-SUM($I412:N412)))</f>
        <v>0</v>
      </c>
      <c r="P412" s="152">
        <f>IF(P$5&lt;=$D412,0,IF(SUM($D412,I383)&gt;P$5,$Y394/I383,$Y394-SUM($I412:O412)))</f>
        <v>0</v>
      </c>
      <c r="Q412" s="152">
        <f>IF(Q$5&lt;=$D412,0,IF(SUM($D412,I383)&gt;Q$5,$Y394/I383,$Y394-SUM($I412:P412)))</f>
        <v>0</v>
      </c>
      <c r="R412" s="152">
        <f>IF(R$5&lt;=$D412,0,IF(SUM($D412,I383)&gt;R$5,$Y394/I383,$Y394-SUM($I412:Q412)))</f>
        <v>0</v>
      </c>
      <c r="S412" s="152">
        <f>IF(S$5&lt;=$D412,0,IF(SUM($D412,I383)&gt;S$5,$Y394/I383,$Y394-SUM($I412:R412)))</f>
        <v>0</v>
      </c>
      <c r="T412" s="152">
        <f>IF(T$5&lt;=$D412,0,IF(SUM($D412,I383)&gt;T$5,$Y394/I383,$Y394-SUM($I412:S412)))</f>
        <v>0</v>
      </c>
      <c r="U412" s="152">
        <f>IF(U$5&lt;=$D412,0,IF(SUM($D412,I383)&gt;U$5,$Y394/I383,$Y394-SUM($I412:T412)))</f>
        <v>0</v>
      </c>
      <c r="V412" s="152">
        <f>IF(V$5&lt;=$D412,0,IF(SUM($D412,I383)&gt;V$5,$Y394/I383,$Y394-SUM($I412:U412)))</f>
        <v>0</v>
      </c>
      <c r="W412" s="152">
        <f>IF(W$5&lt;=$D412,0,IF(SUM($D412,I383)&gt;W$5,$Y394/I383,$Y394-SUM($I412:V412)))</f>
        <v>0</v>
      </c>
      <c r="X412" s="152">
        <f>IF(X$5&lt;=$D412,0,IF(SUM($D412,I383)&gt;X$5,$Y394/I383,$Y394-SUM($I412:W412)))</f>
        <v>0</v>
      </c>
      <c r="Y412" s="152">
        <f>IF(Y$5&lt;=$D412,0,IF(SUM($D412,I383)&gt;Y$5,$Y394/I383,$Y394-SUM($I412:X412)))</f>
        <v>0</v>
      </c>
      <c r="Z412" s="153">
        <f>IF(Z$5&lt;=$D412,0,IF(SUM($D412,I383)&gt;Z$5,$Y394/I383,$Y394-SUM($I412:Y412)))</f>
        <v>0</v>
      </c>
      <c r="AA412" s="154">
        <f>IF(AA$5&lt;=$D412,0,IF(SUM($D412,I383)&gt;AA$5,$Y394/I383,$Y394-SUM($I412:Z412)))</f>
        <v>0</v>
      </c>
      <c r="AB412" s="154">
        <f>IF(AB$5&lt;=$D412,0,IF(SUM($D412,I383)&gt;AB$5,$Y394/I383,$Y394-SUM($I412:AA412)))</f>
        <v>0</v>
      </c>
      <c r="AC412" s="154">
        <f>IF(AC$5&lt;=$D412,0,IF(SUM($D412,I383)&gt;AC$5,$Y394/I383,$Y394-SUM($I412:AB412)))</f>
        <v>0</v>
      </c>
      <c r="AD412" s="154">
        <f>IF(AD$5&lt;=$D412,0,IF(SUM($D412,I383)&gt;AD$5,$Y394/I383,$Y394-SUM($I412:AC412)))</f>
        <v>0</v>
      </c>
      <c r="AE412" s="154">
        <f>IF(AE$5&lt;=$D412,0,IF(SUM($D412,I383)&gt;AE$5,$Y394/I383,$Y394-SUM($I412:AD412)))</f>
        <v>0</v>
      </c>
      <c r="AF412" s="154">
        <f>IF(AF$5&lt;=$D412,0,IF(SUM($D412,I383)&gt;AF$5,$Y394/I383,$Y394-SUM($I412:AE412)))</f>
        <v>0</v>
      </c>
      <c r="AG412" s="154">
        <f>IF(AG$5&lt;=$D412,0,IF(SUM($D412,I383)&gt;AG$5,$Y394/I383,$Y394-SUM($I412:AF412)))</f>
        <v>0</v>
      </c>
      <c r="AH412" s="154">
        <f>IF(AH$5&lt;=$D412,0,IF(SUM($D412,I383)&gt;AH$5,$Y394/I383,$Y394-SUM($I412:AG412)))</f>
        <v>0</v>
      </c>
      <c r="AI412" s="154">
        <f>IF(AI$5&lt;=$D412,0,IF(SUM($D412,I383)&gt;AI$5,$Y394/I383,$Y394-SUM($I412:AH412)))</f>
        <v>0</v>
      </c>
      <c r="AJ412" s="154">
        <f>IF(AJ$5&lt;=$D412,0,IF(SUM($D412,I383)&gt;AJ$5,$Y394/I383,$Y394-SUM($I412:AI412)))</f>
        <v>0</v>
      </c>
      <c r="AK412" s="154">
        <f>IF(AK$5&lt;=$D412,0,IF(SUM($D412,I383)&gt;AK$5,$Y394/I383,$Y394-SUM($I412:AJ412)))</f>
        <v>0</v>
      </c>
      <c r="AL412" s="154">
        <f>IF(AL$5&lt;=$D412,0,IF(SUM($D412,I383)&gt;AL$5,$Y394/I383,$Y394-SUM($I412:AK412)))</f>
        <v>0</v>
      </c>
      <c r="AM412" s="154">
        <f>IF(AM$5&lt;=$D412,0,IF(SUM($D412,I383)&gt;AM$5,$Y394/I383,$Y394-SUM($I412:AL412)))</f>
        <v>0</v>
      </c>
      <c r="AN412" s="154">
        <f>IF(AN$5&lt;=$D412,0,IF(SUM($D412,I383)&gt;AN$5,$Y394/I383,$Y394-SUM($I412:AM412)))</f>
        <v>0</v>
      </c>
      <c r="AO412" s="154">
        <f>IF(AO$5&lt;=$D412,0,IF(SUM($D412,I383)&gt;AO$5,$Y394/I383,$Y394-SUM($I412:AN412)))</f>
        <v>0</v>
      </c>
      <c r="AP412" s="154">
        <f>IF(AP$5&lt;=$D412,0,IF(SUM($D412,I383)&gt;AP$5,$Y394/I383,$Y394-SUM($I412:AO412)))</f>
        <v>0</v>
      </c>
      <c r="AQ412" s="154">
        <f>IF(AQ$5&lt;=$D412,0,IF(SUM($D412,I383)&gt;AQ$5,$Y394/I383,$Y394-SUM($I412:AP412)))</f>
        <v>0</v>
      </c>
      <c r="AR412" s="154">
        <f>IF(AR$5&lt;=$D412,0,IF(SUM($D412,I383)&gt;AR$5,$Y394/I383,$Y394-SUM($I412:AQ412)))</f>
        <v>0</v>
      </c>
      <c r="AS412" s="154">
        <f>IF(AS$5&lt;=$D412,0,IF(SUM($D412,I383)&gt;AS$5,$Y394/I383,$Y394-SUM($I412:AR412)))</f>
        <v>0</v>
      </c>
      <c r="AT412" s="154">
        <f>IF(AT$5&lt;=$D412,0,IF(SUM($D412,I383)&gt;AT$5,$Y394/I383,$Y394-SUM($I412:AS412)))</f>
        <v>0</v>
      </c>
      <c r="AU412" s="154">
        <f>IF(AU$5&lt;=$D412,0,IF(SUM($D412,I383)&gt;AU$5,$Y394/I383,$Y394-SUM($I412:AT412)))</f>
        <v>0</v>
      </c>
      <c r="AV412" s="154">
        <f>IF(AV$5&lt;=$D412,0,IF(SUM($D412,I383)&gt;AV$5,$Y394/I383,$Y394-SUM($I412:AU412)))</f>
        <v>0</v>
      </c>
      <c r="AW412" s="154">
        <f>IF(AW$5&lt;=$D412,0,IF(SUM($D412,I383)&gt;AW$5,$Y394/I383,$Y394-SUM($I412:AV412)))</f>
        <v>0</v>
      </c>
      <c r="AX412" s="154">
        <f>IF(AX$5&lt;=$D412,0,IF(SUM($D412,I383)&gt;AX$5,$Y394/I383,$Y394-SUM($I412:AW412)))</f>
        <v>0</v>
      </c>
      <c r="AY412" s="154">
        <f>IF(AY$5&lt;=$D412,0,IF(SUM($D412,I383)&gt;AY$5,$Y394/I383,$Y394-SUM($I412:AX412)))</f>
        <v>0</v>
      </c>
      <c r="AZ412" s="154">
        <f>IF(AZ$5&lt;=$D412,0,IF(SUM($D412,I383)&gt;AZ$5,$Y394/I383,$Y394-SUM($I412:AY412)))</f>
        <v>0</v>
      </c>
      <c r="BA412" s="154">
        <f>IF(BA$5&lt;=$D412,0,IF(SUM($D412,I383)&gt;BA$5,$Y394/I383,$Y394-SUM($I412:AZ412)))</f>
        <v>0</v>
      </c>
      <c r="BB412" s="154">
        <f>IF(BB$5&lt;=$D412,0,IF(SUM($D412,I383)&gt;BB$5,$Y394/I383,$Y394-SUM($I412:BA412)))</f>
        <v>0</v>
      </c>
      <c r="BC412" s="154">
        <f>IF(BC$5&lt;=$D412,0,IF(SUM($D412,I383)&gt;BC$5,$Y394/I383,$Y394-SUM($I412:BB412)))</f>
        <v>0</v>
      </c>
      <c r="BD412" s="154">
        <f>IF(BD$5&lt;=$D412,0,IF(SUM($D412,I383)&gt;BD$5,$Y394/I383,$Y394-SUM($I412:BC412)))</f>
        <v>0</v>
      </c>
      <c r="BE412" s="154">
        <f>IF(BE$5&lt;=$D412,0,IF(SUM($D412,I383)&gt;BE$5,$Y394/I383,$Y394-SUM($I412:BD412)))</f>
        <v>0</v>
      </c>
      <c r="BF412" s="154">
        <f>IF(BF$5&lt;=$D412,0,IF(SUM($D412,I383)&gt;BF$5,$Y394/I383,$Y394-SUM($I412:BE412)))</f>
        <v>0</v>
      </c>
      <c r="BG412" s="154">
        <f>IF(BG$5&lt;=$D412,0,IF(SUM($D412,I383)&gt;BG$5,$Y394/I383,$Y394-SUM($I412:BF412)))</f>
        <v>0</v>
      </c>
      <c r="BH412" s="154">
        <f>IF(BH$5&lt;=$D412,0,IF(SUM($D412,I383)&gt;BH$5,$Y394/I383,$Y394-SUM($I412:BG412)))</f>
        <v>0</v>
      </c>
      <c r="BI412" s="154">
        <f>IF(BI$5&lt;=$D412,0,IF(SUM($D412,I383)&gt;BI$5,$Y394/I383,$Y394-SUM($I412:BH412)))</f>
        <v>0</v>
      </c>
      <c r="BJ412" s="154">
        <f>IF(BJ$5&lt;=$D412,0,IF(SUM($D412,I383)&gt;BJ$5,$Y394/I383,$Y394-SUM($I412:BI412)))</f>
        <v>0</v>
      </c>
      <c r="BK412" s="154">
        <f>IF(BK$5&lt;=$D412,0,IF(SUM($D412,I383)&gt;BK$5,$Y394/I383,$Y394-SUM($I412:BJ412)))</f>
        <v>0</v>
      </c>
      <c r="BL412" s="154">
        <f>IF(BL$5&lt;=$D412,0,IF(SUM($D412,I383)&gt;BL$5,$Y394/I383,$Y394-SUM($I412:BK412)))</f>
        <v>0</v>
      </c>
      <c r="BM412" s="154">
        <f>IF(BM$5&lt;=$D412,0,IF(SUM($D412,I383)&gt;BM$5,$Y394/I383,$Y394-SUM($I412:BL412)))</f>
        <v>0</v>
      </c>
      <c r="BN412" s="154">
        <f>IF(BN$5&lt;=$D412,0,IF(SUM($D412,I383)&gt;BN$5,$Y394/I383,$Y394-SUM($I412:BM412)))</f>
        <v>0</v>
      </c>
      <c r="BO412" s="154">
        <f>IF(BO$5&lt;=$D412,0,IF(SUM($D412,I383)&gt;BO$5,$Y394/I383,$Y394-SUM($I412:BN412)))</f>
        <v>0</v>
      </c>
      <c r="BP412" s="154">
        <f>IF(BP$5&lt;=$D412,0,IF(SUM($D412,I383)&gt;BP$5,$Y394/I383,$Y394-SUM($I412:BO412)))</f>
        <v>0</v>
      </c>
      <c r="BQ412" s="154">
        <f>IF(BQ$5&lt;=$D412,0,IF(SUM($D412,I383)&gt;BQ$5,$Y394/I383,$Y394-SUM($I412:BP412)))</f>
        <v>0</v>
      </c>
      <c r="BR412" s="154">
        <f>IF(BR$5&lt;=$D412,0,IF(SUM($D412,I383)&gt;BR$5,$Y394/I383,$Y394-SUM($I412:BQ412)))</f>
        <v>0</v>
      </c>
      <c r="BS412" s="154">
        <f>IF(BS$5&lt;=$D412,0,IF(SUM($D412,I383)&gt;BS$5,$Y394/I383,$Y394-SUM($I412:BR412)))</f>
        <v>0</v>
      </c>
      <c r="BT412" s="154">
        <f>IF(BT$5&lt;=$D412,0,IF(SUM($D412,I383)&gt;BT$5,$Y394/I383,$Y394-SUM($I412:BS412)))</f>
        <v>0</v>
      </c>
      <c r="BU412" s="154">
        <f>IF(BU$5&lt;=$D412,0,IF(SUM($D412,I383)&gt;BU$5,$Y394/I383,$Y394-SUM($I412:BT412)))</f>
        <v>0</v>
      </c>
      <c r="BV412" s="154">
        <f>IF(BV$5&lt;=$D412,0,IF(SUM($D412,I383)&gt;BV$5,$Y394/I383,$Y394-SUM($I412:BU412)))</f>
        <v>0</v>
      </c>
      <c r="BW412" s="154">
        <f>IF(BW$5&lt;=$D412,0,IF(SUM($D412,I383)&gt;BW$5,$Y394/I383,$Y394-SUM($I412:BV412)))</f>
        <v>0</v>
      </c>
    </row>
    <row r="413" spans="4:75" ht="12.75" customHeight="1" outlineLevel="1">
      <c r="D413" s="155">
        <f t="shared" si="103"/>
        <v>2029</v>
      </c>
      <c r="E413" s="120" t="s">
        <v>55</v>
      </c>
      <c r="I413" s="134"/>
      <c r="J413" s="152">
        <f>IF(J$5&lt;=$D413,0,IF(SUM($D413,I383)&gt;J$5,$Z394/I383,$Z394-SUM($I413:I413)))</f>
        <v>0</v>
      </c>
      <c r="K413" s="152">
        <f>IF(K$5&lt;=$D413,0,IF(SUM($D413,I383)&gt;K$5,$Z394/I383,$Z394-SUM($I413:J413)))</f>
        <v>0</v>
      </c>
      <c r="L413" s="152">
        <f>IF(L$5&lt;=$D413,0,IF(SUM($D413,I383)&gt;L$5,$Z394/I383,$Z394-SUM($I413:K413)))</f>
        <v>0</v>
      </c>
      <c r="M413" s="152">
        <f>IF(M$5&lt;=$D413,0,IF(SUM($D413,I383)&gt;M$5,$Z394/I383,$Z394-SUM($I413:L413)))</f>
        <v>0</v>
      </c>
      <c r="N413" s="152">
        <f>IF(N$5&lt;=$D413,0,IF(SUM($D413,I383)&gt;N$5,$Z394/I383,$Z394-SUM($I413:M413)))</f>
        <v>0</v>
      </c>
      <c r="O413" s="152">
        <f>IF(O$5&lt;=$D413,0,IF(SUM($D413,I383)&gt;O$5,$Z394/I383,$Z394-SUM($I413:N413)))</f>
        <v>0</v>
      </c>
      <c r="P413" s="152">
        <f>IF(P$5&lt;=$D413,0,IF(SUM($D413,I383)&gt;P$5,$Z394/I383,$Z394-SUM($I413:O413)))</f>
        <v>0</v>
      </c>
      <c r="Q413" s="152">
        <f>IF(Q$5&lt;=$D413,0,IF(SUM($D413,I383)&gt;Q$5,$Z394/I383,$Z394-SUM($I413:P413)))</f>
        <v>0</v>
      </c>
      <c r="R413" s="152">
        <f>IF(R$5&lt;=$D413,0,IF(SUM($D413,I383)&gt;R$5,$Z394/I383,$Z394-SUM($I413:Q413)))</f>
        <v>0</v>
      </c>
      <c r="S413" s="152">
        <f>IF(S$5&lt;=$D413,0,IF(SUM($D413,I383)&gt;S$5,$Z394/I383,$Z394-SUM($I413:R413)))</f>
        <v>0</v>
      </c>
      <c r="T413" s="152">
        <f>IF(T$5&lt;=$D413,0,IF(SUM($D413,I383)&gt;T$5,$Z394/I383,$Z394-SUM($I413:S413)))</f>
        <v>0</v>
      </c>
      <c r="U413" s="152">
        <f>IF(U$5&lt;=$D413,0,IF(SUM($D413,I383)&gt;U$5,$Z394/I383,$Z394-SUM($I413:T413)))</f>
        <v>0</v>
      </c>
      <c r="V413" s="152">
        <f>IF(V$5&lt;=$D413,0,IF(SUM($D413,I383)&gt;V$5,$Z394/I383,$Z394-SUM($I413:U413)))</f>
        <v>0</v>
      </c>
      <c r="W413" s="152">
        <f>IF(W$5&lt;=$D413,0,IF(SUM($D413,I383)&gt;W$5,$Z394/I383,$Z394-SUM($I413:V413)))</f>
        <v>0</v>
      </c>
      <c r="X413" s="152">
        <f>IF(X$5&lt;=$D413,0,IF(SUM($D413,I383)&gt;X$5,$Z394/I383,$Z394-SUM($I413:W413)))</f>
        <v>0</v>
      </c>
      <c r="Y413" s="152">
        <f>IF(Y$5&lt;=$D413,0,IF(SUM($D413,I383)&gt;Y$5,$Z394/I383,$Z394-SUM($I413:X413)))</f>
        <v>0</v>
      </c>
      <c r="Z413" s="152">
        <f>IF(Z$5&lt;=$D413,0,IF(SUM($D413,I383)&gt;Z$5,$Z394/I383,$Z394-SUM($I413:Y413)))</f>
        <v>0</v>
      </c>
      <c r="AA413" s="153">
        <f>IF(AA$5&lt;=$D413,0,IF(SUM($D413,I383)&gt;AA$5,$Z394/I383,$Z394-SUM($I413:Z413)))</f>
        <v>0</v>
      </c>
      <c r="AB413" s="154">
        <f>IF(AB$5&lt;=$D413,0,IF(SUM($D413,I383)&gt;AB$5,$Z394/I383,$Z394-SUM($I413:AA413)))</f>
        <v>0</v>
      </c>
      <c r="AC413" s="154">
        <f>IF(AC$5&lt;=$D413,0,IF(SUM($D413,I383)&gt;AC$5,$Z394/I383,$Z394-SUM($I413:AB413)))</f>
        <v>0</v>
      </c>
      <c r="AD413" s="154">
        <f>IF(AD$5&lt;=$D413,0,IF(SUM($D413,I383)&gt;AD$5,$Z394/I383,$Z394-SUM($I413:AC413)))</f>
        <v>0</v>
      </c>
      <c r="AE413" s="154">
        <f>IF(AE$5&lt;=$D413,0,IF(SUM($D413,I383)&gt;AE$5,$Z394/I383,$Z394-SUM($I413:AD413)))</f>
        <v>0</v>
      </c>
      <c r="AF413" s="154">
        <f>IF(AF$5&lt;=$D413,0,IF(SUM($D413,I383)&gt;AF$5,$Z394/I383,$Z394-SUM($I413:AE413)))</f>
        <v>0</v>
      </c>
      <c r="AG413" s="154">
        <f>IF(AG$5&lt;=$D413,0,IF(SUM($D413,I383)&gt;AG$5,$Z394/I383,$Z394-SUM($I413:AF413)))</f>
        <v>0</v>
      </c>
      <c r="AH413" s="154">
        <f>IF(AH$5&lt;=$D413,0,IF(SUM($D413,I383)&gt;AH$5,$Z394/I383,$Z394-SUM($I413:AG413)))</f>
        <v>0</v>
      </c>
      <c r="AI413" s="154">
        <f>IF(AI$5&lt;=$D413,0,IF(SUM($D413,I383)&gt;AI$5,$Z394/I383,$Z394-SUM($I413:AH413)))</f>
        <v>0</v>
      </c>
      <c r="AJ413" s="154">
        <f>IF(AJ$5&lt;=$D413,0,IF(SUM($D413,I383)&gt;AJ$5,$Z394/I383,$Z394-SUM($I413:AI413)))</f>
        <v>0</v>
      </c>
      <c r="AK413" s="154">
        <f>IF(AK$5&lt;=$D413,0,IF(SUM($D413,I383)&gt;AK$5,$Z394/I383,$Z394-SUM($I413:AJ413)))</f>
        <v>0</v>
      </c>
      <c r="AL413" s="154">
        <f>IF(AL$5&lt;=$D413,0,IF(SUM($D413,I383)&gt;AL$5,$Z394/I383,$Z394-SUM($I413:AK413)))</f>
        <v>0</v>
      </c>
      <c r="AM413" s="154">
        <f>IF(AM$5&lt;=$D413,0,IF(SUM($D413,I383)&gt;AM$5,$Z394/I383,$Z394-SUM($I413:AL413)))</f>
        <v>0</v>
      </c>
      <c r="AN413" s="154">
        <f>IF(AN$5&lt;=$D413,0,IF(SUM($D413,I383)&gt;AN$5,$Z394/I383,$Z394-SUM($I413:AM413)))</f>
        <v>0</v>
      </c>
      <c r="AO413" s="154">
        <f>IF(AO$5&lt;=$D413,0,IF(SUM($D413,I383)&gt;AO$5,$Z394/I383,$Z394-SUM($I413:AN413)))</f>
        <v>0</v>
      </c>
      <c r="AP413" s="154">
        <f>IF(AP$5&lt;=$D413,0,IF(SUM($D413,I383)&gt;AP$5,$Z394/I383,$Z394-SUM($I413:AO413)))</f>
        <v>0</v>
      </c>
      <c r="AQ413" s="154">
        <f>IF(AQ$5&lt;=$D413,0,IF(SUM($D413,I383)&gt;AQ$5,$Z394/I383,$Z394-SUM($I413:AP413)))</f>
        <v>0</v>
      </c>
      <c r="AR413" s="154">
        <f>IF(AR$5&lt;=$D413,0,IF(SUM($D413,I383)&gt;AR$5,$Z394/I383,$Z394-SUM($I413:AQ413)))</f>
        <v>0</v>
      </c>
      <c r="AS413" s="154">
        <f>IF(AS$5&lt;=$D413,0,IF(SUM($D413,I383)&gt;AS$5,$Z394/I383,$Z394-SUM($I413:AR413)))</f>
        <v>0</v>
      </c>
      <c r="AT413" s="154">
        <f>IF(AT$5&lt;=$D413,0,IF(SUM($D413,I383)&gt;AT$5,$Z394/I383,$Z394-SUM($I413:AS413)))</f>
        <v>0</v>
      </c>
      <c r="AU413" s="154">
        <f>IF(AU$5&lt;=$D413,0,IF(SUM($D413,I383)&gt;AU$5,$Z394/I383,$Z394-SUM($I413:AT413)))</f>
        <v>0</v>
      </c>
      <c r="AV413" s="154">
        <f>IF(AV$5&lt;=$D413,0,IF(SUM($D413,I383)&gt;AV$5,$Z394/I383,$Z394-SUM($I413:AU413)))</f>
        <v>0</v>
      </c>
      <c r="AW413" s="154">
        <f>IF(AW$5&lt;=$D413,0,IF(SUM($D413,I383)&gt;AW$5,$Z394/I383,$Z394-SUM($I413:AV413)))</f>
        <v>0</v>
      </c>
      <c r="AX413" s="154">
        <f>IF(AX$5&lt;=$D413,0,IF(SUM($D413,I383)&gt;AX$5,$Z394/I383,$Z394-SUM($I413:AW413)))</f>
        <v>0</v>
      </c>
      <c r="AY413" s="154">
        <f>IF(AY$5&lt;=$D413,0,IF(SUM($D413,I383)&gt;AY$5,$Z394/I383,$Z394-SUM($I413:AX413)))</f>
        <v>0</v>
      </c>
      <c r="AZ413" s="154">
        <f>IF(AZ$5&lt;=$D413,0,IF(SUM($D413,I383)&gt;AZ$5,$Z394/I383,$Z394-SUM($I413:AY413)))</f>
        <v>0</v>
      </c>
      <c r="BA413" s="154">
        <f>IF(BA$5&lt;=$D413,0,IF(SUM($D413,I383)&gt;BA$5,$Z394/I383,$Z394-SUM($I413:AZ413)))</f>
        <v>0</v>
      </c>
      <c r="BB413" s="154">
        <f>IF(BB$5&lt;=$D413,0,IF(SUM($D413,I383)&gt;BB$5,$Z394/I383,$Z394-SUM($I413:BA413)))</f>
        <v>0</v>
      </c>
      <c r="BC413" s="154">
        <f>IF(BC$5&lt;=$D413,0,IF(SUM($D413,I383)&gt;BC$5,$Z394/I383,$Z394-SUM($I413:BB413)))</f>
        <v>0</v>
      </c>
      <c r="BD413" s="154">
        <f>IF(BD$5&lt;=$D413,0,IF(SUM($D413,I383)&gt;BD$5,$Z394/I383,$Z394-SUM($I413:BC413)))</f>
        <v>0</v>
      </c>
      <c r="BE413" s="154">
        <f>IF(BE$5&lt;=$D413,0,IF(SUM($D413,I383)&gt;BE$5,$Z394/I383,$Z394-SUM($I413:BD413)))</f>
        <v>0</v>
      </c>
      <c r="BF413" s="154">
        <f>IF(BF$5&lt;=$D413,0,IF(SUM($D413,I383)&gt;BF$5,$Z394/I383,$Z394-SUM($I413:BE413)))</f>
        <v>0</v>
      </c>
      <c r="BG413" s="154">
        <f>IF(BG$5&lt;=$D413,0,IF(SUM($D413,I383)&gt;BG$5,$Z394/I383,$Z394-SUM($I413:BF413)))</f>
        <v>0</v>
      </c>
      <c r="BH413" s="154">
        <f>IF(BH$5&lt;=$D413,0,IF(SUM($D413,I383)&gt;BH$5,$Z394/I383,$Z394-SUM($I413:BG413)))</f>
        <v>0</v>
      </c>
      <c r="BI413" s="154">
        <f>IF(BI$5&lt;=$D413,0,IF(SUM($D413,I383)&gt;BI$5,$Z394/I383,$Z394-SUM($I413:BH413)))</f>
        <v>0</v>
      </c>
      <c r="BJ413" s="154">
        <f>IF(BJ$5&lt;=$D413,0,IF(SUM($D413,I383)&gt;BJ$5,$Z394/I383,$Z394-SUM($I413:BI413)))</f>
        <v>0</v>
      </c>
      <c r="BK413" s="154">
        <f>IF(BK$5&lt;=$D413,0,IF(SUM($D413,I383)&gt;BK$5,$Z394/I383,$Z394-SUM($I413:BJ413)))</f>
        <v>0</v>
      </c>
      <c r="BL413" s="154">
        <f>IF(BL$5&lt;=$D413,0,IF(SUM($D413,I383)&gt;BL$5,$Z394/I383,$Z394-SUM($I413:BK413)))</f>
        <v>0</v>
      </c>
      <c r="BM413" s="154">
        <f>IF(BM$5&lt;=$D413,0,IF(SUM($D413,I383)&gt;BM$5,$Z394/I383,$Z394-SUM($I413:BL413)))</f>
        <v>0</v>
      </c>
      <c r="BN413" s="154">
        <f>IF(BN$5&lt;=$D413,0,IF(SUM($D413,I383)&gt;BN$5,$Z394/I383,$Z394-SUM($I413:BM413)))</f>
        <v>0</v>
      </c>
      <c r="BO413" s="154">
        <f>IF(BO$5&lt;=$D413,0,IF(SUM($D413,I383)&gt;BO$5,$Z394/I383,$Z394-SUM($I413:BN413)))</f>
        <v>0</v>
      </c>
      <c r="BP413" s="154">
        <f>IF(BP$5&lt;=$D413,0,IF(SUM($D413,I383)&gt;BP$5,$Z394/I383,$Z394-SUM($I413:BO413)))</f>
        <v>0</v>
      </c>
      <c r="BQ413" s="154">
        <f>IF(BQ$5&lt;=$D413,0,IF(SUM($D413,I383)&gt;BQ$5,$Z394/I383,$Z394-SUM($I413:BP413)))</f>
        <v>0</v>
      </c>
      <c r="BR413" s="154">
        <f>IF(BR$5&lt;=$D413,0,IF(SUM($D413,I383)&gt;BR$5,$Z394/I383,$Z394-SUM($I413:BQ413)))</f>
        <v>0</v>
      </c>
      <c r="BS413" s="154">
        <f>IF(BS$5&lt;=$D413,0,IF(SUM($D413,I383)&gt;BS$5,$Z394/I383,$Z394-SUM($I413:BR413)))</f>
        <v>0</v>
      </c>
      <c r="BT413" s="154">
        <f>IF(BT$5&lt;=$D413,0,IF(SUM($D413,I383)&gt;BT$5,$Z394/I383,$Z394-SUM($I413:BS413)))</f>
        <v>0</v>
      </c>
      <c r="BU413" s="154">
        <f>IF(BU$5&lt;=$D413,0,IF(SUM($D413,I383)&gt;BU$5,$Z394/I383,$Z394-SUM($I413:BT413)))</f>
        <v>0</v>
      </c>
      <c r="BV413" s="154">
        <f>IF(BV$5&lt;=$D413,0,IF(SUM($D413,I383)&gt;BV$5,$Z394/I383,$Z394-SUM($I413:BU413)))</f>
        <v>0</v>
      </c>
      <c r="BW413" s="154">
        <f>IF(BW$5&lt;=$D413,0,IF(SUM($D413,I383)&gt;BW$5,$Z394/I383,$Z394-SUM($I413:BV413)))</f>
        <v>0</v>
      </c>
    </row>
    <row r="414" spans="4:75" ht="12.75" customHeight="1" outlineLevel="1">
      <c r="D414" s="155">
        <f t="shared" si="103"/>
        <v>2030</v>
      </c>
      <c r="E414" s="120" t="s">
        <v>55</v>
      </c>
      <c r="I414" s="134"/>
      <c r="J414" s="152">
        <f>IF(J$5&lt;=$D414,0,IF(SUM($D414,I383)&gt;J$5,$AA394/I383,$AA394-SUM($I414:I414)))</f>
        <v>0</v>
      </c>
      <c r="K414" s="152">
        <f>IF(K$5&lt;=$D414,0,IF(SUM($D414,I383)&gt;K$5,$AA394/I383,$AA394-SUM($I414:J414)))</f>
        <v>0</v>
      </c>
      <c r="L414" s="152">
        <f>IF(L$5&lt;=$D414,0,IF(SUM($D414,I383)&gt;L$5,$AA394/I383,$AA394-SUM($I414:K414)))</f>
        <v>0</v>
      </c>
      <c r="M414" s="152">
        <f>IF(M$5&lt;=$D414,0,IF(SUM($D414,I383)&gt;M$5,$AA394/I383,$AA394-SUM($I414:L414)))</f>
        <v>0</v>
      </c>
      <c r="N414" s="152">
        <f>IF(N$5&lt;=$D414,0,IF(SUM($D414,I383)&gt;N$5,$AA394/I383,$AA394-SUM($I414:M414)))</f>
        <v>0</v>
      </c>
      <c r="O414" s="152">
        <f>IF(O$5&lt;=$D414,0,IF(SUM($D414,I383)&gt;O$5,$AA394/I383,$AA394-SUM($I414:N414)))</f>
        <v>0</v>
      </c>
      <c r="P414" s="152">
        <f>IF(P$5&lt;=$D414,0,IF(SUM($D414,I383)&gt;P$5,$AA394/I383,$AA394-SUM($I414:O414)))</f>
        <v>0</v>
      </c>
      <c r="Q414" s="152">
        <f>IF(Q$5&lt;=$D414,0,IF(SUM($D414,I383)&gt;Q$5,$AA394/I383,$AA394-SUM($I414:P414)))</f>
        <v>0</v>
      </c>
      <c r="R414" s="152">
        <f>IF(R$5&lt;=$D414,0,IF(SUM($D414,I383)&gt;R$5,$AA394/I383,$AA394-SUM($I414:Q414)))</f>
        <v>0</v>
      </c>
      <c r="S414" s="152">
        <f>IF(S$5&lt;=$D414,0,IF(SUM($D414,I383)&gt;S$5,$AA394/I383,$AA394-SUM($I414:R414)))</f>
        <v>0</v>
      </c>
      <c r="T414" s="152">
        <f>IF(T$5&lt;=$D414,0,IF(SUM($D414,I383)&gt;T$5,$AA394/I383,$AA394-SUM($I414:S414)))</f>
        <v>0</v>
      </c>
      <c r="U414" s="152">
        <f>IF(U$5&lt;=$D414,0,IF(SUM($D414,I383)&gt;U$5,$AA394/I383,$AA394-SUM($I414:T414)))</f>
        <v>0</v>
      </c>
      <c r="V414" s="152">
        <f>IF(V$5&lt;=$D414,0,IF(SUM($D414,I383)&gt;V$5,$AA394/I383,$AA394-SUM($I414:U414)))</f>
        <v>0</v>
      </c>
      <c r="W414" s="152">
        <f>IF(W$5&lt;=$D414,0,IF(SUM($D414,I383)&gt;W$5,$AA394/I383,$AA394-SUM($I414:V414)))</f>
        <v>0</v>
      </c>
      <c r="X414" s="152">
        <f>IF(X$5&lt;=$D414,0,IF(SUM($D414,I383)&gt;X$5,$AA394/I383,$AA394-SUM($I414:W414)))</f>
        <v>0</v>
      </c>
      <c r="Y414" s="152">
        <f>IF(Y$5&lt;=$D414,0,IF(SUM($D414,I383)&gt;Y$5,$AA394/I383,$AA394-SUM($I414:X414)))</f>
        <v>0</v>
      </c>
      <c r="Z414" s="152">
        <f>IF(Z$5&lt;=$D414,0,IF(SUM($D414,I383)&gt;Z$5,$AA394/I383,$AA394-SUM($I414:Y414)))</f>
        <v>0</v>
      </c>
      <c r="AA414" s="152">
        <f>IF(AA$5&lt;=$D414,0,IF(SUM($D414,I383)&gt;AA$5,$AA394/I383,$AA394-SUM($I414:Z414)))</f>
        <v>0</v>
      </c>
      <c r="AB414" s="153">
        <f>IF(AB$5&lt;=$D414,0,IF(SUM($D414,I383)&gt;AB$5,$AA394/I383,$AA394-SUM($I414:AA414)))</f>
        <v>0</v>
      </c>
      <c r="AC414" s="154">
        <f>IF(AC$5&lt;=$D414,0,IF(SUM($D414,I383)&gt;AC$5,$AA394/I383,$AA394-SUM($I414:AB414)))</f>
        <v>0</v>
      </c>
      <c r="AD414" s="154">
        <f>IF(AD$5&lt;=$D414,0,IF(SUM($D414,I383)&gt;AD$5,$AA394/I383,$AA394-SUM($I414:AC414)))</f>
        <v>0</v>
      </c>
      <c r="AE414" s="154">
        <f>IF(AE$5&lt;=$D414,0,IF(SUM($D414,I383)&gt;AE$5,$AA394/I383,$AA394-SUM($I414:AD414)))</f>
        <v>0</v>
      </c>
      <c r="AF414" s="154">
        <f>IF(AF$5&lt;=$D414,0,IF(SUM($D414,I383)&gt;AF$5,$AA394/I383,$AA394-SUM($I414:AE414)))</f>
        <v>0</v>
      </c>
      <c r="AG414" s="154">
        <f>IF(AG$5&lt;=$D414,0,IF(SUM($D414,I383)&gt;AG$5,$AA394/I383,$AA394-SUM($I414:AF414)))</f>
        <v>0</v>
      </c>
      <c r="AH414" s="154">
        <f>IF(AH$5&lt;=$D414,0,IF(SUM($D414,I383)&gt;AH$5,$AA394/I383,$AA394-SUM($I414:AG414)))</f>
        <v>0</v>
      </c>
      <c r="AI414" s="154">
        <f>IF(AI$5&lt;=$D414,0,IF(SUM($D414,I383)&gt;AI$5,$AA394/I383,$AA394-SUM($I414:AH414)))</f>
        <v>0</v>
      </c>
      <c r="AJ414" s="154">
        <f>IF(AJ$5&lt;=$D414,0,IF(SUM($D414,I383)&gt;AJ$5,$AA394/I383,$AA394-SUM($I414:AI414)))</f>
        <v>0</v>
      </c>
      <c r="AK414" s="154">
        <f>IF(AK$5&lt;=$D414,0,IF(SUM($D414,I383)&gt;AK$5,$AA394/I383,$AA394-SUM($I414:AJ414)))</f>
        <v>0</v>
      </c>
      <c r="AL414" s="154">
        <f>IF(AL$5&lt;=$D414,0,IF(SUM($D414,I383)&gt;AL$5,$AA394/I383,$AA394-SUM($I414:AK414)))</f>
        <v>0</v>
      </c>
      <c r="AM414" s="154">
        <f>IF(AM$5&lt;=$D414,0,IF(SUM($D414,I383)&gt;AM$5,$AA394/I383,$AA394-SUM($I414:AL414)))</f>
        <v>0</v>
      </c>
      <c r="AN414" s="154">
        <f>IF(AN$5&lt;=$D414,0,IF(SUM($D414,I383)&gt;AN$5,$AA394/I383,$AA394-SUM($I414:AM414)))</f>
        <v>0</v>
      </c>
      <c r="AO414" s="154">
        <f>IF(AO$5&lt;=$D414,0,IF(SUM($D414,I383)&gt;AO$5,$AA394/I383,$AA394-SUM($I414:AN414)))</f>
        <v>0</v>
      </c>
      <c r="AP414" s="154">
        <f>IF(AP$5&lt;=$D414,0,IF(SUM($D414,I383)&gt;AP$5,$AA394/I383,$AA394-SUM($I414:AO414)))</f>
        <v>0</v>
      </c>
      <c r="AQ414" s="154">
        <f>IF(AQ$5&lt;=$D414,0,IF(SUM($D414,I383)&gt;AQ$5,$AA394/I383,$AA394-SUM($I414:AP414)))</f>
        <v>0</v>
      </c>
      <c r="AR414" s="154">
        <f>IF(AR$5&lt;=$D414,0,IF(SUM($D414,I383)&gt;AR$5,$AA394/I383,$AA394-SUM($I414:AQ414)))</f>
        <v>0</v>
      </c>
      <c r="AS414" s="154">
        <f>IF(AS$5&lt;=$D414,0,IF(SUM($D414,I383)&gt;AS$5,$AA394/I383,$AA394-SUM($I414:AR414)))</f>
        <v>0</v>
      </c>
      <c r="AT414" s="154">
        <f>IF(AT$5&lt;=$D414,0,IF(SUM($D414,I383)&gt;AT$5,$AA394/I383,$AA394-SUM($I414:AS414)))</f>
        <v>0</v>
      </c>
      <c r="AU414" s="154">
        <f>IF(AU$5&lt;=$D414,0,IF(SUM($D414,I383)&gt;AU$5,$AA394/I383,$AA394-SUM($I414:AT414)))</f>
        <v>0</v>
      </c>
      <c r="AV414" s="154">
        <f>IF(AV$5&lt;=$D414,0,IF(SUM($D414,I383)&gt;AV$5,$AA394/I383,$AA394-SUM($I414:AU414)))</f>
        <v>0</v>
      </c>
      <c r="AW414" s="154">
        <f>IF(AW$5&lt;=$D414,0,IF(SUM($D414,I383)&gt;AW$5,$AA394/I383,$AA394-SUM($I414:AV414)))</f>
        <v>0</v>
      </c>
      <c r="AX414" s="154">
        <f>IF(AX$5&lt;=$D414,0,IF(SUM($D414,I383)&gt;AX$5,$AA394/I383,$AA394-SUM($I414:AW414)))</f>
        <v>0</v>
      </c>
      <c r="AY414" s="154">
        <f>IF(AY$5&lt;=$D414,0,IF(SUM($D414,I383)&gt;AY$5,$AA394/I383,$AA394-SUM($I414:AX414)))</f>
        <v>0</v>
      </c>
      <c r="AZ414" s="154">
        <f>IF(AZ$5&lt;=$D414,0,IF(SUM($D414,I383)&gt;AZ$5,$AA394/I383,$AA394-SUM($I414:AY414)))</f>
        <v>0</v>
      </c>
      <c r="BA414" s="154">
        <f>IF(BA$5&lt;=$D414,0,IF(SUM($D414,I383)&gt;BA$5,$AA394/I383,$AA394-SUM($I414:AZ414)))</f>
        <v>0</v>
      </c>
      <c r="BB414" s="154">
        <f>IF(BB$5&lt;=$D414,0,IF(SUM($D414,I383)&gt;BB$5,$AA394/I383,$AA394-SUM($I414:BA414)))</f>
        <v>0</v>
      </c>
      <c r="BC414" s="154">
        <f>IF(BC$5&lt;=$D414,0,IF(SUM($D414,I383)&gt;BC$5,$AA394/I383,$AA394-SUM($I414:BB414)))</f>
        <v>0</v>
      </c>
      <c r="BD414" s="154">
        <f>IF(BD$5&lt;=$D414,0,IF(SUM($D414,I383)&gt;BD$5,$AA394/I383,$AA394-SUM($I414:BC414)))</f>
        <v>0</v>
      </c>
      <c r="BE414" s="154">
        <f>IF(BE$5&lt;=$D414,0,IF(SUM($D414,I383)&gt;BE$5,$AA394/I383,$AA394-SUM($I414:BD414)))</f>
        <v>0</v>
      </c>
      <c r="BF414" s="154">
        <f>IF(BF$5&lt;=$D414,0,IF(SUM($D414,I383)&gt;BF$5,$AA394/I383,$AA394-SUM($I414:BE414)))</f>
        <v>0</v>
      </c>
      <c r="BG414" s="154">
        <f>IF(BG$5&lt;=$D414,0,IF(SUM($D414,I383)&gt;BG$5,$AA394/I383,$AA394-SUM($I414:BF414)))</f>
        <v>0</v>
      </c>
      <c r="BH414" s="154">
        <f>IF(BH$5&lt;=$D414,0,IF(SUM($D414,I383)&gt;BH$5,$AA394/I383,$AA394-SUM($I414:BG414)))</f>
        <v>0</v>
      </c>
      <c r="BI414" s="154">
        <f>IF(BI$5&lt;=$D414,0,IF(SUM($D414,I383)&gt;BI$5,$AA394/I383,$AA394-SUM($I414:BH414)))</f>
        <v>0</v>
      </c>
      <c r="BJ414" s="154">
        <f>IF(BJ$5&lt;=$D414,0,IF(SUM($D414,I383)&gt;BJ$5,$AA394/I383,$AA394-SUM($I414:BI414)))</f>
        <v>0</v>
      </c>
      <c r="BK414" s="154">
        <f>IF(BK$5&lt;=$D414,0,IF(SUM($D414,I383)&gt;BK$5,$AA394/I383,$AA394-SUM($I414:BJ414)))</f>
        <v>0</v>
      </c>
      <c r="BL414" s="154">
        <f>IF(BL$5&lt;=$D414,0,IF(SUM($D414,I383)&gt;BL$5,$AA394/I383,$AA394-SUM($I414:BK414)))</f>
        <v>0</v>
      </c>
      <c r="BM414" s="154">
        <f>IF(BM$5&lt;=$D414,0,IF(SUM($D414,I383)&gt;BM$5,$AA394/I383,$AA394-SUM($I414:BL414)))</f>
        <v>0</v>
      </c>
      <c r="BN414" s="154">
        <f>IF(BN$5&lt;=$D414,0,IF(SUM($D414,I383)&gt;BN$5,$AA394/I383,$AA394-SUM($I414:BM414)))</f>
        <v>0</v>
      </c>
      <c r="BO414" s="154">
        <f>IF(BO$5&lt;=$D414,0,IF(SUM($D414,I383)&gt;BO$5,$AA394/I383,$AA394-SUM($I414:BN414)))</f>
        <v>0</v>
      </c>
      <c r="BP414" s="154">
        <f>IF(BP$5&lt;=$D414,0,IF(SUM($D414,I383)&gt;BP$5,$AA394/I383,$AA394-SUM($I414:BO414)))</f>
        <v>0</v>
      </c>
      <c r="BQ414" s="154">
        <f>IF(BQ$5&lt;=$D414,0,IF(SUM($D414,I383)&gt;BQ$5,$AA394/I383,$AA394-SUM($I414:BP414)))</f>
        <v>0</v>
      </c>
      <c r="BR414" s="154">
        <f>IF(BR$5&lt;=$D414,0,IF(SUM($D414,I383)&gt;BR$5,$AA394/I383,$AA394-SUM($I414:BQ414)))</f>
        <v>0</v>
      </c>
      <c r="BS414" s="154">
        <f>IF(BS$5&lt;=$D414,0,IF(SUM($D414,I383)&gt;BS$5,$AA394/I383,$AA394-SUM($I414:BR414)))</f>
        <v>0</v>
      </c>
      <c r="BT414" s="154">
        <f>IF(BT$5&lt;=$D414,0,IF(SUM($D414,I383)&gt;BT$5,$AA394/I383,$AA394-SUM($I414:BS414)))</f>
        <v>0</v>
      </c>
      <c r="BU414" s="154">
        <f>IF(BU$5&lt;=$D414,0,IF(SUM($D414,I383)&gt;BU$5,$AA394/I383,$AA394-SUM($I414:BT414)))</f>
        <v>0</v>
      </c>
      <c r="BV414" s="154">
        <f>IF(BV$5&lt;=$D414,0,IF(SUM($D414,I383)&gt;BV$5,$AA394/I383,$AA394-SUM($I414:BU414)))</f>
        <v>0</v>
      </c>
      <c r="BW414" s="154">
        <f>IF(BW$5&lt;=$D414,0,IF(SUM($D414,I383)&gt;BW$5,$AA394/I383,$AA394-SUM($I414:BV414)))</f>
        <v>0</v>
      </c>
    </row>
    <row r="415" spans="4:75" ht="12.75" customHeight="1" outlineLevel="1">
      <c r="D415" s="155">
        <f t="shared" si="103"/>
        <v>2031</v>
      </c>
      <c r="E415" s="120" t="s">
        <v>55</v>
      </c>
      <c r="I415" s="134"/>
      <c r="J415" s="152">
        <f>IF(J$5&lt;=$D415,0,IF(SUM($D415,I383)&gt;J$5,$AB394/I383,$AB394-SUM($I415:I415)))</f>
        <v>0</v>
      </c>
      <c r="K415" s="152">
        <f>IF(K$5&lt;=$D415,0,IF(SUM($D415,I383)&gt;K$5,$AB394/I383,$AB394-SUM($I415:J415)))</f>
        <v>0</v>
      </c>
      <c r="L415" s="152">
        <f>IF(L$5&lt;=$D415,0,IF(SUM($D415,I383)&gt;L$5,$AB394/I383,$AB394-SUM($I415:K415)))</f>
        <v>0</v>
      </c>
      <c r="M415" s="152">
        <f>IF(M$5&lt;=$D415,0,IF(SUM($D415,I383)&gt;M$5,$AB394/I383,$AB394-SUM($I415:L415)))</f>
        <v>0</v>
      </c>
      <c r="N415" s="152">
        <f>IF(N$5&lt;=$D415,0,IF(SUM($D415,I383)&gt;N$5,$AB394/I383,$AB394-SUM($I415:M415)))</f>
        <v>0</v>
      </c>
      <c r="O415" s="152">
        <f>IF(O$5&lt;=$D415,0,IF(SUM($D415,I383)&gt;O$5,$AB394/I383,$AB394-SUM($I415:N415)))</f>
        <v>0</v>
      </c>
      <c r="P415" s="152">
        <f>IF(P$5&lt;=$D415,0,IF(SUM($D415,I383)&gt;P$5,$AB394/I383,$AB394-SUM($I415:O415)))</f>
        <v>0</v>
      </c>
      <c r="Q415" s="152">
        <f>IF(Q$5&lt;=$D415,0,IF(SUM($D415,I383)&gt;Q$5,$AB394/I383,$AB394-SUM($I415:P415)))</f>
        <v>0</v>
      </c>
      <c r="R415" s="152">
        <f>IF(R$5&lt;=$D415,0,IF(SUM($D415,I383)&gt;R$5,$AB394/I383,$AB394-SUM($I415:Q415)))</f>
        <v>0</v>
      </c>
      <c r="S415" s="152">
        <f>IF(S$5&lt;=$D415,0,IF(SUM($D415,I383)&gt;S$5,$AB394/I383,$AB394-SUM($I415:R415)))</f>
        <v>0</v>
      </c>
      <c r="T415" s="152">
        <f>IF(T$5&lt;=$D415,0,IF(SUM($D415,I383)&gt;T$5,$AB394/I383,$AB394-SUM($I415:S415)))</f>
        <v>0</v>
      </c>
      <c r="U415" s="152">
        <f>IF(U$5&lt;=$D415,0,IF(SUM($D415,I383)&gt;U$5,$AB394/I383,$AB394-SUM($I415:T415)))</f>
        <v>0</v>
      </c>
      <c r="V415" s="152">
        <f>IF(V$5&lt;=$D415,0,IF(SUM($D415,I383)&gt;V$5,$AB394/I383,$AB394-SUM($I415:U415)))</f>
        <v>0</v>
      </c>
      <c r="W415" s="152">
        <f>IF(W$5&lt;=$D415,0,IF(SUM($D415,I383)&gt;W$5,$AB394/I383,$AB394-SUM($I415:V415)))</f>
        <v>0</v>
      </c>
      <c r="X415" s="152">
        <f>IF(X$5&lt;=$D415,0,IF(SUM($D415,I383)&gt;X$5,$AB394/I383,$AB394-SUM($I415:W415)))</f>
        <v>0</v>
      </c>
      <c r="Y415" s="152">
        <f>IF(Y$5&lt;=$D415,0,IF(SUM($D415,I383)&gt;Y$5,$AB394/I383,$AB394-SUM($I415:X415)))</f>
        <v>0</v>
      </c>
      <c r="Z415" s="152">
        <f>IF(Z$5&lt;=$D415,0,IF(SUM($D415,I383)&gt;Z$5,$AB394/I383,$AB394-SUM($I415:Y415)))</f>
        <v>0</v>
      </c>
      <c r="AA415" s="152">
        <f>IF(AA$5&lt;=$D415,0,IF(SUM($D415,I383)&gt;AA$5,$AB394/I383,$AB394-SUM($I415:Z415)))</f>
        <v>0</v>
      </c>
      <c r="AB415" s="152">
        <f>IF(AB$5&lt;=$D415,0,IF(SUM($D415,I383)&gt;AB$5,$AB394/I383,$AB394-SUM($I415:AA415)))</f>
        <v>0</v>
      </c>
      <c r="AC415" s="153">
        <f>IF(AC$5&lt;=$D415,0,IF(SUM($D415,I383)&gt;AC$5,$AB394/I383,$AB394-SUM($I415:AB415)))</f>
        <v>0</v>
      </c>
      <c r="AD415" s="154">
        <f>IF(AD$5&lt;=$D415,0,IF(SUM($D415,I383)&gt;AD$5,$AB394/I383,$AB394-SUM($I415:AC415)))</f>
        <v>0</v>
      </c>
      <c r="AE415" s="154">
        <f>IF(AE$5&lt;=$D415,0,IF(SUM($D415,I383)&gt;AE$5,$AB394/I383,$AB394-SUM($I415:AD415)))</f>
        <v>0</v>
      </c>
      <c r="AF415" s="154">
        <f>IF(AF$5&lt;=$D415,0,IF(SUM($D415,I383)&gt;AF$5,$AB394/I383,$AB394-SUM($I415:AE415)))</f>
        <v>0</v>
      </c>
      <c r="AG415" s="154">
        <f>IF(AG$5&lt;=$D415,0,IF(SUM($D415,I383)&gt;AG$5,$AB394/I383,$AB394-SUM($I415:AF415)))</f>
        <v>0</v>
      </c>
      <c r="AH415" s="154">
        <f>IF(AH$5&lt;=$D415,0,IF(SUM($D415,I383)&gt;AH$5,$AB394/I383,$AB394-SUM($I415:AG415)))</f>
        <v>0</v>
      </c>
      <c r="AI415" s="154">
        <f>IF(AI$5&lt;=$D415,0,IF(SUM($D415,I383)&gt;AI$5,$AB394/I383,$AB394-SUM($I415:AH415)))</f>
        <v>0</v>
      </c>
      <c r="AJ415" s="154">
        <f>IF(AJ$5&lt;=$D415,0,IF(SUM($D415,I383)&gt;AJ$5,$AB394/I383,$AB394-SUM($I415:AI415)))</f>
        <v>0</v>
      </c>
      <c r="AK415" s="154">
        <f>IF(AK$5&lt;=$D415,0,IF(SUM($D415,I383)&gt;AK$5,$AB394/I383,$AB394-SUM($I415:AJ415)))</f>
        <v>0</v>
      </c>
      <c r="AL415" s="154">
        <f>IF(AL$5&lt;=$D415,0,IF(SUM($D415,I383)&gt;AL$5,$AB394/I383,$AB394-SUM($I415:AK415)))</f>
        <v>0</v>
      </c>
      <c r="AM415" s="154">
        <f>IF(AM$5&lt;=$D415,0,IF(SUM($D415,I383)&gt;AM$5,$AB394/I383,$AB394-SUM($I415:AL415)))</f>
        <v>0</v>
      </c>
      <c r="AN415" s="154">
        <f>IF(AN$5&lt;=$D415,0,IF(SUM($D415,I383)&gt;AN$5,$AB394/I383,$AB394-SUM($I415:AM415)))</f>
        <v>0</v>
      </c>
      <c r="AO415" s="154">
        <f>IF(AO$5&lt;=$D415,0,IF(SUM($D415,I383)&gt;AO$5,$AB394/I383,$AB394-SUM($I415:AN415)))</f>
        <v>0</v>
      </c>
      <c r="AP415" s="154">
        <f>IF(AP$5&lt;=$D415,0,IF(SUM($D415,I383)&gt;AP$5,$AB394/I383,$AB394-SUM($I415:AO415)))</f>
        <v>0</v>
      </c>
      <c r="AQ415" s="154">
        <f>IF(AQ$5&lt;=$D415,0,IF(SUM($D415,I383)&gt;AQ$5,$AB394/I383,$AB394-SUM($I415:AP415)))</f>
        <v>0</v>
      </c>
      <c r="AR415" s="154">
        <f>IF(AR$5&lt;=$D415,0,IF(SUM($D415,I383)&gt;AR$5,$AB394/I383,$AB394-SUM($I415:AQ415)))</f>
        <v>0</v>
      </c>
      <c r="AS415" s="154">
        <f>IF(AS$5&lt;=$D415,0,IF(SUM($D415,I383)&gt;AS$5,$AB394/I383,$AB394-SUM($I415:AR415)))</f>
        <v>0</v>
      </c>
      <c r="AT415" s="154">
        <f>IF(AT$5&lt;=$D415,0,IF(SUM($D415,I383)&gt;AT$5,$AB394/I383,$AB394-SUM($I415:AS415)))</f>
        <v>0</v>
      </c>
      <c r="AU415" s="154">
        <f>IF(AU$5&lt;=$D415,0,IF(SUM($D415,I383)&gt;AU$5,$AB394/I383,$AB394-SUM($I415:AT415)))</f>
        <v>0</v>
      </c>
      <c r="AV415" s="154">
        <f>IF(AV$5&lt;=$D415,0,IF(SUM($D415,I383)&gt;AV$5,$AB394/I383,$AB394-SUM($I415:AU415)))</f>
        <v>0</v>
      </c>
      <c r="AW415" s="154">
        <f>IF(AW$5&lt;=$D415,0,IF(SUM($D415,I383)&gt;AW$5,$AB394/I383,$AB394-SUM($I415:AV415)))</f>
        <v>0</v>
      </c>
      <c r="AX415" s="154">
        <f>IF(AX$5&lt;=$D415,0,IF(SUM($D415,I383)&gt;AX$5,$AB394/I383,$AB394-SUM($I415:AW415)))</f>
        <v>0</v>
      </c>
      <c r="AY415" s="154">
        <f>IF(AY$5&lt;=$D415,0,IF(SUM($D415,I383)&gt;AY$5,$AB394/I383,$AB394-SUM($I415:AX415)))</f>
        <v>0</v>
      </c>
      <c r="AZ415" s="154">
        <f>IF(AZ$5&lt;=$D415,0,IF(SUM($D415,I383)&gt;AZ$5,$AB394/I383,$AB394-SUM($I415:AY415)))</f>
        <v>0</v>
      </c>
      <c r="BA415" s="154">
        <f>IF(BA$5&lt;=$D415,0,IF(SUM($D415,I383)&gt;BA$5,$AB394/I383,$AB394-SUM($I415:AZ415)))</f>
        <v>0</v>
      </c>
      <c r="BB415" s="154">
        <f>IF(BB$5&lt;=$D415,0,IF(SUM($D415,I383)&gt;BB$5,$AB394/I383,$AB394-SUM($I415:BA415)))</f>
        <v>0</v>
      </c>
      <c r="BC415" s="154">
        <f>IF(BC$5&lt;=$D415,0,IF(SUM($D415,I383)&gt;BC$5,$AB394/I383,$AB394-SUM($I415:BB415)))</f>
        <v>0</v>
      </c>
      <c r="BD415" s="154">
        <f>IF(BD$5&lt;=$D415,0,IF(SUM($D415,I383)&gt;BD$5,$AB394/I383,$AB394-SUM($I415:BC415)))</f>
        <v>0</v>
      </c>
      <c r="BE415" s="154">
        <f>IF(BE$5&lt;=$D415,0,IF(SUM($D415,I383)&gt;BE$5,$AB394/I383,$AB394-SUM($I415:BD415)))</f>
        <v>0</v>
      </c>
      <c r="BF415" s="154">
        <f>IF(BF$5&lt;=$D415,0,IF(SUM($D415,I383)&gt;BF$5,$AB394/I383,$AB394-SUM($I415:BE415)))</f>
        <v>0</v>
      </c>
      <c r="BG415" s="154">
        <f>IF(BG$5&lt;=$D415,0,IF(SUM($D415,I383)&gt;BG$5,$AB394/I383,$AB394-SUM($I415:BF415)))</f>
        <v>0</v>
      </c>
      <c r="BH415" s="154">
        <f>IF(BH$5&lt;=$D415,0,IF(SUM($D415,I383)&gt;BH$5,$AB394/I383,$AB394-SUM($I415:BG415)))</f>
        <v>0</v>
      </c>
      <c r="BI415" s="154">
        <f>IF(BI$5&lt;=$D415,0,IF(SUM($D415,I383)&gt;BI$5,$AB394/I383,$AB394-SUM($I415:BH415)))</f>
        <v>0</v>
      </c>
      <c r="BJ415" s="154">
        <f>IF(BJ$5&lt;=$D415,0,IF(SUM($D415,I383)&gt;BJ$5,$AB394/I383,$AB394-SUM($I415:BI415)))</f>
        <v>0</v>
      </c>
      <c r="BK415" s="154">
        <f>IF(BK$5&lt;=$D415,0,IF(SUM($D415,I383)&gt;BK$5,$AB394/I383,$AB394-SUM($I415:BJ415)))</f>
        <v>0</v>
      </c>
      <c r="BL415" s="154">
        <f>IF(BL$5&lt;=$D415,0,IF(SUM($D415,I383)&gt;BL$5,$AB394/I383,$AB394-SUM($I415:BK415)))</f>
        <v>0</v>
      </c>
      <c r="BM415" s="154">
        <f>IF(BM$5&lt;=$D415,0,IF(SUM($D415,I383)&gt;BM$5,$AB394/I383,$AB394-SUM($I415:BL415)))</f>
        <v>0</v>
      </c>
      <c r="BN415" s="154">
        <f>IF(BN$5&lt;=$D415,0,IF(SUM($D415,I383)&gt;BN$5,$AB394/I383,$AB394-SUM($I415:BM415)))</f>
        <v>0</v>
      </c>
      <c r="BO415" s="154">
        <f>IF(BO$5&lt;=$D415,0,IF(SUM($D415,I383)&gt;BO$5,$AB394/I383,$AB394-SUM($I415:BN415)))</f>
        <v>0</v>
      </c>
      <c r="BP415" s="154">
        <f>IF(BP$5&lt;=$D415,0,IF(SUM($D415,I383)&gt;BP$5,$AB394/I383,$AB394-SUM($I415:BO415)))</f>
        <v>0</v>
      </c>
      <c r="BQ415" s="154">
        <f>IF(BQ$5&lt;=$D415,0,IF(SUM($D415,I383)&gt;BQ$5,$AB394/I383,$AB394-SUM($I415:BP415)))</f>
        <v>0</v>
      </c>
      <c r="BR415" s="154">
        <f>IF(BR$5&lt;=$D415,0,IF(SUM($D415,I383)&gt;BR$5,$AB394/I383,$AB394-SUM($I415:BQ415)))</f>
        <v>0</v>
      </c>
      <c r="BS415" s="154">
        <f>IF(BS$5&lt;=$D415,0,IF(SUM($D415,I383)&gt;BS$5,$AB394/I383,$AB394-SUM($I415:BR415)))</f>
        <v>0</v>
      </c>
      <c r="BT415" s="154">
        <f>IF(BT$5&lt;=$D415,0,IF(SUM($D415,I383)&gt;BT$5,$AB394/I383,$AB394-SUM($I415:BS415)))</f>
        <v>0</v>
      </c>
      <c r="BU415" s="154">
        <f>IF(BU$5&lt;=$D415,0,IF(SUM($D415,I383)&gt;BU$5,$AB394/I383,$AB394-SUM($I415:BT415)))</f>
        <v>0</v>
      </c>
      <c r="BV415" s="154">
        <f>IF(BV$5&lt;=$D415,0,IF(SUM($D415,I383)&gt;BV$5,$AB394/I383,$AB394-SUM($I415:BU415)))</f>
        <v>0</v>
      </c>
      <c r="BW415" s="154">
        <f>IF(BW$5&lt;=$D415,0,IF(SUM($D415,I383)&gt;BW$5,$AB394/I383,$AB394-SUM($I415:BV415)))</f>
        <v>0</v>
      </c>
    </row>
    <row r="416" spans="4:75" ht="12.75" customHeight="1" outlineLevel="1">
      <c r="D416" s="155">
        <f t="shared" si="103"/>
        <v>2032</v>
      </c>
      <c r="E416" s="120" t="s">
        <v>55</v>
      </c>
      <c r="I416" s="134"/>
      <c r="J416" s="152">
        <f>IF(J$5&lt;=$D416,0,IF(SUM($D416,I383)&gt;J$5,$AC394/I383,$AC394-SUM($I416:I416)))</f>
        <v>0</v>
      </c>
      <c r="K416" s="152">
        <f>IF(K$5&lt;=$D416,0,IF(SUM($D416,I383)&gt;K$5,$AC394/I383,$AC394-SUM($I416:J416)))</f>
        <v>0</v>
      </c>
      <c r="L416" s="152">
        <f>IF(L$5&lt;=$D416,0,IF(SUM($D416,I383)&gt;L$5,$AC394/I383,$AC394-SUM($I416:K416)))</f>
        <v>0</v>
      </c>
      <c r="M416" s="152">
        <f>IF(M$5&lt;=$D416,0,IF(SUM($D416,I383)&gt;M$5,$AC394/I383,$AC394-SUM($I416:L416)))</f>
        <v>0</v>
      </c>
      <c r="N416" s="152">
        <f>IF(N$5&lt;=$D416,0,IF(SUM($D416,I383)&gt;N$5,$AC394/I383,$AC394-SUM($I416:M416)))</f>
        <v>0</v>
      </c>
      <c r="O416" s="152">
        <f>IF(O$5&lt;=$D416,0,IF(SUM($D416,I383)&gt;O$5,$AC394/I383,$AC394-SUM($I416:N416)))</f>
        <v>0</v>
      </c>
      <c r="P416" s="152">
        <f>IF(P$5&lt;=$D416,0,IF(SUM($D416,I383)&gt;P$5,$AC394/I383,$AC394-SUM($I416:O416)))</f>
        <v>0</v>
      </c>
      <c r="Q416" s="152">
        <f>IF(Q$5&lt;=$D416,0,IF(SUM($D416,I383)&gt;Q$5,$AC394/I383,$AC394-SUM($I416:P416)))</f>
        <v>0</v>
      </c>
      <c r="R416" s="152">
        <f>IF(R$5&lt;=$D416,0,IF(SUM($D416,I383)&gt;R$5,$AC394/I383,$AC394-SUM($I416:Q416)))</f>
        <v>0</v>
      </c>
      <c r="S416" s="152">
        <f>IF(S$5&lt;=$D416,0,IF(SUM($D416,I383)&gt;S$5,$AC394/I383,$AC394-SUM($I416:R416)))</f>
        <v>0</v>
      </c>
      <c r="T416" s="152">
        <f>IF(T$5&lt;=$D416,0,IF(SUM($D416,I383)&gt;T$5,$AC394/I383,$AC394-SUM($I416:S416)))</f>
        <v>0</v>
      </c>
      <c r="U416" s="152">
        <f>IF(U$5&lt;=$D416,0,IF(SUM($D416,I383)&gt;U$5,$AC394/I383,$AC394-SUM($I416:T416)))</f>
        <v>0</v>
      </c>
      <c r="V416" s="152">
        <f>IF(V$5&lt;=$D416,0,IF(SUM($D416,I383)&gt;V$5,$AC394/I383,$AC394-SUM($I416:U416)))</f>
        <v>0</v>
      </c>
      <c r="W416" s="152">
        <f>IF(W$5&lt;=$D416,0,IF(SUM($D416,I383)&gt;W$5,$AC394/I383,$AC394-SUM($I416:V416)))</f>
        <v>0</v>
      </c>
      <c r="X416" s="152">
        <f>IF(X$5&lt;=$D416,0,IF(SUM($D416,I383)&gt;X$5,$AC394/I383,$AC394-SUM($I416:W416)))</f>
        <v>0</v>
      </c>
      <c r="Y416" s="152">
        <f>IF(Y$5&lt;=$D416,0,IF(SUM($D416,I383)&gt;Y$5,$AC394/I383,$AC394-SUM($I416:X416)))</f>
        <v>0</v>
      </c>
      <c r="Z416" s="152">
        <f>IF(Z$5&lt;=$D416,0,IF(SUM($D416,I383)&gt;Z$5,$AC394/I383,$AC394-SUM($I416:Y416)))</f>
        <v>0</v>
      </c>
      <c r="AA416" s="152">
        <f>IF(AA$5&lt;=$D416,0,IF(SUM($D416,I383)&gt;AA$5,$AC394/I383,$AC394-SUM($I416:Z416)))</f>
        <v>0</v>
      </c>
      <c r="AB416" s="152">
        <f>IF(AB$5&lt;=$D416,0,IF(SUM($D416,I383)&gt;AB$5,$AC394/I383,$AC394-SUM($I416:AA416)))</f>
        <v>0</v>
      </c>
      <c r="AC416" s="152">
        <f>IF(AC$5&lt;=$D416,0,IF(SUM($D416,I383)&gt;AC$5,$AC394/I383,$AC394-SUM($I416:AB416)))</f>
        <v>0</v>
      </c>
      <c r="AD416" s="153">
        <f>IF(AD$5&lt;=$D416,0,IF(SUM($D416,I383)&gt;AD$5,$AC394/I383,$AC394-SUM($I416:AC416)))</f>
        <v>0</v>
      </c>
      <c r="AE416" s="154">
        <f>IF(AE$5&lt;=$D416,0,IF(SUM($D416,I383)&gt;AE$5,$AC394/I383,$AC394-SUM($I416:AD416)))</f>
        <v>0</v>
      </c>
      <c r="AF416" s="154">
        <f>IF(AF$5&lt;=$D416,0,IF(SUM($D416,I383)&gt;AF$5,$AC394/I383,$AC394-SUM($I416:AE416)))</f>
        <v>0</v>
      </c>
      <c r="AG416" s="154">
        <f>IF(AG$5&lt;=$D416,0,IF(SUM($D416,I383)&gt;AG$5,$AC394/I383,$AC394-SUM($I416:AF416)))</f>
        <v>0</v>
      </c>
      <c r="AH416" s="154">
        <f>IF(AH$5&lt;=$D416,0,IF(SUM($D416,I383)&gt;AH$5,$AC394/I383,$AC394-SUM($I416:AG416)))</f>
        <v>0</v>
      </c>
      <c r="AI416" s="154">
        <f>IF(AI$5&lt;=$D416,0,IF(SUM($D416,I383)&gt;AI$5,$AC394/I383,$AC394-SUM($I416:AH416)))</f>
        <v>0</v>
      </c>
      <c r="AJ416" s="154">
        <f>IF(AJ$5&lt;=$D416,0,IF(SUM($D416,I383)&gt;AJ$5,$AC394/I383,$AC394-SUM($I416:AI416)))</f>
        <v>0</v>
      </c>
      <c r="AK416" s="154">
        <f>IF(AK$5&lt;=$D416,0,IF(SUM($D416,I383)&gt;AK$5,$AC394/I383,$AC394-SUM($I416:AJ416)))</f>
        <v>0</v>
      </c>
      <c r="AL416" s="154">
        <f>IF(AL$5&lt;=$D416,0,IF(SUM($D416,I383)&gt;AL$5,$AC394/I383,$AC394-SUM($I416:AK416)))</f>
        <v>0</v>
      </c>
      <c r="AM416" s="154">
        <f>IF(AM$5&lt;=$D416,0,IF(SUM($D416,I383)&gt;AM$5,$AC394/I383,$AC394-SUM($I416:AL416)))</f>
        <v>0</v>
      </c>
      <c r="AN416" s="154">
        <f>IF(AN$5&lt;=$D416,0,IF(SUM($D416,I383)&gt;AN$5,$AC394/I383,$AC394-SUM($I416:AM416)))</f>
        <v>0</v>
      </c>
      <c r="AO416" s="154">
        <f>IF(AO$5&lt;=$D416,0,IF(SUM($D416,I383)&gt;AO$5,$AC394/I383,$AC394-SUM($I416:AN416)))</f>
        <v>0</v>
      </c>
      <c r="AP416" s="154">
        <f>IF(AP$5&lt;=$D416,0,IF(SUM($D416,I383)&gt;AP$5,$AC394/I383,$AC394-SUM($I416:AO416)))</f>
        <v>0</v>
      </c>
      <c r="AQ416" s="154">
        <f>IF(AQ$5&lt;=$D416,0,IF(SUM($D416,I383)&gt;AQ$5,$AC394/I383,$AC394-SUM($I416:AP416)))</f>
        <v>0</v>
      </c>
      <c r="AR416" s="154">
        <f>IF(AR$5&lt;=$D416,0,IF(SUM($D416,I383)&gt;AR$5,$AC394/I383,$AC394-SUM($I416:AQ416)))</f>
        <v>0</v>
      </c>
      <c r="AS416" s="154">
        <f>IF(AS$5&lt;=$D416,0,IF(SUM($D416,I383)&gt;AS$5,$AC394/I383,$AC394-SUM($I416:AR416)))</f>
        <v>0</v>
      </c>
      <c r="AT416" s="154">
        <f>IF(AT$5&lt;=$D416,0,IF(SUM($D416,I383)&gt;AT$5,$AC394/I383,$AC394-SUM($I416:AS416)))</f>
        <v>0</v>
      </c>
      <c r="AU416" s="154">
        <f>IF(AU$5&lt;=$D416,0,IF(SUM($D416,I383)&gt;AU$5,$AC394/I383,$AC394-SUM($I416:AT416)))</f>
        <v>0</v>
      </c>
      <c r="AV416" s="154">
        <f>IF(AV$5&lt;=$D416,0,IF(SUM($D416,I383)&gt;AV$5,$AC394/I383,$AC394-SUM($I416:AU416)))</f>
        <v>0</v>
      </c>
      <c r="AW416" s="154">
        <f>IF(AW$5&lt;=$D416,0,IF(SUM($D416,I383)&gt;AW$5,$AC394/I383,$AC394-SUM($I416:AV416)))</f>
        <v>0</v>
      </c>
      <c r="AX416" s="154">
        <f>IF(AX$5&lt;=$D416,0,IF(SUM($D416,I383)&gt;AX$5,$AC394/I383,$AC394-SUM($I416:AW416)))</f>
        <v>0</v>
      </c>
      <c r="AY416" s="154">
        <f>IF(AY$5&lt;=$D416,0,IF(SUM($D416,I383)&gt;AY$5,$AC394/I383,$AC394-SUM($I416:AX416)))</f>
        <v>0</v>
      </c>
      <c r="AZ416" s="154">
        <f>IF(AZ$5&lt;=$D416,0,IF(SUM($D416,I383)&gt;AZ$5,$AC394/I383,$AC394-SUM($I416:AY416)))</f>
        <v>0</v>
      </c>
      <c r="BA416" s="154">
        <f>IF(BA$5&lt;=$D416,0,IF(SUM($D416,I383)&gt;BA$5,$AC394/I383,$AC394-SUM($I416:AZ416)))</f>
        <v>0</v>
      </c>
      <c r="BB416" s="154">
        <f>IF(BB$5&lt;=$D416,0,IF(SUM($D416,I383)&gt;BB$5,$AC394/I383,$AC394-SUM($I416:BA416)))</f>
        <v>0</v>
      </c>
      <c r="BC416" s="154">
        <f>IF(BC$5&lt;=$D416,0,IF(SUM($D416,I383)&gt;BC$5,$AC394/I383,$AC394-SUM($I416:BB416)))</f>
        <v>0</v>
      </c>
      <c r="BD416" s="154">
        <f>IF(BD$5&lt;=$D416,0,IF(SUM($D416,I383)&gt;BD$5,$AC394/I383,$AC394-SUM($I416:BC416)))</f>
        <v>0</v>
      </c>
      <c r="BE416" s="154">
        <f>IF(BE$5&lt;=$D416,0,IF(SUM($D416,I383)&gt;BE$5,$AC394/I383,$AC394-SUM($I416:BD416)))</f>
        <v>0</v>
      </c>
      <c r="BF416" s="154">
        <f>IF(BF$5&lt;=$D416,0,IF(SUM($D416,I383)&gt;BF$5,$AC394/I383,$AC394-SUM($I416:BE416)))</f>
        <v>0</v>
      </c>
      <c r="BG416" s="154">
        <f>IF(BG$5&lt;=$D416,0,IF(SUM($D416,I383)&gt;BG$5,$AC394/I383,$AC394-SUM($I416:BF416)))</f>
        <v>0</v>
      </c>
      <c r="BH416" s="154">
        <f>IF(BH$5&lt;=$D416,0,IF(SUM($D416,I383)&gt;BH$5,$AC394/I383,$AC394-SUM($I416:BG416)))</f>
        <v>0</v>
      </c>
      <c r="BI416" s="154">
        <f>IF(BI$5&lt;=$D416,0,IF(SUM($D416,I383)&gt;BI$5,$AC394/I383,$AC394-SUM($I416:BH416)))</f>
        <v>0</v>
      </c>
      <c r="BJ416" s="154">
        <f>IF(BJ$5&lt;=$D416,0,IF(SUM($D416,I383)&gt;BJ$5,$AC394/I383,$AC394-SUM($I416:BI416)))</f>
        <v>0</v>
      </c>
      <c r="BK416" s="154">
        <f>IF(BK$5&lt;=$D416,0,IF(SUM($D416,I383)&gt;BK$5,$AC394/I383,$AC394-SUM($I416:BJ416)))</f>
        <v>0</v>
      </c>
      <c r="BL416" s="154">
        <f>IF(BL$5&lt;=$D416,0,IF(SUM($D416,I383)&gt;BL$5,$AC394/I383,$AC394-SUM($I416:BK416)))</f>
        <v>0</v>
      </c>
      <c r="BM416" s="154">
        <f>IF(BM$5&lt;=$D416,0,IF(SUM($D416,I383)&gt;BM$5,$AC394/I383,$AC394-SUM($I416:BL416)))</f>
        <v>0</v>
      </c>
      <c r="BN416" s="154">
        <f>IF(BN$5&lt;=$D416,0,IF(SUM($D416,I383)&gt;BN$5,$AC394/I383,$AC394-SUM($I416:BM416)))</f>
        <v>0</v>
      </c>
      <c r="BO416" s="154">
        <f>IF(BO$5&lt;=$D416,0,IF(SUM($D416,I383)&gt;BO$5,$AC394/I383,$AC394-SUM($I416:BN416)))</f>
        <v>0</v>
      </c>
      <c r="BP416" s="154">
        <f>IF(BP$5&lt;=$D416,0,IF(SUM($D416,I383)&gt;BP$5,$AC394/I383,$AC394-SUM($I416:BO416)))</f>
        <v>0</v>
      </c>
      <c r="BQ416" s="154">
        <f>IF(BQ$5&lt;=$D416,0,IF(SUM($D416,I383)&gt;BQ$5,$AC394/I383,$AC394-SUM($I416:BP416)))</f>
        <v>0</v>
      </c>
      <c r="BR416" s="154">
        <f>IF(BR$5&lt;=$D416,0,IF(SUM($D416,I383)&gt;BR$5,$AC394/I383,$AC394-SUM($I416:BQ416)))</f>
        <v>0</v>
      </c>
      <c r="BS416" s="154">
        <f>IF(BS$5&lt;=$D416,0,IF(SUM($D416,I383)&gt;BS$5,$AC394/I383,$AC394-SUM($I416:BR416)))</f>
        <v>0</v>
      </c>
      <c r="BT416" s="154">
        <f>IF(BT$5&lt;=$D416,0,IF(SUM($D416,I383)&gt;BT$5,$AC394/I383,$AC394-SUM($I416:BS416)))</f>
        <v>0</v>
      </c>
      <c r="BU416" s="154">
        <f>IF(BU$5&lt;=$D416,0,IF(SUM($D416,I383)&gt;BU$5,$AC394/I383,$AC394-SUM($I416:BT416)))</f>
        <v>0</v>
      </c>
      <c r="BV416" s="154">
        <f>IF(BV$5&lt;=$D416,0,IF(SUM($D416,I383)&gt;BV$5,$AC394/I383,$AC394-SUM($I416:BU416)))</f>
        <v>0</v>
      </c>
      <c r="BW416" s="154">
        <f>IF(BW$5&lt;=$D416,0,IF(SUM($D416,I383)&gt;BW$5,$AC394/I383,$AC394-SUM($I416:BV416)))</f>
        <v>0</v>
      </c>
    </row>
    <row r="417" spans="4:75" ht="12.75" customHeight="1" outlineLevel="1">
      <c r="D417" s="155">
        <f t="shared" si="103"/>
        <v>2033</v>
      </c>
      <c r="E417" s="120" t="s">
        <v>55</v>
      </c>
      <c r="I417" s="134"/>
      <c r="J417" s="152">
        <f>IF(J$5&lt;=$D417,0,IF(SUM($D417,I383)&gt;J$5,$AD394/I383,$AD394-SUM($I417:I417)))</f>
        <v>0</v>
      </c>
      <c r="K417" s="152">
        <f>IF(K$5&lt;=$D417,0,IF(SUM($D417,I383)&gt;K$5,$AD394/I383,$AD394-SUM($I417:J417)))</f>
        <v>0</v>
      </c>
      <c r="L417" s="152">
        <f>IF(L$5&lt;=$D417,0,IF(SUM($D417,I383)&gt;L$5,$AD394/I383,$AD394-SUM($I417:K417)))</f>
        <v>0</v>
      </c>
      <c r="M417" s="152">
        <f>IF(M$5&lt;=$D417,0,IF(SUM($D417,I383)&gt;M$5,$AD394/I383,$AD394-SUM($I417:L417)))</f>
        <v>0</v>
      </c>
      <c r="N417" s="152">
        <f>IF(N$5&lt;=$D417,0,IF(SUM($D417,I383)&gt;N$5,$AD394/I383,$AD394-SUM($I417:M417)))</f>
        <v>0</v>
      </c>
      <c r="O417" s="152">
        <f>IF(O$5&lt;=$D417,0,IF(SUM($D417,I383)&gt;O$5,$AD394/I383,$AD394-SUM($I417:N417)))</f>
        <v>0</v>
      </c>
      <c r="P417" s="152">
        <f>IF(P$5&lt;=$D417,0,IF(SUM($D417,I383)&gt;P$5,$AD394/I383,$AD394-SUM($I417:O417)))</f>
        <v>0</v>
      </c>
      <c r="Q417" s="152">
        <f>IF(Q$5&lt;=$D417,0,IF(SUM($D417,I383)&gt;Q$5,$AD394/I383,$AD394-SUM($I417:P417)))</f>
        <v>0</v>
      </c>
      <c r="R417" s="152">
        <f>IF(R$5&lt;=$D417,0,IF(SUM($D417,I383)&gt;R$5,$AD394/I383,$AD394-SUM($I417:Q417)))</f>
        <v>0</v>
      </c>
      <c r="S417" s="152">
        <f>IF(S$5&lt;=$D417,0,IF(SUM($D417,I383)&gt;S$5,$AD394/I383,$AD394-SUM($I417:R417)))</f>
        <v>0</v>
      </c>
      <c r="T417" s="152">
        <f>IF(T$5&lt;=$D417,0,IF(SUM($D417,I383)&gt;T$5,$AD394/I383,$AD394-SUM($I417:S417)))</f>
        <v>0</v>
      </c>
      <c r="U417" s="152">
        <f>IF(U$5&lt;=$D417,0,IF(SUM($D417,I383)&gt;U$5,$AD394/I383,$AD394-SUM($I417:T417)))</f>
        <v>0</v>
      </c>
      <c r="V417" s="152">
        <f>IF(V$5&lt;=$D417,0,IF(SUM($D417,I383)&gt;V$5,$AD394/I383,$AD394-SUM($I417:U417)))</f>
        <v>0</v>
      </c>
      <c r="W417" s="152">
        <f>IF(W$5&lt;=$D417,0,IF(SUM($D417,I383)&gt;W$5,$AD394/I383,$AD394-SUM($I417:V417)))</f>
        <v>0</v>
      </c>
      <c r="X417" s="152">
        <f>IF(X$5&lt;=$D417,0,IF(SUM($D417,I383)&gt;X$5,$AD394/I383,$AD394-SUM($I417:W417)))</f>
        <v>0</v>
      </c>
      <c r="Y417" s="152">
        <f>IF(Y$5&lt;=$D417,0,IF(SUM($D417,I383)&gt;Y$5,$AD394/I383,$AD394-SUM($I417:X417)))</f>
        <v>0</v>
      </c>
      <c r="Z417" s="152">
        <f>IF(Z$5&lt;=$D417,0,IF(SUM($D417,I383)&gt;Z$5,$AD394/I383,$AD394-SUM($I417:Y417)))</f>
        <v>0</v>
      </c>
      <c r="AA417" s="152">
        <f>IF(AA$5&lt;=$D417,0,IF(SUM($D417,I383)&gt;AA$5,$AD394/I383,$AD394-SUM($I417:Z417)))</f>
        <v>0</v>
      </c>
      <c r="AB417" s="152">
        <f>IF(AB$5&lt;=$D417,0,IF(SUM($D417,I383)&gt;AB$5,$AD394/I383,$AD394-SUM($I417:AA417)))</f>
        <v>0</v>
      </c>
      <c r="AC417" s="152">
        <f>IF(AC$5&lt;=$D417,0,IF(SUM($D417,I383)&gt;AC$5,$AD394/I383,$AD394-SUM($I417:AB417)))</f>
        <v>0</v>
      </c>
      <c r="AD417" s="152">
        <f>IF(AD$5&lt;=$D417,0,IF(SUM($D417,I383)&gt;AD$5,$AD394/I383,$AD394-SUM($I417:AC417)))</f>
        <v>0</v>
      </c>
      <c r="AE417" s="153">
        <f>IF(AE$5&lt;=$D417,0,IF(SUM($D417,I383)&gt;AE$5,$AD394/I383,$AD394-SUM($I417:AD417)))</f>
        <v>0</v>
      </c>
      <c r="AF417" s="154">
        <f>IF(AF$5&lt;=$D417,0,IF(SUM($D417,I383)&gt;AF$5,$AD394/I383,$AD394-SUM($I417:AE417)))</f>
        <v>0</v>
      </c>
      <c r="AG417" s="154">
        <f>IF(AG$5&lt;=$D417,0,IF(SUM($D417,I383)&gt;AG$5,$AD394/I383,$AD394-SUM($I417:AF417)))</f>
        <v>0</v>
      </c>
      <c r="AH417" s="154">
        <f>IF(AH$5&lt;=$D417,0,IF(SUM($D417,I383)&gt;AH$5,$AD394/I383,$AD394-SUM($I417:AG417)))</f>
        <v>0</v>
      </c>
      <c r="AI417" s="154">
        <f>IF(AI$5&lt;=$D417,0,IF(SUM($D417,I383)&gt;AI$5,$AD394/I383,$AD394-SUM($I417:AH417)))</f>
        <v>0</v>
      </c>
      <c r="AJ417" s="154">
        <f>IF(AJ$5&lt;=$D417,0,IF(SUM($D417,I383)&gt;AJ$5,$AD394/I383,$AD394-SUM($I417:AI417)))</f>
        <v>0</v>
      </c>
      <c r="AK417" s="154">
        <f>IF(AK$5&lt;=$D417,0,IF(SUM($D417,I383)&gt;AK$5,$AD394/I383,$AD394-SUM($I417:AJ417)))</f>
        <v>0</v>
      </c>
      <c r="AL417" s="154">
        <f>IF(AL$5&lt;=$D417,0,IF(SUM($D417,I383)&gt;AL$5,$AD394/I383,$AD394-SUM($I417:AK417)))</f>
        <v>0</v>
      </c>
      <c r="AM417" s="154">
        <f>IF(AM$5&lt;=$D417,0,IF(SUM($D417,I383)&gt;AM$5,$AD394/I383,$AD394-SUM($I417:AL417)))</f>
        <v>0</v>
      </c>
      <c r="AN417" s="154">
        <f>IF(AN$5&lt;=$D417,0,IF(SUM($D417,I383)&gt;AN$5,$AD394/I383,$AD394-SUM($I417:AM417)))</f>
        <v>0</v>
      </c>
      <c r="AO417" s="154">
        <f>IF(AO$5&lt;=$D417,0,IF(SUM($D417,I383)&gt;AO$5,$AD394/I383,$AD394-SUM($I417:AN417)))</f>
        <v>0</v>
      </c>
      <c r="AP417" s="154">
        <f>IF(AP$5&lt;=$D417,0,IF(SUM($D417,I383)&gt;AP$5,$AD394/I383,$AD394-SUM($I417:AO417)))</f>
        <v>0</v>
      </c>
      <c r="AQ417" s="154">
        <f>IF(AQ$5&lt;=$D417,0,IF(SUM($D417,I383)&gt;AQ$5,$AD394/I383,$AD394-SUM($I417:AP417)))</f>
        <v>0</v>
      </c>
      <c r="AR417" s="154">
        <f>IF(AR$5&lt;=$D417,0,IF(SUM($D417,I383)&gt;AR$5,$AD394/I383,$AD394-SUM($I417:AQ417)))</f>
        <v>0</v>
      </c>
      <c r="AS417" s="154">
        <f>IF(AS$5&lt;=$D417,0,IF(SUM($D417,I383)&gt;AS$5,$AD394/I383,$AD394-SUM($I417:AR417)))</f>
        <v>0</v>
      </c>
      <c r="AT417" s="154">
        <f>IF(AT$5&lt;=$D417,0,IF(SUM($D417,I383)&gt;AT$5,$AD394/I383,$AD394-SUM($I417:AS417)))</f>
        <v>0</v>
      </c>
      <c r="AU417" s="154">
        <f>IF(AU$5&lt;=$D417,0,IF(SUM($D417,I383)&gt;AU$5,$AD394/I383,$AD394-SUM($I417:AT417)))</f>
        <v>0</v>
      </c>
      <c r="AV417" s="154">
        <f>IF(AV$5&lt;=$D417,0,IF(SUM($D417,I383)&gt;AV$5,$AD394/I383,$AD394-SUM($I417:AU417)))</f>
        <v>0</v>
      </c>
      <c r="AW417" s="154">
        <f>IF(AW$5&lt;=$D417,0,IF(SUM($D417,I383)&gt;AW$5,$AD394/I383,$AD394-SUM($I417:AV417)))</f>
        <v>0</v>
      </c>
      <c r="AX417" s="154">
        <f>IF(AX$5&lt;=$D417,0,IF(SUM($D417,I383)&gt;AX$5,$AD394/I383,$AD394-SUM($I417:AW417)))</f>
        <v>0</v>
      </c>
      <c r="AY417" s="154">
        <f>IF(AY$5&lt;=$D417,0,IF(SUM($D417,I383)&gt;AY$5,$AD394/I383,$AD394-SUM($I417:AX417)))</f>
        <v>0</v>
      </c>
      <c r="AZ417" s="154">
        <f>IF(AZ$5&lt;=$D417,0,IF(SUM($D417,I383)&gt;AZ$5,$AD394/I383,$AD394-SUM($I417:AY417)))</f>
        <v>0</v>
      </c>
      <c r="BA417" s="154">
        <f>IF(BA$5&lt;=$D417,0,IF(SUM($D417,I383)&gt;BA$5,$AD394/I383,$AD394-SUM($I417:AZ417)))</f>
        <v>0</v>
      </c>
      <c r="BB417" s="154">
        <f>IF(BB$5&lt;=$D417,0,IF(SUM($D417,I383)&gt;BB$5,$AD394/I383,$AD394-SUM($I417:BA417)))</f>
        <v>0</v>
      </c>
      <c r="BC417" s="154">
        <f>IF(BC$5&lt;=$D417,0,IF(SUM($D417,I383)&gt;BC$5,$AD394/I383,$AD394-SUM($I417:BB417)))</f>
        <v>0</v>
      </c>
      <c r="BD417" s="154">
        <f>IF(BD$5&lt;=$D417,0,IF(SUM($D417,I383)&gt;BD$5,$AD394/I383,$AD394-SUM($I417:BC417)))</f>
        <v>0</v>
      </c>
      <c r="BE417" s="154">
        <f>IF(BE$5&lt;=$D417,0,IF(SUM($D417,I383)&gt;BE$5,$AD394/I383,$AD394-SUM($I417:BD417)))</f>
        <v>0</v>
      </c>
      <c r="BF417" s="154">
        <f>IF(BF$5&lt;=$D417,0,IF(SUM($D417,I383)&gt;BF$5,$AD394/I383,$AD394-SUM($I417:BE417)))</f>
        <v>0</v>
      </c>
      <c r="BG417" s="154">
        <f>IF(BG$5&lt;=$D417,0,IF(SUM($D417,I383)&gt;BG$5,$AD394/I383,$AD394-SUM($I417:BF417)))</f>
        <v>0</v>
      </c>
      <c r="BH417" s="154">
        <f>IF(BH$5&lt;=$D417,0,IF(SUM($D417,I383)&gt;BH$5,$AD394/I383,$AD394-SUM($I417:BG417)))</f>
        <v>0</v>
      </c>
      <c r="BI417" s="154">
        <f>IF(BI$5&lt;=$D417,0,IF(SUM($D417,I383)&gt;BI$5,$AD394/I383,$AD394-SUM($I417:BH417)))</f>
        <v>0</v>
      </c>
      <c r="BJ417" s="154">
        <f>IF(BJ$5&lt;=$D417,0,IF(SUM($D417,I383)&gt;BJ$5,$AD394/I383,$AD394-SUM($I417:BI417)))</f>
        <v>0</v>
      </c>
      <c r="BK417" s="154">
        <f>IF(BK$5&lt;=$D417,0,IF(SUM($D417,I383)&gt;BK$5,$AD394/I383,$AD394-SUM($I417:BJ417)))</f>
        <v>0</v>
      </c>
      <c r="BL417" s="154">
        <f>IF(BL$5&lt;=$D417,0,IF(SUM($D417,I383)&gt;BL$5,$AD394/I383,$AD394-SUM($I417:BK417)))</f>
        <v>0</v>
      </c>
      <c r="BM417" s="154">
        <f>IF(BM$5&lt;=$D417,0,IF(SUM($D417,I383)&gt;BM$5,$AD394/I383,$AD394-SUM($I417:BL417)))</f>
        <v>0</v>
      </c>
      <c r="BN417" s="154">
        <f>IF(BN$5&lt;=$D417,0,IF(SUM($D417,I383)&gt;BN$5,$AD394/I383,$AD394-SUM($I417:BM417)))</f>
        <v>0</v>
      </c>
      <c r="BO417" s="154">
        <f>IF(BO$5&lt;=$D417,0,IF(SUM($D417,I383)&gt;BO$5,$AD394/I383,$AD394-SUM($I417:BN417)))</f>
        <v>0</v>
      </c>
      <c r="BP417" s="154">
        <f>IF(BP$5&lt;=$D417,0,IF(SUM($D417,I383)&gt;BP$5,$AD394/I383,$AD394-SUM($I417:BO417)))</f>
        <v>0</v>
      </c>
      <c r="BQ417" s="154">
        <f>IF(BQ$5&lt;=$D417,0,IF(SUM($D417,I383)&gt;BQ$5,$AD394/I383,$AD394-SUM($I417:BP417)))</f>
        <v>0</v>
      </c>
      <c r="BR417" s="154">
        <f>IF(BR$5&lt;=$D417,0,IF(SUM($D417,I383)&gt;BR$5,$AD394/I383,$AD394-SUM($I417:BQ417)))</f>
        <v>0</v>
      </c>
      <c r="BS417" s="154">
        <f>IF(BS$5&lt;=$D417,0,IF(SUM($D417,I383)&gt;BS$5,$AD394/I383,$AD394-SUM($I417:BR417)))</f>
        <v>0</v>
      </c>
      <c r="BT417" s="154">
        <f>IF(BT$5&lt;=$D417,0,IF(SUM($D417,I383)&gt;BT$5,$AD394/I383,$AD394-SUM($I417:BS417)))</f>
        <v>0</v>
      </c>
      <c r="BU417" s="154">
        <f>IF(BU$5&lt;=$D417,0,IF(SUM($D417,I383)&gt;BU$5,$AD394/I383,$AD394-SUM($I417:BT417)))</f>
        <v>0</v>
      </c>
      <c r="BV417" s="154">
        <f>IF(BV$5&lt;=$D417,0,IF(SUM($D417,I383)&gt;BV$5,$AD394/I383,$AD394-SUM($I417:BU417)))</f>
        <v>0</v>
      </c>
      <c r="BW417" s="154">
        <f>IF(BW$5&lt;=$D417,0,IF(SUM($D417,I383)&gt;BW$5,$AD394/I383,$AD394-SUM($I417:BV417)))</f>
        <v>0</v>
      </c>
    </row>
    <row r="418" spans="4:75" ht="12.75" customHeight="1" outlineLevel="1">
      <c r="D418" s="155">
        <f t="shared" si="103"/>
        <v>2034</v>
      </c>
      <c r="E418" s="120" t="s">
        <v>55</v>
      </c>
      <c r="I418" s="134"/>
      <c r="J418" s="152">
        <f>IF(J$5&lt;=$D418,0,IF(SUM($D418,I383)&gt;J$5,$AE394/I383,$AE394-SUM($I418:I418)))</f>
        <v>0</v>
      </c>
      <c r="K418" s="152">
        <f>IF(K$5&lt;=$D418,0,IF(SUM($D418,I383)&gt;K$5,$AE394/I383,$AE394-SUM($I418:J418)))</f>
        <v>0</v>
      </c>
      <c r="L418" s="152">
        <f>IF(L$5&lt;=$D418,0,IF(SUM($D418,I383)&gt;L$5,$AE394/I383,$AE394-SUM($I418:K418)))</f>
        <v>0</v>
      </c>
      <c r="M418" s="152">
        <f>IF(M$5&lt;=$D418,0,IF(SUM($D418,I383)&gt;M$5,$AE394/I383,$AE394-SUM($I418:L418)))</f>
        <v>0</v>
      </c>
      <c r="N418" s="152">
        <f>IF(N$5&lt;=$D418,0,IF(SUM($D418,I383)&gt;N$5,$AE394/I383,$AE394-SUM($I418:M418)))</f>
        <v>0</v>
      </c>
      <c r="O418" s="152">
        <f>IF(O$5&lt;=$D418,0,IF(SUM($D418,I383)&gt;O$5,$AE394/I383,$AE394-SUM($I418:N418)))</f>
        <v>0</v>
      </c>
      <c r="P418" s="152">
        <f>IF(P$5&lt;=$D418,0,IF(SUM($D418,I383)&gt;P$5,$AE394/I383,$AE394-SUM($I418:O418)))</f>
        <v>0</v>
      </c>
      <c r="Q418" s="152">
        <f>IF(Q$5&lt;=$D418,0,IF(SUM($D418,I383)&gt;Q$5,$AE394/I383,$AE394-SUM($I418:P418)))</f>
        <v>0</v>
      </c>
      <c r="R418" s="152">
        <f>IF(R$5&lt;=$D418,0,IF(SUM($D418,I383)&gt;R$5,$AE394/I383,$AE394-SUM($I418:Q418)))</f>
        <v>0</v>
      </c>
      <c r="S418" s="152">
        <f>IF(S$5&lt;=$D418,0,IF(SUM($D418,I383)&gt;S$5,$AE394/I383,$AE394-SUM($I418:R418)))</f>
        <v>0</v>
      </c>
      <c r="T418" s="152">
        <f>IF(T$5&lt;=$D418,0,IF(SUM($D418,I383)&gt;T$5,$AE394/I383,$AE394-SUM($I418:S418)))</f>
        <v>0</v>
      </c>
      <c r="U418" s="152">
        <f>IF(U$5&lt;=$D418,0,IF(SUM($D418,I383)&gt;U$5,$AE394/I383,$AE394-SUM($I418:T418)))</f>
        <v>0</v>
      </c>
      <c r="V418" s="152">
        <f>IF(V$5&lt;=$D418,0,IF(SUM($D418,I383)&gt;V$5,$AE394/I383,$AE394-SUM($I418:U418)))</f>
        <v>0</v>
      </c>
      <c r="W418" s="152">
        <f>IF(W$5&lt;=$D418,0,IF(SUM($D418,I383)&gt;W$5,$AE394/I383,$AE394-SUM($I418:V418)))</f>
        <v>0</v>
      </c>
      <c r="X418" s="152">
        <f>IF(X$5&lt;=$D418,0,IF(SUM($D418,I383)&gt;X$5,$AE394/I383,$AE394-SUM($I418:W418)))</f>
        <v>0</v>
      </c>
      <c r="Y418" s="152">
        <f>IF(Y$5&lt;=$D418,0,IF(SUM($D418,I383)&gt;Y$5,$AE394/I383,$AE394-SUM($I418:X418)))</f>
        <v>0</v>
      </c>
      <c r="Z418" s="152">
        <f>IF(Z$5&lt;=$D418,0,IF(SUM($D418,I383)&gt;Z$5,$AE394/I383,$AE394-SUM($I418:Y418)))</f>
        <v>0</v>
      </c>
      <c r="AA418" s="152">
        <f>IF(AA$5&lt;=$D418,0,IF(SUM($D418,I383)&gt;AA$5,$AE394/I383,$AE394-SUM($I418:Z418)))</f>
        <v>0</v>
      </c>
      <c r="AB418" s="152">
        <f>IF(AB$5&lt;=$D418,0,IF(SUM($D418,I383)&gt;AB$5,$AE394/I383,$AE394-SUM($I418:AA418)))</f>
        <v>0</v>
      </c>
      <c r="AC418" s="152">
        <f>IF(AC$5&lt;=$D418,0,IF(SUM($D418,I383)&gt;AC$5,$AE394/I383,$AE394-SUM($I418:AB418)))</f>
        <v>0</v>
      </c>
      <c r="AD418" s="152">
        <f>IF(AD$5&lt;=$D418,0,IF(SUM($D418,I383)&gt;AD$5,$AE394/I383,$AE394-SUM($I418:AC418)))</f>
        <v>0</v>
      </c>
      <c r="AE418" s="152">
        <f>IF(AE$5&lt;=$D418,0,IF(SUM($D418,I383)&gt;AE$5,$AE394/I383,$AE394-SUM($I418:AD418)))</f>
        <v>0</v>
      </c>
      <c r="AF418" s="153">
        <f>IF(AF$5&lt;=$D418,0,IF(SUM($D418,I383)&gt;AF$5,$AE394/I383,$AE394-SUM($I418:AE418)))</f>
        <v>0</v>
      </c>
      <c r="AG418" s="154">
        <f>IF(AG$5&lt;=$D418,0,IF(SUM($D418,I383)&gt;AG$5,$AE394/I383,$AE394-SUM($I418:AF418)))</f>
        <v>0</v>
      </c>
      <c r="AH418" s="154">
        <f>IF(AH$5&lt;=$D418,0,IF(SUM($D418,I383)&gt;AH$5,$AE394/I383,$AE394-SUM($I418:AG418)))</f>
        <v>0</v>
      </c>
      <c r="AI418" s="154">
        <f>IF(AI$5&lt;=$D418,0,IF(SUM($D418,I383)&gt;AI$5,$AE394/I383,$AE394-SUM($I418:AH418)))</f>
        <v>0</v>
      </c>
      <c r="AJ418" s="154">
        <f>IF(AJ$5&lt;=$D418,0,IF(SUM($D418,I383)&gt;AJ$5,$AE394/I383,$AE394-SUM($I418:AI418)))</f>
        <v>0</v>
      </c>
      <c r="AK418" s="154">
        <f>IF(AK$5&lt;=$D418,0,IF(SUM($D418,I383)&gt;AK$5,$AE394/I383,$AE394-SUM($I418:AJ418)))</f>
        <v>0</v>
      </c>
      <c r="AL418" s="154">
        <f>IF(AL$5&lt;=$D418,0,IF(SUM($D418,I383)&gt;AL$5,$AE394/I383,$AE394-SUM($I418:AK418)))</f>
        <v>0</v>
      </c>
      <c r="AM418" s="154">
        <f>IF(AM$5&lt;=$D418,0,IF(SUM($D418,I383)&gt;AM$5,$AE394/I383,$AE394-SUM($I418:AL418)))</f>
        <v>0</v>
      </c>
      <c r="AN418" s="154">
        <f>IF(AN$5&lt;=$D418,0,IF(SUM($D418,I383)&gt;AN$5,$AE394/I383,$AE394-SUM($I418:AM418)))</f>
        <v>0</v>
      </c>
      <c r="AO418" s="154">
        <f>IF(AO$5&lt;=$D418,0,IF(SUM($D418,I383)&gt;AO$5,$AE394/I383,$AE394-SUM($I418:AN418)))</f>
        <v>0</v>
      </c>
      <c r="AP418" s="154">
        <f>IF(AP$5&lt;=$D418,0,IF(SUM($D418,I383)&gt;AP$5,$AE394/I383,$AE394-SUM($I418:AO418)))</f>
        <v>0</v>
      </c>
      <c r="AQ418" s="154">
        <f>IF(AQ$5&lt;=$D418,0,IF(SUM($D418,I383)&gt;AQ$5,$AE394/I383,$AE394-SUM($I418:AP418)))</f>
        <v>0</v>
      </c>
      <c r="AR418" s="154">
        <f>IF(AR$5&lt;=$D418,0,IF(SUM($D418,I383)&gt;AR$5,$AE394/I383,$AE394-SUM($I418:AQ418)))</f>
        <v>0</v>
      </c>
      <c r="AS418" s="154">
        <f>IF(AS$5&lt;=$D418,0,IF(SUM($D418,I383)&gt;AS$5,$AE394/I383,$AE394-SUM($I418:AR418)))</f>
        <v>0</v>
      </c>
      <c r="AT418" s="154">
        <f>IF(AT$5&lt;=$D418,0,IF(SUM($D418,I383)&gt;AT$5,$AE394/I383,$AE394-SUM($I418:AS418)))</f>
        <v>0</v>
      </c>
      <c r="AU418" s="154">
        <f>IF(AU$5&lt;=$D418,0,IF(SUM($D418,I383)&gt;AU$5,$AE394/I383,$AE394-SUM($I418:AT418)))</f>
        <v>0</v>
      </c>
      <c r="AV418" s="154">
        <f>IF(AV$5&lt;=$D418,0,IF(SUM($D418,I383)&gt;AV$5,$AE394/I383,$AE394-SUM($I418:AU418)))</f>
        <v>0</v>
      </c>
      <c r="AW418" s="154">
        <f>IF(AW$5&lt;=$D418,0,IF(SUM($D418,I383)&gt;AW$5,$AE394/I383,$AE394-SUM($I418:AV418)))</f>
        <v>0</v>
      </c>
      <c r="AX418" s="154">
        <f>IF(AX$5&lt;=$D418,0,IF(SUM($D418,I383)&gt;AX$5,$AE394/I383,$AE394-SUM($I418:AW418)))</f>
        <v>0</v>
      </c>
      <c r="AY418" s="154">
        <f>IF(AY$5&lt;=$D418,0,IF(SUM($D418,I383)&gt;AY$5,$AE394/I383,$AE394-SUM($I418:AX418)))</f>
        <v>0</v>
      </c>
      <c r="AZ418" s="154">
        <f>IF(AZ$5&lt;=$D418,0,IF(SUM($D418,I383)&gt;AZ$5,$AE394/I383,$AE394-SUM($I418:AY418)))</f>
        <v>0</v>
      </c>
      <c r="BA418" s="154">
        <f>IF(BA$5&lt;=$D418,0,IF(SUM($D418,I383)&gt;BA$5,$AE394/I383,$AE394-SUM($I418:AZ418)))</f>
        <v>0</v>
      </c>
      <c r="BB418" s="154">
        <f>IF(BB$5&lt;=$D418,0,IF(SUM($D418,I383)&gt;BB$5,$AE394/I383,$AE394-SUM($I418:BA418)))</f>
        <v>0</v>
      </c>
      <c r="BC418" s="154">
        <f>IF(BC$5&lt;=$D418,0,IF(SUM($D418,I383)&gt;BC$5,$AE394/I383,$AE394-SUM($I418:BB418)))</f>
        <v>0</v>
      </c>
      <c r="BD418" s="154">
        <f>IF(BD$5&lt;=$D418,0,IF(SUM($D418,I383)&gt;BD$5,$AE394/I383,$AE394-SUM($I418:BC418)))</f>
        <v>0</v>
      </c>
      <c r="BE418" s="154">
        <f>IF(BE$5&lt;=$D418,0,IF(SUM($D418,I383)&gt;BE$5,$AE394/I383,$AE394-SUM($I418:BD418)))</f>
        <v>0</v>
      </c>
      <c r="BF418" s="154">
        <f>IF(BF$5&lt;=$D418,0,IF(SUM($D418,I383)&gt;BF$5,$AE394/I383,$AE394-SUM($I418:BE418)))</f>
        <v>0</v>
      </c>
      <c r="BG418" s="154">
        <f>IF(BG$5&lt;=$D418,0,IF(SUM($D418,I383)&gt;BG$5,$AE394/I383,$AE394-SUM($I418:BF418)))</f>
        <v>0</v>
      </c>
      <c r="BH418" s="154">
        <f>IF(BH$5&lt;=$D418,0,IF(SUM($D418,I383)&gt;BH$5,$AE394/I383,$AE394-SUM($I418:BG418)))</f>
        <v>0</v>
      </c>
      <c r="BI418" s="154">
        <f>IF(BI$5&lt;=$D418,0,IF(SUM($D418,I383)&gt;BI$5,$AE394/I383,$AE394-SUM($I418:BH418)))</f>
        <v>0</v>
      </c>
      <c r="BJ418" s="154">
        <f>IF(BJ$5&lt;=$D418,0,IF(SUM($D418,I383)&gt;BJ$5,$AE394/I383,$AE394-SUM($I418:BI418)))</f>
        <v>0</v>
      </c>
      <c r="BK418" s="154">
        <f>IF(BK$5&lt;=$D418,0,IF(SUM($D418,I383)&gt;BK$5,$AE394/I383,$AE394-SUM($I418:BJ418)))</f>
        <v>0</v>
      </c>
      <c r="BL418" s="154">
        <f>IF(BL$5&lt;=$D418,0,IF(SUM($D418,I383)&gt;BL$5,$AE394/I383,$AE394-SUM($I418:BK418)))</f>
        <v>0</v>
      </c>
      <c r="BM418" s="154">
        <f>IF(BM$5&lt;=$D418,0,IF(SUM($D418,I383)&gt;BM$5,$AE394/I383,$AE394-SUM($I418:BL418)))</f>
        <v>0</v>
      </c>
      <c r="BN418" s="154">
        <f>IF(BN$5&lt;=$D418,0,IF(SUM($D418,I383)&gt;BN$5,$AE394/I383,$AE394-SUM($I418:BM418)))</f>
        <v>0</v>
      </c>
      <c r="BO418" s="154">
        <f>IF(BO$5&lt;=$D418,0,IF(SUM($D418,I383)&gt;BO$5,$AE394/I383,$AE394-SUM($I418:BN418)))</f>
        <v>0</v>
      </c>
      <c r="BP418" s="154">
        <f>IF(BP$5&lt;=$D418,0,IF(SUM($D418,I383)&gt;BP$5,$AE394/I383,$AE394-SUM($I418:BO418)))</f>
        <v>0</v>
      </c>
      <c r="BQ418" s="154">
        <f>IF(BQ$5&lt;=$D418,0,IF(SUM($D418,I383)&gt;BQ$5,$AE394/I383,$AE394-SUM($I418:BP418)))</f>
        <v>0</v>
      </c>
      <c r="BR418" s="154">
        <f>IF(BR$5&lt;=$D418,0,IF(SUM($D418,I383)&gt;BR$5,$AE394/I383,$AE394-SUM($I418:BQ418)))</f>
        <v>0</v>
      </c>
      <c r="BS418" s="154">
        <f>IF(BS$5&lt;=$D418,0,IF(SUM($D418,I383)&gt;BS$5,$AE394/I383,$AE394-SUM($I418:BR418)))</f>
        <v>0</v>
      </c>
      <c r="BT418" s="154">
        <f>IF(BT$5&lt;=$D418,0,IF(SUM($D418,I383)&gt;BT$5,$AE394/I383,$AE394-SUM($I418:BS418)))</f>
        <v>0</v>
      </c>
      <c r="BU418" s="154">
        <f>IF(BU$5&lt;=$D418,0,IF(SUM($D418,I383)&gt;BU$5,$AE394/I383,$AE394-SUM($I418:BT418)))</f>
        <v>0</v>
      </c>
      <c r="BV418" s="154">
        <f>IF(BV$5&lt;=$D418,0,IF(SUM($D418,I383)&gt;BV$5,$AE394/I383,$AE394-SUM($I418:BU418)))</f>
        <v>0</v>
      </c>
      <c r="BW418" s="154">
        <f>IF(BW$5&lt;=$D418,0,IF(SUM($D418,I383)&gt;BW$5,$AE394/I383,$AE394-SUM($I418:BV418)))</f>
        <v>0</v>
      </c>
    </row>
    <row r="419" spans="4:75" ht="12.75" customHeight="1" outlineLevel="1">
      <c r="D419" s="155">
        <f t="shared" si="103"/>
        <v>2035</v>
      </c>
      <c r="E419" s="120" t="s">
        <v>55</v>
      </c>
      <c r="I419" s="134"/>
      <c r="J419" s="152">
        <f>IF(J$5&lt;=$D419,0,IF(SUM($D419,I383)&gt;J$5,$AF394/I383,$AF394-SUM($I419:I419)))</f>
        <v>0</v>
      </c>
      <c r="K419" s="152">
        <f>IF(K$5&lt;=$D419,0,IF(SUM($D419,I383)&gt;K$5,$AF394/I383,$AF394-SUM($I419:J419)))</f>
        <v>0</v>
      </c>
      <c r="L419" s="152">
        <f>IF(L$5&lt;=$D419,0,IF(SUM($D419,I383)&gt;L$5,$AF394/I383,$AF394-SUM($I419:K419)))</f>
        <v>0</v>
      </c>
      <c r="M419" s="152">
        <f>IF(M$5&lt;=$D419,0,IF(SUM($D419,I383)&gt;M$5,$AF394/I383,$AF394-SUM($I419:L419)))</f>
        <v>0</v>
      </c>
      <c r="N419" s="152">
        <f>IF(N$5&lt;=$D419,0,IF(SUM($D419,I383)&gt;N$5,$AF394/I383,$AF394-SUM($I419:M419)))</f>
        <v>0</v>
      </c>
      <c r="O419" s="152">
        <f>IF(O$5&lt;=$D419,0,IF(SUM($D419,I383)&gt;O$5,$AF394/I383,$AF394-SUM($I419:N419)))</f>
        <v>0</v>
      </c>
      <c r="P419" s="152">
        <f>IF(P$5&lt;=$D419,0,IF(SUM($D419,I383)&gt;P$5,$AF394/I383,$AF394-SUM($I419:O419)))</f>
        <v>0</v>
      </c>
      <c r="Q419" s="152">
        <f>IF(Q$5&lt;=$D419,0,IF(SUM($D419,I383)&gt;Q$5,$AF394/I383,$AF394-SUM($I419:P419)))</f>
        <v>0</v>
      </c>
      <c r="R419" s="152">
        <f>IF(R$5&lt;=$D419,0,IF(SUM($D419,I383)&gt;R$5,$AF394/I383,$AF394-SUM($I419:Q419)))</f>
        <v>0</v>
      </c>
      <c r="S419" s="152">
        <f>IF(S$5&lt;=$D419,0,IF(SUM($D419,I383)&gt;S$5,$AF394/I383,$AF394-SUM($I419:R419)))</f>
        <v>0</v>
      </c>
      <c r="T419" s="152">
        <f>IF(T$5&lt;=$D419,0,IF(SUM($D419,I383)&gt;T$5,$AF394/I383,$AF394-SUM($I419:S419)))</f>
        <v>0</v>
      </c>
      <c r="U419" s="152">
        <f>IF(U$5&lt;=$D419,0,IF(SUM($D419,I383)&gt;U$5,$AF394/I383,$AF394-SUM($I419:T419)))</f>
        <v>0</v>
      </c>
      <c r="V419" s="152">
        <f>IF(V$5&lt;=$D419,0,IF(SUM($D419,I383)&gt;V$5,$AF394/I383,$AF394-SUM($I419:U419)))</f>
        <v>0</v>
      </c>
      <c r="W419" s="152">
        <f>IF(W$5&lt;=$D419,0,IF(SUM($D419,I383)&gt;W$5,$AF394/I383,$AF394-SUM($I419:V419)))</f>
        <v>0</v>
      </c>
      <c r="X419" s="152">
        <f>IF(X$5&lt;=$D419,0,IF(SUM($D419,I383)&gt;X$5,$AF394/I383,$AF394-SUM($I419:W419)))</f>
        <v>0</v>
      </c>
      <c r="Y419" s="152">
        <f>IF(Y$5&lt;=$D419,0,IF(SUM($D419,I383)&gt;Y$5,$AF394/I383,$AF394-SUM($I419:X419)))</f>
        <v>0</v>
      </c>
      <c r="Z419" s="152">
        <f>IF(Z$5&lt;=$D419,0,IF(SUM($D419,I383)&gt;Z$5,$AF394/I383,$AF394-SUM($I419:Y419)))</f>
        <v>0</v>
      </c>
      <c r="AA419" s="152">
        <f>IF(AA$5&lt;=$D419,0,IF(SUM($D419,I383)&gt;AA$5,$AF394/I383,$AF394-SUM($I419:Z419)))</f>
        <v>0</v>
      </c>
      <c r="AB419" s="152">
        <f>IF(AB$5&lt;=$D419,0,IF(SUM($D419,I383)&gt;AB$5,$AF394/I383,$AF394-SUM($I419:AA419)))</f>
        <v>0</v>
      </c>
      <c r="AC419" s="152">
        <f>IF(AC$5&lt;=$D419,0,IF(SUM($D419,I383)&gt;AC$5,$AF394/I383,$AF394-SUM($I419:AB419)))</f>
        <v>0</v>
      </c>
      <c r="AD419" s="152">
        <f>IF(AD$5&lt;=$D419,0,IF(SUM($D419,I383)&gt;AD$5,$AF394/I383,$AF394-SUM($I419:AC419)))</f>
        <v>0</v>
      </c>
      <c r="AE419" s="152">
        <f>IF(AE$5&lt;=$D419,0,IF(SUM($D419,I383)&gt;AE$5,$AF394/I383,$AF394-SUM($I419:AD419)))</f>
        <v>0</v>
      </c>
      <c r="AF419" s="152">
        <f>IF(AF$5&lt;=$D419,0,IF(SUM($D419,I383)&gt;AF$5,$AF394/I383,$AF394-SUM($I419:AE419)))</f>
        <v>0</v>
      </c>
      <c r="AG419" s="153">
        <f>IF(AG$5&lt;=$D419,0,IF(SUM($D419,I383)&gt;AG$5,$AF394/I383,$AF394-SUM($I419:AF419)))</f>
        <v>0</v>
      </c>
      <c r="AH419" s="154">
        <f>IF(AH$5&lt;=$D419,0,IF(SUM($D419,I383)&gt;AH$5,$AF394/I383,$AF394-SUM($I419:AG419)))</f>
        <v>0</v>
      </c>
      <c r="AI419" s="154">
        <f>IF(AI$5&lt;=$D419,0,IF(SUM($D419,I383)&gt;AI$5,$AF394/I383,$AF394-SUM($I419:AH419)))</f>
        <v>0</v>
      </c>
      <c r="AJ419" s="154">
        <f>IF(AJ$5&lt;=$D419,0,IF(SUM($D419,I383)&gt;AJ$5,$AF394/I383,$AF394-SUM($I419:AI419)))</f>
        <v>0</v>
      </c>
      <c r="AK419" s="154">
        <f>IF(AK$5&lt;=$D419,0,IF(SUM($D419,I383)&gt;AK$5,$AF394/I383,$AF394-SUM($I419:AJ419)))</f>
        <v>0</v>
      </c>
      <c r="AL419" s="154">
        <f>IF(AL$5&lt;=$D419,0,IF(SUM($D419,I383)&gt;AL$5,$AF394/I383,$AF394-SUM($I419:AK419)))</f>
        <v>0</v>
      </c>
      <c r="AM419" s="154">
        <f>IF(AM$5&lt;=$D419,0,IF(SUM($D419,I383)&gt;AM$5,$AF394/I383,$AF394-SUM($I419:AL419)))</f>
        <v>0</v>
      </c>
      <c r="AN419" s="154">
        <f>IF(AN$5&lt;=$D419,0,IF(SUM($D419,I383)&gt;AN$5,$AF394/I383,$AF394-SUM($I419:AM419)))</f>
        <v>0</v>
      </c>
      <c r="AO419" s="154">
        <f>IF(AO$5&lt;=$D419,0,IF(SUM($D419,I383)&gt;AO$5,$AF394/I383,$AF394-SUM($I419:AN419)))</f>
        <v>0</v>
      </c>
      <c r="AP419" s="154">
        <f>IF(AP$5&lt;=$D419,0,IF(SUM($D419,I383)&gt;AP$5,$AF394/I383,$AF394-SUM($I419:AO419)))</f>
        <v>0</v>
      </c>
      <c r="AQ419" s="154">
        <f>IF(AQ$5&lt;=$D419,0,IF(SUM($D419,I383)&gt;AQ$5,$AF394/I383,$AF394-SUM($I419:AP419)))</f>
        <v>0</v>
      </c>
      <c r="AR419" s="154">
        <f>IF(AR$5&lt;=$D419,0,IF(SUM($D419,I383)&gt;AR$5,$AF394/I383,$AF394-SUM($I419:AQ419)))</f>
        <v>0</v>
      </c>
      <c r="AS419" s="154">
        <f>IF(AS$5&lt;=$D419,0,IF(SUM($D419,I383)&gt;AS$5,$AF394/I383,$AF394-SUM($I419:AR419)))</f>
        <v>0</v>
      </c>
      <c r="AT419" s="154">
        <f>IF(AT$5&lt;=$D419,0,IF(SUM($D419,I383)&gt;AT$5,$AF394/I383,$AF394-SUM($I419:AS419)))</f>
        <v>0</v>
      </c>
      <c r="AU419" s="154">
        <f>IF(AU$5&lt;=$D419,0,IF(SUM($D419,I383)&gt;AU$5,$AF394/I383,$AF394-SUM($I419:AT419)))</f>
        <v>0</v>
      </c>
      <c r="AV419" s="154">
        <f>IF(AV$5&lt;=$D419,0,IF(SUM($D419,I383)&gt;AV$5,$AF394/I383,$AF394-SUM($I419:AU419)))</f>
        <v>0</v>
      </c>
      <c r="AW419" s="154">
        <f>IF(AW$5&lt;=$D419,0,IF(SUM($D419,I383)&gt;AW$5,$AF394/I383,$AF394-SUM($I419:AV419)))</f>
        <v>0</v>
      </c>
      <c r="AX419" s="154">
        <f>IF(AX$5&lt;=$D419,0,IF(SUM($D419,I383)&gt;AX$5,$AF394/I383,$AF394-SUM($I419:AW419)))</f>
        <v>0</v>
      </c>
      <c r="AY419" s="154">
        <f>IF(AY$5&lt;=$D419,0,IF(SUM($D419,I383)&gt;AY$5,$AF394/I383,$AF394-SUM($I419:AX419)))</f>
        <v>0</v>
      </c>
      <c r="AZ419" s="154">
        <f>IF(AZ$5&lt;=$D419,0,IF(SUM($D419,I383)&gt;AZ$5,$AF394/I383,$AF394-SUM($I419:AY419)))</f>
        <v>0</v>
      </c>
      <c r="BA419" s="154">
        <f>IF(BA$5&lt;=$D419,0,IF(SUM($D419,I383)&gt;BA$5,$AF394/I383,$AF394-SUM($I419:AZ419)))</f>
        <v>0</v>
      </c>
      <c r="BB419" s="154">
        <f>IF(BB$5&lt;=$D419,0,IF(SUM($D419,I383)&gt;BB$5,$AF394/I383,$AF394-SUM($I419:BA419)))</f>
        <v>0</v>
      </c>
      <c r="BC419" s="154">
        <f>IF(BC$5&lt;=$D419,0,IF(SUM($D419,I383)&gt;BC$5,$AF394/I383,$AF394-SUM($I419:BB419)))</f>
        <v>0</v>
      </c>
      <c r="BD419" s="154">
        <f>IF(BD$5&lt;=$D419,0,IF(SUM($D419,I383)&gt;BD$5,$AF394/I383,$AF394-SUM($I419:BC419)))</f>
        <v>0</v>
      </c>
      <c r="BE419" s="154">
        <f>IF(BE$5&lt;=$D419,0,IF(SUM($D419,I383)&gt;BE$5,$AF394/I383,$AF394-SUM($I419:BD419)))</f>
        <v>0</v>
      </c>
      <c r="BF419" s="154">
        <f>IF(BF$5&lt;=$D419,0,IF(SUM($D419,I383)&gt;BF$5,$AF394/I383,$AF394-SUM($I419:BE419)))</f>
        <v>0</v>
      </c>
      <c r="BG419" s="154">
        <f>IF(BG$5&lt;=$D419,0,IF(SUM($D419,I383)&gt;BG$5,$AF394/I383,$AF394-SUM($I419:BF419)))</f>
        <v>0</v>
      </c>
      <c r="BH419" s="154">
        <f>IF(BH$5&lt;=$D419,0,IF(SUM($D419,I383)&gt;BH$5,$AF394/I383,$AF394-SUM($I419:BG419)))</f>
        <v>0</v>
      </c>
      <c r="BI419" s="154">
        <f>IF(BI$5&lt;=$D419,0,IF(SUM($D419,I383)&gt;BI$5,$AF394/I383,$AF394-SUM($I419:BH419)))</f>
        <v>0</v>
      </c>
      <c r="BJ419" s="154">
        <f>IF(BJ$5&lt;=$D419,0,IF(SUM($D419,I383)&gt;BJ$5,$AF394/I383,$AF394-SUM($I419:BI419)))</f>
        <v>0</v>
      </c>
      <c r="BK419" s="154">
        <f>IF(BK$5&lt;=$D419,0,IF(SUM($D419,I383)&gt;BK$5,$AF394/I383,$AF394-SUM($I419:BJ419)))</f>
        <v>0</v>
      </c>
      <c r="BL419" s="154">
        <f>IF(BL$5&lt;=$D419,0,IF(SUM($D419,I383)&gt;BL$5,$AF394/I383,$AF394-SUM($I419:BK419)))</f>
        <v>0</v>
      </c>
      <c r="BM419" s="154">
        <f>IF(BM$5&lt;=$D419,0,IF(SUM($D419,I383)&gt;BM$5,$AF394/I383,$AF394-SUM($I419:BL419)))</f>
        <v>0</v>
      </c>
      <c r="BN419" s="154">
        <f>IF(BN$5&lt;=$D419,0,IF(SUM($D419,I383)&gt;BN$5,$AF394/I383,$AF394-SUM($I419:BM419)))</f>
        <v>0</v>
      </c>
      <c r="BO419" s="154">
        <f>IF(BO$5&lt;=$D419,0,IF(SUM($D419,I383)&gt;BO$5,$AF394/I383,$AF394-SUM($I419:BN419)))</f>
        <v>0</v>
      </c>
      <c r="BP419" s="154">
        <f>IF(BP$5&lt;=$D419,0,IF(SUM($D419,I383)&gt;BP$5,$AF394/I383,$AF394-SUM($I419:BO419)))</f>
        <v>0</v>
      </c>
      <c r="BQ419" s="154">
        <f>IF(BQ$5&lt;=$D419,0,IF(SUM($D419,I383)&gt;BQ$5,$AF394/I383,$AF394-SUM($I419:BP419)))</f>
        <v>0</v>
      </c>
      <c r="BR419" s="154">
        <f>IF(BR$5&lt;=$D419,0,IF(SUM($D419,I383)&gt;BR$5,$AF394/I383,$AF394-SUM($I419:BQ419)))</f>
        <v>0</v>
      </c>
      <c r="BS419" s="154">
        <f>IF(BS$5&lt;=$D419,0,IF(SUM($D419,I383)&gt;BS$5,$AF394/I383,$AF394-SUM($I419:BR419)))</f>
        <v>0</v>
      </c>
      <c r="BT419" s="154">
        <f>IF(BT$5&lt;=$D419,0,IF(SUM($D419,I383)&gt;BT$5,$AF394/I383,$AF394-SUM($I419:BS419)))</f>
        <v>0</v>
      </c>
      <c r="BU419" s="154">
        <f>IF(BU$5&lt;=$D419,0,IF(SUM($D419,I383)&gt;BU$5,$AF394/I383,$AF394-SUM($I419:BT419)))</f>
        <v>0</v>
      </c>
      <c r="BV419" s="154">
        <f>IF(BV$5&lt;=$D419,0,IF(SUM($D419,I383)&gt;BV$5,$AF394/I383,$AF394-SUM($I419:BU419)))</f>
        <v>0</v>
      </c>
      <c r="BW419" s="154">
        <f>IF(BW$5&lt;=$D419,0,IF(SUM($D419,I383)&gt;BW$5,$AF394/I383,$AF394-SUM($I419:BV419)))</f>
        <v>0</v>
      </c>
    </row>
    <row r="420" spans="4:75" ht="12.75" customHeight="1" outlineLevel="1">
      <c r="D420" s="155">
        <f t="shared" si="103"/>
        <v>2036</v>
      </c>
      <c r="E420" s="120" t="s">
        <v>55</v>
      </c>
      <c r="I420" s="134"/>
      <c r="J420" s="152">
        <f>IF(J$5&lt;=$D420,0,IF(SUM($D420,I383)&gt;J$5,$AG394/I383,$AG394-SUM($I420:I420)))</f>
        <v>0</v>
      </c>
      <c r="K420" s="152">
        <f>IF(K$5&lt;=$D420,0,IF(SUM($D420,I383)&gt;K$5,$AG394/I383,$AG394-SUM($I420:J420)))</f>
        <v>0</v>
      </c>
      <c r="L420" s="152">
        <f>IF(L$5&lt;=$D420,0,IF(SUM($D420,I383)&gt;L$5,$AG394/I383,$AG394-SUM($I420:K420)))</f>
        <v>0</v>
      </c>
      <c r="M420" s="152">
        <f>IF(M$5&lt;=$D420,0,IF(SUM($D420,I383)&gt;M$5,$AG394/I383,$AG394-SUM($I420:L420)))</f>
        <v>0</v>
      </c>
      <c r="N420" s="152">
        <f>IF(N$5&lt;=$D420,0,IF(SUM($D420,I383)&gt;N$5,$AG394/I383,$AG394-SUM($I420:M420)))</f>
        <v>0</v>
      </c>
      <c r="O420" s="152">
        <f>IF(O$5&lt;=$D420,0,IF(SUM($D420,I383)&gt;O$5,$AG394/I383,$AG394-SUM($I420:N420)))</f>
        <v>0</v>
      </c>
      <c r="P420" s="152">
        <f>IF(P$5&lt;=$D420,0,IF(SUM($D420,I383)&gt;P$5,$AG394/I383,$AG394-SUM($I420:O420)))</f>
        <v>0</v>
      </c>
      <c r="Q420" s="152">
        <f>IF(Q$5&lt;=$D420,0,IF(SUM($D420,I383)&gt;Q$5,$AG394/I383,$AG394-SUM($I420:P420)))</f>
        <v>0</v>
      </c>
      <c r="R420" s="152">
        <f>IF(R$5&lt;=$D420,0,IF(SUM($D420,I383)&gt;R$5,$AG394/I383,$AG394-SUM($I420:Q420)))</f>
        <v>0</v>
      </c>
      <c r="S420" s="152">
        <f>IF(S$5&lt;=$D420,0,IF(SUM($D420,I383)&gt;S$5,$AG394/I383,$AG394-SUM($I420:R420)))</f>
        <v>0</v>
      </c>
      <c r="T420" s="152">
        <f>IF(T$5&lt;=$D420,0,IF(SUM($D420,I383)&gt;T$5,$AG394/I383,$AG394-SUM($I420:S420)))</f>
        <v>0</v>
      </c>
      <c r="U420" s="152">
        <f>IF(U$5&lt;=$D420,0,IF(SUM($D420,I383)&gt;U$5,$AG394/I383,$AG394-SUM($I420:T420)))</f>
        <v>0</v>
      </c>
      <c r="V420" s="152">
        <f>IF(V$5&lt;=$D420,0,IF(SUM($D420,I383)&gt;V$5,$AG394/I383,$AG394-SUM($I420:U420)))</f>
        <v>0</v>
      </c>
      <c r="W420" s="152">
        <f>IF(W$5&lt;=$D420,0,IF(SUM($D420,I383)&gt;W$5,$AG394/I383,$AG394-SUM($I420:V420)))</f>
        <v>0</v>
      </c>
      <c r="X420" s="152">
        <f>IF(X$5&lt;=$D420,0,IF(SUM($D420,I383)&gt;X$5,$AG394/I383,$AG394-SUM($I420:W420)))</f>
        <v>0</v>
      </c>
      <c r="Y420" s="152">
        <f>IF(Y$5&lt;=$D420,0,IF(SUM($D420,I383)&gt;Y$5,$AG394/I383,$AG394-SUM($I420:X420)))</f>
        <v>0</v>
      </c>
      <c r="Z420" s="152">
        <f>IF(Z$5&lt;=$D420,0,IF(SUM($D420,I383)&gt;Z$5,$AG394/I383,$AG394-SUM($I420:Y420)))</f>
        <v>0</v>
      </c>
      <c r="AA420" s="152">
        <f>IF(AA$5&lt;=$D420,0,IF(SUM($D420,I383)&gt;AA$5,$AG394/I383,$AG394-SUM($I420:Z420)))</f>
        <v>0</v>
      </c>
      <c r="AB420" s="152">
        <f>IF(AB$5&lt;=$D420,0,IF(SUM($D420,I383)&gt;AB$5,$AG394/I383,$AG394-SUM($I420:AA420)))</f>
        <v>0</v>
      </c>
      <c r="AC420" s="152">
        <f>IF(AC$5&lt;=$D420,0,IF(SUM($D420,I383)&gt;AC$5,$AG394/I383,$AG394-SUM($I420:AB420)))</f>
        <v>0</v>
      </c>
      <c r="AD420" s="152">
        <f>IF(AD$5&lt;=$D420,0,IF(SUM($D420,I383)&gt;AD$5,$AG394/I383,$AG394-SUM($I420:AC420)))</f>
        <v>0</v>
      </c>
      <c r="AE420" s="152">
        <f>IF(AE$5&lt;=$D420,0,IF(SUM($D420,I383)&gt;AE$5,$AG394/I383,$AG394-SUM($I420:AD420)))</f>
        <v>0</v>
      </c>
      <c r="AF420" s="152">
        <f>IF(AF$5&lt;=$D420,0,IF(SUM($D420,I383)&gt;AF$5,$AG394/I383,$AG394-SUM($I420:AE420)))</f>
        <v>0</v>
      </c>
      <c r="AG420" s="152">
        <f>IF(AG$5&lt;=$D420,0,IF(SUM($D420,I383)&gt;AG$5,$AG394/I383,$AG394-SUM($I420:AF420)))</f>
        <v>0</v>
      </c>
      <c r="AH420" s="153">
        <f>IF(AH$5&lt;=$D420,0,IF(SUM($D420,I383)&gt;AH$5,$AG394/I383,$AG394-SUM($I420:AG420)))</f>
        <v>0</v>
      </c>
      <c r="AI420" s="154">
        <f>IF(AI$5&lt;=$D420,0,IF(SUM($D420,I383)&gt;AI$5,$AG394/I383,$AG394-SUM($I420:AH420)))</f>
        <v>0</v>
      </c>
      <c r="AJ420" s="154">
        <f>IF(AJ$5&lt;=$D420,0,IF(SUM($D420,I383)&gt;AJ$5,$AG394/I383,$AG394-SUM($I420:AI420)))</f>
        <v>0</v>
      </c>
      <c r="AK420" s="154">
        <f>IF(AK$5&lt;=$D420,0,IF(SUM($D420,I383)&gt;AK$5,$AG394/I383,$AG394-SUM($I420:AJ420)))</f>
        <v>0</v>
      </c>
      <c r="AL420" s="154">
        <f>IF(AL$5&lt;=$D420,0,IF(SUM($D420,I383)&gt;AL$5,$AG394/I383,$AG394-SUM($I420:AK420)))</f>
        <v>0</v>
      </c>
      <c r="AM420" s="154">
        <f>IF(AM$5&lt;=$D420,0,IF(SUM($D420,I383)&gt;AM$5,$AG394/I383,$AG394-SUM($I420:AL420)))</f>
        <v>0</v>
      </c>
      <c r="AN420" s="154">
        <f>IF(AN$5&lt;=$D420,0,IF(SUM($D420,I383)&gt;AN$5,$AG394/I383,$AG394-SUM($I420:AM420)))</f>
        <v>0</v>
      </c>
      <c r="AO420" s="154">
        <f>IF(AO$5&lt;=$D420,0,IF(SUM($D420,I383)&gt;AO$5,$AG394/I383,$AG394-SUM($I420:AN420)))</f>
        <v>0</v>
      </c>
      <c r="AP420" s="154">
        <f>IF(AP$5&lt;=$D420,0,IF(SUM($D420,I383)&gt;AP$5,$AG394/I383,$AG394-SUM($I420:AO420)))</f>
        <v>0</v>
      </c>
      <c r="AQ420" s="154">
        <f>IF(AQ$5&lt;=$D420,0,IF(SUM($D420,I383)&gt;AQ$5,$AG394/I383,$AG394-SUM($I420:AP420)))</f>
        <v>0</v>
      </c>
      <c r="AR420" s="154">
        <f>IF(AR$5&lt;=$D420,0,IF(SUM($D420,I383)&gt;AR$5,$AG394/I383,$AG394-SUM($I420:AQ420)))</f>
        <v>0</v>
      </c>
      <c r="AS420" s="154">
        <f>IF(AS$5&lt;=$D420,0,IF(SUM($D420,I383)&gt;AS$5,$AG394/I383,$AG394-SUM($I420:AR420)))</f>
        <v>0</v>
      </c>
      <c r="AT420" s="154">
        <f>IF(AT$5&lt;=$D420,0,IF(SUM($D420,I383)&gt;AT$5,$AG394/I383,$AG394-SUM($I420:AS420)))</f>
        <v>0</v>
      </c>
      <c r="AU420" s="154">
        <f>IF(AU$5&lt;=$D420,0,IF(SUM($D420,I383)&gt;AU$5,$AG394/I383,$AG394-SUM($I420:AT420)))</f>
        <v>0</v>
      </c>
      <c r="AV420" s="154">
        <f>IF(AV$5&lt;=$D420,0,IF(SUM($D420,I383)&gt;AV$5,$AG394/I383,$AG394-SUM($I420:AU420)))</f>
        <v>0</v>
      </c>
      <c r="AW420" s="154">
        <f>IF(AW$5&lt;=$D420,0,IF(SUM($D420,I383)&gt;AW$5,$AG394/I383,$AG394-SUM($I420:AV420)))</f>
        <v>0</v>
      </c>
      <c r="AX420" s="154">
        <f>IF(AX$5&lt;=$D420,0,IF(SUM($D420,I383)&gt;AX$5,$AG394/I383,$AG394-SUM($I420:AW420)))</f>
        <v>0</v>
      </c>
      <c r="AY420" s="154">
        <f>IF(AY$5&lt;=$D420,0,IF(SUM($D420,I383)&gt;AY$5,$AG394/I383,$AG394-SUM($I420:AX420)))</f>
        <v>0</v>
      </c>
      <c r="AZ420" s="154">
        <f>IF(AZ$5&lt;=$D420,0,IF(SUM($D420,I383)&gt;AZ$5,$AG394/I383,$AG394-SUM($I420:AY420)))</f>
        <v>0</v>
      </c>
      <c r="BA420" s="154">
        <f>IF(BA$5&lt;=$D420,0,IF(SUM($D420,I383)&gt;BA$5,$AG394/I383,$AG394-SUM($I420:AZ420)))</f>
        <v>0</v>
      </c>
      <c r="BB420" s="154">
        <f>IF(BB$5&lt;=$D420,0,IF(SUM($D420,I383)&gt;BB$5,$AG394/I383,$AG394-SUM($I420:BA420)))</f>
        <v>0</v>
      </c>
      <c r="BC420" s="154">
        <f>IF(BC$5&lt;=$D420,0,IF(SUM($D420,I383)&gt;BC$5,$AG394/I383,$AG394-SUM($I420:BB420)))</f>
        <v>0</v>
      </c>
      <c r="BD420" s="154">
        <f>IF(BD$5&lt;=$D420,0,IF(SUM($D420,I383)&gt;BD$5,$AG394/I383,$AG394-SUM($I420:BC420)))</f>
        <v>0</v>
      </c>
      <c r="BE420" s="154">
        <f>IF(BE$5&lt;=$D420,0,IF(SUM($D420,I383)&gt;BE$5,$AG394/I383,$AG394-SUM($I420:BD420)))</f>
        <v>0</v>
      </c>
      <c r="BF420" s="154">
        <f>IF(BF$5&lt;=$D420,0,IF(SUM($D420,I383)&gt;BF$5,$AG394/I383,$AG394-SUM($I420:BE420)))</f>
        <v>0</v>
      </c>
      <c r="BG420" s="154">
        <f>IF(BG$5&lt;=$D420,0,IF(SUM($D420,I383)&gt;BG$5,$AG394/I383,$AG394-SUM($I420:BF420)))</f>
        <v>0</v>
      </c>
      <c r="BH420" s="154">
        <f>IF(BH$5&lt;=$D420,0,IF(SUM($D420,I383)&gt;BH$5,$AG394/I383,$AG394-SUM($I420:BG420)))</f>
        <v>0</v>
      </c>
      <c r="BI420" s="154">
        <f>IF(BI$5&lt;=$D420,0,IF(SUM($D420,I383)&gt;BI$5,$AG394/I383,$AG394-SUM($I420:BH420)))</f>
        <v>0</v>
      </c>
      <c r="BJ420" s="154">
        <f>IF(BJ$5&lt;=$D420,0,IF(SUM($D420,I383)&gt;BJ$5,$AG394/I383,$AG394-SUM($I420:BI420)))</f>
        <v>0</v>
      </c>
      <c r="BK420" s="154">
        <f>IF(BK$5&lt;=$D420,0,IF(SUM($D420,I383)&gt;BK$5,$AG394/I383,$AG394-SUM($I420:BJ420)))</f>
        <v>0</v>
      </c>
      <c r="BL420" s="154">
        <f>IF(BL$5&lt;=$D420,0,IF(SUM($D420,I383)&gt;BL$5,$AG394/I383,$AG394-SUM($I420:BK420)))</f>
        <v>0</v>
      </c>
      <c r="BM420" s="154">
        <f>IF(BM$5&lt;=$D420,0,IF(SUM($D420,I383)&gt;BM$5,$AG394/I383,$AG394-SUM($I420:BL420)))</f>
        <v>0</v>
      </c>
      <c r="BN420" s="154">
        <f>IF(BN$5&lt;=$D420,0,IF(SUM($D420,I383)&gt;BN$5,$AG394/I383,$AG394-SUM($I420:BM420)))</f>
        <v>0</v>
      </c>
      <c r="BO420" s="154">
        <f>IF(BO$5&lt;=$D420,0,IF(SUM($D420,I383)&gt;BO$5,$AG394/I383,$AG394-SUM($I420:BN420)))</f>
        <v>0</v>
      </c>
      <c r="BP420" s="154">
        <f>IF(BP$5&lt;=$D420,0,IF(SUM($D420,I383)&gt;BP$5,$AG394/I383,$AG394-SUM($I420:BO420)))</f>
        <v>0</v>
      </c>
      <c r="BQ420" s="154">
        <f>IF(BQ$5&lt;=$D420,0,IF(SUM($D420,I383)&gt;BQ$5,$AG394/I383,$AG394-SUM($I420:BP420)))</f>
        <v>0</v>
      </c>
      <c r="BR420" s="154">
        <f>IF(BR$5&lt;=$D420,0,IF(SUM($D420,I383)&gt;BR$5,$AG394/I383,$AG394-SUM($I420:BQ420)))</f>
        <v>0</v>
      </c>
      <c r="BS420" s="154">
        <f>IF(BS$5&lt;=$D420,0,IF(SUM($D420,I383)&gt;BS$5,$AG394/I383,$AG394-SUM($I420:BR420)))</f>
        <v>0</v>
      </c>
      <c r="BT420" s="154">
        <f>IF(BT$5&lt;=$D420,0,IF(SUM($D420,I383)&gt;BT$5,$AG394/I383,$AG394-SUM($I420:BS420)))</f>
        <v>0</v>
      </c>
      <c r="BU420" s="154">
        <f>IF(BU$5&lt;=$D420,0,IF(SUM($D420,I383)&gt;BU$5,$AG394/I383,$AG394-SUM($I420:BT420)))</f>
        <v>0</v>
      </c>
      <c r="BV420" s="154">
        <f>IF(BV$5&lt;=$D420,0,IF(SUM($D420,I383)&gt;BV$5,$AG394/I383,$AG394-SUM($I420:BU420)))</f>
        <v>0</v>
      </c>
      <c r="BW420" s="154">
        <f>IF(BW$5&lt;=$D420,0,IF(SUM($D420,I383)&gt;BW$5,$AG394/I383,$AG394-SUM($I420:BV420)))</f>
        <v>0</v>
      </c>
    </row>
    <row r="421" spans="4:75" ht="12.75" customHeight="1" outlineLevel="1">
      <c r="D421" s="155">
        <f t="shared" si="103"/>
        <v>2037</v>
      </c>
      <c r="E421" s="120" t="s">
        <v>55</v>
      </c>
      <c r="I421" s="134"/>
      <c r="J421" s="152">
        <f>IF(J$5&lt;=$D421,0,IF(SUM($D421,I383)&gt;J$5,$AH394/I383,$AH394-SUM($I421:I421)))</f>
        <v>0</v>
      </c>
      <c r="K421" s="152">
        <f>IF(K$5&lt;=$D421,0,IF(SUM($D421,I383)&gt;K$5,$AH394/I383,$AH394-SUM($I421:J421)))</f>
        <v>0</v>
      </c>
      <c r="L421" s="152">
        <f>IF(L$5&lt;=$D421,0,IF(SUM($D421,I383)&gt;L$5,$AH394/I383,$AH394-SUM($I421:K421)))</f>
        <v>0</v>
      </c>
      <c r="M421" s="152">
        <f>IF(M$5&lt;=$D421,0,IF(SUM($D421,I383)&gt;M$5,$AH394/I383,$AH394-SUM($I421:L421)))</f>
        <v>0</v>
      </c>
      <c r="N421" s="152">
        <f>IF(N$5&lt;=$D421,0,IF(SUM($D421,I383)&gt;N$5,$AH394/I383,$AH394-SUM($I421:M421)))</f>
        <v>0</v>
      </c>
      <c r="O421" s="152">
        <f>IF(O$5&lt;=$D421,0,IF(SUM($D421,I383)&gt;O$5,$AH394/I383,$AH394-SUM($I421:N421)))</f>
        <v>0</v>
      </c>
      <c r="P421" s="152">
        <f>IF(P$5&lt;=$D421,0,IF(SUM($D421,I383)&gt;P$5,$AH394/I383,$AH394-SUM($I421:O421)))</f>
        <v>0</v>
      </c>
      <c r="Q421" s="152">
        <f>IF(Q$5&lt;=$D421,0,IF(SUM($D421,I383)&gt;Q$5,$AH394/I383,$AH394-SUM($I421:P421)))</f>
        <v>0</v>
      </c>
      <c r="R421" s="152">
        <f>IF(R$5&lt;=$D421,0,IF(SUM($D421,I383)&gt;R$5,$AH394/I383,$AH394-SUM($I421:Q421)))</f>
        <v>0</v>
      </c>
      <c r="S421" s="152">
        <f>IF(S$5&lt;=$D421,0,IF(SUM($D421,I383)&gt;S$5,$AH394/I383,$AH394-SUM($I421:R421)))</f>
        <v>0</v>
      </c>
      <c r="T421" s="152">
        <f>IF(T$5&lt;=$D421,0,IF(SUM($D421,I383)&gt;T$5,$AH394/I383,$AH394-SUM($I421:S421)))</f>
        <v>0</v>
      </c>
      <c r="U421" s="152">
        <f>IF(U$5&lt;=$D421,0,IF(SUM($D421,I383)&gt;U$5,$AH394/I383,$AH394-SUM($I421:T421)))</f>
        <v>0</v>
      </c>
      <c r="V421" s="152">
        <f>IF(V$5&lt;=$D421,0,IF(SUM($D421,I383)&gt;V$5,$AH394/I383,$AH394-SUM($I421:U421)))</f>
        <v>0</v>
      </c>
      <c r="W421" s="152">
        <f>IF(W$5&lt;=$D421,0,IF(SUM($D421,I383)&gt;W$5,$AH394/I383,$AH394-SUM($I421:V421)))</f>
        <v>0</v>
      </c>
      <c r="X421" s="152">
        <f>IF(X$5&lt;=$D421,0,IF(SUM($D421,I383)&gt;X$5,$AH394/I383,$AH394-SUM($I421:W421)))</f>
        <v>0</v>
      </c>
      <c r="Y421" s="152">
        <f>IF(Y$5&lt;=$D421,0,IF(SUM($D421,I383)&gt;Y$5,$AH394/I383,$AH394-SUM($I421:X421)))</f>
        <v>0</v>
      </c>
      <c r="Z421" s="152">
        <f>IF(Z$5&lt;=$D421,0,IF(SUM($D421,I383)&gt;Z$5,$AH394/I383,$AH394-SUM($I421:Y421)))</f>
        <v>0</v>
      </c>
      <c r="AA421" s="152">
        <f>IF(AA$5&lt;=$D421,0,IF(SUM($D421,I383)&gt;AA$5,$AH394/I383,$AH394-SUM($I421:Z421)))</f>
        <v>0</v>
      </c>
      <c r="AB421" s="152">
        <f>IF(AB$5&lt;=$D421,0,IF(SUM($D421,I383)&gt;AB$5,$AH394/I383,$AH394-SUM($I421:AA421)))</f>
        <v>0</v>
      </c>
      <c r="AC421" s="152">
        <f>IF(AC$5&lt;=$D421,0,IF(SUM($D421,I383)&gt;AC$5,$AH394/I383,$AH394-SUM($I421:AB421)))</f>
        <v>0</v>
      </c>
      <c r="AD421" s="152">
        <f>IF(AD$5&lt;=$D421,0,IF(SUM($D421,I383)&gt;AD$5,$AH394/I383,$AH394-SUM($I421:AC421)))</f>
        <v>0</v>
      </c>
      <c r="AE421" s="152">
        <f>IF(AE$5&lt;=$D421,0,IF(SUM($D421,I383)&gt;AE$5,$AH394/I383,$AH394-SUM($I421:AD421)))</f>
        <v>0</v>
      </c>
      <c r="AF421" s="152">
        <f>IF(AF$5&lt;=$D421,0,IF(SUM($D421,I383)&gt;AF$5,$AH394/I383,$AH394-SUM($I421:AE421)))</f>
        <v>0</v>
      </c>
      <c r="AG421" s="152">
        <f>IF(AG$5&lt;=$D421,0,IF(SUM($D421,I383)&gt;AG$5,$AH394/I383,$AH394-SUM($I421:AF421)))</f>
        <v>0</v>
      </c>
      <c r="AH421" s="152">
        <f>IF(AH$5&lt;=$D421,0,IF(SUM($D421,I383)&gt;AH$5,$AH394/I383,$AH394-SUM($I421:AG421)))</f>
        <v>0</v>
      </c>
      <c r="AI421" s="153">
        <f>IF(AI$5&lt;=$D421,0,IF(SUM($D421,I383)&gt;AI$5,$AH394/I383,$AH394-SUM($I421:AH421)))</f>
        <v>0</v>
      </c>
      <c r="AJ421" s="154">
        <f>IF(AJ$5&lt;=$D421,0,IF(SUM($D421,I383)&gt;AJ$5,$AH394/I383,$AH394-SUM($I421:AI421)))</f>
        <v>0</v>
      </c>
      <c r="AK421" s="154">
        <f>IF(AK$5&lt;=$D421,0,IF(SUM($D421,I383)&gt;AK$5,$AH394/I383,$AH394-SUM($I421:AJ421)))</f>
        <v>0</v>
      </c>
      <c r="AL421" s="154">
        <f>IF(AL$5&lt;=$D421,0,IF(SUM($D421,I383)&gt;AL$5,$AH394/I383,$AH394-SUM($I421:AK421)))</f>
        <v>0</v>
      </c>
      <c r="AM421" s="154">
        <f>IF(AM$5&lt;=$D421,0,IF(SUM($D421,I383)&gt;AM$5,$AH394/I383,$AH394-SUM($I421:AL421)))</f>
        <v>0</v>
      </c>
      <c r="AN421" s="154">
        <f>IF(AN$5&lt;=$D421,0,IF(SUM($D421,I383)&gt;AN$5,$AH394/I383,$AH394-SUM($I421:AM421)))</f>
        <v>0</v>
      </c>
      <c r="AO421" s="154">
        <f>IF(AO$5&lt;=$D421,0,IF(SUM($D421,I383)&gt;AO$5,$AH394/I383,$AH394-SUM($I421:AN421)))</f>
        <v>0</v>
      </c>
      <c r="AP421" s="154">
        <f>IF(AP$5&lt;=$D421,0,IF(SUM($D421,I383)&gt;AP$5,$AH394/I383,$AH394-SUM($I421:AO421)))</f>
        <v>0</v>
      </c>
      <c r="AQ421" s="154">
        <f>IF(AQ$5&lt;=$D421,0,IF(SUM($D421,I383)&gt;AQ$5,$AH394/I383,$AH394-SUM($I421:AP421)))</f>
        <v>0</v>
      </c>
      <c r="AR421" s="154">
        <f>IF(AR$5&lt;=$D421,0,IF(SUM($D421,I383)&gt;AR$5,$AH394/I383,$AH394-SUM($I421:AQ421)))</f>
        <v>0</v>
      </c>
      <c r="AS421" s="154">
        <f>IF(AS$5&lt;=$D421,0,IF(SUM($D421,I383)&gt;AS$5,$AH394/I383,$AH394-SUM($I421:AR421)))</f>
        <v>0</v>
      </c>
      <c r="AT421" s="154">
        <f>IF(AT$5&lt;=$D421,0,IF(SUM($D421,I383)&gt;AT$5,$AH394/I383,$AH394-SUM($I421:AS421)))</f>
        <v>0</v>
      </c>
      <c r="AU421" s="154">
        <f>IF(AU$5&lt;=$D421,0,IF(SUM($D421,I383)&gt;AU$5,$AH394/I383,$AH394-SUM($I421:AT421)))</f>
        <v>0</v>
      </c>
      <c r="AV421" s="154">
        <f>IF(AV$5&lt;=$D421,0,IF(SUM($D421,I383)&gt;AV$5,$AH394/I383,$AH394-SUM($I421:AU421)))</f>
        <v>0</v>
      </c>
      <c r="AW421" s="154">
        <f>IF(AW$5&lt;=$D421,0,IF(SUM($D421,I383)&gt;AW$5,$AH394/I383,$AH394-SUM($I421:AV421)))</f>
        <v>0</v>
      </c>
      <c r="AX421" s="154">
        <f>IF(AX$5&lt;=$D421,0,IF(SUM($D421,I383)&gt;AX$5,$AH394/I383,$AH394-SUM($I421:AW421)))</f>
        <v>0</v>
      </c>
      <c r="AY421" s="154">
        <f>IF(AY$5&lt;=$D421,0,IF(SUM($D421,I383)&gt;AY$5,$AH394/I383,$AH394-SUM($I421:AX421)))</f>
        <v>0</v>
      </c>
      <c r="AZ421" s="154">
        <f>IF(AZ$5&lt;=$D421,0,IF(SUM($D421,I383)&gt;AZ$5,$AH394/I383,$AH394-SUM($I421:AY421)))</f>
        <v>0</v>
      </c>
      <c r="BA421" s="154">
        <f>IF(BA$5&lt;=$D421,0,IF(SUM($D421,I383)&gt;BA$5,$AH394/I383,$AH394-SUM($I421:AZ421)))</f>
        <v>0</v>
      </c>
      <c r="BB421" s="154">
        <f>IF(BB$5&lt;=$D421,0,IF(SUM($D421,I383)&gt;BB$5,$AH394/I383,$AH394-SUM($I421:BA421)))</f>
        <v>0</v>
      </c>
      <c r="BC421" s="154">
        <f>IF(BC$5&lt;=$D421,0,IF(SUM($D421,I383)&gt;BC$5,$AH394/I383,$AH394-SUM($I421:BB421)))</f>
        <v>0</v>
      </c>
      <c r="BD421" s="154">
        <f>IF(BD$5&lt;=$D421,0,IF(SUM($D421,I383)&gt;BD$5,$AH394/I383,$AH394-SUM($I421:BC421)))</f>
        <v>0</v>
      </c>
      <c r="BE421" s="154">
        <f>IF(BE$5&lt;=$D421,0,IF(SUM($D421,I383)&gt;BE$5,$AH394/I383,$AH394-SUM($I421:BD421)))</f>
        <v>0</v>
      </c>
      <c r="BF421" s="154">
        <f>IF(BF$5&lt;=$D421,0,IF(SUM($D421,I383)&gt;BF$5,$AH394/I383,$AH394-SUM($I421:BE421)))</f>
        <v>0</v>
      </c>
      <c r="BG421" s="154">
        <f>IF(BG$5&lt;=$D421,0,IF(SUM($D421,I383)&gt;BG$5,$AH394/I383,$AH394-SUM($I421:BF421)))</f>
        <v>0</v>
      </c>
      <c r="BH421" s="154">
        <f>IF(BH$5&lt;=$D421,0,IF(SUM($D421,I383)&gt;BH$5,$AH394/I383,$AH394-SUM($I421:BG421)))</f>
        <v>0</v>
      </c>
      <c r="BI421" s="154">
        <f>IF(BI$5&lt;=$D421,0,IF(SUM($D421,I383)&gt;BI$5,$AH394/I383,$AH394-SUM($I421:BH421)))</f>
        <v>0</v>
      </c>
      <c r="BJ421" s="154">
        <f>IF(BJ$5&lt;=$D421,0,IF(SUM($D421,I383)&gt;BJ$5,$AH394/I383,$AH394-SUM($I421:BI421)))</f>
        <v>0</v>
      </c>
      <c r="BK421" s="154">
        <f>IF(BK$5&lt;=$D421,0,IF(SUM($D421,I383)&gt;BK$5,$AH394/I383,$AH394-SUM($I421:BJ421)))</f>
        <v>0</v>
      </c>
      <c r="BL421" s="154">
        <f>IF(BL$5&lt;=$D421,0,IF(SUM($D421,I383)&gt;BL$5,$AH394/I383,$AH394-SUM($I421:BK421)))</f>
        <v>0</v>
      </c>
      <c r="BM421" s="154">
        <f>IF(BM$5&lt;=$D421,0,IF(SUM($D421,I383)&gt;BM$5,$AH394/I383,$AH394-SUM($I421:BL421)))</f>
        <v>0</v>
      </c>
      <c r="BN421" s="154">
        <f>IF(BN$5&lt;=$D421,0,IF(SUM($D421,I383)&gt;BN$5,$AH394/I383,$AH394-SUM($I421:BM421)))</f>
        <v>0</v>
      </c>
      <c r="BO421" s="154">
        <f>IF(BO$5&lt;=$D421,0,IF(SUM($D421,I383)&gt;BO$5,$AH394/I383,$AH394-SUM($I421:BN421)))</f>
        <v>0</v>
      </c>
      <c r="BP421" s="154">
        <f>IF(BP$5&lt;=$D421,0,IF(SUM($D421,I383)&gt;BP$5,$AH394/I383,$AH394-SUM($I421:BO421)))</f>
        <v>0</v>
      </c>
      <c r="BQ421" s="154">
        <f>IF(BQ$5&lt;=$D421,0,IF(SUM($D421,I383)&gt;BQ$5,$AH394/I383,$AH394-SUM($I421:BP421)))</f>
        <v>0</v>
      </c>
      <c r="BR421" s="154">
        <f>IF(BR$5&lt;=$D421,0,IF(SUM($D421,I383)&gt;BR$5,$AH394/I383,$AH394-SUM($I421:BQ421)))</f>
        <v>0</v>
      </c>
      <c r="BS421" s="154">
        <f>IF(BS$5&lt;=$D421,0,IF(SUM($D421,I383)&gt;BS$5,$AH394/I383,$AH394-SUM($I421:BR421)))</f>
        <v>0</v>
      </c>
      <c r="BT421" s="154">
        <f>IF(BT$5&lt;=$D421,0,IF(SUM($D421,I383)&gt;BT$5,$AH394/I383,$AH394-SUM($I421:BS421)))</f>
        <v>0</v>
      </c>
      <c r="BU421" s="154">
        <f>IF(BU$5&lt;=$D421,0,IF(SUM($D421,I383)&gt;BU$5,$AH394/I383,$AH394-SUM($I421:BT421)))</f>
        <v>0</v>
      </c>
      <c r="BV421" s="154">
        <f>IF(BV$5&lt;=$D421,0,IF(SUM($D421,I383)&gt;BV$5,$AH394/I383,$AH394-SUM($I421:BU421)))</f>
        <v>0</v>
      </c>
      <c r="BW421" s="154">
        <f>IF(BW$5&lt;=$D421,0,IF(SUM($D421,I383)&gt;BW$5,$AH394/I383,$AH394-SUM($I421:BV421)))</f>
        <v>0</v>
      </c>
    </row>
    <row r="422" spans="4:75" ht="12.75" customHeight="1" outlineLevel="1">
      <c r="D422" s="155">
        <f t="shared" si="103"/>
        <v>2038</v>
      </c>
      <c r="E422" s="120" t="s">
        <v>55</v>
      </c>
      <c r="I422" s="134"/>
      <c r="J422" s="152">
        <f>IF(J$5&lt;=$D422,0,IF(SUM($D422,I383)&gt;J$5,$AI394/I383,$AI394-SUM($I422:I422)))</f>
        <v>0</v>
      </c>
      <c r="K422" s="152">
        <f>IF(K$5&lt;=$D422,0,IF(SUM($D422,I383)&gt;K$5,$AI394/I383,$AI394-SUM($I422:J422)))</f>
        <v>0</v>
      </c>
      <c r="L422" s="152">
        <f>IF(L$5&lt;=$D422,0,IF(SUM($D422,I383)&gt;L$5,$AI394/I383,$AI394-SUM($I422:K422)))</f>
        <v>0</v>
      </c>
      <c r="M422" s="152">
        <f>IF(M$5&lt;=$D422,0,IF(SUM($D422,I383)&gt;M$5,$AI394/I383,$AI394-SUM($I422:L422)))</f>
        <v>0</v>
      </c>
      <c r="N422" s="152">
        <f>IF(N$5&lt;=$D422,0,IF(SUM($D422,I383)&gt;N$5,$AI394/I383,$AI394-SUM($I422:M422)))</f>
        <v>0</v>
      </c>
      <c r="O422" s="152">
        <f>IF(O$5&lt;=$D422,0,IF(SUM($D422,I383)&gt;O$5,$AI394/I383,$AI394-SUM($I422:N422)))</f>
        <v>0</v>
      </c>
      <c r="P422" s="152">
        <f>IF(P$5&lt;=$D422,0,IF(SUM($D422,I383)&gt;P$5,$AI394/I383,$AI394-SUM($I422:O422)))</f>
        <v>0</v>
      </c>
      <c r="Q422" s="152">
        <f>IF(Q$5&lt;=$D422,0,IF(SUM($D422,I383)&gt;Q$5,$AI394/I383,$AI394-SUM($I422:P422)))</f>
        <v>0</v>
      </c>
      <c r="R422" s="152">
        <f>IF(R$5&lt;=$D422,0,IF(SUM($D422,I383)&gt;R$5,$AI394/I383,$AI394-SUM($I422:Q422)))</f>
        <v>0</v>
      </c>
      <c r="S422" s="152">
        <f>IF(S$5&lt;=$D422,0,IF(SUM($D422,I383)&gt;S$5,$AI394/I383,$AI394-SUM($I422:R422)))</f>
        <v>0</v>
      </c>
      <c r="T422" s="152">
        <f>IF(T$5&lt;=$D422,0,IF(SUM($D422,I383)&gt;T$5,$AI394/I383,$AI394-SUM($I422:S422)))</f>
        <v>0</v>
      </c>
      <c r="U422" s="152">
        <f>IF(U$5&lt;=$D422,0,IF(SUM($D422,I383)&gt;U$5,$AI394/I383,$AI394-SUM($I422:T422)))</f>
        <v>0</v>
      </c>
      <c r="V422" s="152">
        <f>IF(V$5&lt;=$D422,0,IF(SUM($D422,I383)&gt;V$5,$AI394/I383,$AI394-SUM($I422:U422)))</f>
        <v>0</v>
      </c>
      <c r="W422" s="152">
        <f>IF(W$5&lt;=$D422,0,IF(SUM($D422,I383)&gt;W$5,$AI394/I383,$AI394-SUM($I422:V422)))</f>
        <v>0</v>
      </c>
      <c r="X422" s="152">
        <f>IF(X$5&lt;=$D422,0,IF(SUM($D422,I383)&gt;X$5,$AI394/I383,$AI394-SUM($I422:W422)))</f>
        <v>0</v>
      </c>
      <c r="Y422" s="152">
        <f>IF(Y$5&lt;=$D422,0,IF(SUM($D422,I383)&gt;Y$5,$AI394/I383,$AI394-SUM($I422:X422)))</f>
        <v>0</v>
      </c>
      <c r="Z422" s="152">
        <f>IF(Z$5&lt;=$D422,0,IF(SUM($D422,I383)&gt;Z$5,$AI394/I383,$AI394-SUM($I422:Y422)))</f>
        <v>0</v>
      </c>
      <c r="AA422" s="152">
        <f>IF(AA$5&lt;=$D422,0,IF(SUM($D422,I383)&gt;AA$5,$AI394/I383,$AI394-SUM($I422:Z422)))</f>
        <v>0</v>
      </c>
      <c r="AB422" s="152">
        <f>IF(AB$5&lt;=$D422,0,IF(SUM($D422,I383)&gt;AB$5,$AI394/I383,$AI394-SUM($I422:AA422)))</f>
        <v>0</v>
      </c>
      <c r="AC422" s="152">
        <f>IF(AC$5&lt;=$D422,0,IF(SUM($D422,I383)&gt;AC$5,$AI394/I383,$AI394-SUM($I422:AB422)))</f>
        <v>0</v>
      </c>
      <c r="AD422" s="152">
        <f>IF(AD$5&lt;=$D422,0,IF(SUM($D422,I383)&gt;AD$5,$AI394/I383,$AI394-SUM($I422:AC422)))</f>
        <v>0</v>
      </c>
      <c r="AE422" s="152">
        <f>IF(AE$5&lt;=$D422,0,IF(SUM($D422,I383)&gt;AE$5,$AI394/I383,$AI394-SUM($I422:AD422)))</f>
        <v>0</v>
      </c>
      <c r="AF422" s="152">
        <f>IF(AF$5&lt;=$D422,0,IF(SUM($D422,I383)&gt;AF$5,$AI394/I383,$AI394-SUM($I422:AE422)))</f>
        <v>0</v>
      </c>
      <c r="AG422" s="152">
        <f>IF(AG$5&lt;=$D422,0,IF(SUM($D422,I383)&gt;AG$5,$AI394/I383,$AI394-SUM($I422:AF422)))</f>
        <v>0</v>
      </c>
      <c r="AH422" s="152">
        <f>IF(AH$5&lt;=$D422,0,IF(SUM($D422,I383)&gt;AH$5,$AI394/I383,$AI394-SUM($I422:AG422)))</f>
        <v>0</v>
      </c>
      <c r="AI422" s="152">
        <f>IF(AI$5&lt;=$D422,0,IF(SUM($D422,I383)&gt;AI$5,$AI394/I383,$AI394-SUM($I422:AH422)))</f>
        <v>0</v>
      </c>
      <c r="AJ422" s="153">
        <f>IF(AJ$5&lt;=$D422,0,IF(SUM($D422,I383)&gt;AJ$5,$AI394/I383,$AI394-SUM($I422:AI422)))</f>
        <v>0</v>
      </c>
      <c r="AK422" s="154">
        <f>IF(AK$5&lt;=$D422,0,IF(SUM($D422,I383)&gt;AK$5,$AI394/I383,$AI394-SUM($I422:AJ422)))</f>
        <v>0</v>
      </c>
      <c r="AL422" s="154">
        <f>IF(AL$5&lt;=$D422,0,IF(SUM($D422,I383)&gt;AL$5,$AI394/I383,$AI394-SUM($I422:AK422)))</f>
        <v>0</v>
      </c>
      <c r="AM422" s="154">
        <f>IF(AM$5&lt;=$D422,0,IF(SUM($D422,I383)&gt;AM$5,$AI394/I383,$AI394-SUM($I422:AL422)))</f>
        <v>0</v>
      </c>
      <c r="AN422" s="154">
        <f>IF(AN$5&lt;=$D422,0,IF(SUM($D422,I383)&gt;AN$5,$AI394/I383,$AI394-SUM($I422:AM422)))</f>
        <v>0</v>
      </c>
      <c r="AO422" s="154">
        <f>IF(AO$5&lt;=$D422,0,IF(SUM($D422,I383)&gt;AO$5,$AI394/I383,$AI394-SUM($I422:AN422)))</f>
        <v>0</v>
      </c>
      <c r="AP422" s="154">
        <f>IF(AP$5&lt;=$D422,0,IF(SUM($D422,I383)&gt;AP$5,$AI394/I383,$AI394-SUM($I422:AO422)))</f>
        <v>0</v>
      </c>
      <c r="AQ422" s="154">
        <f>IF(AQ$5&lt;=$D422,0,IF(SUM($D422,I383)&gt;AQ$5,$AI394/I383,$AI394-SUM($I422:AP422)))</f>
        <v>0</v>
      </c>
      <c r="AR422" s="154">
        <f>IF(AR$5&lt;=$D422,0,IF(SUM($D422,I383)&gt;AR$5,$AI394/I383,$AI394-SUM($I422:AQ422)))</f>
        <v>0</v>
      </c>
      <c r="AS422" s="154">
        <f>IF(AS$5&lt;=$D422,0,IF(SUM($D422,I383)&gt;AS$5,$AI394/I383,$AI394-SUM($I422:AR422)))</f>
        <v>0</v>
      </c>
      <c r="AT422" s="154">
        <f>IF(AT$5&lt;=$D422,0,IF(SUM($D422,I383)&gt;AT$5,$AI394/I383,$AI394-SUM($I422:AS422)))</f>
        <v>0</v>
      </c>
      <c r="AU422" s="154">
        <f>IF(AU$5&lt;=$D422,0,IF(SUM($D422,I383)&gt;AU$5,$AI394/I383,$AI394-SUM($I422:AT422)))</f>
        <v>0</v>
      </c>
      <c r="AV422" s="154">
        <f>IF(AV$5&lt;=$D422,0,IF(SUM($D422,I383)&gt;AV$5,$AI394/I383,$AI394-SUM($I422:AU422)))</f>
        <v>0</v>
      </c>
      <c r="AW422" s="154">
        <f>IF(AW$5&lt;=$D422,0,IF(SUM($D422,I383)&gt;AW$5,$AI394/I383,$AI394-SUM($I422:AV422)))</f>
        <v>0</v>
      </c>
      <c r="AX422" s="154">
        <f>IF(AX$5&lt;=$D422,0,IF(SUM($D422,I383)&gt;AX$5,$AI394/I383,$AI394-SUM($I422:AW422)))</f>
        <v>0</v>
      </c>
      <c r="AY422" s="154">
        <f>IF(AY$5&lt;=$D422,0,IF(SUM($D422,I383)&gt;AY$5,$AI394/I383,$AI394-SUM($I422:AX422)))</f>
        <v>0</v>
      </c>
      <c r="AZ422" s="154">
        <f>IF(AZ$5&lt;=$D422,0,IF(SUM($D422,I383)&gt;AZ$5,$AI394/I383,$AI394-SUM($I422:AY422)))</f>
        <v>0</v>
      </c>
      <c r="BA422" s="154">
        <f>IF(BA$5&lt;=$D422,0,IF(SUM($D422,I383)&gt;BA$5,$AI394/I383,$AI394-SUM($I422:AZ422)))</f>
        <v>0</v>
      </c>
      <c r="BB422" s="154">
        <f>IF(BB$5&lt;=$D422,0,IF(SUM($D422,I383)&gt;BB$5,$AI394/I383,$AI394-SUM($I422:BA422)))</f>
        <v>0</v>
      </c>
      <c r="BC422" s="154">
        <f>IF(BC$5&lt;=$D422,0,IF(SUM($D422,I383)&gt;BC$5,$AI394/I383,$AI394-SUM($I422:BB422)))</f>
        <v>0</v>
      </c>
      <c r="BD422" s="154">
        <f>IF(BD$5&lt;=$D422,0,IF(SUM($D422,I383)&gt;BD$5,$AI394/I383,$AI394-SUM($I422:BC422)))</f>
        <v>0</v>
      </c>
      <c r="BE422" s="154">
        <f>IF(BE$5&lt;=$D422,0,IF(SUM($D422,I383)&gt;BE$5,$AI394/I383,$AI394-SUM($I422:BD422)))</f>
        <v>0</v>
      </c>
      <c r="BF422" s="154">
        <f>IF(BF$5&lt;=$D422,0,IF(SUM($D422,I383)&gt;BF$5,$AI394/I383,$AI394-SUM($I422:BE422)))</f>
        <v>0</v>
      </c>
      <c r="BG422" s="154">
        <f>IF(BG$5&lt;=$D422,0,IF(SUM($D422,I383)&gt;BG$5,$AI394/I383,$AI394-SUM($I422:BF422)))</f>
        <v>0</v>
      </c>
      <c r="BH422" s="154">
        <f>IF(BH$5&lt;=$D422,0,IF(SUM($D422,I383)&gt;BH$5,$AI394/I383,$AI394-SUM($I422:BG422)))</f>
        <v>0</v>
      </c>
      <c r="BI422" s="154">
        <f>IF(BI$5&lt;=$D422,0,IF(SUM($D422,I383)&gt;BI$5,$AI394/I383,$AI394-SUM($I422:BH422)))</f>
        <v>0</v>
      </c>
      <c r="BJ422" s="154">
        <f>IF(BJ$5&lt;=$D422,0,IF(SUM($D422,I383)&gt;BJ$5,$AI394/I383,$AI394-SUM($I422:BI422)))</f>
        <v>0</v>
      </c>
      <c r="BK422" s="154">
        <f>IF(BK$5&lt;=$D422,0,IF(SUM($D422,I383)&gt;BK$5,$AI394/I383,$AI394-SUM($I422:BJ422)))</f>
        <v>0</v>
      </c>
      <c r="BL422" s="154">
        <f>IF(BL$5&lt;=$D422,0,IF(SUM($D422,I383)&gt;BL$5,$AI394/I383,$AI394-SUM($I422:BK422)))</f>
        <v>0</v>
      </c>
      <c r="BM422" s="154">
        <f>IF(BM$5&lt;=$D422,0,IF(SUM($D422,I383)&gt;BM$5,$AI394/I383,$AI394-SUM($I422:BL422)))</f>
        <v>0</v>
      </c>
      <c r="BN422" s="154">
        <f>IF(BN$5&lt;=$D422,0,IF(SUM($D422,I383)&gt;BN$5,$AI394/I383,$AI394-SUM($I422:BM422)))</f>
        <v>0</v>
      </c>
      <c r="BO422" s="154">
        <f>IF(BO$5&lt;=$D422,0,IF(SUM($D422,I383)&gt;BO$5,$AI394/I383,$AI394-SUM($I422:BN422)))</f>
        <v>0</v>
      </c>
      <c r="BP422" s="154">
        <f>IF(BP$5&lt;=$D422,0,IF(SUM($D422,I383)&gt;BP$5,$AI394/I383,$AI394-SUM($I422:BO422)))</f>
        <v>0</v>
      </c>
      <c r="BQ422" s="154">
        <f>IF(BQ$5&lt;=$D422,0,IF(SUM($D422,I383)&gt;BQ$5,$AI394/I383,$AI394-SUM($I422:BP422)))</f>
        <v>0</v>
      </c>
      <c r="BR422" s="154">
        <f>IF(BR$5&lt;=$D422,0,IF(SUM($D422,I383)&gt;BR$5,$AI394/I383,$AI394-SUM($I422:BQ422)))</f>
        <v>0</v>
      </c>
      <c r="BS422" s="154">
        <f>IF(BS$5&lt;=$D422,0,IF(SUM($D422,I383)&gt;BS$5,$AI394/I383,$AI394-SUM($I422:BR422)))</f>
        <v>0</v>
      </c>
      <c r="BT422" s="154">
        <f>IF(BT$5&lt;=$D422,0,IF(SUM($D422,I383)&gt;BT$5,$AI394/I383,$AI394-SUM($I422:BS422)))</f>
        <v>0</v>
      </c>
      <c r="BU422" s="154">
        <f>IF(BU$5&lt;=$D422,0,IF(SUM($D422,I383)&gt;BU$5,$AI394/I383,$AI394-SUM($I422:BT422)))</f>
        <v>0</v>
      </c>
      <c r="BV422" s="154">
        <f>IF(BV$5&lt;=$D422,0,IF(SUM($D422,I383)&gt;BV$5,$AI394/I383,$AI394-SUM($I422:BU422)))</f>
        <v>0</v>
      </c>
      <c r="BW422" s="154">
        <f>IF(BW$5&lt;=$D422,0,IF(SUM($D422,I383)&gt;BW$5,$AI394/I383,$AI394-SUM($I422:BV422)))</f>
        <v>0</v>
      </c>
    </row>
    <row r="423" spans="4:75" ht="12.75" customHeight="1" outlineLevel="1">
      <c r="D423" s="155">
        <f t="shared" si="103"/>
        <v>2039</v>
      </c>
      <c r="E423" s="120" t="s">
        <v>55</v>
      </c>
      <c r="I423" s="134"/>
      <c r="J423" s="152">
        <f>IF(J$5&lt;=$D423,0,IF(SUM($D423,I383)&gt;J$5,$AJ394/I383,$AJ394-SUM($I423:I423)))</f>
        <v>0</v>
      </c>
      <c r="K423" s="152">
        <f>IF(K$5&lt;=$D423,0,IF(SUM($D423,I383)&gt;K$5,$AJ394/I383,$AJ394-SUM($I423:J423)))</f>
        <v>0</v>
      </c>
      <c r="L423" s="152">
        <f>IF(L$5&lt;=$D423,0,IF(SUM($D423,I383)&gt;L$5,$AJ394/I383,$AJ394-SUM($I423:K423)))</f>
        <v>0</v>
      </c>
      <c r="M423" s="152">
        <f>IF(M$5&lt;=$D423,0,IF(SUM($D423,I383)&gt;M$5,$AJ394/I383,$AJ394-SUM($I423:L423)))</f>
        <v>0</v>
      </c>
      <c r="N423" s="152">
        <f>IF(N$5&lt;=$D423,0,IF(SUM($D423,I383)&gt;N$5,$AJ394/I383,$AJ394-SUM($I423:M423)))</f>
        <v>0</v>
      </c>
      <c r="O423" s="152">
        <f>IF(O$5&lt;=$D423,0,IF(SUM($D423,I383)&gt;O$5,$AJ394/I383,$AJ394-SUM($I423:N423)))</f>
        <v>0</v>
      </c>
      <c r="P423" s="152">
        <f>IF(P$5&lt;=$D423,0,IF(SUM($D423,I383)&gt;P$5,$AJ394/I383,$AJ394-SUM($I423:O423)))</f>
        <v>0</v>
      </c>
      <c r="Q423" s="152">
        <f>IF(Q$5&lt;=$D423,0,IF(SUM($D423,I383)&gt;Q$5,$AJ394/I383,$AJ394-SUM($I423:P423)))</f>
        <v>0</v>
      </c>
      <c r="R423" s="152">
        <f>IF(R$5&lt;=$D423,0,IF(SUM($D423,I383)&gt;R$5,$AJ394/I383,$AJ394-SUM($I423:Q423)))</f>
        <v>0</v>
      </c>
      <c r="S423" s="152">
        <f>IF(S$5&lt;=$D423,0,IF(SUM($D423,I383)&gt;S$5,$AJ394/I383,$AJ394-SUM($I423:R423)))</f>
        <v>0</v>
      </c>
      <c r="T423" s="152">
        <f>IF(T$5&lt;=$D423,0,IF(SUM($D423,I383)&gt;T$5,$AJ394/I383,$AJ394-SUM($I423:S423)))</f>
        <v>0</v>
      </c>
      <c r="U423" s="152">
        <f>IF(U$5&lt;=$D423,0,IF(SUM($D423,I383)&gt;U$5,$AJ394/I383,$AJ394-SUM($I423:T423)))</f>
        <v>0</v>
      </c>
      <c r="V423" s="152">
        <f>IF(V$5&lt;=$D423,0,IF(SUM($D423,I383)&gt;V$5,$AJ394/I383,$AJ394-SUM($I423:U423)))</f>
        <v>0</v>
      </c>
      <c r="W423" s="152">
        <f>IF(W$5&lt;=$D423,0,IF(SUM($D423,I383)&gt;W$5,$AJ394/I383,$AJ394-SUM($I423:V423)))</f>
        <v>0</v>
      </c>
      <c r="X423" s="152">
        <f>IF(X$5&lt;=$D423,0,IF(SUM($D423,I383)&gt;X$5,$AJ394/I383,$AJ394-SUM($I423:W423)))</f>
        <v>0</v>
      </c>
      <c r="Y423" s="152">
        <f>IF(Y$5&lt;=$D423,0,IF(SUM($D423,I383)&gt;Y$5,$AJ394/I383,$AJ394-SUM($I423:X423)))</f>
        <v>0</v>
      </c>
      <c r="Z423" s="152">
        <f>IF(Z$5&lt;=$D423,0,IF(SUM($D423,I383)&gt;Z$5,$AJ394/I383,$AJ394-SUM($I423:Y423)))</f>
        <v>0</v>
      </c>
      <c r="AA423" s="152">
        <f>IF(AA$5&lt;=$D423,0,IF(SUM($D423,I383)&gt;AA$5,$AJ394/I383,$AJ394-SUM($I423:Z423)))</f>
        <v>0</v>
      </c>
      <c r="AB423" s="152">
        <f>IF(AB$5&lt;=$D423,0,IF(SUM($D423,I383)&gt;AB$5,$AJ394/I383,$AJ394-SUM($I423:AA423)))</f>
        <v>0</v>
      </c>
      <c r="AC423" s="152">
        <f>IF(AC$5&lt;=$D423,0,IF(SUM($D423,I383)&gt;AC$5,$AJ394/I383,$AJ394-SUM($I423:AB423)))</f>
        <v>0</v>
      </c>
      <c r="AD423" s="152">
        <f>IF(AD$5&lt;=$D423,0,IF(SUM($D423,I383)&gt;AD$5,$AJ394/I383,$AJ394-SUM($I423:AC423)))</f>
        <v>0</v>
      </c>
      <c r="AE423" s="152">
        <f>IF(AE$5&lt;=$D423,0,IF(SUM($D423,I383)&gt;AE$5,$AJ394/I383,$AJ394-SUM($I423:AD423)))</f>
        <v>0</v>
      </c>
      <c r="AF423" s="152">
        <f>IF(AF$5&lt;=$D423,0,IF(SUM($D423,I383)&gt;AF$5,$AJ394/I383,$AJ394-SUM($I423:AE423)))</f>
        <v>0</v>
      </c>
      <c r="AG423" s="152">
        <f>IF(AG$5&lt;=$D423,0,IF(SUM($D423,I383)&gt;AG$5,$AJ394/I383,$AJ394-SUM($I423:AF423)))</f>
        <v>0</v>
      </c>
      <c r="AH423" s="152">
        <f>IF(AH$5&lt;=$D423,0,IF(SUM($D423,I383)&gt;AH$5,$AJ394/I383,$AJ394-SUM($I423:AG423)))</f>
        <v>0</v>
      </c>
      <c r="AI423" s="152">
        <f>IF(AI$5&lt;=$D423,0,IF(SUM($D423,I383)&gt;AI$5,$AJ394/I383,$AJ394-SUM($I423:AH423)))</f>
        <v>0</v>
      </c>
      <c r="AJ423" s="152">
        <f>IF(AJ$5&lt;=$D423,0,IF(SUM($D423,I383)&gt;AJ$5,$AJ394/I383,$AJ394-SUM($I423:AI423)))</f>
        <v>0</v>
      </c>
      <c r="AK423" s="153">
        <f>IF(AK$5&lt;=$D423,0,IF(SUM($D423,I383)&gt;AK$5,$AJ394/I383,$AJ394-SUM($I423:AJ423)))</f>
        <v>0</v>
      </c>
      <c r="AL423" s="154">
        <f>IF(AL$5&lt;=$D423,0,IF(SUM($D423,I383)&gt;AL$5,$AJ394/I383,$AJ394-SUM($I423:AK423)))</f>
        <v>0</v>
      </c>
      <c r="AM423" s="154">
        <f>IF(AM$5&lt;=$D423,0,IF(SUM($D423,I383)&gt;AM$5,$AJ394/I383,$AJ394-SUM($I423:AL423)))</f>
        <v>0</v>
      </c>
      <c r="AN423" s="154">
        <f>IF(AN$5&lt;=$D423,0,IF(SUM($D423,I383)&gt;AN$5,$AJ394/I383,$AJ394-SUM($I423:AM423)))</f>
        <v>0</v>
      </c>
      <c r="AO423" s="154">
        <f>IF(AO$5&lt;=$D423,0,IF(SUM($D423,I383)&gt;AO$5,$AJ394/I383,$AJ394-SUM($I423:AN423)))</f>
        <v>0</v>
      </c>
      <c r="AP423" s="154">
        <f>IF(AP$5&lt;=$D423,0,IF(SUM($D423,I383)&gt;AP$5,$AJ394/I383,$AJ394-SUM($I423:AO423)))</f>
        <v>0</v>
      </c>
      <c r="AQ423" s="154">
        <f>IF(AQ$5&lt;=$D423,0,IF(SUM($D423,I383)&gt;AQ$5,$AJ394/I383,$AJ394-SUM($I423:AP423)))</f>
        <v>0</v>
      </c>
      <c r="AR423" s="154">
        <f>IF(AR$5&lt;=$D423,0,IF(SUM($D423,I383)&gt;AR$5,$AJ394/I383,$AJ394-SUM($I423:AQ423)))</f>
        <v>0</v>
      </c>
      <c r="AS423" s="154">
        <f>IF(AS$5&lt;=$D423,0,IF(SUM($D423,I383)&gt;AS$5,$AJ394/I383,$AJ394-SUM($I423:AR423)))</f>
        <v>0</v>
      </c>
      <c r="AT423" s="154">
        <f>IF(AT$5&lt;=$D423,0,IF(SUM($D423,I383)&gt;AT$5,$AJ394/I383,$AJ394-SUM($I423:AS423)))</f>
        <v>0</v>
      </c>
      <c r="AU423" s="154">
        <f>IF(AU$5&lt;=$D423,0,IF(SUM($D423,I383)&gt;AU$5,$AJ394/I383,$AJ394-SUM($I423:AT423)))</f>
        <v>0</v>
      </c>
      <c r="AV423" s="154">
        <f>IF(AV$5&lt;=$D423,0,IF(SUM($D423,I383)&gt;AV$5,$AJ394/I383,$AJ394-SUM($I423:AU423)))</f>
        <v>0</v>
      </c>
      <c r="AW423" s="154">
        <f>IF(AW$5&lt;=$D423,0,IF(SUM($D423,I383)&gt;AW$5,$AJ394/I383,$AJ394-SUM($I423:AV423)))</f>
        <v>0</v>
      </c>
      <c r="AX423" s="154">
        <f>IF(AX$5&lt;=$D423,0,IF(SUM($D423,I383)&gt;AX$5,$AJ394/I383,$AJ394-SUM($I423:AW423)))</f>
        <v>0</v>
      </c>
      <c r="AY423" s="154">
        <f>IF(AY$5&lt;=$D423,0,IF(SUM($D423,I383)&gt;AY$5,$AJ394/I383,$AJ394-SUM($I423:AX423)))</f>
        <v>0</v>
      </c>
      <c r="AZ423" s="154">
        <f>IF(AZ$5&lt;=$D423,0,IF(SUM($D423,I383)&gt;AZ$5,$AJ394/I383,$AJ394-SUM($I423:AY423)))</f>
        <v>0</v>
      </c>
      <c r="BA423" s="154">
        <f>IF(BA$5&lt;=$D423,0,IF(SUM($D423,I383)&gt;BA$5,$AJ394/I383,$AJ394-SUM($I423:AZ423)))</f>
        <v>0</v>
      </c>
      <c r="BB423" s="154">
        <f>IF(BB$5&lt;=$D423,0,IF(SUM($D423,I383)&gt;BB$5,$AJ394/I383,$AJ394-SUM($I423:BA423)))</f>
        <v>0</v>
      </c>
      <c r="BC423" s="154">
        <f>IF(BC$5&lt;=$D423,0,IF(SUM($D423,I383)&gt;BC$5,$AJ394/I383,$AJ394-SUM($I423:BB423)))</f>
        <v>0</v>
      </c>
      <c r="BD423" s="154">
        <f>IF(BD$5&lt;=$D423,0,IF(SUM($D423,I383)&gt;BD$5,$AJ394/I383,$AJ394-SUM($I423:BC423)))</f>
        <v>0</v>
      </c>
      <c r="BE423" s="154">
        <f>IF(BE$5&lt;=$D423,0,IF(SUM($D423,I383)&gt;BE$5,$AJ394/I383,$AJ394-SUM($I423:BD423)))</f>
        <v>0</v>
      </c>
      <c r="BF423" s="154">
        <f>IF(BF$5&lt;=$D423,0,IF(SUM($D423,I383)&gt;BF$5,$AJ394/I383,$AJ394-SUM($I423:BE423)))</f>
        <v>0</v>
      </c>
      <c r="BG423" s="154">
        <f>IF(BG$5&lt;=$D423,0,IF(SUM($D423,I383)&gt;BG$5,$AJ394/I383,$AJ394-SUM($I423:BF423)))</f>
        <v>0</v>
      </c>
      <c r="BH423" s="154">
        <f>IF(BH$5&lt;=$D423,0,IF(SUM($D423,I383)&gt;BH$5,$AJ394/I383,$AJ394-SUM($I423:BG423)))</f>
        <v>0</v>
      </c>
      <c r="BI423" s="154">
        <f>IF(BI$5&lt;=$D423,0,IF(SUM($D423,I383)&gt;BI$5,$AJ394/I383,$AJ394-SUM($I423:BH423)))</f>
        <v>0</v>
      </c>
      <c r="BJ423" s="154">
        <f>IF(BJ$5&lt;=$D423,0,IF(SUM($D423,I383)&gt;BJ$5,$AJ394/I383,$AJ394-SUM($I423:BI423)))</f>
        <v>0</v>
      </c>
      <c r="BK423" s="154">
        <f>IF(BK$5&lt;=$D423,0,IF(SUM($D423,I383)&gt;BK$5,$AJ394/I383,$AJ394-SUM($I423:BJ423)))</f>
        <v>0</v>
      </c>
      <c r="BL423" s="154">
        <f>IF(BL$5&lt;=$D423,0,IF(SUM($D423,I383)&gt;BL$5,$AJ394/I383,$AJ394-SUM($I423:BK423)))</f>
        <v>0</v>
      </c>
      <c r="BM423" s="154">
        <f>IF(BM$5&lt;=$D423,0,IF(SUM($D423,I383)&gt;BM$5,$AJ394/I383,$AJ394-SUM($I423:BL423)))</f>
        <v>0</v>
      </c>
      <c r="BN423" s="154">
        <f>IF(BN$5&lt;=$D423,0,IF(SUM($D423,I383)&gt;BN$5,$AJ394/I383,$AJ394-SUM($I423:BM423)))</f>
        <v>0</v>
      </c>
      <c r="BO423" s="154">
        <f>IF(BO$5&lt;=$D423,0,IF(SUM($D423,I383)&gt;BO$5,$AJ394/I383,$AJ394-SUM($I423:BN423)))</f>
        <v>0</v>
      </c>
      <c r="BP423" s="154">
        <f>IF(BP$5&lt;=$D423,0,IF(SUM($D423,I383)&gt;BP$5,$AJ394/I383,$AJ394-SUM($I423:BO423)))</f>
        <v>0</v>
      </c>
      <c r="BQ423" s="154">
        <f>IF(BQ$5&lt;=$D423,0,IF(SUM($D423,I383)&gt;BQ$5,$AJ394/I383,$AJ394-SUM($I423:BP423)))</f>
        <v>0</v>
      </c>
      <c r="BR423" s="154">
        <f>IF(BR$5&lt;=$D423,0,IF(SUM($D423,I383)&gt;BR$5,$AJ394/I383,$AJ394-SUM($I423:BQ423)))</f>
        <v>0</v>
      </c>
      <c r="BS423" s="154">
        <f>IF(BS$5&lt;=$D423,0,IF(SUM($D423,I383)&gt;BS$5,$AJ394/I383,$AJ394-SUM($I423:BR423)))</f>
        <v>0</v>
      </c>
      <c r="BT423" s="154">
        <f>IF(BT$5&lt;=$D423,0,IF(SUM($D423,I383)&gt;BT$5,$AJ394/I383,$AJ394-SUM($I423:BS423)))</f>
        <v>0</v>
      </c>
      <c r="BU423" s="154">
        <f>IF(BU$5&lt;=$D423,0,IF(SUM($D423,I383)&gt;BU$5,$AJ394/I383,$AJ394-SUM($I423:BT423)))</f>
        <v>0</v>
      </c>
      <c r="BV423" s="154">
        <f>IF(BV$5&lt;=$D423,0,IF(SUM($D423,I383)&gt;BV$5,$AJ394/I383,$AJ394-SUM($I423:BU423)))</f>
        <v>0</v>
      </c>
      <c r="BW423" s="154">
        <f>IF(BW$5&lt;=$D423,0,IF(SUM($D423,I383)&gt;BW$5,$AJ394/I383,$AJ394-SUM($I423:BV423)))</f>
        <v>0</v>
      </c>
    </row>
    <row r="424" spans="4:75" ht="12.75" customHeight="1" outlineLevel="1">
      <c r="D424" s="155">
        <f t="shared" si="103"/>
        <v>2040</v>
      </c>
      <c r="E424" s="120" t="s">
        <v>55</v>
      </c>
      <c r="I424" s="134"/>
      <c r="J424" s="152">
        <f>IF(J$5&lt;=$D424,0,IF(SUM($D424,I383)&gt;J$5,$AK394/I383,$AK394-SUM($I424:I424)))</f>
        <v>0</v>
      </c>
      <c r="K424" s="152">
        <f>IF(K$5&lt;=$D424,0,IF(SUM($D424,I383)&gt;K$5,$AK394/I383,$AK394-SUM($I424:J424)))</f>
        <v>0</v>
      </c>
      <c r="L424" s="152">
        <f>IF(L$5&lt;=$D424,0,IF(SUM($D424,I383)&gt;L$5,$AK394/I383,$AK394-SUM($I424:K424)))</f>
        <v>0</v>
      </c>
      <c r="M424" s="152">
        <f>IF(M$5&lt;=$D424,0,IF(SUM($D424,I383)&gt;M$5,$AK394/I383,$AK394-SUM($I424:L424)))</f>
        <v>0</v>
      </c>
      <c r="N424" s="152">
        <f>IF(N$5&lt;=$D424,0,IF(SUM($D424,I383)&gt;N$5,$AK394/I383,$AK394-SUM($I424:M424)))</f>
        <v>0</v>
      </c>
      <c r="O424" s="152">
        <f>IF(O$5&lt;=$D424,0,IF(SUM($D424,I383)&gt;O$5,$AK394/I383,$AK394-SUM($I424:N424)))</f>
        <v>0</v>
      </c>
      <c r="P424" s="152">
        <f>IF(P$5&lt;=$D424,0,IF(SUM($D424,I383)&gt;P$5,$AK394/I383,$AK394-SUM($I424:O424)))</f>
        <v>0</v>
      </c>
      <c r="Q424" s="152">
        <f>IF(Q$5&lt;=$D424,0,IF(SUM($D424,I383)&gt;Q$5,$AK394/I383,$AK394-SUM($I424:P424)))</f>
        <v>0</v>
      </c>
      <c r="R424" s="152">
        <f>IF(R$5&lt;=$D424,0,IF(SUM($D424,I383)&gt;R$5,$AK394/I383,$AK394-SUM($I424:Q424)))</f>
        <v>0</v>
      </c>
      <c r="S424" s="152">
        <f>IF(S$5&lt;=$D424,0,IF(SUM($D424,I383)&gt;S$5,$AK394/I383,$AK394-SUM($I424:R424)))</f>
        <v>0</v>
      </c>
      <c r="T424" s="152">
        <f>IF(T$5&lt;=$D424,0,IF(SUM($D424,I383)&gt;T$5,$AK394/I383,$AK394-SUM($I424:S424)))</f>
        <v>0</v>
      </c>
      <c r="U424" s="152">
        <f>IF(U$5&lt;=$D424,0,IF(SUM($D424,I383)&gt;U$5,$AK394/I383,$AK394-SUM($I424:T424)))</f>
        <v>0</v>
      </c>
      <c r="V424" s="152">
        <f>IF(V$5&lt;=$D424,0,IF(SUM($D424,I383)&gt;V$5,$AK394/I383,$AK394-SUM($I424:U424)))</f>
        <v>0</v>
      </c>
      <c r="W424" s="152">
        <f>IF(W$5&lt;=$D424,0,IF(SUM($D424,I383)&gt;W$5,$AK394/I383,$AK394-SUM($I424:V424)))</f>
        <v>0</v>
      </c>
      <c r="X424" s="152">
        <f>IF(X$5&lt;=$D424,0,IF(SUM($D424,I383)&gt;X$5,$AK394/I383,$AK394-SUM($I424:W424)))</f>
        <v>0</v>
      </c>
      <c r="Y424" s="152">
        <f>IF(Y$5&lt;=$D424,0,IF(SUM($D424,I383)&gt;Y$5,$AK394/I383,$AK394-SUM($I424:X424)))</f>
        <v>0</v>
      </c>
      <c r="Z424" s="152">
        <f>IF(Z$5&lt;=$D424,0,IF(SUM($D424,I383)&gt;Z$5,$AK394/I383,$AK394-SUM($I424:Y424)))</f>
        <v>0</v>
      </c>
      <c r="AA424" s="152">
        <f>IF(AA$5&lt;=$D424,0,IF(SUM($D424,I383)&gt;AA$5,$AK394/I383,$AK394-SUM($I424:Z424)))</f>
        <v>0</v>
      </c>
      <c r="AB424" s="152">
        <f>IF(AB$5&lt;=$D424,0,IF(SUM($D424,I383)&gt;AB$5,$AK394/I383,$AK394-SUM($I424:AA424)))</f>
        <v>0</v>
      </c>
      <c r="AC424" s="152">
        <f>IF(AC$5&lt;=$D424,0,IF(SUM($D424,I383)&gt;AC$5,$AK394/I383,$AK394-SUM($I424:AB424)))</f>
        <v>0</v>
      </c>
      <c r="AD424" s="152">
        <f>IF(AD$5&lt;=$D424,0,IF(SUM($D424,I383)&gt;AD$5,$AK394/I383,$AK394-SUM($I424:AC424)))</f>
        <v>0</v>
      </c>
      <c r="AE424" s="152">
        <f>IF(AE$5&lt;=$D424,0,IF(SUM($D424,I383)&gt;AE$5,$AK394/I383,$AK394-SUM($I424:AD424)))</f>
        <v>0</v>
      </c>
      <c r="AF424" s="152">
        <f>IF(AF$5&lt;=$D424,0,IF(SUM($D424,I383)&gt;AF$5,$AK394/I383,$AK394-SUM($I424:AE424)))</f>
        <v>0</v>
      </c>
      <c r="AG424" s="152">
        <f>IF(AG$5&lt;=$D424,0,IF(SUM($D424,I383)&gt;AG$5,$AK394/I383,$AK394-SUM($I424:AF424)))</f>
        <v>0</v>
      </c>
      <c r="AH424" s="152">
        <f>IF(AH$5&lt;=$D424,0,IF(SUM($D424,I383)&gt;AH$5,$AK394/I383,$AK394-SUM($I424:AG424)))</f>
        <v>0</v>
      </c>
      <c r="AI424" s="152">
        <f>IF(AI$5&lt;=$D424,0,IF(SUM($D424,I383)&gt;AI$5,$AK394/I383,$AK394-SUM($I424:AH424)))</f>
        <v>0</v>
      </c>
      <c r="AJ424" s="152">
        <f>IF(AJ$5&lt;=$D424,0,IF(SUM($D424,I383)&gt;AJ$5,$AK394/I383,$AK394-SUM($I424:AI424)))</f>
        <v>0</v>
      </c>
      <c r="AK424" s="152">
        <f>IF(AK$5&lt;=$D424,0,IF(SUM($D424,I383)&gt;AK$5,$AK394/I383,$AK394-SUM($I424:AJ424)))</f>
        <v>0</v>
      </c>
      <c r="AL424" s="153">
        <f>IF(AL$5&lt;=$D424,0,IF(SUM($D424,I383)&gt;AL$5,$AK394/I383,$AK394-SUM($I424:AK424)))</f>
        <v>0</v>
      </c>
      <c r="AM424" s="154">
        <f>IF(AM$5&lt;=$D424,0,IF(SUM($D424,I383)&gt;AM$5,$AK394/I383,$AK394-SUM($I424:AL424)))</f>
        <v>0</v>
      </c>
      <c r="AN424" s="154">
        <f>IF(AN$5&lt;=$D424,0,IF(SUM($D424,I383)&gt;AN$5,$AK394/I383,$AK394-SUM($I424:AM424)))</f>
        <v>0</v>
      </c>
      <c r="AO424" s="154">
        <f>IF(AO$5&lt;=$D424,0,IF(SUM($D424,I383)&gt;AO$5,$AK394/I383,$AK394-SUM($I424:AN424)))</f>
        <v>0</v>
      </c>
      <c r="AP424" s="154">
        <f>IF(AP$5&lt;=$D424,0,IF(SUM($D424,I383)&gt;AP$5,$AK394/I383,$AK394-SUM($I424:AO424)))</f>
        <v>0</v>
      </c>
      <c r="AQ424" s="154">
        <f>IF(AQ$5&lt;=$D424,0,IF(SUM($D424,I383)&gt;AQ$5,$AK394/I383,$AK394-SUM($I424:AP424)))</f>
        <v>0</v>
      </c>
      <c r="AR424" s="154">
        <f>IF(AR$5&lt;=$D424,0,IF(SUM($D424,I383)&gt;AR$5,$AK394/I383,$AK394-SUM($I424:AQ424)))</f>
        <v>0</v>
      </c>
      <c r="AS424" s="154">
        <f>IF(AS$5&lt;=$D424,0,IF(SUM($D424,I383)&gt;AS$5,$AK394/I383,$AK394-SUM($I424:AR424)))</f>
        <v>0</v>
      </c>
      <c r="AT424" s="154">
        <f>IF(AT$5&lt;=$D424,0,IF(SUM($D424,I383)&gt;AT$5,$AK394/I383,$AK394-SUM($I424:AS424)))</f>
        <v>0</v>
      </c>
      <c r="AU424" s="154">
        <f>IF(AU$5&lt;=$D424,0,IF(SUM($D424,I383)&gt;AU$5,$AK394/I383,$AK394-SUM($I424:AT424)))</f>
        <v>0</v>
      </c>
      <c r="AV424" s="154">
        <f>IF(AV$5&lt;=$D424,0,IF(SUM($D424,I383)&gt;AV$5,$AK394/I383,$AK394-SUM($I424:AU424)))</f>
        <v>0</v>
      </c>
      <c r="AW424" s="154">
        <f>IF(AW$5&lt;=$D424,0,IF(SUM($D424,I383)&gt;AW$5,$AK394/I383,$AK394-SUM($I424:AV424)))</f>
        <v>0</v>
      </c>
      <c r="AX424" s="154">
        <f>IF(AX$5&lt;=$D424,0,IF(SUM($D424,I383)&gt;AX$5,$AK394/I383,$AK394-SUM($I424:AW424)))</f>
        <v>0</v>
      </c>
      <c r="AY424" s="154">
        <f>IF(AY$5&lt;=$D424,0,IF(SUM($D424,I383)&gt;AY$5,$AK394/I383,$AK394-SUM($I424:AX424)))</f>
        <v>0</v>
      </c>
      <c r="AZ424" s="154">
        <f>IF(AZ$5&lt;=$D424,0,IF(SUM($D424,I383)&gt;AZ$5,$AK394/I383,$AK394-SUM($I424:AY424)))</f>
        <v>0</v>
      </c>
      <c r="BA424" s="154">
        <f>IF(BA$5&lt;=$D424,0,IF(SUM($D424,I383)&gt;BA$5,$AK394/I383,$AK394-SUM($I424:AZ424)))</f>
        <v>0</v>
      </c>
      <c r="BB424" s="154">
        <f>IF(BB$5&lt;=$D424,0,IF(SUM($D424,I383)&gt;BB$5,$AK394/I383,$AK394-SUM($I424:BA424)))</f>
        <v>0</v>
      </c>
      <c r="BC424" s="154">
        <f>IF(BC$5&lt;=$D424,0,IF(SUM($D424,I383)&gt;BC$5,$AK394/I383,$AK394-SUM($I424:BB424)))</f>
        <v>0</v>
      </c>
      <c r="BD424" s="154">
        <f>IF(BD$5&lt;=$D424,0,IF(SUM($D424,I383)&gt;BD$5,$AK394/I383,$AK394-SUM($I424:BC424)))</f>
        <v>0</v>
      </c>
      <c r="BE424" s="154">
        <f>IF(BE$5&lt;=$D424,0,IF(SUM($D424,I383)&gt;BE$5,$AK394/I383,$AK394-SUM($I424:BD424)))</f>
        <v>0</v>
      </c>
      <c r="BF424" s="154">
        <f>IF(BF$5&lt;=$D424,0,IF(SUM($D424,I383)&gt;BF$5,$AK394/I383,$AK394-SUM($I424:BE424)))</f>
        <v>0</v>
      </c>
      <c r="BG424" s="154">
        <f>IF(BG$5&lt;=$D424,0,IF(SUM($D424,I383)&gt;BG$5,$AK394/I383,$AK394-SUM($I424:BF424)))</f>
        <v>0</v>
      </c>
      <c r="BH424" s="154">
        <f>IF(BH$5&lt;=$D424,0,IF(SUM($D424,I383)&gt;BH$5,$AK394/I383,$AK394-SUM($I424:BG424)))</f>
        <v>0</v>
      </c>
      <c r="BI424" s="154">
        <f>IF(BI$5&lt;=$D424,0,IF(SUM($D424,I383)&gt;BI$5,$AK394/I383,$AK394-SUM($I424:BH424)))</f>
        <v>0</v>
      </c>
      <c r="BJ424" s="154">
        <f>IF(BJ$5&lt;=$D424,0,IF(SUM($D424,I383)&gt;BJ$5,$AK394/I383,$AK394-SUM($I424:BI424)))</f>
        <v>0</v>
      </c>
      <c r="BK424" s="154">
        <f>IF(BK$5&lt;=$D424,0,IF(SUM($D424,I383)&gt;BK$5,$AK394/I383,$AK394-SUM($I424:BJ424)))</f>
        <v>0</v>
      </c>
      <c r="BL424" s="154">
        <f>IF(BL$5&lt;=$D424,0,IF(SUM($D424,I383)&gt;BL$5,$AK394/I383,$AK394-SUM($I424:BK424)))</f>
        <v>0</v>
      </c>
      <c r="BM424" s="154">
        <f>IF(BM$5&lt;=$D424,0,IF(SUM($D424,I383)&gt;BM$5,$AK394/I383,$AK394-SUM($I424:BL424)))</f>
        <v>0</v>
      </c>
      <c r="BN424" s="154">
        <f>IF(BN$5&lt;=$D424,0,IF(SUM($D424,I383)&gt;BN$5,$AK394/I383,$AK394-SUM($I424:BM424)))</f>
        <v>0</v>
      </c>
      <c r="BO424" s="154">
        <f>IF(BO$5&lt;=$D424,0,IF(SUM($D424,I383)&gt;BO$5,$AK394/I383,$AK394-SUM($I424:BN424)))</f>
        <v>0</v>
      </c>
      <c r="BP424" s="154">
        <f>IF(BP$5&lt;=$D424,0,IF(SUM($D424,I383)&gt;BP$5,$AK394/I383,$AK394-SUM($I424:BO424)))</f>
        <v>0</v>
      </c>
      <c r="BQ424" s="154">
        <f>IF(BQ$5&lt;=$D424,0,IF(SUM($D424,I383)&gt;BQ$5,$AK394/I383,$AK394-SUM($I424:BP424)))</f>
        <v>0</v>
      </c>
      <c r="BR424" s="154">
        <f>IF(BR$5&lt;=$D424,0,IF(SUM($D424,I383)&gt;BR$5,$AK394/I383,$AK394-SUM($I424:BQ424)))</f>
        <v>0</v>
      </c>
      <c r="BS424" s="154">
        <f>IF(BS$5&lt;=$D424,0,IF(SUM($D424,I383)&gt;BS$5,$AK394/I383,$AK394-SUM($I424:BR424)))</f>
        <v>0</v>
      </c>
      <c r="BT424" s="154">
        <f>IF(BT$5&lt;=$D424,0,IF(SUM($D424,I383)&gt;BT$5,$AK394/I383,$AK394-SUM($I424:BS424)))</f>
        <v>0</v>
      </c>
      <c r="BU424" s="154">
        <f>IF(BU$5&lt;=$D424,0,IF(SUM($D424,I383)&gt;BU$5,$AK394/I383,$AK394-SUM($I424:BT424)))</f>
        <v>0</v>
      </c>
      <c r="BV424" s="154">
        <f>IF(BV$5&lt;=$D424,0,IF(SUM($D424,I383)&gt;BV$5,$AK394/I383,$AK394-SUM($I424:BU424)))</f>
        <v>0</v>
      </c>
      <c r="BW424" s="154">
        <f>IF(BW$5&lt;=$D424,0,IF(SUM($D424,I383)&gt;BW$5,$AK394/I383,$AK394-SUM($I424:BV424)))</f>
        <v>0</v>
      </c>
    </row>
    <row r="425" spans="4:75" ht="12.75" customHeight="1" outlineLevel="1">
      <c r="D425" s="155">
        <f t="shared" si="103"/>
        <v>2041</v>
      </c>
      <c r="E425" s="120" t="s">
        <v>55</v>
      </c>
      <c r="I425" s="134"/>
      <c r="J425" s="152">
        <f>IF(J$5&lt;=$D425,0,IF(SUM($D425,I383)&gt;J$5,$AL394/I383,$AL394-SUM($I425:I425)))</f>
        <v>0</v>
      </c>
      <c r="K425" s="152">
        <f>IF(K$5&lt;=$D425,0,IF(SUM($D425,I383)&gt;K$5,$AL394/I383,$AL394-SUM($I425:J425)))</f>
        <v>0</v>
      </c>
      <c r="L425" s="152">
        <f>IF(L$5&lt;=$D425,0,IF(SUM($D425,I383)&gt;L$5,$AL394/I383,$AL394-SUM($I425:K425)))</f>
        <v>0</v>
      </c>
      <c r="M425" s="152">
        <f>IF(M$5&lt;=$D425,0,IF(SUM($D425,I383)&gt;M$5,$AL394/I383,$AL394-SUM($I425:L425)))</f>
        <v>0</v>
      </c>
      <c r="N425" s="152">
        <f>IF(N$5&lt;=$D425,0,IF(SUM($D425,I383)&gt;N$5,$AL394/I383,$AL394-SUM($I425:M425)))</f>
        <v>0</v>
      </c>
      <c r="O425" s="152">
        <f>IF(O$5&lt;=$D425,0,IF(SUM($D425,I383)&gt;O$5,$AL394/I383,$AL394-SUM($I425:N425)))</f>
        <v>0</v>
      </c>
      <c r="P425" s="152">
        <f>IF(P$5&lt;=$D425,0,IF(SUM($D425,I383)&gt;P$5,$AL394/I383,$AL394-SUM($I425:O425)))</f>
        <v>0</v>
      </c>
      <c r="Q425" s="152">
        <f>IF(Q$5&lt;=$D425,0,IF(SUM($D425,I383)&gt;Q$5,$AL394/I383,$AL394-SUM($I425:P425)))</f>
        <v>0</v>
      </c>
      <c r="R425" s="152">
        <f>IF(R$5&lt;=$D425,0,IF(SUM($D425,I383)&gt;R$5,$AL394/I383,$AL394-SUM($I425:Q425)))</f>
        <v>0</v>
      </c>
      <c r="S425" s="152">
        <f>IF(S$5&lt;=$D425,0,IF(SUM($D425,I383)&gt;S$5,$AL394/I383,$AL394-SUM($I425:R425)))</f>
        <v>0</v>
      </c>
      <c r="T425" s="152">
        <f>IF(T$5&lt;=$D425,0,IF(SUM($D425,I383)&gt;T$5,$AL394/I383,$AL394-SUM($I425:S425)))</f>
        <v>0</v>
      </c>
      <c r="U425" s="152">
        <f>IF(U$5&lt;=$D425,0,IF(SUM($D425,I383)&gt;U$5,$AL394/I383,$AL394-SUM($I425:T425)))</f>
        <v>0</v>
      </c>
      <c r="V425" s="152">
        <f>IF(V$5&lt;=$D425,0,IF(SUM($D425,I383)&gt;V$5,$AL394/I383,$AL394-SUM($I425:U425)))</f>
        <v>0</v>
      </c>
      <c r="W425" s="152">
        <f>IF(W$5&lt;=$D425,0,IF(SUM($D425,I383)&gt;W$5,$AL394/I383,$AL394-SUM($I425:V425)))</f>
        <v>0</v>
      </c>
      <c r="X425" s="152">
        <f>IF(X$5&lt;=$D425,0,IF(SUM($D425,I383)&gt;X$5,$AL394/I383,$AL394-SUM($I425:W425)))</f>
        <v>0</v>
      </c>
      <c r="Y425" s="152">
        <f>IF(Y$5&lt;=$D425,0,IF(SUM($D425,I383)&gt;Y$5,$AL394/I383,$AL394-SUM($I425:X425)))</f>
        <v>0</v>
      </c>
      <c r="Z425" s="152">
        <f>IF(Z$5&lt;=$D425,0,IF(SUM($D425,I383)&gt;Z$5,$AL394/I383,$AL394-SUM($I425:Y425)))</f>
        <v>0</v>
      </c>
      <c r="AA425" s="152">
        <f>IF(AA$5&lt;=$D425,0,IF(SUM($D425,I383)&gt;AA$5,$AL394/I383,$AL394-SUM($I425:Z425)))</f>
        <v>0</v>
      </c>
      <c r="AB425" s="152">
        <f>IF(AB$5&lt;=$D425,0,IF(SUM($D425,I383)&gt;AB$5,$AL394/I383,$AL394-SUM($I425:AA425)))</f>
        <v>0</v>
      </c>
      <c r="AC425" s="152">
        <f>IF(AC$5&lt;=$D425,0,IF(SUM($D425,I383)&gt;AC$5,$AL394/I383,$AL394-SUM($I425:AB425)))</f>
        <v>0</v>
      </c>
      <c r="AD425" s="152">
        <f>IF(AD$5&lt;=$D425,0,IF(SUM($D425,I383)&gt;AD$5,$AL394/I383,$AL394-SUM($I425:AC425)))</f>
        <v>0</v>
      </c>
      <c r="AE425" s="152">
        <f>IF(AE$5&lt;=$D425,0,IF(SUM($D425,I383)&gt;AE$5,$AL394/I383,$AL394-SUM($I425:AD425)))</f>
        <v>0</v>
      </c>
      <c r="AF425" s="152">
        <f>IF(AF$5&lt;=$D425,0,IF(SUM($D425,I383)&gt;AF$5,$AL394/I383,$AL394-SUM($I425:AE425)))</f>
        <v>0</v>
      </c>
      <c r="AG425" s="152">
        <f>IF(AG$5&lt;=$D425,0,IF(SUM($D425,I383)&gt;AG$5,$AL394/I383,$AL394-SUM($I425:AF425)))</f>
        <v>0</v>
      </c>
      <c r="AH425" s="152">
        <f>IF(AH$5&lt;=$D425,0,IF(SUM($D425,I383)&gt;AH$5,$AL394/I383,$AL394-SUM($I425:AG425)))</f>
        <v>0</v>
      </c>
      <c r="AI425" s="152">
        <f>IF(AI$5&lt;=$D425,0,IF(SUM($D425,I383)&gt;AI$5,$AL394/I383,$AL394-SUM($I425:AH425)))</f>
        <v>0</v>
      </c>
      <c r="AJ425" s="152">
        <f>IF(AJ$5&lt;=$D425,0,IF(SUM($D425,I383)&gt;AJ$5,$AL394/I383,$AL394-SUM($I425:AI425)))</f>
        <v>0</v>
      </c>
      <c r="AK425" s="152">
        <f>IF(AK$5&lt;=$D425,0,IF(SUM($D425,I383)&gt;AK$5,$AL394/I383,$AL394-SUM($I425:AJ425)))</f>
        <v>0</v>
      </c>
      <c r="AL425" s="152">
        <f>IF(AL$5&lt;=$D425,0,IF(SUM($D425,I383)&gt;AL$5,$AL394/I383,$AL394-SUM($I425:AK425)))</f>
        <v>0</v>
      </c>
      <c r="AM425" s="153">
        <f>IF(AM$5&lt;=$D425,0,IF(SUM($D425,I383)&gt;AM$5,$AL394/I383,$AL394-SUM($I425:AL425)))</f>
        <v>0</v>
      </c>
      <c r="AN425" s="154">
        <f>IF(AN$5&lt;=$D425,0,IF(SUM($D425,I383)&gt;AN$5,$AL394/I383,$AL394-SUM($I425:AM425)))</f>
        <v>0</v>
      </c>
      <c r="AO425" s="154">
        <f>IF(AO$5&lt;=$D425,0,IF(SUM($D425,I383)&gt;AO$5,$AL394/I383,$AL394-SUM($I425:AN425)))</f>
        <v>0</v>
      </c>
      <c r="AP425" s="154">
        <f>IF(AP$5&lt;=$D425,0,IF(SUM($D425,I383)&gt;AP$5,$AL394/I383,$AL394-SUM($I425:AO425)))</f>
        <v>0</v>
      </c>
      <c r="AQ425" s="154">
        <f>IF(AQ$5&lt;=$D425,0,IF(SUM($D425,I383)&gt;AQ$5,$AL394/I383,$AL394-SUM($I425:AP425)))</f>
        <v>0</v>
      </c>
      <c r="AR425" s="154">
        <f>IF(AR$5&lt;=$D425,0,IF(SUM($D425,I383)&gt;AR$5,$AL394/I383,$AL394-SUM($I425:AQ425)))</f>
        <v>0</v>
      </c>
      <c r="AS425" s="154">
        <f>IF(AS$5&lt;=$D425,0,IF(SUM($D425,I383)&gt;AS$5,$AL394/I383,$AL394-SUM($I425:AR425)))</f>
        <v>0</v>
      </c>
      <c r="AT425" s="154">
        <f>IF(AT$5&lt;=$D425,0,IF(SUM($D425,I383)&gt;AT$5,$AL394/I383,$AL394-SUM($I425:AS425)))</f>
        <v>0</v>
      </c>
      <c r="AU425" s="154">
        <f>IF(AU$5&lt;=$D425,0,IF(SUM($D425,I383)&gt;AU$5,$AL394/I383,$AL394-SUM($I425:AT425)))</f>
        <v>0</v>
      </c>
      <c r="AV425" s="154">
        <f>IF(AV$5&lt;=$D425,0,IF(SUM($D425,I383)&gt;AV$5,$AL394/I383,$AL394-SUM($I425:AU425)))</f>
        <v>0</v>
      </c>
      <c r="AW425" s="154">
        <f>IF(AW$5&lt;=$D425,0,IF(SUM($D425,I383)&gt;AW$5,$AL394/I383,$AL394-SUM($I425:AV425)))</f>
        <v>0</v>
      </c>
      <c r="AX425" s="154">
        <f>IF(AX$5&lt;=$D425,0,IF(SUM($D425,I383)&gt;AX$5,$AL394/I383,$AL394-SUM($I425:AW425)))</f>
        <v>0</v>
      </c>
      <c r="AY425" s="154">
        <f>IF(AY$5&lt;=$D425,0,IF(SUM($D425,I383)&gt;AY$5,$AL394/I383,$AL394-SUM($I425:AX425)))</f>
        <v>0</v>
      </c>
      <c r="AZ425" s="154">
        <f>IF(AZ$5&lt;=$D425,0,IF(SUM($D425,I383)&gt;AZ$5,$AL394/I383,$AL394-SUM($I425:AY425)))</f>
        <v>0</v>
      </c>
      <c r="BA425" s="154">
        <f>IF(BA$5&lt;=$D425,0,IF(SUM($D425,I383)&gt;BA$5,$AL394/I383,$AL394-SUM($I425:AZ425)))</f>
        <v>0</v>
      </c>
      <c r="BB425" s="154">
        <f>IF(BB$5&lt;=$D425,0,IF(SUM($D425,I383)&gt;BB$5,$AL394/I383,$AL394-SUM($I425:BA425)))</f>
        <v>0</v>
      </c>
      <c r="BC425" s="154">
        <f>IF(BC$5&lt;=$D425,0,IF(SUM($D425,I383)&gt;BC$5,$AL394/I383,$AL394-SUM($I425:BB425)))</f>
        <v>0</v>
      </c>
      <c r="BD425" s="154">
        <f>IF(BD$5&lt;=$D425,0,IF(SUM($D425,I383)&gt;BD$5,$AL394/I383,$AL394-SUM($I425:BC425)))</f>
        <v>0</v>
      </c>
      <c r="BE425" s="154">
        <f>IF(BE$5&lt;=$D425,0,IF(SUM($D425,I383)&gt;BE$5,$AL394/I383,$AL394-SUM($I425:BD425)))</f>
        <v>0</v>
      </c>
      <c r="BF425" s="154">
        <f>IF(BF$5&lt;=$D425,0,IF(SUM($D425,I383)&gt;BF$5,$AL394/I383,$AL394-SUM($I425:BE425)))</f>
        <v>0</v>
      </c>
      <c r="BG425" s="154">
        <f>IF(BG$5&lt;=$D425,0,IF(SUM($D425,I383)&gt;BG$5,$AL394/I383,$AL394-SUM($I425:BF425)))</f>
        <v>0</v>
      </c>
      <c r="BH425" s="154">
        <f>IF(BH$5&lt;=$D425,0,IF(SUM($D425,I383)&gt;BH$5,$AL394/I383,$AL394-SUM($I425:BG425)))</f>
        <v>0</v>
      </c>
      <c r="BI425" s="154">
        <f>IF(BI$5&lt;=$D425,0,IF(SUM($D425,I383)&gt;BI$5,$AL394/I383,$AL394-SUM($I425:BH425)))</f>
        <v>0</v>
      </c>
      <c r="BJ425" s="154">
        <f>IF(BJ$5&lt;=$D425,0,IF(SUM($D425,I383)&gt;BJ$5,$AL394/I383,$AL394-SUM($I425:BI425)))</f>
        <v>0</v>
      </c>
      <c r="BK425" s="154">
        <f>IF(BK$5&lt;=$D425,0,IF(SUM($D425,I383)&gt;BK$5,$AL394/I383,$AL394-SUM($I425:BJ425)))</f>
        <v>0</v>
      </c>
      <c r="BL425" s="154">
        <f>IF(BL$5&lt;=$D425,0,IF(SUM($D425,I383)&gt;BL$5,$AL394/I383,$AL394-SUM($I425:BK425)))</f>
        <v>0</v>
      </c>
      <c r="BM425" s="154">
        <f>IF(BM$5&lt;=$D425,0,IF(SUM($D425,I383)&gt;BM$5,$AL394/I383,$AL394-SUM($I425:BL425)))</f>
        <v>0</v>
      </c>
      <c r="BN425" s="154">
        <f>IF(BN$5&lt;=$D425,0,IF(SUM($D425,I383)&gt;BN$5,$AL394/I383,$AL394-SUM($I425:BM425)))</f>
        <v>0</v>
      </c>
      <c r="BO425" s="154">
        <f>IF(BO$5&lt;=$D425,0,IF(SUM($D425,I383)&gt;BO$5,$AL394/I383,$AL394-SUM($I425:BN425)))</f>
        <v>0</v>
      </c>
      <c r="BP425" s="154">
        <f>IF(BP$5&lt;=$D425,0,IF(SUM($D425,I383)&gt;BP$5,$AL394/I383,$AL394-SUM($I425:BO425)))</f>
        <v>0</v>
      </c>
      <c r="BQ425" s="154">
        <f>IF(BQ$5&lt;=$D425,0,IF(SUM($D425,I383)&gt;BQ$5,$AL394/I383,$AL394-SUM($I425:BP425)))</f>
        <v>0</v>
      </c>
      <c r="BR425" s="154">
        <f>IF(BR$5&lt;=$D425,0,IF(SUM($D425,I383)&gt;BR$5,$AL394/I383,$AL394-SUM($I425:BQ425)))</f>
        <v>0</v>
      </c>
      <c r="BS425" s="154">
        <f>IF(BS$5&lt;=$D425,0,IF(SUM($D425,I383)&gt;BS$5,$AL394/I383,$AL394-SUM($I425:BR425)))</f>
        <v>0</v>
      </c>
      <c r="BT425" s="154">
        <f>IF(BT$5&lt;=$D425,0,IF(SUM($D425,I383)&gt;BT$5,$AL394/I383,$AL394-SUM($I425:BS425)))</f>
        <v>0</v>
      </c>
      <c r="BU425" s="154">
        <f>IF(BU$5&lt;=$D425,0,IF(SUM($D425,I383)&gt;BU$5,$AL394/I383,$AL394-SUM($I425:BT425)))</f>
        <v>0</v>
      </c>
      <c r="BV425" s="154">
        <f>IF(BV$5&lt;=$D425,0,IF(SUM($D425,I383)&gt;BV$5,$AL394/I383,$AL394-SUM($I425:BU425)))</f>
        <v>0</v>
      </c>
      <c r="BW425" s="154">
        <f>IF(BW$5&lt;=$D425,0,IF(SUM($D425,I383)&gt;BW$5,$AL394/I383,$AL394-SUM($I425:BV425)))</f>
        <v>0</v>
      </c>
    </row>
    <row r="426" spans="4:75" ht="12.75" customHeight="1" outlineLevel="1">
      <c r="D426" s="155">
        <f t="shared" si="103"/>
        <v>2042</v>
      </c>
      <c r="E426" s="120" t="s">
        <v>55</v>
      </c>
      <c r="I426" s="134"/>
      <c r="J426" s="152">
        <f>IF(J$5&lt;=$D426,0,IF(SUM($D426,I383)&gt;J$5,$AM394/I383,$AM394-SUM($I426:I426)))</f>
        <v>0</v>
      </c>
      <c r="K426" s="152">
        <f>IF(K$5&lt;=$D426,0,IF(SUM($D426,I383)&gt;K$5,$AM394/I383,$AM394-SUM($I426:J426)))</f>
        <v>0</v>
      </c>
      <c r="L426" s="152">
        <f>IF(L$5&lt;=$D426,0,IF(SUM($D426,I383)&gt;L$5,$AM394/I383,$AM394-SUM($I426:K426)))</f>
        <v>0</v>
      </c>
      <c r="M426" s="152">
        <f>IF(M$5&lt;=$D426,0,IF(SUM($D426,I383)&gt;M$5,$AM394/I383,$AM394-SUM($I426:L426)))</f>
        <v>0</v>
      </c>
      <c r="N426" s="152">
        <f>IF(N$5&lt;=$D426,0,IF(SUM($D426,I383)&gt;N$5,$AM394/I383,$AM394-SUM($I426:M426)))</f>
        <v>0</v>
      </c>
      <c r="O426" s="152">
        <f>IF(O$5&lt;=$D426,0,IF(SUM($D426,I383)&gt;O$5,$AM394/I383,$AM394-SUM($I426:N426)))</f>
        <v>0</v>
      </c>
      <c r="P426" s="152">
        <f>IF(P$5&lt;=$D426,0,IF(SUM($D426,I383)&gt;P$5,$AM394/I383,$AM394-SUM($I426:O426)))</f>
        <v>0</v>
      </c>
      <c r="Q426" s="152">
        <f>IF(Q$5&lt;=$D426,0,IF(SUM($D426,I383)&gt;Q$5,$AM394/I383,$AM394-SUM($I426:P426)))</f>
        <v>0</v>
      </c>
      <c r="R426" s="152">
        <f>IF(R$5&lt;=$D426,0,IF(SUM($D426,I383)&gt;R$5,$AM394/I383,$AM394-SUM($I426:Q426)))</f>
        <v>0</v>
      </c>
      <c r="S426" s="152">
        <f>IF(S$5&lt;=$D426,0,IF(SUM($D426,I383)&gt;S$5,$AM394/I383,$AM394-SUM($I426:R426)))</f>
        <v>0</v>
      </c>
      <c r="T426" s="152">
        <f>IF(T$5&lt;=$D426,0,IF(SUM($D426,I383)&gt;T$5,$AM394/I383,$AM394-SUM($I426:S426)))</f>
        <v>0</v>
      </c>
      <c r="U426" s="152">
        <f>IF(U$5&lt;=$D426,0,IF(SUM($D426,I383)&gt;U$5,$AM394/I383,$AM394-SUM($I426:T426)))</f>
        <v>0</v>
      </c>
      <c r="V426" s="152">
        <f>IF(V$5&lt;=$D426,0,IF(SUM($D426,I383)&gt;V$5,$AM394/I383,$AM394-SUM($I426:U426)))</f>
        <v>0</v>
      </c>
      <c r="W426" s="152">
        <f>IF(W$5&lt;=$D426,0,IF(SUM($D426,I383)&gt;W$5,$AM394/I383,$AM394-SUM($I426:V426)))</f>
        <v>0</v>
      </c>
      <c r="X426" s="152">
        <f>IF(X$5&lt;=$D426,0,IF(SUM($D426,I383)&gt;X$5,$AM394/I383,$AM394-SUM($I426:W426)))</f>
        <v>0</v>
      </c>
      <c r="Y426" s="152">
        <f>IF(Y$5&lt;=$D426,0,IF(SUM($D426,I383)&gt;Y$5,$AM394/I383,$AM394-SUM($I426:X426)))</f>
        <v>0</v>
      </c>
      <c r="Z426" s="152">
        <f>IF(Z$5&lt;=$D426,0,IF(SUM($D426,I383)&gt;Z$5,$AM394/I383,$AM394-SUM($I426:Y426)))</f>
        <v>0</v>
      </c>
      <c r="AA426" s="152">
        <f>IF(AA$5&lt;=$D426,0,IF(SUM($D426,I383)&gt;AA$5,$AM394/I383,$AM394-SUM($I426:Z426)))</f>
        <v>0</v>
      </c>
      <c r="AB426" s="152">
        <f>IF(AB$5&lt;=$D426,0,IF(SUM($D426,I383)&gt;AB$5,$AM394/I383,$AM394-SUM($I426:AA426)))</f>
        <v>0</v>
      </c>
      <c r="AC426" s="152">
        <f>IF(AC$5&lt;=$D426,0,IF(SUM($D426,I383)&gt;AC$5,$AM394/I383,$AM394-SUM($I426:AB426)))</f>
        <v>0</v>
      </c>
      <c r="AD426" s="152">
        <f>IF(AD$5&lt;=$D426,0,IF(SUM($D426,I383)&gt;AD$5,$AM394/I383,$AM394-SUM($I426:AC426)))</f>
        <v>0</v>
      </c>
      <c r="AE426" s="152">
        <f>IF(AE$5&lt;=$D426,0,IF(SUM($D426,I383)&gt;AE$5,$AM394/I383,$AM394-SUM($I426:AD426)))</f>
        <v>0</v>
      </c>
      <c r="AF426" s="152">
        <f>IF(AF$5&lt;=$D426,0,IF(SUM($D426,I383)&gt;AF$5,$AM394/I383,$AM394-SUM($I426:AE426)))</f>
        <v>0</v>
      </c>
      <c r="AG426" s="152">
        <f>IF(AG$5&lt;=$D426,0,IF(SUM($D426,I383)&gt;AG$5,$AM394/I383,$AM394-SUM($I426:AF426)))</f>
        <v>0</v>
      </c>
      <c r="AH426" s="152">
        <f>IF(AH$5&lt;=$D426,0,IF(SUM($D426,I383)&gt;AH$5,$AM394/I383,$AM394-SUM($I426:AG426)))</f>
        <v>0</v>
      </c>
      <c r="AI426" s="152">
        <f>IF(AI$5&lt;=$D426,0,IF(SUM($D426,I383)&gt;AI$5,$AM394/I383,$AM394-SUM($I426:AH426)))</f>
        <v>0</v>
      </c>
      <c r="AJ426" s="152">
        <f>IF(AJ$5&lt;=$D426,0,IF(SUM($D426,I383)&gt;AJ$5,$AM394/I383,$AM394-SUM($I426:AI426)))</f>
        <v>0</v>
      </c>
      <c r="AK426" s="152">
        <f>IF(AK$5&lt;=$D426,0,IF(SUM($D426,I383)&gt;AK$5,$AM394/I383,$AM394-SUM($I426:AJ426)))</f>
        <v>0</v>
      </c>
      <c r="AL426" s="152">
        <f>IF(AL$5&lt;=$D426,0,IF(SUM($D426,I383)&gt;AL$5,$AM394/I383,$AM394-SUM($I426:AK426)))</f>
        <v>0</v>
      </c>
      <c r="AM426" s="152">
        <f>IF(AM$5&lt;=$D426,0,IF(SUM($D426,I383)&gt;AM$5,$AM394/I383,$AM394-SUM($I426:AL426)))</f>
        <v>0</v>
      </c>
      <c r="AN426" s="153">
        <f>IF(AN$5&lt;=$D426,0,IF(SUM($D426,I383)&gt;AN$5,$AM394/I383,$AM394-SUM($I426:AM426)))</f>
        <v>0</v>
      </c>
      <c r="AO426" s="154">
        <f>IF(AO$5&lt;=$D426,0,IF(SUM($D426,I383)&gt;AO$5,$AM394/I383,$AM394-SUM($I426:AN426)))</f>
        <v>0</v>
      </c>
      <c r="AP426" s="154">
        <f>IF(AP$5&lt;=$D426,0,IF(SUM($D426,I383)&gt;AP$5,$AM394/I383,$AM394-SUM($I426:AO426)))</f>
        <v>0</v>
      </c>
      <c r="AQ426" s="154">
        <f>IF(AQ$5&lt;=$D426,0,IF(SUM($D426,I383)&gt;AQ$5,$AM394/I383,$AM394-SUM($I426:AP426)))</f>
        <v>0</v>
      </c>
      <c r="AR426" s="154">
        <f>IF(AR$5&lt;=$D426,0,IF(SUM($D426,I383)&gt;AR$5,$AM394/I383,$AM394-SUM($I426:AQ426)))</f>
        <v>0</v>
      </c>
      <c r="AS426" s="154">
        <f>IF(AS$5&lt;=$D426,0,IF(SUM($D426,I383)&gt;AS$5,$AM394/I383,$AM394-SUM($I426:AR426)))</f>
        <v>0</v>
      </c>
      <c r="AT426" s="154">
        <f>IF(AT$5&lt;=$D426,0,IF(SUM($D426,I383)&gt;AT$5,$AM394/I383,$AM394-SUM($I426:AS426)))</f>
        <v>0</v>
      </c>
      <c r="AU426" s="154">
        <f>IF(AU$5&lt;=$D426,0,IF(SUM($D426,I383)&gt;AU$5,$AM394/I383,$AM394-SUM($I426:AT426)))</f>
        <v>0</v>
      </c>
      <c r="AV426" s="154">
        <f>IF(AV$5&lt;=$D426,0,IF(SUM($D426,I383)&gt;AV$5,$AM394/I383,$AM394-SUM($I426:AU426)))</f>
        <v>0</v>
      </c>
      <c r="AW426" s="154">
        <f>IF(AW$5&lt;=$D426,0,IF(SUM($D426,I383)&gt;AW$5,$AM394/I383,$AM394-SUM($I426:AV426)))</f>
        <v>0</v>
      </c>
      <c r="AX426" s="154">
        <f>IF(AX$5&lt;=$D426,0,IF(SUM($D426,I383)&gt;AX$5,$AM394/I383,$AM394-SUM($I426:AW426)))</f>
        <v>0</v>
      </c>
      <c r="AY426" s="154">
        <f>IF(AY$5&lt;=$D426,0,IF(SUM($D426,I383)&gt;AY$5,$AM394/I383,$AM394-SUM($I426:AX426)))</f>
        <v>0</v>
      </c>
      <c r="AZ426" s="154">
        <f>IF(AZ$5&lt;=$D426,0,IF(SUM($D426,I383)&gt;AZ$5,$AM394/I383,$AM394-SUM($I426:AY426)))</f>
        <v>0</v>
      </c>
      <c r="BA426" s="154">
        <f>IF(BA$5&lt;=$D426,0,IF(SUM($D426,I383)&gt;BA$5,$AM394/I383,$AM394-SUM($I426:AZ426)))</f>
        <v>0</v>
      </c>
      <c r="BB426" s="154">
        <f>IF(BB$5&lt;=$D426,0,IF(SUM($D426,I383)&gt;BB$5,$AM394/I383,$AM394-SUM($I426:BA426)))</f>
        <v>0</v>
      </c>
      <c r="BC426" s="154">
        <f>IF(BC$5&lt;=$D426,0,IF(SUM($D426,I383)&gt;BC$5,$AM394/I383,$AM394-SUM($I426:BB426)))</f>
        <v>0</v>
      </c>
      <c r="BD426" s="154">
        <f>IF(BD$5&lt;=$D426,0,IF(SUM($D426,I383)&gt;BD$5,$AM394/I383,$AM394-SUM($I426:BC426)))</f>
        <v>0</v>
      </c>
      <c r="BE426" s="154">
        <f>IF(BE$5&lt;=$D426,0,IF(SUM($D426,I383)&gt;BE$5,$AM394/I383,$AM394-SUM($I426:BD426)))</f>
        <v>0</v>
      </c>
      <c r="BF426" s="154">
        <f>IF(BF$5&lt;=$D426,0,IF(SUM($D426,I383)&gt;BF$5,$AM394/I383,$AM394-SUM($I426:BE426)))</f>
        <v>0</v>
      </c>
      <c r="BG426" s="154">
        <f>IF(BG$5&lt;=$D426,0,IF(SUM($D426,I383)&gt;BG$5,$AM394/I383,$AM394-SUM($I426:BF426)))</f>
        <v>0</v>
      </c>
      <c r="BH426" s="154">
        <f>IF(BH$5&lt;=$D426,0,IF(SUM($D426,I383)&gt;BH$5,$AM394/I383,$AM394-SUM($I426:BG426)))</f>
        <v>0</v>
      </c>
      <c r="BI426" s="154">
        <f>IF(BI$5&lt;=$D426,0,IF(SUM($D426,I383)&gt;BI$5,$AM394/I383,$AM394-SUM($I426:BH426)))</f>
        <v>0</v>
      </c>
      <c r="BJ426" s="154">
        <f>IF(BJ$5&lt;=$D426,0,IF(SUM($D426,I383)&gt;BJ$5,$AM394/I383,$AM394-SUM($I426:BI426)))</f>
        <v>0</v>
      </c>
      <c r="BK426" s="154">
        <f>IF(BK$5&lt;=$D426,0,IF(SUM($D426,I383)&gt;BK$5,$AM394/I383,$AM394-SUM($I426:BJ426)))</f>
        <v>0</v>
      </c>
      <c r="BL426" s="154">
        <f>IF(BL$5&lt;=$D426,0,IF(SUM($D426,I383)&gt;BL$5,$AM394/I383,$AM394-SUM($I426:BK426)))</f>
        <v>0</v>
      </c>
      <c r="BM426" s="154">
        <f>IF(BM$5&lt;=$D426,0,IF(SUM($D426,I383)&gt;BM$5,$AM394/I383,$AM394-SUM($I426:BL426)))</f>
        <v>0</v>
      </c>
      <c r="BN426" s="154">
        <f>IF(BN$5&lt;=$D426,0,IF(SUM($D426,I383)&gt;BN$5,$AM394/I383,$AM394-SUM($I426:BM426)))</f>
        <v>0</v>
      </c>
      <c r="BO426" s="154">
        <f>IF(BO$5&lt;=$D426,0,IF(SUM($D426,I383)&gt;BO$5,$AM394/I383,$AM394-SUM($I426:BN426)))</f>
        <v>0</v>
      </c>
      <c r="BP426" s="154">
        <f>IF(BP$5&lt;=$D426,0,IF(SUM($D426,I383)&gt;BP$5,$AM394/I383,$AM394-SUM($I426:BO426)))</f>
        <v>0</v>
      </c>
      <c r="BQ426" s="154">
        <f>IF(BQ$5&lt;=$D426,0,IF(SUM($D426,I383)&gt;BQ$5,$AM394/I383,$AM394-SUM($I426:BP426)))</f>
        <v>0</v>
      </c>
      <c r="BR426" s="154">
        <f>IF(BR$5&lt;=$D426,0,IF(SUM($D426,I383)&gt;BR$5,$AM394/I383,$AM394-SUM($I426:BQ426)))</f>
        <v>0</v>
      </c>
      <c r="BS426" s="154">
        <f>IF(BS$5&lt;=$D426,0,IF(SUM($D426,I383)&gt;BS$5,$AM394/I383,$AM394-SUM($I426:BR426)))</f>
        <v>0</v>
      </c>
      <c r="BT426" s="154">
        <f>IF(BT$5&lt;=$D426,0,IF(SUM($D426,I383)&gt;BT$5,$AM394/I383,$AM394-SUM($I426:BS426)))</f>
        <v>0</v>
      </c>
      <c r="BU426" s="154">
        <f>IF(BU$5&lt;=$D426,0,IF(SUM($D426,I383)&gt;BU$5,$AM394/I383,$AM394-SUM($I426:BT426)))</f>
        <v>0</v>
      </c>
      <c r="BV426" s="154">
        <f>IF(BV$5&lt;=$D426,0,IF(SUM($D426,I383)&gt;BV$5,$AM394/I383,$AM394-SUM($I426:BU426)))</f>
        <v>0</v>
      </c>
      <c r="BW426" s="154">
        <f>IF(BW$5&lt;=$D426,0,IF(SUM($D426,I383)&gt;BW$5,$AM394/I383,$AM394-SUM($I426:BV426)))</f>
        <v>0</v>
      </c>
    </row>
    <row r="427" spans="4:75" ht="12.75" customHeight="1" outlineLevel="1">
      <c r="I427" s="134"/>
    </row>
    <row r="428" spans="4:75" ht="12.75" customHeight="1">
      <c r="D428" s="126" t="s">
        <v>28</v>
      </c>
      <c r="E428" s="120" t="s">
        <v>55</v>
      </c>
      <c r="I428" s="134"/>
      <c r="J428" s="120">
        <f>J388+SUM(J396:J426)</f>
        <v>-1.1133770188029188</v>
      </c>
      <c r="K428" s="120">
        <f t="shared" ref="K428:BQ428" si="104">K388+SUM(K396:K426)</f>
        <v>9.9045869426861617E-3</v>
      </c>
      <c r="L428" s="120">
        <f t="shared" si="104"/>
        <v>1.1726484113673214E-2</v>
      </c>
      <c r="M428" s="120">
        <f t="shared" si="104"/>
        <v>1.873245422474926E-2</v>
      </c>
      <c r="N428" s="120">
        <f t="shared" si="104"/>
        <v>4.9757018604500554E-2</v>
      </c>
      <c r="O428" s="120">
        <f t="shared" si="104"/>
        <v>0.16008566257868012</v>
      </c>
      <c r="P428" s="120">
        <f t="shared" si="104"/>
        <v>0.16008566257868012</v>
      </c>
      <c r="Q428" s="120">
        <f t="shared" si="104"/>
        <v>0.16008566257868012</v>
      </c>
      <c r="R428" s="120">
        <f t="shared" si="104"/>
        <v>0.16008566257868012</v>
      </c>
      <c r="S428" s="120">
        <f t="shared" si="104"/>
        <v>0.16008566257868012</v>
      </c>
      <c r="T428" s="120">
        <f t="shared" si="104"/>
        <v>0.16008566257868012</v>
      </c>
      <c r="U428" s="120">
        <f t="shared" si="104"/>
        <v>0.16008566257868012</v>
      </c>
      <c r="V428" s="120">
        <f t="shared" si="104"/>
        <v>0.16008566257868012</v>
      </c>
      <c r="W428" s="120">
        <f t="shared" si="104"/>
        <v>0.16008566257868012</v>
      </c>
      <c r="X428" s="120">
        <f t="shared" si="104"/>
        <v>0.16008566257868012</v>
      </c>
      <c r="Y428" s="120">
        <f t="shared" si="104"/>
        <v>0.16008566257868012</v>
      </c>
      <c r="Z428" s="120">
        <f t="shared" si="104"/>
        <v>0.15018107563599398</v>
      </c>
      <c r="AA428" s="120">
        <f t="shared" si="104"/>
        <v>0.1483591784650069</v>
      </c>
      <c r="AB428" s="120">
        <f t="shared" si="104"/>
        <v>0.14135320835393073</v>
      </c>
      <c r="AC428" s="120">
        <f t="shared" si="104"/>
        <v>0.11032864397418018</v>
      </c>
      <c r="AD428" s="120">
        <f t="shared" si="104"/>
        <v>0</v>
      </c>
      <c r="AE428" s="120">
        <f t="shared" si="104"/>
        <v>0</v>
      </c>
      <c r="AF428" s="120">
        <f t="shared" si="104"/>
        <v>0</v>
      </c>
      <c r="AG428" s="120">
        <f t="shared" si="104"/>
        <v>0</v>
      </c>
      <c r="AH428" s="120">
        <f t="shared" si="104"/>
        <v>0</v>
      </c>
      <c r="AI428" s="120">
        <f t="shared" si="104"/>
        <v>0</v>
      </c>
      <c r="AJ428" s="120">
        <f t="shared" si="104"/>
        <v>0</v>
      </c>
      <c r="AK428" s="120">
        <f t="shared" si="104"/>
        <v>0</v>
      </c>
      <c r="AL428" s="120">
        <f t="shared" si="104"/>
        <v>0</v>
      </c>
      <c r="AM428" s="120">
        <f t="shared" si="104"/>
        <v>0</v>
      </c>
      <c r="AN428" s="120">
        <f t="shared" si="104"/>
        <v>0</v>
      </c>
      <c r="AO428" s="120">
        <f t="shared" si="104"/>
        <v>0</v>
      </c>
      <c r="AP428" s="120">
        <f t="shared" si="104"/>
        <v>0</v>
      </c>
      <c r="AQ428" s="120">
        <f t="shared" si="104"/>
        <v>0</v>
      </c>
      <c r="AR428" s="120">
        <f t="shared" si="104"/>
        <v>0</v>
      </c>
      <c r="AS428" s="120">
        <f t="shared" si="104"/>
        <v>0</v>
      </c>
      <c r="AT428" s="120">
        <f t="shared" si="104"/>
        <v>0</v>
      </c>
      <c r="AU428" s="120">
        <f t="shared" si="104"/>
        <v>0</v>
      </c>
      <c r="AV428" s="120">
        <f t="shared" si="104"/>
        <v>0</v>
      </c>
      <c r="AW428" s="120">
        <f t="shared" si="104"/>
        <v>0</v>
      </c>
      <c r="AX428" s="120">
        <f t="shared" si="104"/>
        <v>0</v>
      </c>
      <c r="AY428" s="120">
        <f t="shared" si="104"/>
        <v>0</v>
      </c>
      <c r="AZ428" s="120">
        <f t="shared" si="104"/>
        <v>0</v>
      </c>
      <c r="BA428" s="120">
        <f t="shared" si="104"/>
        <v>0</v>
      </c>
      <c r="BB428" s="120">
        <f t="shared" si="104"/>
        <v>0</v>
      </c>
      <c r="BC428" s="120">
        <f t="shared" si="104"/>
        <v>0</v>
      </c>
      <c r="BD428" s="120">
        <f t="shared" si="104"/>
        <v>0</v>
      </c>
      <c r="BE428" s="120">
        <f t="shared" si="104"/>
        <v>0</v>
      </c>
      <c r="BF428" s="120">
        <f t="shared" si="104"/>
        <v>0</v>
      </c>
      <c r="BG428" s="120">
        <f t="shared" si="104"/>
        <v>0</v>
      </c>
      <c r="BH428" s="120">
        <f t="shared" si="104"/>
        <v>0</v>
      </c>
      <c r="BI428" s="120">
        <f t="shared" si="104"/>
        <v>0</v>
      </c>
      <c r="BJ428" s="120">
        <f t="shared" si="104"/>
        <v>0</v>
      </c>
      <c r="BK428" s="120">
        <f t="shared" si="104"/>
        <v>0</v>
      </c>
      <c r="BL428" s="120">
        <f t="shared" si="104"/>
        <v>0</v>
      </c>
      <c r="BM428" s="120">
        <f t="shared" si="104"/>
        <v>0</v>
      </c>
      <c r="BN428" s="120">
        <f t="shared" si="104"/>
        <v>0</v>
      </c>
      <c r="BO428" s="120">
        <f t="shared" si="104"/>
        <v>0</v>
      </c>
      <c r="BP428" s="120">
        <f t="shared" si="104"/>
        <v>0</v>
      </c>
      <c r="BQ428" s="120">
        <f t="shared" si="104"/>
        <v>0</v>
      </c>
      <c r="BR428" s="120">
        <f t="shared" ref="BR428:BV428" si="105">BR388+SUM(BR396:BR426)</f>
        <v>0</v>
      </c>
      <c r="BS428" s="120">
        <f t="shared" si="105"/>
        <v>0</v>
      </c>
      <c r="BT428" s="120">
        <f t="shared" si="105"/>
        <v>0</v>
      </c>
      <c r="BU428" s="120">
        <f t="shared" si="105"/>
        <v>0</v>
      </c>
      <c r="BV428" s="120">
        <f t="shared" si="105"/>
        <v>0</v>
      </c>
      <c r="BW428" s="120">
        <f t="shared" ref="BW428" si="106">BW388+SUM(BW396:BW426)</f>
        <v>0</v>
      </c>
    </row>
    <row r="429" spans="4:75" ht="12.75" customHeight="1">
      <c r="D429" s="126" t="s">
        <v>30</v>
      </c>
      <c r="E429" s="120" t="s">
        <v>55</v>
      </c>
      <c r="I429" s="134"/>
      <c r="J429" s="120">
        <f>J394-SUM(J397:J426)+I429</f>
        <v>0.14856880414029242</v>
      </c>
      <c r="K429" s="120">
        <f t="shared" ref="K429" si="107">K394-SUM(K397:K426)+J429</f>
        <v>0.16599267476241203</v>
      </c>
      <c r="L429" s="120">
        <f t="shared" ref="L429:BW429" si="108">L394-SUM(L397:L426)+K429</f>
        <v>0.25935574231487951</v>
      </c>
      <c r="M429" s="120">
        <f t="shared" si="108"/>
        <v>0.70599175378639956</v>
      </c>
      <c r="N429" s="120">
        <f t="shared" si="108"/>
        <v>2.3111643947945923</v>
      </c>
      <c r="O429" s="120">
        <f t="shared" si="108"/>
        <v>2.1510787322159124</v>
      </c>
      <c r="P429" s="120">
        <f t="shared" si="108"/>
        <v>1.9909930696372322</v>
      </c>
      <c r="Q429" s="120">
        <f t="shared" si="108"/>
        <v>1.830907407058552</v>
      </c>
      <c r="R429" s="120">
        <f t="shared" si="108"/>
        <v>1.6708217444798719</v>
      </c>
      <c r="S429" s="120">
        <f t="shared" si="108"/>
        <v>1.5107360819011917</v>
      </c>
      <c r="T429" s="120">
        <f t="shared" si="108"/>
        <v>1.3506504193225115</v>
      </c>
      <c r="U429" s="120">
        <f t="shared" si="108"/>
        <v>1.1905647567438313</v>
      </c>
      <c r="V429" s="120">
        <f t="shared" si="108"/>
        <v>1.0304790941651512</v>
      </c>
      <c r="W429" s="120">
        <f t="shared" si="108"/>
        <v>0.87039343158647098</v>
      </c>
      <c r="X429" s="120">
        <f t="shared" si="108"/>
        <v>0.7103077690077908</v>
      </c>
      <c r="Y429" s="120">
        <f t="shared" si="108"/>
        <v>0.55022210642911062</v>
      </c>
      <c r="Z429" s="120">
        <f t="shared" si="108"/>
        <v>0.40004103079311665</v>
      </c>
      <c r="AA429" s="120">
        <f t="shared" si="108"/>
        <v>0.25168185232810975</v>
      </c>
      <c r="AB429" s="120">
        <f t="shared" si="108"/>
        <v>0.11032864397417902</v>
      </c>
      <c r="AC429" s="120">
        <f t="shared" si="108"/>
        <v>-1.1657341758564144E-15</v>
      </c>
      <c r="AD429" s="120">
        <f t="shared" si="108"/>
        <v>-1.1657341758564144E-15</v>
      </c>
      <c r="AE429" s="120">
        <f t="shared" si="108"/>
        <v>-1.1657341758564144E-15</v>
      </c>
      <c r="AF429" s="120">
        <f t="shared" si="108"/>
        <v>-1.1657341758564144E-15</v>
      </c>
      <c r="AG429" s="120">
        <f t="shared" si="108"/>
        <v>-1.1657341758564144E-15</v>
      </c>
      <c r="AH429" s="120">
        <f t="shared" si="108"/>
        <v>-1.1657341758564144E-15</v>
      </c>
      <c r="AI429" s="120">
        <f t="shared" si="108"/>
        <v>-1.1657341758564144E-15</v>
      </c>
      <c r="AJ429" s="120">
        <f t="shared" si="108"/>
        <v>-1.1657341758564144E-15</v>
      </c>
      <c r="AK429" s="120">
        <f t="shared" si="108"/>
        <v>-1.1657341758564144E-15</v>
      </c>
      <c r="AL429" s="120">
        <f t="shared" si="108"/>
        <v>-1.1657341758564144E-15</v>
      </c>
      <c r="AM429" s="120">
        <f t="shared" si="108"/>
        <v>-1.1657341758564144E-15</v>
      </c>
      <c r="AN429" s="120">
        <f t="shared" si="108"/>
        <v>-1.1657341758564144E-15</v>
      </c>
      <c r="AO429" s="120">
        <f t="shared" si="108"/>
        <v>-1.1657341758564144E-15</v>
      </c>
      <c r="AP429" s="120">
        <f t="shared" si="108"/>
        <v>-1.1657341758564144E-15</v>
      </c>
      <c r="AQ429" s="120">
        <f t="shared" si="108"/>
        <v>-1.1657341758564144E-15</v>
      </c>
      <c r="AR429" s="120">
        <f t="shared" si="108"/>
        <v>-1.1657341758564144E-15</v>
      </c>
      <c r="AS429" s="120">
        <f t="shared" si="108"/>
        <v>-1.1657341758564144E-15</v>
      </c>
      <c r="AT429" s="120">
        <f t="shared" si="108"/>
        <v>-1.1657341758564144E-15</v>
      </c>
      <c r="AU429" s="120">
        <f t="shared" si="108"/>
        <v>-1.1657341758564144E-15</v>
      </c>
      <c r="AV429" s="120">
        <f t="shared" si="108"/>
        <v>-1.1657341758564144E-15</v>
      </c>
      <c r="AW429" s="120">
        <f t="shared" si="108"/>
        <v>-1.1657341758564144E-15</v>
      </c>
      <c r="AX429" s="120">
        <f t="shared" si="108"/>
        <v>-1.1657341758564144E-15</v>
      </c>
      <c r="AY429" s="120">
        <f t="shared" si="108"/>
        <v>-1.1657341758564144E-15</v>
      </c>
      <c r="AZ429" s="120">
        <f t="shared" si="108"/>
        <v>-1.1657341758564144E-15</v>
      </c>
      <c r="BA429" s="120">
        <f t="shared" si="108"/>
        <v>-1.1657341758564144E-15</v>
      </c>
      <c r="BB429" s="120">
        <f t="shared" si="108"/>
        <v>-1.1657341758564144E-15</v>
      </c>
      <c r="BC429" s="120">
        <f t="shared" si="108"/>
        <v>-1.1657341758564144E-15</v>
      </c>
      <c r="BD429" s="120">
        <f t="shared" si="108"/>
        <v>-1.1657341758564144E-15</v>
      </c>
      <c r="BE429" s="120">
        <f t="shared" si="108"/>
        <v>-1.1657341758564144E-15</v>
      </c>
      <c r="BF429" s="120">
        <f t="shared" si="108"/>
        <v>-1.1657341758564144E-15</v>
      </c>
      <c r="BG429" s="120">
        <f t="shared" si="108"/>
        <v>-1.1657341758564144E-15</v>
      </c>
      <c r="BH429" s="120">
        <f t="shared" si="108"/>
        <v>-1.1657341758564144E-15</v>
      </c>
      <c r="BI429" s="120">
        <f t="shared" si="108"/>
        <v>-1.1657341758564144E-15</v>
      </c>
      <c r="BJ429" s="120">
        <f t="shared" si="108"/>
        <v>-1.1657341758564144E-15</v>
      </c>
      <c r="BK429" s="120">
        <f t="shared" si="108"/>
        <v>-1.1657341758564144E-15</v>
      </c>
      <c r="BL429" s="120">
        <f t="shared" si="108"/>
        <v>-1.1657341758564144E-15</v>
      </c>
      <c r="BM429" s="120">
        <f t="shared" si="108"/>
        <v>-1.1657341758564144E-15</v>
      </c>
      <c r="BN429" s="120">
        <f t="shared" si="108"/>
        <v>-1.1657341758564144E-15</v>
      </c>
      <c r="BO429" s="120">
        <f t="shared" si="108"/>
        <v>-1.1657341758564144E-15</v>
      </c>
      <c r="BP429" s="120">
        <f t="shared" si="108"/>
        <v>-1.1657341758564144E-15</v>
      </c>
      <c r="BQ429" s="120">
        <f t="shared" si="108"/>
        <v>-1.1657341758564144E-15</v>
      </c>
      <c r="BR429" s="120">
        <f t="shared" si="108"/>
        <v>-1.1657341758564144E-15</v>
      </c>
      <c r="BS429" s="120">
        <f t="shared" si="108"/>
        <v>-1.1657341758564144E-15</v>
      </c>
      <c r="BT429" s="120">
        <f t="shared" si="108"/>
        <v>-1.1657341758564144E-15</v>
      </c>
      <c r="BU429" s="120">
        <f t="shared" si="108"/>
        <v>-1.1657341758564144E-15</v>
      </c>
      <c r="BV429" s="120">
        <f t="shared" si="108"/>
        <v>-1.1657341758564144E-15</v>
      </c>
      <c r="BW429" s="120">
        <f t="shared" si="108"/>
        <v>-1.1657341758564144E-15</v>
      </c>
    </row>
    <row r="430" spans="4:75" ht="12.75" customHeight="1">
      <c r="D430" s="126" t="str">
        <f>"Total Closing RAB - "&amp;B381</f>
        <v>Total Closing RAB - SCADA</v>
      </c>
      <c r="E430" s="120" t="s">
        <v>55</v>
      </c>
      <c r="I430" s="134"/>
      <c r="J430" s="120">
        <f t="shared" ref="J430:BU430" si="109">J429+J391</f>
        <v>0.14856880414029242</v>
      </c>
      <c r="K430" s="120">
        <f t="shared" si="109"/>
        <v>0.16599267476241203</v>
      </c>
      <c r="L430" s="120">
        <f t="shared" si="109"/>
        <v>0.25935574231487951</v>
      </c>
      <c r="M430" s="120">
        <f t="shared" si="109"/>
        <v>0.70599175378639956</v>
      </c>
      <c r="N430" s="120">
        <f t="shared" si="109"/>
        <v>2.3111643947945923</v>
      </c>
      <c r="O430" s="120">
        <f t="shared" si="109"/>
        <v>2.1510787322159124</v>
      </c>
      <c r="P430" s="120">
        <f t="shared" si="109"/>
        <v>1.9909930696372322</v>
      </c>
      <c r="Q430" s="120">
        <f t="shared" si="109"/>
        <v>1.830907407058552</v>
      </c>
      <c r="R430" s="120">
        <f t="shared" si="109"/>
        <v>1.6708217444798719</v>
      </c>
      <c r="S430" s="120">
        <f t="shared" si="109"/>
        <v>1.5107360819011917</v>
      </c>
      <c r="T430" s="120">
        <f t="shared" si="109"/>
        <v>1.3506504193225115</v>
      </c>
      <c r="U430" s="120">
        <f t="shared" si="109"/>
        <v>1.1905647567438313</v>
      </c>
      <c r="V430" s="120">
        <f t="shared" si="109"/>
        <v>1.0304790941651512</v>
      </c>
      <c r="W430" s="120">
        <f t="shared" si="109"/>
        <v>0.87039343158647098</v>
      </c>
      <c r="X430" s="120">
        <f t="shared" si="109"/>
        <v>0.7103077690077908</v>
      </c>
      <c r="Y430" s="120">
        <f t="shared" si="109"/>
        <v>0.55022210642911062</v>
      </c>
      <c r="Z430" s="120">
        <f t="shared" si="109"/>
        <v>0.40004103079311665</v>
      </c>
      <c r="AA430" s="120">
        <f t="shared" si="109"/>
        <v>0.25168185232810975</v>
      </c>
      <c r="AB430" s="120">
        <f t="shared" si="109"/>
        <v>0.11032864397417902</v>
      </c>
      <c r="AC430" s="120">
        <f t="shared" si="109"/>
        <v>-1.1657341758564144E-15</v>
      </c>
      <c r="AD430" s="120">
        <f t="shared" si="109"/>
        <v>-1.1657341758564144E-15</v>
      </c>
      <c r="AE430" s="120">
        <f t="shared" si="109"/>
        <v>-1.1657341758564144E-15</v>
      </c>
      <c r="AF430" s="120">
        <f t="shared" si="109"/>
        <v>-1.1657341758564144E-15</v>
      </c>
      <c r="AG430" s="120">
        <f t="shared" si="109"/>
        <v>-1.1657341758564144E-15</v>
      </c>
      <c r="AH430" s="120">
        <f t="shared" si="109"/>
        <v>-1.1657341758564144E-15</v>
      </c>
      <c r="AI430" s="120">
        <f t="shared" si="109"/>
        <v>-1.1657341758564144E-15</v>
      </c>
      <c r="AJ430" s="120">
        <f t="shared" si="109"/>
        <v>-1.1657341758564144E-15</v>
      </c>
      <c r="AK430" s="120">
        <f t="shared" si="109"/>
        <v>-1.1657341758564144E-15</v>
      </c>
      <c r="AL430" s="120">
        <f t="shared" si="109"/>
        <v>-1.1657341758564144E-15</v>
      </c>
      <c r="AM430" s="120">
        <f t="shared" si="109"/>
        <v>-1.1657341758564144E-15</v>
      </c>
      <c r="AN430" s="120">
        <f t="shared" si="109"/>
        <v>-1.1657341758564144E-15</v>
      </c>
      <c r="AO430" s="120">
        <f t="shared" si="109"/>
        <v>-1.1657341758564144E-15</v>
      </c>
      <c r="AP430" s="120">
        <f t="shared" si="109"/>
        <v>-1.1657341758564144E-15</v>
      </c>
      <c r="AQ430" s="120">
        <f t="shared" si="109"/>
        <v>-1.1657341758564144E-15</v>
      </c>
      <c r="AR430" s="120">
        <f t="shared" si="109"/>
        <v>-1.1657341758564144E-15</v>
      </c>
      <c r="AS430" s="120">
        <f t="shared" si="109"/>
        <v>-1.1657341758564144E-15</v>
      </c>
      <c r="AT430" s="120">
        <f t="shared" si="109"/>
        <v>-1.1657341758564144E-15</v>
      </c>
      <c r="AU430" s="120">
        <f t="shared" si="109"/>
        <v>-1.1657341758564144E-15</v>
      </c>
      <c r="AV430" s="120">
        <f t="shared" si="109"/>
        <v>-1.1657341758564144E-15</v>
      </c>
      <c r="AW430" s="120">
        <f t="shared" si="109"/>
        <v>-1.1657341758564144E-15</v>
      </c>
      <c r="AX430" s="120">
        <f t="shared" si="109"/>
        <v>-1.1657341758564144E-15</v>
      </c>
      <c r="AY430" s="120">
        <f t="shared" si="109"/>
        <v>-1.1657341758564144E-15</v>
      </c>
      <c r="AZ430" s="120">
        <f t="shared" si="109"/>
        <v>-1.1657341758564144E-15</v>
      </c>
      <c r="BA430" s="120">
        <f t="shared" si="109"/>
        <v>-1.1657341758564144E-15</v>
      </c>
      <c r="BB430" s="120">
        <f t="shared" si="109"/>
        <v>-1.1657341758564144E-15</v>
      </c>
      <c r="BC430" s="120">
        <f t="shared" si="109"/>
        <v>-1.1657341758564144E-15</v>
      </c>
      <c r="BD430" s="120">
        <f t="shared" si="109"/>
        <v>-1.1657341758564144E-15</v>
      </c>
      <c r="BE430" s="120">
        <f t="shared" si="109"/>
        <v>-1.1657341758564144E-15</v>
      </c>
      <c r="BF430" s="120">
        <f t="shared" si="109"/>
        <v>-1.1657341758564144E-15</v>
      </c>
      <c r="BG430" s="120">
        <f t="shared" si="109"/>
        <v>-1.1657341758564144E-15</v>
      </c>
      <c r="BH430" s="120">
        <f t="shared" si="109"/>
        <v>-1.1657341758564144E-15</v>
      </c>
      <c r="BI430" s="120">
        <f t="shared" si="109"/>
        <v>-1.1657341758564144E-15</v>
      </c>
      <c r="BJ430" s="120">
        <f t="shared" si="109"/>
        <v>-1.1657341758564144E-15</v>
      </c>
      <c r="BK430" s="120">
        <f t="shared" si="109"/>
        <v>-1.1657341758564144E-15</v>
      </c>
      <c r="BL430" s="120">
        <f t="shared" si="109"/>
        <v>-1.1657341758564144E-15</v>
      </c>
      <c r="BM430" s="120">
        <f t="shared" si="109"/>
        <v>-1.1657341758564144E-15</v>
      </c>
      <c r="BN430" s="120">
        <f t="shared" si="109"/>
        <v>-1.1657341758564144E-15</v>
      </c>
      <c r="BO430" s="120">
        <f t="shared" si="109"/>
        <v>-1.1657341758564144E-15</v>
      </c>
      <c r="BP430" s="120">
        <f t="shared" si="109"/>
        <v>-1.1657341758564144E-15</v>
      </c>
      <c r="BQ430" s="120">
        <f t="shared" si="109"/>
        <v>-1.1657341758564144E-15</v>
      </c>
      <c r="BR430" s="120">
        <f t="shared" si="109"/>
        <v>-1.1657341758564144E-15</v>
      </c>
      <c r="BS430" s="120">
        <f t="shared" si="109"/>
        <v>-1.1657341758564144E-15</v>
      </c>
      <c r="BT430" s="120">
        <f t="shared" si="109"/>
        <v>-1.1657341758564144E-15</v>
      </c>
      <c r="BU430" s="120">
        <f t="shared" si="109"/>
        <v>-1.1657341758564144E-15</v>
      </c>
      <c r="BV430" s="120">
        <f t="shared" ref="BV430:BW430" si="110">BV429+BV391</f>
        <v>-1.1657341758564144E-15</v>
      </c>
      <c r="BW430" s="120">
        <f t="shared" si="110"/>
        <v>-1.1657341758564144E-15</v>
      </c>
    </row>
    <row r="432" spans="4:75" ht="12.75" customHeight="1">
      <c r="N432" s="128"/>
    </row>
    <row r="433" spans="1:75" s="133" customFormat="1" ht="12.75" customHeight="1">
      <c r="A433" s="130"/>
      <c r="B433" s="131" t="str">
        <f>'Inputs - Summary'!C51</f>
        <v>Other</v>
      </c>
      <c r="C433" s="130"/>
      <c r="D433" s="132"/>
      <c r="E433" s="130"/>
      <c r="F433" s="130"/>
      <c r="G433" s="130"/>
      <c r="H433" s="130"/>
      <c r="I433" s="130"/>
      <c r="J433" s="130"/>
      <c r="K433" s="130"/>
      <c r="L433" s="130"/>
      <c r="M433" s="130"/>
      <c r="N433" s="130"/>
      <c r="O433" s="130"/>
      <c r="P433" s="130"/>
      <c r="Q433" s="130"/>
      <c r="R433" s="130"/>
      <c r="S433" s="130"/>
      <c r="T433" s="130"/>
      <c r="U433" s="130"/>
      <c r="V433" s="130"/>
      <c r="W433" s="130"/>
      <c r="X433" s="130"/>
      <c r="Y433" s="130"/>
      <c r="Z433" s="130"/>
      <c r="AA433" s="130"/>
      <c r="AB433" s="130"/>
      <c r="AC433" s="130"/>
      <c r="AD433" s="130"/>
      <c r="AE433" s="130"/>
      <c r="AF433" s="130"/>
      <c r="AG433" s="130"/>
      <c r="AH433" s="130"/>
      <c r="AI433" s="130"/>
      <c r="AJ433" s="130"/>
      <c r="AK433" s="130"/>
      <c r="AL433" s="130"/>
      <c r="AM433" s="130"/>
      <c r="AN433" s="130"/>
      <c r="AO433" s="130"/>
      <c r="AP433" s="130"/>
      <c r="AQ433" s="130"/>
      <c r="AR433" s="130"/>
      <c r="AS433" s="130"/>
      <c r="AT433" s="130"/>
      <c r="AU433" s="130"/>
      <c r="AV433" s="130"/>
      <c r="AW433" s="130"/>
      <c r="AX433" s="130"/>
      <c r="AY433" s="130"/>
      <c r="AZ433" s="130"/>
      <c r="BA433" s="130"/>
      <c r="BB433" s="130"/>
      <c r="BC433" s="130"/>
      <c r="BD433" s="130"/>
      <c r="BE433" s="130"/>
      <c r="BF433" s="130"/>
      <c r="BG433" s="130"/>
      <c r="BH433" s="130"/>
      <c r="BI433" s="130"/>
      <c r="BJ433" s="130"/>
      <c r="BK433" s="130"/>
      <c r="BL433" s="130"/>
      <c r="BM433" s="130"/>
      <c r="BN433" s="130"/>
      <c r="BO433" s="130"/>
      <c r="BP433" s="130"/>
      <c r="BQ433" s="130"/>
      <c r="BR433" s="130"/>
      <c r="BS433" s="130"/>
      <c r="BT433" s="130"/>
      <c r="BU433" s="130"/>
      <c r="BV433" s="130"/>
      <c r="BW433" s="130"/>
    </row>
    <row r="434" spans="1:75" ht="12.75" customHeight="1" outlineLevel="1">
      <c r="B434" s="118"/>
      <c r="C434" s="120" t="s">
        <v>11</v>
      </c>
      <c r="I434" s="134">
        <f>INDEX('Inputs - Summary'!$E$43:$E$52, MATCH(B433, 'Inputs - Summary'!$C$43:$C$52,0))</f>
        <v>7.9649502636606195</v>
      </c>
    </row>
    <row r="435" spans="1:75" ht="12.75" customHeight="1" outlineLevel="1">
      <c r="B435" s="118"/>
      <c r="C435" s="120" t="s">
        <v>12</v>
      </c>
      <c r="I435" s="134">
        <f>IF(INDEX('Inputs - Summary'!$F$43:$F$52,MATCH(B433,'Inputs - Summary'!$C$43:$C$52,0))&lt;0,1,INDEX('Inputs - Summary'!$F$43:$F$52,MATCH(B433,'Inputs - Summary'!$C$43:$C$52,0)))</f>
        <v>10</v>
      </c>
    </row>
    <row r="436" spans="1:75" ht="12.75" customHeight="1" outlineLevel="1">
      <c r="B436" s="118"/>
      <c r="I436" s="134"/>
    </row>
    <row r="437" spans="1:75" ht="12.75" customHeight="1" outlineLevel="1">
      <c r="C437" s="118" t="s">
        <v>32</v>
      </c>
      <c r="I437" s="134"/>
    </row>
    <row r="438" spans="1:75" ht="12.75" customHeight="1" outlineLevel="1">
      <c r="D438" s="126" t="s">
        <v>33</v>
      </c>
      <c r="E438" s="120" t="s">
        <v>55</v>
      </c>
      <c r="I438" s="134"/>
      <c r="J438" s="135">
        <f>IF(OR($I434=0,I443=0),0,IF($I441&gt;0,(MIN($I443/$I434, $I443-SUM($I438:I438))),(MAX($I443/$I434, $I443-SUM($I438:I438)))))</f>
        <v>0.12093648578159578</v>
      </c>
      <c r="K438" s="136">
        <f>IF(OR($I434=0,J443=0),0,IF($I441&gt;0,(MIN($I443/$I434, $I443-SUM($I438:J438))),(MAX($I443/$I434, $I443-SUM($I438:J438)))))</f>
        <v>0.12093648578159578</v>
      </c>
      <c r="L438" s="136">
        <f>IF(OR($I434=0,K443=0),0,IF($I441&gt;0,(MIN($I443/$I434, $I443-SUM($I438:K438))),(MAX($I443/$I434, $I443-SUM($I438:K438)))))</f>
        <v>0.12093648578159578</v>
      </c>
      <c r="M438" s="136">
        <f>IF(OR($I434=0,L443=0),0,IF($I441&gt;0,(MIN($I443/$I434, $I443-SUM($I438:L438))),(MAX($I443/$I434, $I443-SUM($I438:L438)))))</f>
        <v>0.12093648578159578</v>
      </c>
      <c r="N438" s="136">
        <f>IF(OR($I434=0,M443=0),0,IF($I441&gt;0,(MIN($I443/$I434, $I443-SUM($I438:M438))),(MAX($I443/$I434, $I443-SUM($I438:M438)))))</f>
        <v>0.12093648578159578</v>
      </c>
      <c r="O438" s="136">
        <f>IF(OR($I434=0,N443=0),0,IF($I441&gt;0,(MIN($I443/$I434, $I443-SUM($I438:N438))),(MAX($I443/$I434, $I443-SUM($I438:N438)))))</f>
        <v>0.12093648578159578</v>
      </c>
      <c r="P438" s="136">
        <f>IF(OR($I434=0,O443=0),0,IF($I441&gt;0,(MIN($I443/$I434, $I443-SUM($I438:O438))),(MAX($I443/$I434, $I443-SUM($I438:O438)))))</f>
        <v>0.12093648578159578</v>
      </c>
      <c r="Q438" s="136">
        <f>IF(OR($I434=0,P443=0),0,IF($I441&gt;0,(MIN($I443/$I434, $I443-SUM($I438:P438))),(MAX($I443/$I434, $I443-SUM($I438:P438)))))</f>
        <v>0.11669769384113959</v>
      </c>
      <c r="R438" s="136">
        <f>IF(OR($I434=0,Q443=0),0,IF($I441&gt;0,(MIN($I443/$I434, $I443-SUM($I438:Q438))),(MAX($I443/$I434, $I443-SUM($I438:Q438)))))</f>
        <v>0</v>
      </c>
      <c r="S438" s="136">
        <f>IF(OR($I434=0,R443=0),0,IF($I441&gt;0,(MIN($I443/$I434, $I443-SUM($I438:R438))),(MAX($I443/$I434, $I443-SUM($I438:R438)))))</f>
        <v>0</v>
      </c>
      <c r="T438" s="136">
        <f>IF(OR($I434=0,S443=0),0,IF($I441&gt;0,(MIN($I443/$I434, $I443-SUM($I438:S438))),(MAX($I443/$I434, $I443-SUM($I438:S438)))))</f>
        <v>0</v>
      </c>
      <c r="U438" s="136">
        <f>IF(OR($I434=0,T443=0),0,IF($I441&gt;0,(MIN($I443/$I434, $I443-SUM($I438:T438))),(MAX($I443/$I434, $I443-SUM($I438:T438)))))</f>
        <v>0</v>
      </c>
      <c r="V438" s="136">
        <f>IF(OR($I434=0,U443=0),0,IF($I441&gt;0,(MIN($I443/$I434, $I443-SUM($I438:U438))),(MAX($I443/$I434, $I443-SUM($I438:U438)))))</f>
        <v>0</v>
      </c>
      <c r="W438" s="136">
        <f>IF(OR($I434=0,V443=0),0,IF($I441&gt;0,(MIN($I443/$I434, $I443-SUM($I438:V438))),(MAX($I443/$I434, $I443-SUM($I438:V438)))))</f>
        <v>0</v>
      </c>
      <c r="X438" s="136">
        <f>IF(OR($I434=0,W443=0),0,IF($I441&gt;0,(MIN($I443/$I434, $I443-SUM($I438:W438))),(MAX($I443/$I434, $I443-SUM($I438:W438)))))</f>
        <v>0</v>
      </c>
      <c r="Y438" s="136">
        <f>IF(OR($I434=0,X443=0),0,IF($I441&gt;0,(MIN($I443/$I434, $I443-SUM($I438:X438))),(MAX($I443/$I434, $I443-SUM($I438:X438)))))</f>
        <v>0</v>
      </c>
      <c r="Z438" s="136">
        <f>IF(OR($I434=0,Y443=0),0,IF($I441&gt;0,(MIN($I443/$I434, $I443-SUM($I438:Y438))),(MAX($I443/$I434, $I443-SUM($I438:Y438)))))</f>
        <v>0</v>
      </c>
      <c r="AA438" s="136">
        <f>IF(OR($I434=0,Z443=0),0,IF($I441&gt;0,(MIN($I443/$I434, $I443-SUM($I438:Z438))),(MAX($I443/$I434, $I443-SUM($I438:Z438)))))</f>
        <v>0</v>
      </c>
      <c r="AB438" s="136">
        <f>IF(OR($I434=0,AA443=0),0,IF($I441&gt;0,(MIN($I443/$I434, $I443-SUM($I438:AA438))),(MAX($I443/$I434, $I443-SUM($I438:AA438)))))</f>
        <v>0</v>
      </c>
      <c r="AC438" s="136">
        <f>IF(OR($I434=0,AB443=0),0,IF($I441&gt;0,(MIN($I443/$I434, $I443-SUM($I438:AB438))),(MAX($I443/$I434, $I443-SUM($I438:AB438)))))</f>
        <v>0</v>
      </c>
      <c r="AD438" s="136">
        <f>IF(OR($I434=0,AC443=0),0,IF($I441&gt;0,(MIN($I443/$I434, $I443-SUM($I438:AC438))),(MAX($I443/$I434, $I443-SUM($I438:AC438)))))</f>
        <v>0</v>
      </c>
      <c r="AE438" s="136">
        <f>IF(OR($I434=0,AD443=0),0,IF($I441&gt;0,(MIN($I443/$I434, $I443-SUM($I438:AD438))),(MAX($I443/$I434, $I443-SUM($I438:AD438)))))</f>
        <v>0</v>
      </c>
      <c r="AF438" s="136">
        <f>IF(OR($I434=0,AE443=0),0,IF($I441&gt;0,(MIN($I443/$I434, $I443-SUM($I438:AE438))),(MAX($I443/$I434, $I443-SUM($I438:AE438)))))</f>
        <v>0</v>
      </c>
      <c r="AG438" s="136">
        <f>IF(OR($I434=0,AF443=0),0,IF($I441&gt;0,(MIN($I443/$I434, $I443-SUM($I438:AF438))),(MAX($I443/$I434, $I443-SUM($I438:AF438)))))</f>
        <v>0</v>
      </c>
      <c r="AH438" s="136">
        <f>IF(OR($I434=0,AG443=0),0,IF($I441&gt;0,(MIN($I443/$I434, $I443-SUM($I438:AG438))),(MAX($I443/$I434, $I443-SUM($I438:AG438)))))</f>
        <v>0</v>
      </c>
      <c r="AI438" s="136">
        <f>IF(OR($I434=0,AH443=0),0,IF($I441&gt;0,(MIN($I443/$I434, $I443-SUM($I438:AH438))),(MAX($I443/$I434, $I443-SUM($I438:AH438)))))</f>
        <v>0</v>
      </c>
      <c r="AJ438" s="136">
        <f>IF(OR($I434=0,AI443=0),0,IF($I441&gt;0,(MIN($I443/$I434, $I443-SUM($I438:AI438))),(MAX($I443/$I434, $I443-SUM($I438:AI438)))))</f>
        <v>0</v>
      </c>
      <c r="AK438" s="136">
        <f>IF(OR($I434=0,AJ443=0),0,IF($I441&gt;0,(MIN($I443/$I434, $I443-SUM($I438:AJ438))),(MAX($I443/$I434, $I443-SUM($I438:AJ438)))))</f>
        <v>0</v>
      </c>
      <c r="AL438" s="136">
        <f>IF(OR($I434=0,AK443=0),0,IF($I441&gt;0,(MIN($I443/$I434, $I443-SUM($I438:AK438))),(MAX($I443/$I434, $I443-SUM($I438:AK438)))))</f>
        <v>0</v>
      </c>
      <c r="AM438" s="136">
        <f>IF(OR($I434=0,AL443=0),0,IF($I441&gt;0,(MIN($I443/$I434, $I443-SUM($I438:AL438))),(MAX($I443/$I434, $I443-SUM($I438:AL438)))))</f>
        <v>0</v>
      </c>
      <c r="AN438" s="136">
        <f>IF(OR($I434=0,AM443=0),0,IF($I441&gt;0,(MIN($I443/$I434, $I443-SUM($I438:AM438))),(MAX($I443/$I434, $I443-SUM($I438:AM438)))))</f>
        <v>0</v>
      </c>
      <c r="AO438" s="136">
        <f>IF(OR($I434=0,AN443=0),0,IF($I441&gt;0,(MIN($I443/$I434, $I443-SUM($I438:AN438))),(MAX($I443/$I434, $I443-SUM($I438:AN438)))))</f>
        <v>0</v>
      </c>
      <c r="AP438" s="136">
        <f>IF(OR($I434=0,AO443=0),0,IF($I441&gt;0,(MIN($I443/$I434, $I443-SUM($I438:AO438))),(MAX($I443/$I434, $I443-SUM($I438:AO438)))))</f>
        <v>0</v>
      </c>
      <c r="AQ438" s="136">
        <f>IF(OR($I434=0,AP443=0),0,IF($I441&gt;0,(MIN($I443/$I434, $I443-SUM($I438:AP438))),(MAX($I443/$I434, $I443-SUM($I438:AP438)))))</f>
        <v>0</v>
      </c>
      <c r="AR438" s="136">
        <f>IF(OR($I434=0,AQ443=0),0,IF($I441&gt;0,(MIN($I443/$I434, $I443-SUM($I438:AQ438))),(MAX($I443/$I434, $I443-SUM($I438:AQ438)))))</f>
        <v>0</v>
      </c>
      <c r="AS438" s="136">
        <f>IF(OR($I434=0,AR443=0),0,IF($I441&gt;0,(MIN($I443/$I434, $I443-SUM($I438:AR438))),(MAX($I443/$I434, $I443-SUM($I438:AR438)))))</f>
        <v>0</v>
      </c>
      <c r="AT438" s="136">
        <f>IF(OR($I434=0,AS443=0),0,IF($I441&gt;0,(MIN($I443/$I434, $I443-SUM($I438:AS438))),(MAX($I443/$I434, $I443-SUM($I438:AS438)))))</f>
        <v>0</v>
      </c>
      <c r="AU438" s="136">
        <f>IF(OR($I434=0,AT443=0),0,IF($I441&gt;0,(MIN($I443/$I434, $I443-SUM($I438:AT438))),(MAX($I443/$I434, $I443-SUM($I438:AT438)))))</f>
        <v>0</v>
      </c>
      <c r="AV438" s="136">
        <f>IF(OR($I434=0,AU443=0),0,IF($I441&gt;0,(MIN($I443/$I434, $I443-SUM($I438:AU438))),(MAX($I443/$I434, $I443-SUM($I438:AU438)))))</f>
        <v>0</v>
      </c>
      <c r="AW438" s="136">
        <f>IF(OR($I434=0,AV443=0),0,IF($I441&gt;0,(MIN($I443/$I434, $I443-SUM($I438:AV438))),(MAX($I443/$I434, $I443-SUM($I438:AV438)))))</f>
        <v>0</v>
      </c>
      <c r="AX438" s="136">
        <f>IF(OR($I434=0,AW443=0),0,IF($I441&gt;0,(MIN($I443/$I434, $I443-SUM($I438:AW438))),(MAX($I443/$I434, $I443-SUM($I438:AW438)))))</f>
        <v>0</v>
      </c>
      <c r="AY438" s="136">
        <f>IF(OR($I434=0,AX443=0),0,IF($I441&gt;0,(MIN($I443/$I434, $I443-SUM($I438:AX438))),(MAX($I443/$I434, $I443-SUM($I438:AX438)))))</f>
        <v>0</v>
      </c>
      <c r="AZ438" s="136">
        <f>IF(OR($I434=0,AY443=0),0,IF($I441&gt;0,(MIN($I443/$I434, $I443-SUM($I438:AY438))),(MAX($I443/$I434, $I443-SUM($I438:AY438)))))</f>
        <v>0</v>
      </c>
      <c r="BA438" s="136">
        <f>IF(OR($I434=0,AZ443=0),0,IF($I441&gt;0,(MIN($I443/$I434, $I443-SUM($I438:AZ438))),(MAX($I443/$I434, $I443-SUM($I438:AZ438)))))</f>
        <v>0</v>
      </c>
      <c r="BB438" s="136">
        <f>IF(OR($I434=0,BA443=0),0,IF($I441&gt;0,(MIN($I443/$I434, $I443-SUM($I438:BA438))),(MAX($I443/$I434, $I443-SUM($I438:BA438)))))</f>
        <v>0</v>
      </c>
      <c r="BC438" s="136">
        <f>IF(OR($I434=0,BB443=0),0,IF($I441&gt;0,(MIN($I443/$I434, $I443-SUM($I438:BB438))),(MAX($I443/$I434, $I443-SUM($I438:BB438)))))</f>
        <v>0</v>
      </c>
      <c r="BD438" s="136">
        <f>IF(OR($I434=0,BC443=0),0,IF($I441&gt;0,(MIN($I443/$I434, $I443-SUM($I438:BC438))),(MAX($I443/$I434, $I443-SUM($I438:BC438)))))</f>
        <v>0</v>
      </c>
      <c r="BE438" s="136">
        <f>IF(OR($I434=0,BD443=0),0,IF($I441&gt;0,(MIN($I443/$I434, $I443-SUM($I438:BD438))),(MAX($I443/$I434, $I443-SUM($I438:BD438)))))</f>
        <v>0</v>
      </c>
      <c r="BF438" s="136">
        <f>IF(OR($I434=0,BE443=0),0,IF($I441&gt;0,(MIN($I443/$I434, $I443-SUM($I438:BE438))),(MAX($I443/$I434, $I443-SUM($I438:BE438)))))</f>
        <v>0</v>
      </c>
      <c r="BG438" s="136">
        <f>IF(OR($I434=0,BF443=0),0,IF($I441&gt;0,(MIN($I443/$I434, $I443-SUM($I438:BF438))),(MAX($I443/$I434, $I443-SUM($I438:BF438)))))</f>
        <v>0</v>
      </c>
      <c r="BH438" s="136">
        <f>IF(OR($I434=0,BG443=0),0,IF($I441&gt;0,(MIN($I443/$I434, $I443-SUM($I438:BG438))),(MAX($I443/$I434, $I443-SUM($I438:BG438)))))</f>
        <v>0</v>
      </c>
      <c r="BI438" s="136">
        <f>IF(OR($I434=0,BH443=0),0,IF($I441&gt;0,(MIN($I443/$I434, $I443-SUM($I438:BH438))),(MAX($I443/$I434, $I443-SUM($I438:BH438)))))</f>
        <v>0</v>
      </c>
      <c r="BJ438" s="136">
        <f>IF(OR($I434=0,BI443=0),0,IF($I441&gt;0,(MIN($I443/$I434, $I443-SUM($I438:BI438))),(MAX($I443/$I434, $I443-SUM($I438:BI438)))))</f>
        <v>0</v>
      </c>
      <c r="BK438" s="136">
        <f>IF(OR($I434=0,BJ443=0),0,IF($I441&gt;0,(MIN($I443/$I434, $I443-SUM($I438:BJ438))),(MAX($I443/$I434, $I443-SUM($I438:BJ438)))))</f>
        <v>0</v>
      </c>
      <c r="BL438" s="136">
        <f>IF(OR($I434=0,BK443=0),0,IF($I441&gt;0,(MIN($I443/$I434, $I443-SUM($I438:BK438))),(MAX($I443/$I434, $I443-SUM($I438:BK438)))))</f>
        <v>0</v>
      </c>
      <c r="BM438" s="136">
        <f>IF(OR($I434=0,BL443=0),0,IF($I441&gt;0,(MIN($I443/$I434, $I443-SUM($I438:BL438))),(MAX($I443/$I434, $I443-SUM($I438:BL438)))))</f>
        <v>0</v>
      </c>
      <c r="BN438" s="136">
        <f>IF(OR($I434=0,BM443=0),0,IF($I441&gt;0,(MIN($I443/$I434, $I443-SUM($I438:BM438))),(MAX($I443/$I434, $I443-SUM($I438:BM438)))))</f>
        <v>0</v>
      </c>
      <c r="BO438" s="136">
        <f>IF(OR($I434=0,BN443=0),0,IF($I441&gt;0,(MIN($I443/$I434, $I443-SUM($I438:BN438))),(MAX($I443/$I434, $I443-SUM($I438:BN438)))))</f>
        <v>0</v>
      </c>
      <c r="BP438" s="136">
        <f>IF(OR($I434=0,BO443=0),0,IF($I441&gt;0,(MIN($I443/$I434, $I443-SUM($I438:BO438))),(MAX($I443/$I434, $I443-SUM($I438:BO438)))))</f>
        <v>0</v>
      </c>
      <c r="BQ438" s="136">
        <f>IF(OR($I434=0,BP443=0),0,IF($I441&gt;0,(MIN($I443/$I434, $I443-SUM($I438:BP438))),(MAX($I443/$I434, $I443-SUM($I438:BP438)))))</f>
        <v>0</v>
      </c>
      <c r="BR438" s="136">
        <f>IF(OR($I434=0,BQ443=0),0,IF($I441&gt;0,(MIN($I443/$I434, $I443-SUM($I438:BQ438))),(MAX($I443/$I434, $I443-SUM($I438:BQ438)))))</f>
        <v>0</v>
      </c>
      <c r="BS438" s="136">
        <f>IF(OR($I434=0,BR443=0),0,IF($I441&gt;0,(MIN($I443/$I434, $I443-SUM($I438:BR438))),(MAX($I443/$I434, $I443-SUM($I438:BR438)))))</f>
        <v>0</v>
      </c>
      <c r="BT438" s="136">
        <f>IF(OR($I434=0,BS443=0),0,IF($I441&gt;0,(MIN($I443/$I434, $I443-SUM($I438:BS438))),(MAX($I443/$I434, $I443-SUM($I438:BS438)))))</f>
        <v>0</v>
      </c>
      <c r="BU438" s="136">
        <f>IF(OR($I434=0,BT443=0),0,IF($I441&gt;0,(MIN($I443/$I434, $I443-SUM($I438:BT438))),(MAX($I443/$I434, $I443-SUM($I438:BT438)))))</f>
        <v>0</v>
      </c>
      <c r="BV438" s="136">
        <f>IF(OR($I434=0,BU443=0),0,IF($I441&gt;0,(MIN($I443/$I434, $I443-SUM($I438:BU438))),(MAX($I443/$I434, $I443-SUM($I438:BU438)))))</f>
        <v>0</v>
      </c>
      <c r="BW438" s="136">
        <f>IF(OR($I434=0,BV443=0),0,IF($I441&gt;0,(MIN($I443/$I434, $I443-SUM($I438:BV438))),(MAX($I443/$I434, $I443-SUM($I438:BV438)))))</f>
        <v>0</v>
      </c>
    </row>
    <row r="439" spans="1:75" ht="12.75" customHeight="1" outlineLevel="1">
      <c r="D439" s="126" t="s">
        <v>34</v>
      </c>
      <c r="E439" s="120" t="s">
        <v>55</v>
      </c>
      <c r="I439" s="134"/>
      <c r="J439" s="137"/>
      <c r="K439" s="138"/>
      <c r="L439" s="138"/>
      <c r="M439" s="138"/>
      <c r="N439" s="139"/>
      <c r="O439" s="136">
        <f>IF(OR($I434=0,N443=0),0,IF($N442&gt;0,(MIN($N442/IF($I434&lt;=5,1,($I434-5)),$N442-SUM($N439:N439))), (MAX($N442/IF($I434&lt;=5,1,($I434-5)),$N442-SUM($N439:N439)))))</f>
        <v>0</v>
      </c>
      <c r="P439" s="136">
        <f>IF(OR($I434=0,O443=0),0,IF($N442&gt;0,(MIN($N442/IF($I434&lt;=5,1,($I434-5)),$N442-SUM($N439:O439))), (MAX($N442/IF($I434&lt;=5,1,($I434-5)),$N442-SUM($N439:O439)))))</f>
        <v>0</v>
      </c>
      <c r="Q439" s="136">
        <f>IF(OR($I434=0,P443=0),0,IF($N442&gt;0,(MIN($N442/IF($I434&lt;=5,1,($I434-5)),$N442-SUM($N439:P439))), (MAX($N442/IF($I434&lt;=5,1,($I434-5)),$N442-SUM($N439:P439)))))</f>
        <v>0</v>
      </c>
      <c r="R439" s="136">
        <f>IF(OR($I434=0,Q443=0),0,IF($N442&gt;0,(MIN($N442/IF($I434&lt;=5,1,($I434-5)),$N442-SUM($N439:Q439))), (MAX($N442/IF($I434&lt;=5,1,($I434-5)),$N442-SUM($N439:Q439)))))</f>
        <v>0</v>
      </c>
      <c r="S439" s="136">
        <f>IF(OR($I434=0,R443=0),0,IF($N442&gt;0,(MIN($N442/IF($I434&lt;=5,1,($I434-5)),$N442-SUM($N439:R439))), (MAX($N442/IF($I434&lt;=5,1,($I434-5)),$N442-SUM($N439:R439)))))</f>
        <v>0</v>
      </c>
      <c r="T439" s="136">
        <f>IF(OR($I434=0,S443=0),0,IF($N442&gt;0,(MIN($N442/IF($I434&lt;=5,1,($I434-5)),$N442-SUM($N439:S439))), (MAX($N442/IF($I434&lt;=5,1,($I434-5)),$N442-SUM($N439:S439)))))</f>
        <v>0</v>
      </c>
      <c r="U439" s="136">
        <f>IF(OR($I434=0,T443=0),0,IF($N442&gt;0,(MIN($N442/IF($I434&lt;=5,1,($I434-5)),$N442-SUM($N439:T439))), (MAX($N442/IF($I434&lt;=5,1,($I434-5)),$N442-SUM($N439:T439)))))</f>
        <v>0</v>
      </c>
      <c r="V439" s="136">
        <f>IF(OR($I434=0,U443=0),0,IF($N442&gt;0,(MIN($N442/IF($I434&lt;=5,1,($I434-5)),$N442-SUM($N439:U439))), (MAX($N442/IF($I434&lt;=5,1,($I434-5)),$N442-SUM($N439:U439)))))</f>
        <v>0</v>
      </c>
      <c r="W439" s="136">
        <f>IF(OR($I434=0,V443=0),0,IF($N442&gt;0,(MIN($N442/IF($I434&lt;=5,1,($I434-5)),$N442-SUM($N439:V439))), (MAX($N442/IF($I434&lt;=5,1,($I434-5)),$N442-SUM($N439:V439)))))</f>
        <v>0</v>
      </c>
      <c r="X439" s="136">
        <f>IF(OR($I434=0,W443=0),0,IF($N442&gt;0,(MIN($N442/IF($I434&lt;=5,1,($I434-5)),$N442-SUM($N439:W439))), (MAX($N442/IF($I434&lt;=5,1,($I434-5)),$N442-SUM($N439:W439)))))</f>
        <v>0</v>
      </c>
      <c r="Y439" s="136">
        <f>IF(OR($I434=0,X443=0),0,IF($N442&gt;0,(MIN($N442/IF($I434&lt;=5,1,($I434-5)),$N442-SUM($N439:X439))), (MAX($N442/IF($I434&lt;=5,1,($I434-5)),$N442-SUM($N439:X439)))))</f>
        <v>0</v>
      </c>
      <c r="Z439" s="136">
        <f>IF(OR($I434=0,Y443=0),0,IF($N442&gt;0,(MIN($N442/IF($I434&lt;=5,1,($I434-5)),$N442-SUM($N439:Y439))), (MAX($N442/IF($I434&lt;=5,1,($I434-5)),$N442-SUM($N439:Y439)))))</f>
        <v>0</v>
      </c>
      <c r="AA439" s="136">
        <f>IF(OR($I434=0,Z443=0),0,IF($N442&gt;0,(MIN($N442/IF($I434&lt;=5,1,($I434-5)),$N442-SUM($N439:Z439))), (MAX($N442/IF($I434&lt;=5,1,($I434-5)),$N442-SUM($N439:Z439)))))</f>
        <v>0</v>
      </c>
      <c r="AB439" s="136">
        <f>IF(OR($I434=0,AA443=0),0,IF($N442&gt;0,(MIN($N442/IF($I434&lt;=5,1,($I434-5)),$N442-SUM($N439:AA439))), (MAX($N442/IF($I434&lt;=5,1,($I434-5)),$N442-SUM($N439:AA439)))))</f>
        <v>0</v>
      </c>
      <c r="AC439" s="136">
        <f>IF(OR($I434=0,AB443=0),0,IF($N442&gt;0,(MIN($N442/IF($I434&lt;=5,1,($I434-5)),$N442-SUM($N439:AB439))), (MAX($N442/IF($I434&lt;=5,1,($I434-5)),$N442-SUM($N439:AB439)))))</f>
        <v>0</v>
      </c>
      <c r="AD439" s="136">
        <f>IF(OR($I434=0,AC443=0),0,IF($N442&gt;0,(MIN($N442/IF($I434&lt;=5,1,($I434-5)),$N442-SUM($N439:AC439))), (MAX($N442/IF($I434&lt;=5,1,($I434-5)),$N442-SUM($N439:AC439)))))</f>
        <v>0</v>
      </c>
      <c r="AE439" s="136">
        <f>IF(OR($I434=0,AD443=0),0,IF($N442&gt;0,(MIN($N442/IF($I434&lt;=5,1,($I434-5)),$N442-SUM($N439:AD439))), (MAX($N442/IF($I434&lt;=5,1,($I434-5)),$N442-SUM($N439:AD439)))))</f>
        <v>0</v>
      </c>
      <c r="AF439" s="136">
        <f>IF(OR($I434=0,AE443=0),0,IF($N442&gt;0,(MIN($N442/IF($I434&lt;=5,1,($I434-5)),$N442-SUM($N439:AE439))), (MAX($N442/IF($I434&lt;=5,1,($I434-5)),$N442-SUM($N439:AE439)))))</f>
        <v>0</v>
      </c>
      <c r="AG439" s="136">
        <f>IF(OR($I434=0,AF443=0),0,IF($N442&gt;0,(MIN($N442/IF($I434&lt;=5,1,($I434-5)),$N442-SUM($N439:AF439))), (MAX($N442/IF($I434&lt;=5,1,($I434-5)),$N442-SUM($N439:AF439)))))</f>
        <v>0</v>
      </c>
      <c r="AH439" s="136">
        <f>IF(OR($I434=0,AG443=0),0,IF($N442&gt;0,(MIN($N442/IF($I434&lt;=5,1,($I434-5)),$N442-SUM($N439:AG439))), (MAX($N442/IF($I434&lt;=5,1,($I434-5)),$N442-SUM($N439:AG439)))))</f>
        <v>0</v>
      </c>
      <c r="AI439" s="136">
        <f>IF(OR($I434=0,AH443=0),0,IF($N442&gt;0,(MIN($N442/IF($I434&lt;=5,1,($I434-5)),$N442-SUM($N439:AH439))), (MAX($N442/IF($I434&lt;=5,1,($I434-5)),$N442-SUM($N439:AH439)))))</f>
        <v>0</v>
      </c>
      <c r="AJ439" s="136">
        <f>IF(OR($I434=0,AI443=0),0,IF($N442&gt;0,(MIN($N442/IF($I434&lt;=5,1,($I434-5)),$N442-SUM($N439:AI439))), (MAX($N442/IF($I434&lt;=5,1,($I434-5)),$N442-SUM($N439:AI439)))))</f>
        <v>0</v>
      </c>
      <c r="AK439" s="136">
        <f>IF(OR($I434=0,AJ443=0),0,IF($N442&gt;0,(MIN($N442/IF($I434&lt;=5,1,($I434-5)),$N442-SUM($N439:AJ439))), (MAX($N442/IF($I434&lt;=5,1,($I434-5)),$N442-SUM($N439:AJ439)))))</f>
        <v>0</v>
      </c>
      <c r="AL439" s="136">
        <f>IF(OR($I434=0,AK443=0),0,IF($N442&gt;0,(MIN($N442/IF($I434&lt;=5,1,($I434-5)),$N442-SUM($N439:AK439))), (MAX($N442/IF($I434&lt;=5,1,($I434-5)),$N442-SUM($N439:AK439)))))</f>
        <v>0</v>
      </c>
      <c r="AM439" s="136">
        <f>IF(OR($I434=0,AL443=0),0,IF($N442&gt;0,(MIN($N442/IF($I434&lt;=5,1,($I434-5)),$N442-SUM($N439:AL439))), (MAX($N442/IF($I434&lt;=5,1,($I434-5)),$N442-SUM($N439:AL439)))))</f>
        <v>0</v>
      </c>
      <c r="AN439" s="136">
        <f>IF(OR($I434=0,AM443=0),0,IF($N442&gt;0,(MIN($N442/IF($I434&lt;=5,1,($I434-5)),$N442-SUM($N439:AM439))), (MAX($N442/IF($I434&lt;=5,1,($I434-5)),$N442-SUM($N439:AM439)))))</f>
        <v>0</v>
      </c>
      <c r="AO439" s="136">
        <f>IF(OR($I434=0,AN443=0),0,IF($N442&gt;0,(MIN($N442/IF($I434&lt;=5,1,($I434-5)),$N442-SUM($N439:AN439))), (MAX($N442/IF($I434&lt;=5,1,($I434-5)),$N442-SUM($N439:AN439)))))</f>
        <v>0</v>
      </c>
      <c r="AP439" s="136">
        <f>IF(OR($I434=0,AO443=0),0,IF($N442&gt;0,(MIN($N442/IF($I434&lt;=5,1,($I434-5)),$N442-SUM($N439:AO439))), (MAX($N442/IF($I434&lt;=5,1,($I434-5)),$N442-SUM($N439:AO439)))))</f>
        <v>0</v>
      </c>
      <c r="AQ439" s="136">
        <f>IF(OR($I434=0,AP443=0),0,IF($N442&gt;0,(MIN($N442/IF($I434&lt;=5,1,($I434-5)),$N442-SUM($N439:AP439))), (MAX($N442/IF($I434&lt;=5,1,($I434-5)),$N442-SUM($N439:AP439)))))</f>
        <v>0</v>
      </c>
      <c r="AR439" s="136">
        <f>IF(OR($I434=0,AQ443=0),0,IF($N442&gt;0,(MIN($N442/IF($I434&lt;=5,1,($I434-5)),$N442-SUM($N439:AQ439))), (MAX($N442/IF($I434&lt;=5,1,($I434-5)),$N442-SUM($N439:AQ439)))))</f>
        <v>0</v>
      </c>
      <c r="AS439" s="136">
        <f>IF(OR($I434=0,AR443=0),0,IF($N442&gt;0,(MIN($N442/IF($I434&lt;=5,1,($I434-5)),$N442-SUM($N439:AR439))), (MAX($N442/IF($I434&lt;=5,1,($I434-5)),$N442-SUM($N439:AR439)))))</f>
        <v>0</v>
      </c>
      <c r="AT439" s="136">
        <f>IF(OR($I434=0,AS443=0),0,IF($N442&gt;0,(MIN($N442/IF($I434&lt;=5,1,($I434-5)),$N442-SUM($N439:AS439))), (MAX($N442/IF($I434&lt;=5,1,($I434-5)),$N442-SUM($N439:AS439)))))</f>
        <v>0</v>
      </c>
      <c r="AU439" s="136">
        <f>IF(OR($I434=0,AT443=0),0,IF($N442&gt;0,(MIN($N442/IF($I434&lt;=5,1,($I434-5)),$N442-SUM($N439:AT439))), (MAX($N442/IF($I434&lt;=5,1,($I434-5)),$N442-SUM($N439:AT439)))))</f>
        <v>0</v>
      </c>
      <c r="AV439" s="136">
        <f>IF(OR($I434=0,AU443=0),0,IF($N442&gt;0,(MIN($N442/IF($I434&lt;=5,1,($I434-5)),$N442-SUM($N439:AU439))), (MAX($N442/IF($I434&lt;=5,1,($I434-5)),$N442-SUM($N439:AU439)))))</f>
        <v>0</v>
      </c>
      <c r="AW439" s="136">
        <f>IF(OR($I434=0,AV443=0),0,IF($N442&gt;0,(MIN($N442/IF($I434&lt;=5,1,($I434-5)),$N442-SUM($N439:AV439))), (MAX($N442/IF($I434&lt;=5,1,($I434-5)),$N442-SUM($N439:AV439)))))</f>
        <v>0</v>
      </c>
      <c r="AX439" s="136">
        <f>IF(OR($I434=0,AW443=0),0,IF($N442&gt;0,(MIN($N442/IF($I434&lt;=5,1,($I434-5)),$N442-SUM($N439:AW439))), (MAX($N442/IF($I434&lt;=5,1,($I434-5)),$N442-SUM($N439:AW439)))))</f>
        <v>0</v>
      </c>
      <c r="AY439" s="136">
        <f>IF(OR($I434=0,AX443=0),0,IF($N442&gt;0,(MIN($N442/IF($I434&lt;=5,1,($I434-5)),$N442-SUM($N439:AX439))), (MAX($N442/IF($I434&lt;=5,1,($I434-5)),$N442-SUM($N439:AX439)))))</f>
        <v>0</v>
      </c>
      <c r="AZ439" s="136">
        <f>IF(OR($I434=0,AY443=0),0,IF($N442&gt;0,(MIN($N442/IF($I434&lt;=5,1,($I434-5)),$N442-SUM($N439:AY439))), (MAX($N442/IF($I434&lt;=5,1,($I434-5)),$N442-SUM($N439:AY439)))))</f>
        <v>0</v>
      </c>
      <c r="BA439" s="136">
        <f>IF(OR($I434=0,AZ443=0),0,IF($N442&gt;0,(MIN($N442/IF($I434&lt;=5,1,($I434-5)),$N442-SUM($N439:AZ439))), (MAX($N442/IF($I434&lt;=5,1,($I434-5)),$N442-SUM($N439:AZ439)))))</f>
        <v>0</v>
      </c>
      <c r="BB439" s="136">
        <f>IF(OR($I434=0,BA443=0),0,IF($N442&gt;0,(MIN($N442/IF($I434&lt;=5,1,($I434-5)),$N442-SUM($N439:BA439))), (MAX($N442/IF($I434&lt;=5,1,($I434-5)),$N442-SUM($N439:BA439)))))</f>
        <v>0</v>
      </c>
      <c r="BC439" s="136">
        <f>IF(OR($I434=0,BB443=0),0,IF($N442&gt;0,(MIN($N442/IF($I434&lt;=5,1,($I434-5)),$N442-SUM($N439:BB439))), (MAX($N442/IF($I434&lt;=5,1,($I434-5)),$N442-SUM($N439:BB439)))))</f>
        <v>0</v>
      </c>
      <c r="BD439" s="136">
        <f>IF(OR($I434=0,BC443=0),0,IF($N442&gt;0,(MIN($N442/IF($I434&lt;=5,1,($I434-5)),$N442-SUM($N439:BC439))), (MAX($N442/IF($I434&lt;=5,1,($I434-5)),$N442-SUM($N439:BC439)))))</f>
        <v>0</v>
      </c>
      <c r="BE439" s="136">
        <f>IF(OR($I434=0,BD443=0),0,IF($N442&gt;0,(MIN($N442/IF($I434&lt;=5,1,($I434-5)),$N442-SUM($N439:BD439))), (MAX($N442/IF($I434&lt;=5,1,($I434-5)),$N442-SUM($N439:BD439)))))</f>
        <v>0</v>
      </c>
      <c r="BF439" s="136">
        <f>IF(OR($I434=0,BE443=0),0,IF($N442&gt;0,(MIN($N442/IF($I434&lt;=5,1,($I434-5)),$N442-SUM($N439:BE439))), (MAX($N442/IF($I434&lt;=5,1,($I434-5)),$N442-SUM($N439:BE439)))))</f>
        <v>0</v>
      </c>
      <c r="BG439" s="136">
        <f>IF(OR($I434=0,BF443=0),0,IF($N442&gt;0,(MIN($N442/IF($I434&lt;=5,1,($I434-5)),$N442-SUM($N439:BF439))), (MAX($N442/IF($I434&lt;=5,1,($I434-5)),$N442-SUM($N439:BF439)))))</f>
        <v>0</v>
      </c>
      <c r="BH439" s="136">
        <f>IF(OR($I434=0,BG443=0),0,IF($N442&gt;0,(MIN($N442/IF($I434&lt;=5,1,($I434-5)),$N442-SUM($N439:BG439))), (MAX($N442/IF($I434&lt;=5,1,($I434-5)),$N442-SUM($N439:BG439)))))</f>
        <v>0</v>
      </c>
      <c r="BI439" s="136">
        <f>IF(OR($I434=0,BH443=0),0,IF($N442&gt;0,(MIN($N442/IF($I434&lt;=5,1,($I434-5)),$N442-SUM($N439:BH439))), (MAX($N442/IF($I434&lt;=5,1,($I434-5)),$N442-SUM($N439:BH439)))))</f>
        <v>0</v>
      </c>
      <c r="BJ439" s="136">
        <f>IF(OR($I434=0,BI443=0),0,IF($N442&gt;0,(MIN($N442/IF($I434&lt;=5,1,($I434-5)),$N442-SUM($N439:BI439))), (MAX($N442/IF($I434&lt;=5,1,($I434-5)),$N442-SUM($N439:BI439)))))</f>
        <v>0</v>
      </c>
      <c r="BK439" s="136">
        <f>IF(OR($I434=0,BJ443=0),0,IF($N442&gt;0,(MIN($N442/IF($I434&lt;=5,1,($I434-5)),$N442-SUM($N439:BJ439))), (MAX($N442/IF($I434&lt;=5,1,($I434-5)),$N442-SUM($N439:BJ439)))))</f>
        <v>0</v>
      </c>
      <c r="BL439" s="136">
        <f>IF(OR($I434=0,BK443=0),0,IF($N442&gt;0,(MIN($N442/IF($I434&lt;=5,1,($I434-5)),$N442-SUM($N439:BK439))), (MAX($N442/IF($I434&lt;=5,1,($I434-5)),$N442-SUM($N439:BK439)))))</f>
        <v>0</v>
      </c>
      <c r="BM439" s="136">
        <f>IF(OR($I434=0,BL443=0),0,IF($N442&gt;0,(MIN($N442/IF($I434&lt;=5,1,($I434-5)),$N442-SUM($N439:BL439))), (MAX($N442/IF($I434&lt;=5,1,($I434-5)),$N442-SUM($N439:BL439)))))</f>
        <v>0</v>
      </c>
      <c r="BN439" s="136">
        <f>IF(OR($I434=0,BM443=0),0,IF($N442&gt;0,(MIN($N442/IF($I434&lt;=5,1,($I434-5)),$N442-SUM($N439:BM439))), (MAX($N442/IF($I434&lt;=5,1,($I434-5)),$N442-SUM($N439:BM439)))))</f>
        <v>0</v>
      </c>
      <c r="BO439" s="136">
        <f>IF(OR($I434=0,BN443=0),0,IF($N442&gt;0,(MIN($N442/IF($I434&lt;=5,1,($I434-5)),$N442-SUM($N439:BN439))), (MAX($N442/IF($I434&lt;=5,1,($I434-5)),$N442-SUM($N439:BN439)))))</f>
        <v>0</v>
      </c>
      <c r="BP439" s="136">
        <f>IF(OR($I434=0,BO443=0),0,IF($N442&gt;0,(MIN($N442/IF($I434&lt;=5,1,($I434-5)),$N442-SUM($N439:BO439))), (MAX($N442/IF($I434&lt;=5,1,($I434-5)),$N442-SUM($N439:BO439)))))</f>
        <v>0</v>
      </c>
      <c r="BQ439" s="136">
        <f>IF(OR($I434=0,BP443=0),0,IF($N442&gt;0,(MIN($N442/IF($I434&lt;=5,1,($I434-5)),$N442-SUM($N439:BP439))), (MAX($N442/IF($I434&lt;=5,1,($I434-5)),$N442-SUM($N439:BP439)))))</f>
        <v>0</v>
      </c>
      <c r="BR439" s="136">
        <f>IF(OR($I434=0,BQ443=0),0,IF($N442&gt;0,(MIN($N442/IF($I434&lt;=5,1,($I434-5)),$N442-SUM($N439:BQ439))), (MAX($N442/IF($I434&lt;=5,1,($I434-5)),$N442-SUM($N439:BQ439)))))</f>
        <v>0</v>
      </c>
      <c r="BS439" s="136">
        <f>IF(OR($I434=0,BR443=0),0,IF($N442&gt;0,(MIN($N442/IF($I434&lt;=5,1,($I434-5)),$N442-SUM($N439:BR439))), (MAX($N442/IF($I434&lt;=5,1,($I434-5)),$N442-SUM($N439:BR439)))))</f>
        <v>0</v>
      </c>
      <c r="BT439" s="136">
        <f>IF(OR($I434=0,BS443=0),0,IF($N442&gt;0,(MIN($N442/IF($I434&lt;=5,1,($I434-5)),$N442-SUM($N439:BS439))), (MAX($N442/IF($I434&lt;=5,1,($I434-5)),$N442-SUM($N439:BS439)))))</f>
        <v>0</v>
      </c>
      <c r="BU439" s="136">
        <f>IF(OR($I434=0,BT443=0),0,IF($N442&gt;0,(MIN($N442/IF($I434&lt;=5,1,($I434-5)),$N442-SUM($N439:BT439))), (MAX($N442/IF($I434&lt;=5,1,($I434-5)),$N442-SUM($N439:BT439)))))</f>
        <v>0</v>
      </c>
      <c r="BV439" s="136">
        <f>IF(OR($I434=0,BU443=0),0,IF($N442&gt;0,(MIN($N442/IF($I434&lt;=5,1,($I434-5)),$N442-SUM($N439:BU439))), (MAX($N442/IF($I434&lt;=5,1,($I434-5)),$N442-SUM($N439:BU439)))))</f>
        <v>0</v>
      </c>
      <c r="BW439" s="136">
        <f>IF(OR($I434=0,BV443=0),0,IF($N442&gt;0,(MIN($N442/IF($I434&lt;=5,1,($I434-5)),$N442-SUM($N439:BV439))), (MAX($N442/IF($I434&lt;=5,1,($I434-5)),$N442-SUM($N439:BV439)))))</f>
        <v>0</v>
      </c>
    </row>
    <row r="440" spans="1:75" ht="12.75" customHeight="1" outlineLevel="1">
      <c r="D440" s="140" t="s">
        <v>35</v>
      </c>
      <c r="E440" s="141" t="s">
        <v>55</v>
      </c>
      <c r="F440" s="141"/>
      <c r="G440" s="141"/>
      <c r="H440" s="141"/>
      <c r="I440" s="142"/>
      <c r="J440" s="143">
        <f>SUM(J438:J439)</f>
        <v>0.12093648578159578</v>
      </c>
      <c r="K440" s="143">
        <f t="shared" ref="K440:N440" si="111">SUM(K438:K439)</f>
        <v>0.12093648578159578</v>
      </c>
      <c r="L440" s="143">
        <f t="shared" si="111"/>
        <v>0.12093648578159578</v>
      </c>
      <c r="M440" s="143">
        <f t="shared" si="111"/>
        <v>0.12093648578159578</v>
      </c>
      <c r="N440" s="143">
        <f t="shared" si="111"/>
        <v>0.12093648578159578</v>
      </c>
      <c r="O440" s="143">
        <f>SUM(O438:O439)</f>
        <v>0.12093648578159578</v>
      </c>
      <c r="P440" s="143">
        <f t="shared" ref="P440:BV440" si="112">SUM(P438:P439)</f>
        <v>0.12093648578159578</v>
      </c>
      <c r="Q440" s="143">
        <f t="shared" si="112"/>
        <v>0.11669769384113959</v>
      </c>
      <c r="R440" s="143">
        <f t="shared" si="112"/>
        <v>0</v>
      </c>
      <c r="S440" s="143">
        <f t="shared" si="112"/>
        <v>0</v>
      </c>
      <c r="T440" s="143">
        <f t="shared" si="112"/>
        <v>0</v>
      </c>
      <c r="U440" s="143">
        <f t="shared" si="112"/>
        <v>0</v>
      </c>
      <c r="V440" s="143">
        <f t="shared" si="112"/>
        <v>0</v>
      </c>
      <c r="W440" s="143">
        <f t="shared" si="112"/>
        <v>0</v>
      </c>
      <c r="X440" s="143">
        <f t="shared" si="112"/>
        <v>0</v>
      </c>
      <c r="Y440" s="143">
        <f t="shared" si="112"/>
        <v>0</v>
      </c>
      <c r="Z440" s="143">
        <f t="shared" si="112"/>
        <v>0</v>
      </c>
      <c r="AA440" s="143">
        <f t="shared" si="112"/>
        <v>0</v>
      </c>
      <c r="AB440" s="143">
        <f t="shared" si="112"/>
        <v>0</v>
      </c>
      <c r="AC440" s="143">
        <f t="shared" si="112"/>
        <v>0</v>
      </c>
      <c r="AD440" s="143">
        <f t="shared" si="112"/>
        <v>0</v>
      </c>
      <c r="AE440" s="143">
        <f t="shared" si="112"/>
        <v>0</v>
      </c>
      <c r="AF440" s="143">
        <f t="shared" si="112"/>
        <v>0</v>
      </c>
      <c r="AG440" s="143">
        <f t="shared" si="112"/>
        <v>0</v>
      </c>
      <c r="AH440" s="143">
        <f t="shared" si="112"/>
        <v>0</v>
      </c>
      <c r="AI440" s="143">
        <f t="shared" si="112"/>
        <v>0</v>
      </c>
      <c r="AJ440" s="143">
        <f t="shared" si="112"/>
        <v>0</v>
      </c>
      <c r="AK440" s="143">
        <f t="shared" si="112"/>
        <v>0</v>
      </c>
      <c r="AL440" s="143">
        <f t="shared" si="112"/>
        <v>0</v>
      </c>
      <c r="AM440" s="143">
        <f t="shared" si="112"/>
        <v>0</v>
      </c>
      <c r="AN440" s="143">
        <f t="shared" si="112"/>
        <v>0</v>
      </c>
      <c r="AO440" s="143">
        <f t="shared" si="112"/>
        <v>0</v>
      </c>
      <c r="AP440" s="143">
        <f t="shared" si="112"/>
        <v>0</v>
      </c>
      <c r="AQ440" s="143">
        <f t="shared" si="112"/>
        <v>0</v>
      </c>
      <c r="AR440" s="143">
        <f t="shared" si="112"/>
        <v>0</v>
      </c>
      <c r="AS440" s="143">
        <f t="shared" si="112"/>
        <v>0</v>
      </c>
      <c r="AT440" s="143">
        <f t="shared" si="112"/>
        <v>0</v>
      </c>
      <c r="AU440" s="143">
        <f t="shared" si="112"/>
        <v>0</v>
      </c>
      <c r="AV440" s="143">
        <f t="shared" si="112"/>
        <v>0</v>
      </c>
      <c r="AW440" s="143">
        <f t="shared" si="112"/>
        <v>0</v>
      </c>
      <c r="AX440" s="143">
        <f t="shared" si="112"/>
        <v>0</v>
      </c>
      <c r="AY440" s="143">
        <f t="shared" si="112"/>
        <v>0</v>
      </c>
      <c r="AZ440" s="143">
        <f t="shared" si="112"/>
        <v>0</v>
      </c>
      <c r="BA440" s="143">
        <f t="shared" si="112"/>
        <v>0</v>
      </c>
      <c r="BB440" s="143">
        <f t="shared" si="112"/>
        <v>0</v>
      </c>
      <c r="BC440" s="143">
        <f t="shared" si="112"/>
        <v>0</v>
      </c>
      <c r="BD440" s="143">
        <f t="shared" si="112"/>
        <v>0</v>
      </c>
      <c r="BE440" s="143">
        <f t="shared" si="112"/>
        <v>0</v>
      </c>
      <c r="BF440" s="143">
        <f t="shared" si="112"/>
        <v>0</v>
      </c>
      <c r="BG440" s="143">
        <f t="shared" si="112"/>
        <v>0</v>
      </c>
      <c r="BH440" s="143">
        <f t="shared" si="112"/>
        <v>0</v>
      </c>
      <c r="BI440" s="143">
        <f t="shared" si="112"/>
        <v>0</v>
      </c>
      <c r="BJ440" s="143">
        <f t="shared" si="112"/>
        <v>0</v>
      </c>
      <c r="BK440" s="143">
        <f t="shared" si="112"/>
        <v>0</v>
      </c>
      <c r="BL440" s="143">
        <f t="shared" si="112"/>
        <v>0</v>
      </c>
      <c r="BM440" s="143">
        <f t="shared" si="112"/>
        <v>0</v>
      </c>
      <c r="BN440" s="143">
        <f t="shared" si="112"/>
        <v>0</v>
      </c>
      <c r="BO440" s="143">
        <f t="shared" si="112"/>
        <v>0</v>
      </c>
      <c r="BP440" s="143">
        <f t="shared" si="112"/>
        <v>0</v>
      </c>
      <c r="BQ440" s="143">
        <f t="shared" si="112"/>
        <v>0</v>
      </c>
      <c r="BR440" s="143">
        <f t="shared" si="112"/>
        <v>0</v>
      </c>
      <c r="BS440" s="143">
        <f t="shared" si="112"/>
        <v>0</v>
      </c>
      <c r="BT440" s="143">
        <f t="shared" si="112"/>
        <v>0</v>
      </c>
      <c r="BU440" s="143">
        <f t="shared" si="112"/>
        <v>0</v>
      </c>
      <c r="BV440" s="143">
        <f t="shared" si="112"/>
        <v>0</v>
      </c>
      <c r="BW440" s="143">
        <f t="shared" ref="BW440" si="113">SUM(BW438:BW439)</f>
        <v>0</v>
      </c>
    </row>
    <row r="441" spans="1:75" ht="12.75" customHeight="1" outlineLevel="1">
      <c r="D441" s="126" t="s">
        <v>13</v>
      </c>
      <c r="I441" s="134">
        <f>IF(I$5=first_reg_period, INDEX('Inputs - Summary'!$I$43:$I$52,MATCH(B433,'Inputs - Summary'!$C$43:$C$52,0)),0)</f>
        <v>0.9632530943123101</v>
      </c>
      <c r="J441" s="134">
        <f>IF(J$5=first_reg_period, INDEX('Inputs - Summary'!$I$43:$I$49,MATCH(C433,'Inputs - Summary'!$C$43:$C$49,0)),0)</f>
        <v>0</v>
      </c>
      <c r="K441" s="134">
        <f>IF(K$5=first_reg_period, INDEX('Inputs - Summary'!$I$43:$I$49,MATCH(D433,'Inputs - Summary'!$C$43:$C$49,0)),0)</f>
        <v>0</v>
      </c>
      <c r="L441" s="134">
        <f>IF(L$5=first_reg_period, INDEX('Inputs - Summary'!$I$43:$I$49,MATCH(E433,'Inputs - Summary'!$C$43:$C$49,0)),0)</f>
        <v>0</v>
      </c>
      <c r="M441" s="134">
        <f>IF(M$5=first_reg_period, INDEX('Inputs - Summary'!$I$43:$I$49,MATCH(F433,'Inputs - Summary'!$C$43:$C$49,0)),0)</f>
        <v>0</v>
      </c>
      <c r="N441" s="134">
        <f>IF(N$5=first_reg_period, INDEX('Inputs - Summary'!$I$43:$I$49,MATCH(G433,'Inputs - Summary'!$C$43:$C$49,0)),0)</f>
        <v>0</v>
      </c>
      <c r="O441" s="134">
        <f>IF(O$5=first_reg_period, INDEX('Inputs - Summary'!$I$43:$I$49,MATCH(H433,'Inputs - Summary'!$C$43:$C$49,0)),0)</f>
        <v>0</v>
      </c>
      <c r="P441" s="134">
        <f>IF(P$5=first_reg_period, INDEX('Inputs - Summary'!$I$43:$I$49,MATCH(I433,'Inputs - Summary'!$C$43:$C$49,0)),0)</f>
        <v>0</v>
      </c>
      <c r="Q441" s="134">
        <f>IF(Q$5=first_reg_period, INDEX('Inputs - Summary'!$I$43:$I$49,MATCH(J433,'Inputs - Summary'!$C$43:$C$49,0)),0)</f>
        <v>0</v>
      </c>
      <c r="R441" s="134">
        <f>IF(R$5=first_reg_period, INDEX('Inputs - Summary'!$I$43:$I$49,MATCH(K433,'Inputs - Summary'!$C$43:$C$49,0)),0)</f>
        <v>0</v>
      </c>
      <c r="S441" s="134">
        <f>IF(S$5=first_reg_period, INDEX('Inputs - Summary'!$I$43:$I$49,MATCH(L433,'Inputs - Summary'!$C$43:$C$49,0)),0)</f>
        <v>0</v>
      </c>
      <c r="T441" s="134">
        <f>IF(T$5=first_reg_period, INDEX('Inputs - Summary'!$I$43:$I$49,MATCH(M433,'Inputs - Summary'!$C$43:$C$49,0)),0)</f>
        <v>0</v>
      </c>
      <c r="U441" s="134">
        <f>IF(U$5=first_reg_period, INDEX('Inputs - Summary'!$I$43:$I$49,MATCH(N433,'Inputs - Summary'!$C$43:$C$49,0)),0)</f>
        <v>0</v>
      </c>
      <c r="V441" s="134">
        <f>IF(V$5=first_reg_period, INDEX('Inputs - Summary'!$I$43:$I$49,MATCH(O433,'Inputs - Summary'!$C$43:$C$49,0)),0)</f>
        <v>0</v>
      </c>
      <c r="W441" s="134">
        <f>IF(W$5=first_reg_period, INDEX('Inputs - Summary'!$I$43:$I$49,MATCH(P433,'Inputs - Summary'!$C$43:$C$49,0)),0)</f>
        <v>0</v>
      </c>
      <c r="X441" s="134">
        <f>IF(X$5=first_reg_period, INDEX('Inputs - Summary'!$I$43:$I$49,MATCH(Q433,'Inputs - Summary'!$C$43:$C$49,0)),0)</f>
        <v>0</v>
      </c>
      <c r="Y441" s="134">
        <f>IF(Y$5=first_reg_period, INDEX('Inputs - Summary'!$I$43:$I$49,MATCH(R433,'Inputs - Summary'!$C$43:$C$49,0)),0)</f>
        <v>0</v>
      </c>
      <c r="Z441" s="134">
        <f>IF(Z$5=first_reg_period, INDEX('Inputs - Summary'!$I$43:$I$49,MATCH(S433,'Inputs - Summary'!$C$43:$C$49,0)),0)</f>
        <v>0</v>
      </c>
      <c r="AA441" s="134">
        <f>IF(AA$5=first_reg_period, INDEX('Inputs - Summary'!$I$43:$I$49,MATCH(T433,'Inputs - Summary'!$C$43:$C$49,0)),0)</f>
        <v>0</v>
      </c>
      <c r="AB441" s="134">
        <f>IF(AB$5=first_reg_period, INDEX('Inputs - Summary'!$I$43:$I$49,MATCH(U433,'Inputs - Summary'!$C$43:$C$49,0)),0)</f>
        <v>0</v>
      </c>
      <c r="AC441" s="134">
        <f>IF(AC$5=first_reg_period, INDEX('Inputs - Summary'!$I$43:$I$49,MATCH(V433,'Inputs - Summary'!$C$43:$C$49,0)),0)</f>
        <v>0</v>
      </c>
      <c r="AD441" s="134">
        <f>IF(AD$5=first_reg_period, INDEX('Inputs - Summary'!$I$43:$I$49,MATCH(W433,'Inputs - Summary'!$C$43:$C$49,0)),0)</f>
        <v>0</v>
      </c>
      <c r="AE441" s="134">
        <f>IF(AE$5=first_reg_period, INDEX('Inputs - Summary'!$I$43:$I$49,MATCH(X433,'Inputs - Summary'!$C$43:$C$49,0)),0)</f>
        <v>0</v>
      </c>
      <c r="AF441" s="134">
        <f>IF(AF$5=first_reg_period, INDEX('Inputs - Summary'!$I$43:$I$49,MATCH(Y433,'Inputs - Summary'!$C$43:$C$49,0)),0)</f>
        <v>0</v>
      </c>
      <c r="AG441" s="134">
        <f>IF(AG$5=first_reg_period, INDEX('Inputs - Summary'!$I$43:$I$49,MATCH(Z433,'Inputs - Summary'!$C$43:$C$49,0)),0)</f>
        <v>0</v>
      </c>
      <c r="AH441" s="134">
        <f>IF(AH$5=first_reg_period, INDEX('Inputs - Summary'!$I$43:$I$49,MATCH(AA433,'Inputs - Summary'!$C$43:$C$49,0)),0)</f>
        <v>0</v>
      </c>
      <c r="AI441" s="134">
        <f>IF(AI$5=first_reg_period, INDEX('Inputs - Summary'!$I$43:$I$49,MATCH(AB433,'Inputs - Summary'!$C$43:$C$49,0)),0)</f>
        <v>0</v>
      </c>
      <c r="AJ441" s="134">
        <f>IF(AJ$5=first_reg_period, INDEX('Inputs - Summary'!$I$43:$I$49,MATCH(AC433,'Inputs - Summary'!$C$43:$C$49,0)),0)</f>
        <v>0</v>
      </c>
      <c r="AK441" s="134">
        <f>IF(AK$5=first_reg_period, INDEX('Inputs - Summary'!$I$43:$I$49,MATCH(AD433,'Inputs - Summary'!$C$43:$C$49,0)),0)</f>
        <v>0</v>
      </c>
      <c r="AL441" s="134">
        <f>IF(AL$5=first_reg_period, INDEX('Inputs - Summary'!$I$43:$I$49,MATCH(AE433,'Inputs - Summary'!$C$43:$C$49,0)),0)</f>
        <v>0</v>
      </c>
      <c r="AM441" s="134">
        <f>IF(AM$5=first_reg_period, INDEX('Inputs - Summary'!$I$43:$I$49,MATCH(AF433,'Inputs - Summary'!$C$43:$C$49,0)),0)</f>
        <v>0</v>
      </c>
      <c r="AN441" s="134">
        <f>IF(AN$5=first_reg_period, INDEX('Inputs - Summary'!$I$43:$I$49,MATCH(AG433,'Inputs - Summary'!$C$43:$C$49,0)),0)</f>
        <v>0</v>
      </c>
      <c r="AO441" s="134">
        <f>IF(AO$5=first_reg_period, INDEX('Inputs - Summary'!$I$43:$I$49,MATCH(AH433,'Inputs - Summary'!$C$43:$C$49,0)),0)</f>
        <v>0</v>
      </c>
      <c r="AP441" s="134">
        <f>IF(AP$5=first_reg_period, INDEX('Inputs - Summary'!$I$43:$I$49,MATCH(AI433,'Inputs - Summary'!$C$43:$C$49,0)),0)</f>
        <v>0</v>
      </c>
      <c r="AQ441" s="134">
        <f>IF(AQ$5=first_reg_period, INDEX('Inputs - Summary'!$I$43:$I$49,MATCH(AJ433,'Inputs - Summary'!$C$43:$C$49,0)),0)</f>
        <v>0</v>
      </c>
      <c r="AR441" s="134">
        <f>IF(AR$5=first_reg_period, INDEX('Inputs - Summary'!$I$43:$I$49,MATCH(AK433,'Inputs - Summary'!$C$43:$C$49,0)),0)</f>
        <v>0</v>
      </c>
      <c r="AS441" s="134">
        <f>IF(AS$5=first_reg_period, INDEX('Inputs - Summary'!$I$43:$I$49,MATCH(AL433,'Inputs - Summary'!$C$43:$C$49,0)),0)</f>
        <v>0</v>
      </c>
      <c r="AT441" s="134">
        <f>IF(AT$5=first_reg_period, INDEX('Inputs - Summary'!$I$43:$I$49,MATCH(AM433,'Inputs - Summary'!$C$43:$C$49,0)),0)</f>
        <v>0</v>
      </c>
      <c r="AU441" s="134">
        <f>IF(AU$5=first_reg_period, INDEX('Inputs - Summary'!$I$43:$I$49,MATCH(AN433,'Inputs - Summary'!$C$43:$C$49,0)),0)</f>
        <v>0</v>
      </c>
      <c r="AV441" s="134">
        <f>IF(AV$5=first_reg_period, INDEX('Inputs - Summary'!$I$43:$I$49,MATCH(AO433,'Inputs - Summary'!$C$43:$C$49,0)),0)</f>
        <v>0</v>
      </c>
      <c r="AW441" s="134">
        <f>IF(AW$5=first_reg_period, INDEX('Inputs - Summary'!$I$43:$I$49,MATCH(AP433,'Inputs - Summary'!$C$43:$C$49,0)),0)</f>
        <v>0</v>
      </c>
      <c r="AX441" s="134">
        <f>IF(AX$5=first_reg_period, INDEX('Inputs - Summary'!$I$43:$I$49,MATCH(AQ433,'Inputs - Summary'!$C$43:$C$49,0)),0)</f>
        <v>0</v>
      </c>
      <c r="AY441" s="134">
        <f>IF(AY$5=first_reg_period, INDEX('Inputs - Summary'!$I$43:$I$49,MATCH(AR433,'Inputs - Summary'!$C$43:$C$49,0)),0)</f>
        <v>0</v>
      </c>
      <c r="AZ441" s="134">
        <f>IF(AZ$5=first_reg_period, INDEX('Inputs - Summary'!$I$43:$I$49,MATCH(AS433,'Inputs - Summary'!$C$43:$C$49,0)),0)</f>
        <v>0</v>
      </c>
      <c r="BA441" s="134">
        <f>IF(BA$5=first_reg_period, INDEX('Inputs - Summary'!$I$43:$I$49,MATCH(AT433,'Inputs - Summary'!$C$43:$C$49,0)),0)</f>
        <v>0</v>
      </c>
      <c r="BB441" s="134">
        <f>IF(BB$5=first_reg_period, INDEX('Inputs - Summary'!$I$43:$I$49,MATCH(AU433,'Inputs - Summary'!$C$43:$C$49,0)),0)</f>
        <v>0</v>
      </c>
      <c r="BC441" s="134">
        <f>IF(BC$5=first_reg_period, INDEX('Inputs - Summary'!$I$43:$I$49,MATCH(AV433,'Inputs - Summary'!$C$43:$C$49,0)),0)</f>
        <v>0</v>
      </c>
      <c r="BD441" s="134">
        <f>IF(BD$5=first_reg_period, INDEX('Inputs - Summary'!$I$43:$I$49,MATCH(AW433,'Inputs - Summary'!$C$43:$C$49,0)),0)</f>
        <v>0</v>
      </c>
      <c r="BE441" s="134">
        <f>IF(BE$5=first_reg_period, INDEX('Inputs - Summary'!$I$43:$I$49,MATCH(AX433,'Inputs - Summary'!$C$43:$C$49,0)),0)</f>
        <v>0</v>
      </c>
      <c r="BF441" s="134">
        <f>IF(BF$5=first_reg_period, INDEX('Inputs - Summary'!$I$43:$I$49,MATCH(AY433,'Inputs - Summary'!$C$43:$C$49,0)),0)</f>
        <v>0</v>
      </c>
      <c r="BG441" s="134">
        <f>IF(BG$5=first_reg_period, INDEX('Inputs - Summary'!$I$43:$I$49,MATCH(AZ433,'Inputs - Summary'!$C$43:$C$49,0)),0)</f>
        <v>0</v>
      </c>
      <c r="BH441" s="134">
        <f>IF(BH$5=first_reg_period, INDEX('Inputs - Summary'!$I$43:$I$49,MATCH(BA433,'Inputs - Summary'!$C$43:$C$49,0)),0)</f>
        <v>0</v>
      </c>
      <c r="BI441" s="134">
        <f>IF(BI$5=first_reg_period, INDEX('Inputs - Summary'!$I$43:$I$49,MATCH(BB433,'Inputs - Summary'!$C$43:$C$49,0)),0)</f>
        <v>0</v>
      </c>
      <c r="BJ441" s="134">
        <f>IF(BJ$5=first_reg_period, INDEX('Inputs - Summary'!$I$43:$I$49,MATCH(BC433,'Inputs - Summary'!$C$43:$C$49,0)),0)</f>
        <v>0</v>
      </c>
      <c r="BK441" s="134">
        <f>IF(BK$5=first_reg_period, INDEX('Inputs - Summary'!$I$43:$I$49,MATCH(BD433,'Inputs - Summary'!$C$43:$C$49,0)),0)</f>
        <v>0</v>
      </c>
      <c r="BL441" s="134">
        <f>IF(BL$5=first_reg_period, INDEX('Inputs - Summary'!$I$43:$I$49,MATCH(BE433,'Inputs - Summary'!$C$43:$C$49,0)),0)</f>
        <v>0</v>
      </c>
      <c r="BM441" s="134">
        <f>IF(BM$5=first_reg_period, INDEX('Inputs - Summary'!$I$43:$I$49,MATCH(BF433,'Inputs - Summary'!$C$43:$C$49,0)),0)</f>
        <v>0</v>
      </c>
      <c r="BN441" s="134">
        <f>IF(BN$5=first_reg_period, INDEX('Inputs - Summary'!$I$43:$I$49,MATCH(BG433,'Inputs - Summary'!$C$43:$C$49,0)),0)</f>
        <v>0</v>
      </c>
      <c r="BO441" s="134">
        <f>IF(BO$5=first_reg_period, INDEX('Inputs - Summary'!$I$43:$I$49,MATCH(BH433,'Inputs - Summary'!$C$43:$C$49,0)),0)</f>
        <v>0</v>
      </c>
      <c r="BP441" s="134">
        <f>IF(BP$5=first_reg_period, INDEX('Inputs - Summary'!$I$43:$I$49,MATCH(BI433,'Inputs - Summary'!$C$43:$C$49,0)),0)</f>
        <v>0</v>
      </c>
      <c r="BQ441" s="134">
        <f>IF(BQ$5=first_reg_period, INDEX('Inputs - Summary'!$I$43:$I$49,MATCH(BJ433,'Inputs - Summary'!$C$43:$C$49,0)),0)</f>
        <v>0</v>
      </c>
      <c r="BR441" s="134">
        <f>IF(BR$5=first_reg_period, INDEX('Inputs - Summary'!$I$43:$I$49,MATCH(BK433,'Inputs - Summary'!$C$43:$C$49,0)),0)</f>
        <v>0</v>
      </c>
      <c r="BS441" s="134">
        <f>IF(BS$5=first_reg_period, INDEX('Inputs - Summary'!$I$43:$I$49,MATCH(BL433,'Inputs - Summary'!$C$43:$C$49,0)),0)</f>
        <v>0</v>
      </c>
      <c r="BT441" s="134">
        <f>IF(BT$5=first_reg_period, INDEX('Inputs - Summary'!$I$43:$I$49,MATCH(BM433,'Inputs - Summary'!$C$43:$C$49,0)),0)</f>
        <v>0</v>
      </c>
      <c r="BU441" s="134">
        <f>IF(BU$5=first_reg_period, INDEX('Inputs - Summary'!$I$43:$I$49,MATCH(BN433,'Inputs - Summary'!$C$43:$C$49,0)),0)</f>
        <v>0</v>
      </c>
      <c r="BV441" s="134">
        <f>IF(BV$5=first_reg_period, INDEX('Inputs - Summary'!$I$43:$I$49,MATCH(BO433,'Inputs - Summary'!$C$43:$C$49,0)),0)</f>
        <v>0</v>
      </c>
      <c r="BW441" s="134">
        <f>IF(BW$5=first_reg_period, INDEX('Inputs - Summary'!$I$43:$I$49,MATCH(BP433,'Inputs - Summary'!$C$43:$C$49,0)),0)</f>
        <v>0</v>
      </c>
    </row>
    <row r="442" spans="1:75" ht="12.75" customHeight="1" outlineLevel="1">
      <c r="D442" s="126" t="s">
        <v>56</v>
      </c>
      <c r="I442" s="134"/>
      <c r="J442" s="144">
        <f>IF(J$5=second_reg_period, INDEX('Inputs - Summary'!$N$219:$N$228,MATCH($B433,'Inputs - Summary'!$C$219:$C$228,0)),0)/conv_2015_2010</f>
        <v>0</v>
      </c>
      <c r="K442" s="144">
        <f>IF(K$5=second_reg_period, INDEX('Inputs - Summary'!$N$219:$N$228,MATCH($B433,'Inputs - Summary'!$C$219:$C$228,0)),0)/conv_2015_2010</f>
        <v>0</v>
      </c>
      <c r="L442" s="144">
        <f>IF(L$5=second_reg_period, INDEX('Inputs - Summary'!$N$219:$N$228,MATCH($B433,'Inputs - Summary'!$C$219:$C$228,0)),0)/conv_2015_2010</f>
        <v>0</v>
      </c>
      <c r="M442" s="144">
        <f>IF(M$5=second_reg_period, INDEX('Inputs - Summary'!$N$219:$N$228,MATCH($B433,'Inputs - Summary'!$C$219:$C$228,0)),0)/conv_2015_2010</f>
        <v>0</v>
      </c>
      <c r="N442" s="144">
        <f>IF(N$5=second_reg_period, INDEX('Inputs - Summary'!$N$219:$N$228,MATCH($B433,'Inputs - Summary'!$C$219:$C$228,0)),0)/conv_2015_2010</f>
        <v>0</v>
      </c>
      <c r="O442" s="144">
        <f>IF(O$5=second_reg_period, INDEX('Inputs - Summary'!$N$219:$N$228,MATCH($B433,'Inputs - Summary'!$C$219:$C$228,0)),0)/conv_2015_2010</f>
        <v>0</v>
      </c>
      <c r="P442" s="144">
        <f>IF(P$5=second_reg_period, INDEX('Inputs - Summary'!$N$219:$N$228,MATCH($B433,'Inputs - Summary'!$C$219:$C$228,0)),0)/conv_2015_2010</f>
        <v>0</v>
      </c>
      <c r="Q442" s="144">
        <f>IF(Q$5=second_reg_period, INDEX('Inputs - Summary'!$N$219:$N$228,MATCH($B433,'Inputs - Summary'!$C$219:$C$228,0)),0)/conv_2015_2010</f>
        <v>0</v>
      </c>
      <c r="R442" s="144">
        <f>IF(R$5=second_reg_period, INDEX('Inputs - Summary'!$N$219:$N$228,MATCH($B433,'Inputs - Summary'!$C$219:$C$228,0)),0)/conv_2015_2010</f>
        <v>0</v>
      </c>
      <c r="S442" s="144">
        <f>IF(S$5=second_reg_period, INDEX('Inputs - Summary'!$N$219:$N$228,MATCH($B433,'Inputs - Summary'!$C$219:$C$228,0)),0)/conv_2015_2010</f>
        <v>0</v>
      </c>
      <c r="T442" s="144">
        <f>IF(T$5=second_reg_period, INDEX('Inputs - Summary'!$N$219:$N$228,MATCH($B433,'Inputs - Summary'!$C$219:$C$228,0)),0)/conv_2015_2010</f>
        <v>0</v>
      </c>
      <c r="U442" s="144">
        <f>IF(U$5=second_reg_period, INDEX('Inputs - Summary'!$N$219:$N$228,MATCH($B433,'Inputs - Summary'!$C$219:$C$228,0)),0)/conv_2015_2010</f>
        <v>0</v>
      </c>
      <c r="V442" s="144">
        <f>IF(V$5=second_reg_period, INDEX('Inputs - Summary'!$N$219:$N$228,MATCH($B433,'Inputs - Summary'!$C$219:$C$228,0)),0)/conv_2015_2010</f>
        <v>0</v>
      </c>
      <c r="W442" s="144">
        <f>IF(W$5=second_reg_period, INDEX('Inputs - Summary'!$N$219:$N$228,MATCH($B433,'Inputs - Summary'!$C$219:$C$228,0)),0)/conv_2015_2010</f>
        <v>0</v>
      </c>
      <c r="X442" s="144">
        <f>IF(X$5=second_reg_period, INDEX('Inputs - Summary'!$N$219:$N$228,MATCH($B433,'Inputs - Summary'!$C$219:$C$228,0)),0)/conv_2015_2010</f>
        <v>0</v>
      </c>
      <c r="Y442" s="144">
        <f>IF(Y$5=second_reg_period, INDEX('Inputs - Summary'!$N$219:$N$228,MATCH($B433,'Inputs - Summary'!$C$219:$C$228,0)),0)/conv_2015_2010</f>
        <v>0</v>
      </c>
      <c r="Z442" s="144">
        <f>IF(Z$5=second_reg_period, INDEX('Inputs - Summary'!$N$219:$N$228,MATCH($B433,'Inputs - Summary'!$C$219:$C$228,0)),0)/conv_2015_2010</f>
        <v>0</v>
      </c>
      <c r="AA442" s="144">
        <f>IF(AA$5=second_reg_period, INDEX('Inputs - Summary'!$N$219:$N$228,MATCH($B433,'Inputs - Summary'!$C$219:$C$228,0)),0)/conv_2015_2010</f>
        <v>0</v>
      </c>
      <c r="AB442" s="144">
        <f>IF(AB$5=second_reg_period, INDEX('Inputs - Summary'!$N$219:$N$228,MATCH($B433,'Inputs - Summary'!$C$219:$C$228,0)),0)/conv_2015_2010</f>
        <v>0</v>
      </c>
      <c r="AC442" s="144">
        <f>IF(AC$5=second_reg_period, INDEX('Inputs - Summary'!$N$219:$N$228,MATCH($B433,'Inputs - Summary'!$C$219:$C$228,0)),0)/conv_2015_2010</f>
        <v>0</v>
      </c>
      <c r="AD442" s="144">
        <f>IF(AD$5=second_reg_period, INDEX('Inputs - Summary'!$N$219:$N$228,MATCH($B433,'Inputs - Summary'!$C$219:$C$228,0)),0)/conv_2015_2010</f>
        <v>0</v>
      </c>
      <c r="AE442" s="144">
        <f>IF(AE$5=second_reg_period, INDEX('Inputs - Summary'!$N$219:$N$228,MATCH($B433,'Inputs - Summary'!$C$219:$C$228,0)),0)/conv_2015_2010</f>
        <v>0</v>
      </c>
      <c r="AF442" s="144">
        <f>IF(AF$5=second_reg_period, INDEX('Inputs - Summary'!$N$219:$N$228,MATCH($B433,'Inputs - Summary'!$C$219:$C$228,0)),0)/conv_2015_2010</f>
        <v>0</v>
      </c>
      <c r="AG442" s="144">
        <f>IF(AG$5=second_reg_period, INDEX('Inputs - Summary'!$N$219:$N$228,MATCH($B433,'Inputs - Summary'!$C$219:$C$228,0)),0)/conv_2015_2010</f>
        <v>0</v>
      </c>
      <c r="AH442" s="144">
        <f>IF(AH$5=second_reg_period, INDEX('Inputs - Summary'!$N$219:$N$228,MATCH($B433,'Inputs - Summary'!$C$219:$C$228,0)),0)/conv_2015_2010</f>
        <v>0</v>
      </c>
      <c r="AI442" s="144">
        <f>IF(AI$5=second_reg_period, INDEX('Inputs - Summary'!$N$219:$N$228,MATCH($B433,'Inputs - Summary'!$C$219:$C$228,0)),0)/conv_2015_2010</f>
        <v>0</v>
      </c>
      <c r="AJ442" s="144">
        <f>IF(AJ$5=second_reg_period, INDEX('Inputs - Summary'!$N$219:$N$228,MATCH($B433,'Inputs - Summary'!$C$219:$C$228,0)),0)/conv_2015_2010</f>
        <v>0</v>
      </c>
      <c r="AK442" s="144">
        <f>IF(AK$5=second_reg_period, INDEX('Inputs - Summary'!$N$219:$N$228,MATCH($B433,'Inputs - Summary'!$C$219:$C$228,0)),0)/conv_2015_2010</f>
        <v>0</v>
      </c>
      <c r="AL442" s="144">
        <f>IF(AL$5=second_reg_period, INDEX('Inputs - Summary'!$N$219:$N$228,MATCH($B433,'Inputs - Summary'!$C$219:$C$228,0)),0)/conv_2015_2010</f>
        <v>0</v>
      </c>
      <c r="AM442" s="144">
        <f>IF(AM$5=second_reg_period, INDEX('Inputs - Summary'!$N$219:$N$228,MATCH($B433,'Inputs - Summary'!$C$219:$C$228,0)),0)/conv_2015_2010</f>
        <v>0</v>
      </c>
      <c r="AN442" s="144">
        <f>IF(AN$5=second_reg_period, INDEX('Inputs - Summary'!$N$219:$N$228,MATCH($B433,'Inputs - Summary'!$C$219:$C$228,0)),0)/conv_2015_2010</f>
        <v>0</v>
      </c>
      <c r="AO442" s="144">
        <f>IF(AO$5=second_reg_period, INDEX('Inputs - Summary'!$N$219:$N$228,MATCH($B433,'Inputs - Summary'!$C$219:$C$228,0)),0)/conv_2015_2010</f>
        <v>0</v>
      </c>
      <c r="AP442" s="144">
        <f>IF(AP$5=second_reg_period, INDEX('Inputs - Summary'!$N$219:$N$228,MATCH($B433,'Inputs - Summary'!$C$219:$C$228,0)),0)/conv_2015_2010</f>
        <v>0</v>
      </c>
      <c r="AQ442" s="144">
        <f>IF(AQ$5=second_reg_period, INDEX('Inputs - Summary'!$N$219:$N$228,MATCH($B433,'Inputs - Summary'!$C$219:$C$228,0)),0)/conv_2015_2010</f>
        <v>0</v>
      </c>
      <c r="AR442" s="144">
        <f>IF(AR$5=second_reg_period, INDEX('Inputs - Summary'!$N$219:$N$228,MATCH($B433,'Inputs - Summary'!$C$219:$C$228,0)),0)/conv_2015_2010</f>
        <v>0</v>
      </c>
      <c r="AS442" s="144">
        <f>IF(AS$5=second_reg_period, INDEX('Inputs - Summary'!$N$219:$N$228,MATCH($B433,'Inputs - Summary'!$C$219:$C$228,0)),0)/conv_2015_2010</f>
        <v>0</v>
      </c>
      <c r="AT442" s="144">
        <f>IF(AT$5=second_reg_period, INDEX('Inputs - Summary'!$N$219:$N$228,MATCH($B433,'Inputs - Summary'!$C$219:$C$228,0)),0)/conv_2015_2010</f>
        <v>0</v>
      </c>
      <c r="AU442" s="144">
        <f>IF(AU$5=second_reg_period, INDEX('Inputs - Summary'!$N$219:$N$228,MATCH($B433,'Inputs - Summary'!$C$219:$C$228,0)),0)/conv_2015_2010</f>
        <v>0</v>
      </c>
      <c r="AV442" s="144">
        <f>IF(AV$5=second_reg_period, INDEX('Inputs - Summary'!$N$219:$N$228,MATCH($B433,'Inputs - Summary'!$C$219:$C$228,0)),0)/conv_2015_2010</f>
        <v>0</v>
      </c>
      <c r="AW442" s="144">
        <f>IF(AW$5=second_reg_period, INDEX('Inputs - Summary'!$N$219:$N$228,MATCH($B433,'Inputs - Summary'!$C$219:$C$228,0)),0)/conv_2015_2010</f>
        <v>0</v>
      </c>
      <c r="AX442" s="144">
        <f>IF(AX$5=second_reg_period, INDEX('Inputs - Summary'!$N$219:$N$228,MATCH($B433,'Inputs - Summary'!$C$219:$C$228,0)),0)/conv_2015_2010</f>
        <v>0</v>
      </c>
      <c r="AY442" s="144">
        <f>IF(AY$5=second_reg_period, INDEX('Inputs - Summary'!$N$219:$N$228,MATCH($B433,'Inputs - Summary'!$C$219:$C$228,0)),0)/conv_2015_2010</f>
        <v>0</v>
      </c>
      <c r="AZ442" s="144">
        <f>IF(AZ$5=second_reg_period, INDEX('Inputs - Summary'!$N$219:$N$228,MATCH($B433,'Inputs - Summary'!$C$219:$C$228,0)),0)/conv_2015_2010</f>
        <v>0</v>
      </c>
      <c r="BA442" s="144">
        <f>IF(BA$5=second_reg_period, INDEX('Inputs - Summary'!$N$219:$N$228,MATCH($B433,'Inputs - Summary'!$C$219:$C$228,0)),0)/conv_2015_2010</f>
        <v>0</v>
      </c>
      <c r="BB442" s="144">
        <f>IF(BB$5=second_reg_period, INDEX('Inputs - Summary'!$N$219:$N$228,MATCH($B433,'Inputs - Summary'!$C$219:$C$228,0)),0)/conv_2015_2010</f>
        <v>0</v>
      </c>
      <c r="BC442" s="144">
        <f>IF(BC$5=second_reg_period, INDEX('Inputs - Summary'!$N$219:$N$228,MATCH($B433,'Inputs - Summary'!$C$219:$C$228,0)),0)/conv_2015_2010</f>
        <v>0</v>
      </c>
      <c r="BD442" s="144">
        <f>IF(BD$5=second_reg_period, INDEX('Inputs - Summary'!$N$219:$N$228,MATCH($B433,'Inputs - Summary'!$C$219:$C$228,0)),0)/conv_2015_2010</f>
        <v>0</v>
      </c>
      <c r="BE442" s="144">
        <f>IF(BE$5=second_reg_period, INDEX('Inputs - Summary'!$N$219:$N$228,MATCH($B433,'Inputs - Summary'!$C$219:$C$228,0)),0)/conv_2015_2010</f>
        <v>0</v>
      </c>
      <c r="BF442" s="144">
        <f>IF(BF$5=second_reg_period, INDEX('Inputs - Summary'!$N$219:$N$228,MATCH($B433,'Inputs - Summary'!$C$219:$C$228,0)),0)/conv_2015_2010</f>
        <v>0</v>
      </c>
      <c r="BG442" s="144">
        <f>IF(BG$5=second_reg_period, INDEX('Inputs - Summary'!$N$219:$N$228,MATCH($B433,'Inputs - Summary'!$C$219:$C$228,0)),0)/conv_2015_2010</f>
        <v>0</v>
      </c>
      <c r="BH442" s="144">
        <f>IF(BH$5=second_reg_period, INDEX('Inputs - Summary'!$N$219:$N$228,MATCH($B433,'Inputs - Summary'!$C$219:$C$228,0)),0)/conv_2015_2010</f>
        <v>0</v>
      </c>
      <c r="BI442" s="144">
        <f>IF(BI$5=second_reg_period, INDEX('Inputs - Summary'!$N$219:$N$228,MATCH($B433,'Inputs - Summary'!$C$219:$C$228,0)),0)/conv_2015_2010</f>
        <v>0</v>
      </c>
      <c r="BJ442" s="144">
        <f>IF(BJ$5=second_reg_period, INDEX('Inputs - Summary'!$N$219:$N$228,MATCH($B433,'Inputs - Summary'!$C$219:$C$228,0)),0)/conv_2015_2010</f>
        <v>0</v>
      </c>
      <c r="BK442" s="144">
        <f>IF(BK$5=second_reg_period, INDEX('Inputs - Summary'!$N$219:$N$228,MATCH($B433,'Inputs - Summary'!$C$219:$C$228,0)),0)/conv_2015_2010</f>
        <v>0</v>
      </c>
      <c r="BL442" s="144">
        <f>IF(BL$5=second_reg_period, INDEX('Inputs - Summary'!$N$219:$N$228,MATCH($B433,'Inputs - Summary'!$C$219:$C$228,0)),0)/conv_2015_2010</f>
        <v>0</v>
      </c>
      <c r="BM442" s="144">
        <f>IF(BM$5=second_reg_period, INDEX('Inputs - Summary'!$N$219:$N$228,MATCH($B433,'Inputs - Summary'!$C$219:$C$228,0)),0)/conv_2015_2010</f>
        <v>0</v>
      </c>
      <c r="BN442" s="144">
        <f>IF(BN$5=second_reg_period, INDEX('Inputs - Summary'!$N$219:$N$228,MATCH($B433,'Inputs - Summary'!$C$219:$C$228,0)),0)/conv_2015_2010</f>
        <v>0</v>
      </c>
      <c r="BO442" s="144">
        <f>IF(BO$5=second_reg_period, INDEX('Inputs - Summary'!$N$219:$N$228,MATCH($B433,'Inputs - Summary'!$C$219:$C$228,0)),0)/conv_2015_2010</f>
        <v>0</v>
      </c>
      <c r="BP442" s="144">
        <f>IF(BP$5=second_reg_period, INDEX('Inputs - Summary'!$N$219:$N$228,MATCH($B433,'Inputs - Summary'!$C$219:$C$228,0)),0)/conv_2015_2010</f>
        <v>0</v>
      </c>
      <c r="BQ442" s="144">
        <f>IF(BQ$5=second_reg_period, INDEX('Inputs - Summary'!$N$219:$N$228,MATCH($B433,'Inputs - Summary'!$C$219:$C$228,0)),0)/conv_2015_2010</f>
        <v>0</v>
      </c>
      <c r="BR442" s="144">
        <f>IF(BR$5=second_reg_period, INDEX('Inputs - Summary'!$N$219:$N$228,MATCH($B433,'Inputs - Summary'!$C$219:$C$228,0)),0)/conv_2015_2010</f>
        <v>0</v>
      </c>
      <c r="BS442" s="144">
        <f>IF(BS$5=second_reg_period, INDEX('Inputs - Summary'!$N$219:$N$228,MATCH($B433,'Inputs - Summary'!$C$219:$C$228,0)),0)/conv_2015_2010</f>
        <v>0</v>
      </c>
      <c r="BT442" s="144">
        <f>IF(BT$5=second_reg_period, INDEX('Inputs - Summary'!$N$219:$N$228,MATCH($B433,'Inputs - Summary'!$C$219:$C$228,0)),0)/conv_2015_2010</f>
        <v>0</v>
      </c>
      <c r="BU442" s="144">
        <f>IF(BU$5=second_reg_period, INDEX('Inputs - Summary'!$N$219:$N$228,MATCH($B433,'Inputs - Summary'!$C$219:$C$228,0)),0)/conv_2015_2010</f>
        <v>0</v>
      </c>
      <c r="BV442" s="144">
        <f>IF(BV$5=second_reg_period, INDEX('Inputs - Summary'!$N$219:$N$228,MATCH($B433,'Inputs - Summary'!$C$219:$C$228,0)),0)/conv_2015_2010</f>
        <v>0</v>
      </c>
      <c r="BW442" s="144">
        <f>IF(BW$5=second_reg_period, INDEX('Inputs - Summary'!$N$219:$N$228,MATCH($B433,'Inputs - Summary'!$C$219:$C$228,0)),0)/conv_2015_2010</f>
        <v>0</v>
      </c>
    </row>
    <row r="443" spans="1:75" ht="12.75" customHeight="1" outlineLevel="1">
      <c r="D443" s="126" t="s">
        <v>29</v>
      </c>
      <c r="E443" s="120" t="s">
        <v>55</v>
      </c>
      <c r="I443" s="120">
        <f t="shared" ref="I443:BT443" si="114">H443-I440+I441+I442</f>
        <v>0.9632530943123101</v>
      </c>
      <c r="J443" s="120">
        <f t="shared" si="114"/>
        <v>0.84231660853071433</v>
      </c>
      <c r="K443" s="120">
        <f t="shared" si="114"/>
        <v>0.72138012274911856</v>
      </c>
      <c r="L443" s="120">
        <f t="shared" si="114"/>
        <v>0.60044363696752279</v>
      </c>
      <c r="M443" s="120">
        <f t="shared" si="114"/>
        <v>0.47950715118592702</v>
      </c>
      <c r="N443" s="120">
        <f t="shared" si="114"/>
        <v>0.35857066540433125</v>
      </c>
      <c r="O443" s="120">
        <f t="shared" si="114"/>
        <v>0.23763417962273548</v>
      </c>
      <c r="P443" s="120">
        <f t="shared" si="114"/>
        <v>0.11669769384113969</v>
      </c>
      <c r="Q443" s="120">
        <f t="shared" si="114"/>
        <v>9.7144514654701197E-17</v>
      </c>
      <c r="R443" s="120">
        <f t="shared" si="114"/>
        <v>9.7144514654701197E-17</v>
      </c>
      <c r="S443" s="120">
        <f t="shared" si="114"/>
        <v>9.7144514654701197E-17</v>
      </c>
      <c r="T443" s="120">
        <f t="shared" si="114"/>
        <v>9.7144514654701197E-17</v>
      </c>
      <c r="U443" s="120">
        <f t="shared" si="114"/>
        <v>9.7144514654701197E-17</v>
      </c>
      <c r="V443" s="120">
        <f t="shared" si="114"/>
        <v>9.7144514654701197E-17</v>
      </c>
      <c r="W443" s="120">
        <f t="shared" si="114"/>
        <v>9.7144514654701197E-17</v>
      </c>
      <c r="X443" s="120">
        <f t="shared" si="114"/>
        <v>9.7144514654701197E-17</v>
      </c>
      <c r="Y443" s="120">
        <f t="shared" si="114"/>
        <v>9.7144514654701197E-17</v>
      </c>
      <c r="Z443" s="120">
        <f t="shared" si="114"/>
        <v>9.7144514654701197E-17</v>
      </c>
      <c r="AA443" s="120">
        <f t="shared" si="114"/>
        <v>9.7144514654701197E-17</v>
      </c>
      <c r="AB443" s="120">
        <f t="shared" si="114"/>
        <v>9.7144514654701197E-17</v>
      </c>
      <c r="AC443" s="120">
        <f t="shared" si="114"/>
        <v>9.7144514654701197E-17</v>
      </c>
      <c r="AD443" s="120">
        <f t="shared" si="114"/>
        <v>9.7144514654701197E-17</v>
      </c>
      <c r="AE443" s="120">
        <f t="shared" si="114"/>
        <v>9.7144514654701197E-17</v>
      </c>
      <c r="AF443" s="120">
        <f t="shared" si="114"/>
        <v>9.7144514654701197E-17</v>
      </c>
      <c r="AG443" s="120">
        <f t="shared" si="114"/>
        <v>9.7144514654701197E-17</v>
      </c>
      <c r="AH443" s="120">
        <f t="shared" si="114"/>
        <v>9.7144514654701197E-17</v>
      </c>
      <c r="AI443" s="120">
        <f t="shared" si="114"/>
        <v>9.7144514654701197E-17</v>
      </c>
      <c r="AJ443" s="120">
        <f t="shared" si="114"/>
        <v>9.7144514654701197E-17</v>
      </c>
      <c r="AK443" s="120">
        <f t="shared" si="114"/>
        <v>9.7144514654701197E-17</v>
      </c>
      <c r="AL443" s="120">
        <f t="shared" si="114"/>
        <v>9.7144514654701197E-17</v>
      </c>
      <c r="AM443" s="120">
        <f t="shared" si="114"/>
        <v>9.7144514654701197E-17</v>
      </c>
      <c r="AN443" s="120">
        <f t="shared" si="114"/>
        <v>9.7144514654701197E-17</v>
      </c>
      <c r="AO443" s="120">
        <f t="shared" si="114"/>
        <v>9.7144514654701197E-17</v>
      </c>
      <c r="AP443" s="120">
        <f t="shared" si="114"/>
        <v>9.7144514654701197E-17</v>
      </c>
      <c r="AQ443" s="120">
        <f t="shared" si="114"/>
        <v>9.7144514654701197E-17</v>
      </c>
      <c r="AR443" s="120">
        <f t="shared" si="114"/>
        <v>9.7144514654701197E-17</v>
      </c>
      <c r="AS443" s="120">
        <f t="shared" si="114"/>
        <v>9.7144514654701197E-17</v>
      </c>
      <c r="AT443" s="120">
        <f t="shared" si="114"/>
        <v>9.7144514654701197E-17</v>
      </c>
      <c r="AU443" s="120">
        <f t="shared" si="114"/>
        <v>9.7144514654701197E-17</v>
      </c>
      <c r="AV443" s="120">
        <f t="shared" si="114"/>
        <v>9.7144514654701197E-17</v>
      </c>
      <c r="AW443" s="120">
        <f t="shared" si="114"/>
        <v>9.7144514654701197E-17</v>
      </c>
      <c r="AX443" s="120">
        <f t="shared" si="114"/>
        <v>9.7144514654701197E-17</v>
      </c>
      <c r="AY443" s="120">
        <f t="shared" si="114"/>
        <v>9.7144514654701197E-17</v>
      </c>
      <c r="AZ443" s="120">
        <f t="shared" si="114"/>
        <v>9.7144514654701197E-17</v>
      </c>
      <c r="BA443" s="120">
        <f t="shared" si="114"/>
        <v>9.7144514654701197E-17</v>
      </c>
      <c r="BB443" s="120">
        <f t="shared" si="114"/>
        <v>9.7144514654701197E-17</v>
      </c>
      <c r="BC443" s="120">
        <f t="shared" si="114"/>
        <v>9.7144514654701197E-17</v>
      </c>
      <c r="BD443" s="120">
        <f t="shared" si="114"/>
        <v>9.7144514654701197E-17</v>
      </c>
      <c r="BE443" s="120">
        <f t="shared" si="114"/>
        <v>9.7144514654701197E-17</v>
      </c>
      <c r="BF443" s="120">
        <f t="shared" si="114"/>
        <v>9.7144514654701197E-17</v>
      </c>
      <c r="BG443" s="120">
        <f t="shared" si="114"/>
        <v>9.7144514654701197E-17</v>
      </c>
      <c r="BH443" s="120">
        <f t="shared" si="114"/>
        <v>9.7144514654701197E-17</v>
      </c>
      <c r="BI443" s="120">
        <f t="shared" si="114"/>
        <v>9.7144514654701197E-17</v>
      </c>
      <c r="BJ443" s="120">
        <f t="shared" si="114"/>
        <v>9.7144514654701197E-17</v>
      </c>
      <c r="BK443" s="120">
        <f t="shared" si="114"/>
        <v>9.7144514654701197E-17</v>
      </c>
      <c r="BL443" s="120">
        <f t="shared" si="114"/>
        <v>9.7144514654701197E-17</v>
      </c>
      <c r="BM443" s="120">
        <f t="shared" si="114"/>
        <v>9.7144514654701197E-17</v>
      </c>
      <c r="BN443" s="120">
        <f t="shared" si="114"/>
        <v>9.7144514654701197E-17</v>
      </c>
      <c r="BO443" s="120">
        <f t="shared" si="114"/>
        <v>9.7144514654701197E-17</v>
      </c>
      <c r="BP443" s="120">
        <f t="shared" si="114"/>
        <v>9.7144514654701197E-17</v>
      </c>
      <c r="BQ443" s="120">
        <f t="shared" si="114"/>
        <v>9.7144514654701197E-17</v>
      </c>
      <c r="BR443" s="120">
        <f t="shared" si="114"/>
        <v>9.7144514654701197E-17</v>
      </c>
      <c r="BS443" s="120">
        <f t="shared" si="114"/>
        <v>9.7144514654701197E-17</v>
      </c>
      <c r="BT443" s="120">
        <f t="shared" si="114"/>
        <v>9.7144514654701197E-17</v>
      </c>
      <c r="BU443" s="120">
        <f t="shared" ref="BU443:BW443" si="115">BT443-BU440+BU441+BU442</f>
        <v>9.7144514654701197E-17</v>
      </c>
      <c r="BV443" s="120">
        <f t="shared" si="115"/>
        <v>9.7144514654701197E-17</v>
      </c>
      <c r="BW443" s="120">
        <f t="shared" si="115"/>
        <v>9.7144514654701197E-17</v>
      </c>
    </row>
    <row r="444" spans="1:75" ht="12.75" customHeight="1" outlineLevel="1">
      <c r="I444" s="134"/>
      <c r="J444" s="128"/>
      <c r="K444" s="128"/>
      <c r="L444" s="128"/>
      <c r="M444" s="128"/>
      <c r="N444" s="128"/>
      <c r="O444" s="128"/>
      <c r="P444" s="128"/>
      <c r="Q444" s="128"/>
      <c r="R444" s="128"/>
    </row>
    <row r="445" spans="1:75" ht="12.75" customHeight="1" outlineLevel="1">
      <c r="D445" s="126" t="s">
        <v>36</v>
      </c>
      <c r="I445" s="134"/>
      <c r="J445" s="145"/>
      <c r="K445" s="146"/>
      <c r="L445" s="146"/>
      <c r="M445" s="147"/>
      <c r="N445" s="136">
        <f>INDEX('Inputs - Summary'!$N$204:$N$213,MATCH($B433,'Inputs - Summary'!$C$204:$C$213,0))/conv_2015_2010</f>
        <v>0</v>
      </c>
    </row>
    <row r="446" spans="1:75" ht="12.75" customHeight="1" outlineLevel="1">
      <c r="C446" s="118" t="s">
        <v>10</v>
      </c>
      <c r="E446" s="120" t="s">
        <v>55</v>
      </c>
      <c r="I446" s="134"/>
      <c r="J446" s="148">
        <f>INDEX('Inputs - Summary'!J$43:J$52,MATCH($B433,'Inputs - Summary'!$C$43:$C$52,0))*(1+IF(J$5&lt;=second_reg_period, J$7, J$6))^0.5</f>
        <v>7.3227611811596274E-2</v>
      </c>
      <c r="K446" s="130">
        <f>INDEX('Inputs - Summary'!K$43:K$52,MATCH($B433,'Inputs - Summary'!$C$43:$C$52,0))*(1+IF(K$5&lt;=second_reg_period, K$7, K$6))^0.5</f>
        <v>0.44621092903522763</v>
      </c>
      <c r="L446" s="130">
        <f>INDEX('Inputs - Summary'!L$43:L$52,MATCH($B433,'Inputs - Summary'!$C$43:$C$52,0))*(1+IF(L$5&lt;=second_reg_period, L$7, L$6))^0.5</f>
        <v>0.23748640975657137</v>
      </c>
      <c r="M446" s="130">
        <f>INDEX('Inputs - Summary'!M$43:M$52,MATCH($B433,'Inputs - Summary'!$C$43:$C$52,0))*(1+IF(M$5&lt;=second_reg_period, M$7, M$6))^0.5</f>
        <v>5.2584007423307273E-2</v>
      </c>
      <c r="N446" s="120">
        <f>INDEX('Inputs - Summary'!N$43:N$52,MATCH($B433,'Inputs - Summary'!$C$43:$C$52,0))*(1+IF(N$5&lt;=second_reg_period, N$7, N$6))^0.5</f>
        <v>0</v>
      </c>
      <c r="O446" s="120">
        <f>INDEX('Inputs - Summary'!O$43:O$52,MATCH($B433,'Inputs - Summary'!$C$43:$C$52,0))*(1+IF(O$5&lt;=second_reg_period, O$7, O$6))^0.5</f>
        <v>0</v>
      </c>
      <c r="P446" s="120">
        <f>INDEX('Inputs - Summary'!P$43:P$52,MATCH($B433,'Inputs - Summary'!$C$43:$C$52,0))*(1+IF(P$5&lt;=second_reg_period, P$7, P$6))^0.5</f>
        <v>0</v>
      </c>
      <c r="Q446" s="120">
        <f>INDEX('Inputs - Summary'!Q$43:Q$52,MATCH($B433,'Inputs - Summary'!$C$43:$C$52,0))*(1+IF(Q$5&lt;=second_reg_period, Q$7, Q$6))^0.5</f>
        <v>0</v>
      </c>
      <c r="R446" s="120">
        <f>INDEX('Inputs - Summary'!R$43:R$52,MATCH($B433,'Inputs - Summary'!$C$43:$C$52,0))*(1+IF(R$5&lt;=second_reg_period, R$7, R$6))^0.5</f>
        <v>0</v>
      </c>
      <c r="S446" s="120">
        <f>INDEX('Inputs - Summary'!S$43:S$52,MATCH($B433,'Inputs - Summary'!$C$43:$C$52,0))*(1+IF(S$5&lt;=second_reg_period, S$7, S$6))^0.5</f>
        <v>0</v>
      </c>
      <c r="T446" s="120">
        <f>INDEX('Inputs - Summary'!T$43:T$52,MATCH($B433,'Inputs - Summary'!$C$43:$C$52,0))*(1+IF(T$5&lt;=second_reg_period, T$7, T$6))^0.5</f>
        <v>0</v>
      </c>
      <c r="U446" s="120">
        <f>INDEX('Inputs - Summary'!U$43:U$52,MATCH($B433,'Inputs - Summary'!$C$43:$C$52,0))*(1+IF(U$5&lt;=second_reg_period, U$7, U$6))^0.5</f>
        <v>0</v>
      </c>
      <c r="V446" s="120">
        <f>INDEX('Inputs - Summary'!V$43:V$52,MATCH($B433,'Inputs - Summary'!$C$43:$C$52,0))*(1+IF(V$5&lt;=second_reg_period, V$7, V$6))^0.5</f>
        <v>0</v>
      </c>
      <c r="W446" s="120">
        <f>INDEX('Inputs - Summary'!W$43:W$52,MATCH($B433,'Inputs - Summary'!$C$43:$C$52,0))*(1+IF(W$5&lt;=second_reg_period, W$7, W$6))^0.5</f>
        <v>0</v>
      </c>
      <c r="X446" s="120">
        <f>INDEX('Inputs - Summary'!X$43:X$52,MATCH($B433,'Inputs - Summary'!$C$43:$C$52,0))*(1+IF(X$5&lt;=second_reg_period, X$7, X$6))^0.5</f>
        <v>0</v>
      </c>
      <c r="Y446" s="120">
        <f>INDEX('Inputs - Summary'!Y$43:Y$52,MATCH($B433,'Inputs - Summary'!$C$43:$C$52,0))*(1+IF(Y$5&lt;=second_reg_period, Y$7, Y$6))^0.5</f>
        <v>0</v>
      </c>
      <c r="Z446" s="120">
        <f>INDEX('Inputs - Summary'!Z$43:Z$52,MATCH($B433,'Inputs - Summary'!$C$43:$C$52,0))*(1+IF(Z$5&lt;=second_reg_period, Z$7, Z$6))^0.5</f>
        <v>0</v>
      </c>
      <c r="AA446" s="120">
        <f>INDEX('Inputs - Summary'!AA$43:AA$52,MATCH($B433,'Inputs - Summary'!$C$43:$C$52,0))*(1+IF(AA$5&lt;=second_reg_period, AA$7, AA$6))^0.5</f>
        <v>0</v>
      </c>
      <c r="AB446" s="120">
        <f>INDEX('Inputs - Summary'!AB$43:AB$52,MATCH($B433,'Inputs - Summary'!$C$43:$C$52,0))*(1+IF(AB$5&lt;=second_reg_period, AB$7, AB$6))^0.5</f>
        <v>0</v>
      </c>
      <c r="AC446" s="120">
        <f>INDEX('Inputs - Summary'!AC$43:AC$52,MATCH($B433,'Inputs - Summary'!$C$43:$C$52,0))*(1+IF(AC$5&lt;=second_reg_period, AC$7, AC$6))^0.5</f>
        <v>0</v>
      </c>
      <c r="AD446" s="120">
        <f>INDEX('Inputs - Summary'!AD$43:AD$52,MATCH($B433,'Inputs - Summary'!$C$43:$C$52,0))*(1+IF(AD$5&lt;=second_reg_period, AD$7, AD$6))^0.5</f>
        <v>0</v>
      </c>
      <c r="AE446" s="120">
        <f>INDEX('Inputs - Summary'!AE$43:AE$52,MATCH($B433,'Inputs - Summary'!$C$43:$C$52,0))*(1+IF(AE$5&lt;=second_reg_period, AE$7, AE$6))^0.5</f>
        <v>0</v>
      </c>
      <c r="AF446" s="120">
        <f>INDEX('Inputs - Summary'!AF$43:AF$52,MATCH($B433,'Inputs - Summary'!$C$43:$C$52,0))*(1+IF(AF$5&lt;=second_reg_period, AF$7, AF$6))^0.5</f>
        <v>0</v>
      </c>
      <c r="AG446" s="120">
        <f>INDEX('Inputs - Summary'!AG$43:AG$52,MATCH($B433,'Inputs - Summary'!$C$43:$C$52,0))*(1+IF(AG$5&lt;=second_reg_period, AG$7, AG$6))^0.5</f>
        <v>0</v>
      </c>
      <c r="AH446" s="120">
        <f>INDEX('Inputs - Summary'!AH$43:AH$52,MATCH($B433,'Inputs - Summary'!$C$43:$C$52,0))*(1+IF(AH$5&lt;=second_reg_period, AH$7, AH$6))^0.5</f>
        <v>0</v>
      </c>
      <c r="AI446" s="120">
        <f>INDEX('Inputs - Summary'!AI$43:AI$52,MATCH($B433,'Inputs - Summary'!$C$43:$C$52,0))*(1+IF(AI$5&lt;=second_reg_period, AI$7, AI$6))^0.5</f>
        <v>0</v>
      </c>
      <c r="AJ446" s="120">
        <f>INDEX('Inputs - Summary'!AJ$43:AJ$52,MATCH($B433,'Inputs - Summary'!$C$43:$C$52,0))*(1+IF(AJ$5&lt;=second_reg_period, AJ$7, AJ$6))^0.5</f>
        <v>0</v>
      </c>
      <c r="AK446" s="120">
        <f>INDEX('Inputs - Summary'!AK$43:AK$52,MATCH($B433,'Inputs - Summary'!$C$43:$C$52,0))*(1+IF(AK$5&lt;=second_reg_period, AK$7, AK$6))^0.5</f>
        <v>0</v>
      </c>
      <c r="AL446" s="120">
        <f>INDEX('Inputs - Summary'!AL$43:AL$52,MATCH($B433,'Inputs - Summary'!$C$43:$C$52,0))*(1+IF(AL$5&lt;=second_reg_period, AL$7, AL$6))^0.5</f>
        <v>0</v>
      </c>
      <c r="AM446" s="120">
        <f>INDEX('Inputs - Summary'!AM$43:AM$52,MATCH($B433,'Inputs - Summary'!$C$43:$C$52,0))*(1+IF(AM$5&lt;=second_reg_period, AM$7, AM$6))^0.5</f>
        <v>0</v>
      </c>
      <c r="AN446" s="120">
        <f>INDEX('Inputs - Summary'!AN$43:AN$52,MATCH($B433,'Inputs - Summary'!$C$43:$C$52,0))*(1+IF(AN$5&lt;=second_reg_period, AN$7, AN$6))^0.5</f>
        <v>0</v>
      </c>
      <c r="AO446" s="120">
        <f>INDEX('Inputs - Summary'!AO$43:AO$52,MATCH($B433,'Inputs - Summary'!$C$43:$C$52,0))*(1+IF(AO$5&lt;=second_reg_period, AO$7, AO$6))^0.5</f>
        <v>0</v>
      </c>
      <c r="AP446" s="120">
        <f>INDEX('Inputs - Summary'!AP$43:AP$52,MATCH($B433,'Inputs - Summary'!$C$43:$C$52,0))*(1+IF(AP$5&lt;=second_reg_period, AP$7, AP$6))^0.5</f>
        <v>0</v>
      </c>
      <c r="AQ446" s="120">
        <f>INDEX('Inputs - Summary'!AQ$43:AQ$52,MATCH($B433,'Inputs - Summary'!$C$43:$C$52,0))*(1+IF(AQ$5&lt;=second_reg_period, AQ$7, AQ$6))^0.5</f>
        <v>0</v>
      </c>
      <c r="AR446" s="120">
        <f>INDEX('Inputs - Summary'!AR$43:AR$52,MATCH($B433,'Inputs - Summary'!$C$43:$C$52,0))*(1+IF(AR$5&lt;=second_reg_period, AR$7, AR$6))^0.5</f>
        <v>0</v>
      </c>
      <c r="AS446" s="120">
        <f>INDEX('Inputs - Summary'!AS$43:AS$52,MATCH($B433,'Inputs - Summary'!$C$43:$C$52,0))*(1+IF(AS$5&lt;=second_reg_period, AS$7, AS$6))^0.5</f>
        <v>0</v>
      </c>
      <c r="AT446" s="120">
        <f>INDEX('Inputs - Summary'!AT$43:AT$52,MATCH($B433,'Inputs - Summary'!$C$43:$C$52,0))*(1+IF(AT$5&lt;=second_reg_period, AT$7, AT$6))^0.5</f>
        <v>0</v>
      </c>
      <c r="AU446" s="120">
        <f>INDEX('Inputs - Summary'!AU$43:AU$52,MATCH($B433,'Inputs - Summary'!$C$43:$C$52,0))*(1+IF(AU$5&lt;=second_reg_period, AU$7, AU$6))^0.5</f>
        <v>0</v>
      </c>
      <c r="AV446" s="120">
        <f>INDEX('Inputs - Summary'!AV$43:AV$52,MATCH($B433,'Inputs - Summary'!$C$43:$C$52,0))*(1+IF(AV$5&lt;=second_reg_period, AV$7, AV$6))^0.5</f>
        <v>0</v>
      </c>
      <c r="AW446" s="120">
        <f>INDEX('Inputs - Summary'!AW$43:AW$52,MATCH($B433,'Inputs - Summary'!$C$43:$C$52,0))*(1+IF(AW$5&lt;=second_reg_period, AW$7, AW$6))^0.5</f>
        <v>0</v>
      </c>
      <c r="AX446" s="120">
        <f>INDEX('Inputs - Summary'!AX$43:AX$52,MATCH($B433,'Inputs - Summary'!$C$43:$C$52,0))*(1+IF(AX$5&lt;=second_reg_period, AX$7, AX$6))^0.5</f>
        <v>0</v>
      </c>
      <c r="AY446" s="120">
        <f>INDEX('Inputs - Summary'!AY$43:AY$52,MATCH($B433,'Inputs - Summary'!$C$43:$C$52,0))*(1+IF(AY$5&lt;=second_reg_period, AY$7, AY$6))^0.5</f>
        <v>0</v>
      </c>
      <c r="AZ446" s="120">
        <f>INDEX('Inputs - Summary'!AZ$43:AZ$52,MATCH($B433,'Inputs - Summary'!$C$43:$C$52,0))*(1+IF(AZ$5&lt;=second_reg_period, AZ$7, AZ$6))^0.5</f>
        <v>0</v>
      </c>
      <c r="BA446" s="120">
        <f>INDEX('Inputs - Summary'!BA$43:BA$52,MATCH($B433,'Inputs - Summary'!$C$43:$C$52,0))*(1+IF(BA$5&lt;=second_reg_period, BA$7, BA$6))^0.5</f>
        <v>0</v>
      </c>
      <c r="BB446" s="120">
        <f>INDEX('Inputs - Summary'!BB$43:BB$52,MATCH($B433,'Inputs - Summary'!$C$43:$C$52,0))*(1+IF(BB$5&lt;=second_reg_period, BB$7, BB$6))^0.5</f>
        <v>0</v>
      </c>
      <c r="BC446" s="120">
        <f>INDEX('Inputs - Summary'!BC$43:BC$52,MATCH($B433,'Inputs - Summary'!$C$43:$C$52,0))*(1+IF(BC$5&lt;=second_reg_period, BC$7, BC$6))^0.5</f>
        <v>0</v>
      </c>
      <c r="BD446" s="120">
        <f>INDEX('Inputs - Summary'!BD$43:BD$52,MATCH($B433,'Inputs - Summary'!$C$43:$C$52,0))*(1+IF(BD$5&lt;=second_reg_period, BD$7, BD$6))^0.5</f>
        <v>0</v>
      </c>
      <c r="BE446" s="120">
        <f>INDEX('Inputs - Summary'!BE$43:BE$52,MATCH($B433,'Inputs - Summary'!$C$43:$C$52,0))*(1+IF(BE$5&lt;=second_reg_period, BE$7, BE$6))^0.5</f>
        <v>0</v>
      </c>
      <c r="BF446" s="120">
        <f>INDEX('Inputs - Summary'!BF$43:BF$52,MATCH($B433,'Inputs - Summary'!$C$43:$C$52,0))*(1+IF(BF$5&lt;=second_reg_period, BF$7, BF$6))^0.5</f>
        <v>0</v>
      </c>
      <c r="BG446" s="120">
        <f>INDEX('Inputs - Summary'!BG$43:BG$52,MATCH($B433,'Inputs - Summary'!$C$43:$C$52,0))*(1+IF(BG$5&lt;=second_reg_period, BG$7, BG$6))^0.5</f>
        <v>0</v>
      </c>
      <c r="BH446" s="120">
        <f>INDEX('Inputs - Summary'!BH$43:BH$52,MATCH($B433,'Inputs - Summary'!$C$43:$C$52,0))*(1+IF(BH$5&lt;=second_reg_period, BH$7, BH$6))^0.5</f>
        <v>0</v>
      </c>
      <c r="BI446" s="120">
        <f>INDEX('Inputs - Summary'!BI$43:BI$52,MATCH($B433,'Inputs - Summary'!$C$43:$C$52,0))*(1+IF(BI$5&lt;=second_reg_period, BI$7, BI$6))^0.5</f>
        <v>0</v>
      </c>
      <c r="BJ446" s="120">
        <f>INDEX('Inputs - Summary'!BJ$43:BJ$52,MATCH($B433,'Inputs - Summary'!$C$43:$C$52,0))*(1+IF(BJ$5&lt;=second_reg_period, BJ$7, BJ$6))^0.5</f>
        <v>0</v>
      </c>
      <c r="BK446" s="120">
        <f>INDEX('Inputs - Summary'!BK$43:BK$52,MATCH($B433,'Inputs - Summary'!$C$43:$C$52,0))*(1+IF(BK$5&lt;=second_reg_period, BK$7, BK$6))^0.5</f>
        <v>0</v>
      </c>
      <c r="BL446" s="120">
        <f>INDEX('Inputs - Summary'!BL$43:BL$52,MATCH($B433,'Inputs - Summary'!$C$43:$C$52,0))*(1+IF(BL$5&lt;=second_reg_period, BL$7, BL$6))^0.5</f>
        <v>0</v>
      </c>
      <c r="BM446" s="120">
        <f>INDEX('Inputs - Summary'!BM$43:BM$52,MATCH($B433,'Inputs - Summary'!$C$43:$C$52,0))*(1+IF(BM$5&lt;=second_reg_period, BM$7, BM$6))^0.5</f>
        <v>0</v>
      </c>
      <c r="BN446" s="120">
        <f>INDEX('Inputs - Summary'!BN$43:BN$52,MATCH($B433,'Inputs - Summary'!$C$43:$C$52,0))*(1+IF(BN$5&lt;=second_reg_period, BN$7, BN$6))^0.5</f>
        <v>0</v>
      </c>
      <c r="BO446" s="120">
        <f>INDEX('Inputs - Summary'!BO$43:BO$52,MATCH($B433,'Inputs - Summary'!$C$43:$C$52,0))*(1+IF(BO$5&lt;=second_reg_period, BO$7, BO$6))^0.5</f>
        <v>0</v>
      </c>
      <c r="BP446" s="120">
        <f>INDEX('Inputs - Summary'!BP$43:BP$52,MATCH($B433,'Inputs - Summary'!$C$43:$C$52,0))*(1+IF(BP$5&lt;=second_reg_period, BP$7, BP$6))^0.5</f>
        <v>0</v>
      </c>
      <c r="BQ446" s="120">
        <f>INDEX('Inputs - Summary'!BQ$43:BQ$52,MATCH($B433,'Inputs - Summary'!$C$43:$C$52,0))*(1+IF(BQ$5&lt;=second_reg_period, BQ$7, BQ$6))^0.5</f>
        <v>0</v>
      </c>
      <c r="BR446" s="120">
        <f>INDEX('Inputs - Summary'!BR$43:BR$52,MATCH($B433,'Inputs - Summary'!$C$43:$C$52,0))*(1+IF(BR$5&lt;=second_reg_period, BR$7, BR$6))^0.5</f>
        <v>0</v>
      </c>
      <c r="BS446" s="120">
        <f>INDEX('Inputs - Summary'!BS$43:BS$52,MATCH($B433,'Inputs - Summary'!$C$43:$C$52,0))*(1+IF(BS$5&lt;=second_reg_period, BS$7, BS$6))^0.5</f>
        <v>0</v>
      </c>
      <c r="BT446" s="120">
        <f>INDEX('Inputs - Summary'!BT$43:BT$52,MATCH($B433,'Inputs - Summary'!$C$43:$C$52,0))*(1+IF(BT$5&lt;=second_reg_period, BT$7, BT$6))^0.5</f>
        <v>0</v>
      </c>
      <c r="BU446" s="120">
        <f>INDEX('Inputs - Summary'!BU$43:BU$52,MATCH($B433,'Inputs - Summary'!$C$43:$C$52,0))*(1+IF(BU$5&lt;=second_reg_period, BU$7, BU$6))^0.5</f>
        <v>0</v>
      </c>
      <c r="BV446" s="120">
        <f>INDEX('Inputs - Summary'!BV$43:BV$52,MATCH($B433,'Inputs - Summary'!$C$43:$C$52,0))*(1+IF(BV$5&lt;=second_reg_period, BV$7, BV$6))^0.5</f>
        <v>0</v>
      </c>
      <c r="BW446" s="120">
        <f>INDEX('Inputs - Summary'!BW$43:BW$52,MATCH($B433,'Inputs - Summary'!$C$43:$C$52,0))*(1+IF(BW$5&lt;=second_reg_period, BW$7, BW$6))^0.5</f>
        <v>0</v>
      </c>
    </row>
    <row r="447" spans="1:75" ht="12.75" customHeight="1" outlineLevel="1">
      <c r="D447" s="126" t="s">
        <v>37</v>
      </c>
      <c r="I447" s="134"/>
      <c r="O447" s="149"/>
      <c r="P447" s="128"/>
      <c r="Q447" s="128"/>
      <c r="R447" s="128"/>
      <c r="S447" s="128"/>
      <c r="T447" s="128"/>
      <c r="U447" s="128"/>
      <c r="V447" s="128"/>
      <c r="W447" s="128"/>
      <c r="X447" s="128"/>
      <c r="Y447" s="128"/>
      <c r="Z447" s="128"/>
      <c r="AA447" s="128"/>
      <c r="AB447" s="128"/>
      <c r="AC447" s="128"/>
      <c r="AD447" s="128"/>
      <c r="AE447" s="128"/>
      <c r="AF447" s="128"/>
      <c r="AG447" s="128"/>
      <c r="AH447" s="128"/>
      <c r="AI447" s="128"/>
      <c r="AJ447" s="128"/>
      <c r="AK447" s="128"/>
      <c r="AL447" s="128"/>
      <c r="AM447" s="128"/>
      <c r="AN447" s="128"/>
      <c r="AO447" s="128"/>
      <c r="AP447" s="128"/>
      <c r="AQ447" s="128"/>
      <c r="AR447" s="128"/>
      <c r="AS447" s="128"/>
      <c r="AT447" s="128"/>
      <c r="AU447" s="128"/>
      <c r="AV447" s="128"/>
      <c r="AW447" s="128"/>
      <c r="AX447" s="128"/>
      <c r="AY447" s="128"/>
      <c r="AZ447" s="128"/>
      <c r="BA447" s="128"/>
      <c r="BB447" s="128"/>
      <c r="BC447" s="128"/>
      <c r="BD447" s="128"/>
      <c r="BE447" s="128"/>
      <c r="BF447" s="128"/>
      <c r="BG447" s="128"/>
      <c r="BH447" s="128"/>
      <c r="BI447" s="128"/>
      <c r="BJ447" s="128"/>
      <c r="BK447" s="128"/>
      <c r="BL447" s="128"/>
      <c r="BM447" s="128"/>
      <c r="BN447" s="128"/>
      <c r="BO447" s="128"/>
      <c r="BP447" s="128"/>
      <c r="BQ447" s="128"/>
      <c r="BR447" s="128"/>
      <c r="BS447" s="128"/>
      <c r="BT447" s="128"/>
      <c r="BU447" s="128"/>
      <c r="BV447" s="128"/>
      <c r="BW447" s="128"/>
    </row>
    <row r="448" spans="1:75" ht="12.75" customHeight="1" outlineLevel="1">
      <c r="D448" s="150" t="s">
        <v>36</v>
      </c>
      <c r="E448" s="120" t="s">
        <v>55</v>
      </c>
      <c r="I448" s="134"/>
      <c r="J448" s="151"/>
      <c r="K448" s="151"/>
      <c r="L448" s="151"/>
      <c r="M448" s="151"/>
      <c r="N448" s="151"/>
      <c r="O448" s="151">
        <f>IF($I435="n/a",0,IF(O$5-$N$5&gt;$I435-5,$N445-SUM($J448:N448),$N445/($I435-5)))</f>
        <v>0</v>
      </c>
      <c r="P448" s="151">
        <f>IF($I435="n/a",0,IF(P$5-$N$5&gt;$I435-5,$N445-SUM($J448:O448),$N445/($I435-5)))</f>
        <v>0</v>
      </c>
      <c r="Q448" s="151">
        <f>IF($I435="n/a",0,IF(Q$5-$N$5&gt;$I435-5,$N445-SUM($J448:P448),$N445/($I435-5)))</f>
        <v>0</v>
      </c>
      <c r="R448" s="151">
        <f>IF($I435="n/a",0,IF(R$5-$N$5&gt;$I435-5,$N445-SUM($J448:Q448),$N445/($I435-5)))</f>
        <v>0</v>
      </c>
      <c r="S448" s="151">
        <f>IF($I435="n/a",0,IF(S$5-$N$5&gt;$I435-5,$N445-SUM($J448:R448),$N445/($I435-5)))</f>
        <v>0</v>
      </c>
      <c r="T448" s="151">
        <f>IF($I435="n/a",0,IF(T$5-$N$5&gt;$I435-5,$N445-SUM($J448:S448),$N445/($I435-5)))</f>
        <v>0</v>
      </c>
      <c r="U448" s="151">
        <f>IF($I435="n/a",0,IF(U$5-$N$5&gt;$I435-5,$N445-SUM($J448:T448),$N445/($I435-5)))</f>
        <v>0</v>
      </c>
      <c r="V448" s="151">
        <f>IF($I435="n/a",0,IF(V$5-$N$5&gt;$I435-5,$N445-SUM($J448:U448),$N445/($I435-5)))</f>
        <v>0</v>
      </c>
      <c r="W448" s="151">
        <f>IF($I435="n/a",0,IF(W$5-$N$5&gt;$I435-5,$N445-SUM($J448:V448),$N445/($I435-5)))</f>
        <v>0</v>
      </c>
      <c r="X448" s="151">
        <f>IF($I435="n/a",0,IF(X$5-$N$5&gt;$I435-5,$N445-SUM($J448:W448),$N445/($I435-5)))</f>
        <v>0</v>
      </c>
      <c r="Y448" s="151">
        <f>IF($I435="n/a",0,IF(Y$5-$N$5&gt;$I435-5,$N445-SUM($J448:X448),$N445/($I435-5)))</f>
        <v>0</v>
      </c>
      <c r="Z448" s="151">
        <f>IF($I435="n/a",0,IF(Z$5-$N$5&gt;$I435-5,$N445-SUM($J448:Y448),$N445/($I435-5)))</f>
        <v>0</v>
      </c>
      <c r="AA448" s="151">
        <f>IF($I435="n/a",0,IF(AA$5-$N$5&gt;$I435-5,$N445-SUM($J448:Z448),$N445/($I435-5)))</f>
        <v>0</v>
      </c>
      <c r="AB448" s="151">
        <f>IF($I435="n/a",0,IF(AB$5-$N$5&gt;$I435-5,$N445-SUM($J448:AA448),$N445/($I435-5)))</f>
        <v>0</v>
      </c>
      <c r="AC448" s="151">
        <f>IF($I435="n/a",0,IF(AC$5-$N$5&gt;$I435-5,$N445-SUM($J448:AB448),$N445/($I435-5)))</f>
        <v>0</v>
      </c>
      <c r="AD448" s="151">
        <f>IF($I435="n/a",0,IF(AD$5-$N$5&gt;$I435-5,$N445-SUM($J448:AC448),$N445/($I435-5)))</f>
        <v>0</v>
      </c>
      <c r="AE448" s="151">
        <f>IF($I435="n/a",0,IF(AE$5-$N$5&gt;$I435-5,$N445-SUM($J448:AD448),$N445/($I435-5)))</f>
        <v>0</v>
      </c>
      <c r="AF448" s="151">
        <f>IF($I435="n/a",0,IF(AF$5-$N$5&gt;$I435-5,$N445-SUM($J448:AE448),$N445/($I435-5)))</f>
        <v>0</v>
      </c>
      <c r="AG448" s="151">
        <f>IF($I435="n/a",0,IF(AG$5-$N$5&gt;$I435-5,$N445-SUM($J448:AF448),$N445/($I435-5)))</f>
        <v>0</v>
      </c>
      <c r="AH448" s="151">
        <f>IF($I435="n/a",0,IF(AH$5-$N$5&gt;$I435-5,$N445-SUM($J448:AG448),$N445/($I435-5)))</f>
        <v>0</v>
      </c>
      <c r="AI448" s="151">
        <f>IF($I435="n/a",0,IF(AI$5-$N$5&gt;$I435-5,$N445-SUM($J448:AH448),$N445/($I435-5)))</f>
        <v>0</v>
      </c>
      <c r="AJ448" s="151">
        <f>IF($I435="n/a",0,IF(AJ$5-$N$5&gt;$I435-5,$N445-SUM($J448:AI448),$N445/($I435-5)))</f>
        <v>0</v>
      </c>
      <c r="AK448" s="151">
        <f>IF($I435="n/a",0,IF(AK$5-$N$5&gt;$I435-5,$N445-SUM($J448:AJ448),$N445/($I435-5)))</f>
        <v>0</v>
      </c>
      <c r="AL448" s="151">
        <f>IF($I435="n/a",0,IF(AL$5-$N$5&gt;$I435-5,$N445-SUM($J448:AK448),$N445/($I435-5)))</f>
        <v>0</v>
      </c>
      <c r="AM448" s="151">
        <f>IF($I435="n/a",0,IF(AM$5-$N$5&gt;$I435-5,$N445-SUM($J448:AL448),$N445/($I435-5)))</f>
        <v>0</v>
      </c>
      <c r="AN448" s="151">
        <f>IF($I435="n/a",0,IF(AN$5-$N$5&gt;$I435-5,$N445-SUM($J448:AM448),$N445/($I435-5)))</f>
        <v>0</v>
      </c>
      <c r="AO448" s="151">
        <f>IF($I435="n/a",0,IF(AO$5-$N$5&gt;$I435-5,$N445-SUM($J448:AN448),$N445/($I435-5)))</f>
        <v>0</v>
      </c>
      <c r="AP448" s="151">
        <f>IF($I435="n/a",0,IF(AP$5-$N$5&gt;$I435-5,$N445-SUM($J448:AO448),$N445/($I435-5)))</f>
        <v>0</v>
      </c>
      <c r="AQ448" s="151">
        <f>IF($I435="n/a",0,IF(AQ$5-$N$5&gt;$I435-5,$N445-SUM($J448:AP448),$N445/($I435-5)))</f>
        <v>0</v>
      </c>
      <c r="AR448" s="151">
        <f>IF($I435="n/a",0,IF(AR$5-$N$5&gt;$I435-5,$N445-SUM($J448:AQ448),$N445/($I435-5)))</f>
        <v>0</v>
      </c>
      <c r="AS448" s="151">
        <f>IF($I435="n/a",0,IF(AS$5-$N$5&gt;$I435-5,$N445-SUM($J448:AR448),$N445/($I435-5)))</f>
        <v>0</v>
      </c>
      <c r="AT448" s="151">
        <f>IF($I435="n/a",0,IF(AT$5-$N$5&gt;$I435-5,$N445-SUM($J448:AS448),$N445/($I435-5)))</f>
        <v>0</v>
      </c>
      <c r="AU448" s="151">
        <f>IF($I435="n/a",0,IF(AU$5-$N$5&gt;$I435-5,$N445-SUM($J448:AT448),$N445/($I435-5)))</f>
        <v>0</v>
      </c>
      <c r="AV448" s="151">
        <f>IF($I435="n/a",0,IF(AV$5-$N$5&gt;$I435-5,$N445-SUM($J448:AU448),$N445/($I435-5)))</f>
        <v>0</v>
      </c>
      <c r="AW448" s="151">
        <f>IF($I435="n/a",0,IF(AW$5-$N$5&gt;$I435-5,$N445-SUM($J448:AV448),$N445/($I435-5)))</f>
        <v>0</v>
      </c>
      <c r="AX448" s="151">
        <f>IF($I435="n/a",0,IF(AX$5-$N$5&gt;$I435-5,$N445-SUM($J448:AW448),$N445/($I435-5)))</f>
        <v>0</v>
      </c>
      <c r="AY448" s="151">
        <f>IF($I435="n/a",0,IF(AY$5-$N$5&gt;$I435-5,$N445-SUM($J448:AX448),$N445/($I435-5)))</f>
        <v>0</v>
      </c>
      <c r="AZ448" s="151">
        <f>IF($I435="n/a",0,IF(AZ$5-$N$5&gt;$I435-5,$N445-SUM($J448:AY448),$N445/($I435-5)))</f>
        <v>0</v>
      </c>
      <c r="BA448" s="151">
        <f>IF($I435="n/a",0,IF(BA$5-$N$5&gt;$I435-5,$N445-SUM($J448:AZ448),$N445/($I435-5)))</f>
        <v>0</v>
      </c>
      <c r="BB448" s="151">
        <f>IF($I435="n/a",0,IF(BB$5-$N$5&gt;$I435-5,$N445-SUM($J448:BA448),$N445/($I435-5)))</f>
        <v>0</v>
      </c>
      <c r="BC448" s="151">
        <f>IF($I435="n/a",0,IF(BC$5-$N$5&gt;$I435-5,$N445-SUM($J448:BB448),$N445/($I435-5)))</f>
        <v>0</v>
      </c>
      <c r="BD448" s="151">
        <f>IF($I435="n/a",0,IF(BD$5-$N$5&gt;$I435-5,$N445-SUM($J448:BC448),$N445/($I435-5)))</f>
        <v>0</v>
      </c>
      <c r="BE448" s="151">
        <f>IF($I435="n/a",0,IF(BE$5-$N$5&gt;$I435-5,$N445-SUM($J448:BD448),$N445/($I435-5)))</f>
        <v>0</v>
      </c>
      <c r="BF448" s="151">
        <f>IF($I435="n/a",0,IF(BF$5-$N$5&gt;$I435-5,$N445-SUM($J448:BE448),$N445/($I435-5)))</f>
        <v>0</v>
      </c>
      <c r="BG448" s="151">
        <f>IF($I435="n/a",0,IF(BG$5-$N$5&gt;$I435-5,$N445-SUM($J448:BF448),$N445/($I435-5)))</f>
        <v>0</v>
      </c>
      <c r="BH448" s="151">
        <f>IF($I435="n/a",0,IF(BH$5-$N$5&gt;$I435-5,$N445-SUM($J448:BG448),$N445/($I435-5)))</f>
        <v>0</v>
      </c>
      <c r="BI448" s="151">
        <f>IF($I435="n/a",0,IF(BI$5-$N$5&gt;$I435-5,$N445-SUM($J448:BH448),$N445/($I435-5)))</f>
        <v>0</v>
      </c>
      <c r="BJ448" s="151">
        <f>IF($I435="n/a",0,IF(BJ$5-$N$5&gt;$I435-5,$N445-SUM($J448:BI448),$N445/($I435-5)))</f>
        <v>0</v>
      </c>
      <c r="BK448" s="151">
        <f>IF($I435="n/a",0,IF(BK$5-$N$5&gt;$I435-5,$N445-SUM($J448:BJ448),$N445/($I435-5)))</f>
        <v>0</v>
      </c>
      <c r="BL448" s="151">
        <f>IF($I435="n/a",0,IF(BL$5-$N$5&gt;$I435-5,$N445-SUM($J448:BK448),$N445/($I435-5)))</f>
        <v>0</v>
      </c>
      <c r="BM448" s="151">
        <f>IF($I435="n/a",0,IF(BM$5-$N$5&gt;$I435-5,$N445-SUM($J448:BL448),$N445/($I435-5)))</f>
        <v>0</v>
      </c>
      <c r="BN448" s="151">
        <f>IF($I435="n/a",0,IF(BN$5-$N$5&gt;$I435-5,$N445-SUM($J448:BM448),$N445/($I435-5)))</f>
        <v>0</v>
      </c>
      <c r="BO448" s="151">
        <f>IF($I435="n/a",0,IF(BO$5-$N$5&gt;$I435-5,$N445-SUM($J448:BN448),$N445/($I435-5)))</f>
        <v>0</v>
      </c>
      <c r="BP448" s="151">
        <f>IF($I435="n/a",0,IF(BP$5-$N$5&gt;$I435-5,$N445-SUM($J448:BO448),$N445/($I435-5)))</f>
        <v>0</v>
      </c>
      <c r="BQ448" s="151">
        <f>IF($I435="n/a",0,IF(BQ$5-$N$5&gt;$I435-5,$N445-SUM($J448:BP448),$N445/($I435-5)))</f>
        <v>0</v>
      </c>
      <c r="BR448" s="151">
        <f>IF($I435="n/a",0,IF(BR$5-$N$5&gt;$I435-5,$N445-SUM($J448:BQ448),$N445/($I435-5)))</f>
        <v>0</v>
      </c>
      <c r="BS448" s="151">
        <f>IF($I435="n/a",0,IF(BS$5-$N$5&gt;$I435-5,$N445-SUM($J448:BR448),$N445/($I435-5)))</f>
        <v>0</v>
      </c>
      <c r="BT448" s="151">
        <f>IF($I435="n/a",0,IF(BT$5-$N$5&gt;$I435-5,$N445-SUM($J448:BS448),$N445/($I435-5)))</f>
        <v>0</v>
      </c>
      <c r="BU448" s="151">
        <f>IF($I435="n/a",0,IF(BU$5-$N$5&gt;$I435-5,$N445-SUM($J448:BT448),$N445/($I435-5)))</f>
        <v>0</v>
      </c>
      <c r="BV448" s="151">
        <f>IF($I435="n/a",0,IF(BV$5-$N$5&gt;$I435-5,$N445-SUM($J448:BU448),$N445/($I435-5)))</f>
        <v>0</v>
      </c>
      <c r="BW448" s="151">
        <f>IF($I435="n/a",0,IF(BW$5-$N$5&gt;$I435-5,$N445-SUM($J448:BV448),$N445/($I435-5)))</f>
        <v>0</v>
      </c>
    </row>
    <row r="449" spans="4:75" ht="12.75" customHeight="1" outlineLevel="1">
      <c r="D449" s="150">
        <v>2013</v>
      </c>
      <c r="E449" s="120" t="s">
        <v>55</v>
      </c>
      <c r="I449" s="134"/>
      <c r="J449" s="152">
        <f>IF(J$5&lt;=$D449,0,IF(SUM($D449,I435)&gt;J$5,$J446/I435,$J446-SUM($I449:I449)))</f>
        <v>0</v>
      </c>
      <c r="K449" s="153">
        <f>IF(K$5&lt;=$D449,0,IF(SUM($D449,I435)&gt;K$5,$J446/I435,$J446-SUM($I449:J449)))</f>
        <v>7.3227611811596278E-3</v>
      </c>
      <c r="L449" s="154">
        <f>IF(L$5&lt;=$D449,0,IF(SUM($D449,I435)&gt;L$5,$J446/I435,$J446-SUM($I449:K449)))</f>
        <v>7.3227611811596278E-3</v>
      </c>
      <c r="M449" s="154">
        <f>IF(M$5&lt;=$D449,0,IF(SUM($D449,I435)&gt;M$5,$J446/I435,$J446-SUM($I449:L449)))</f>
        <v>7.3227611811596278E-3</v>
      </c>
      <c r="N449" s="154">
        <f>IF(N$5&lt;=$D449,0,IF(SUM($D449,I435)&gt;N$5,$J446/I435,$J446-SUM($I449:M449)))</f>
        <v>7.3227611811596278E-3</v>
      </c>
      <c r="O449" s="154">
        <f>IF(O$5&lt;=$D449,0,IF(SUM($D449,I435)&gt;O$5,$J446/I435,$J446-SUM($I449:N449)))</f>
        <v>7.3227611811596278E-3</v>
      </c>
      <c r="P449" s="154">
        <f>IF(P$5&lt;=$D449,0,IF(SUM($D449,I435)&gt;P$5,$J446/I435,$J446-SUM($I449:O449)))</f>
        <v>7.3227611811596278E-3</v>
      </c>
      <c r="Q449" s="154">
        <f>IF(Q$5&lt;=$D449,0,IF(SUM($D449,I435)&gt;Q$5,$J446/I435,$J446-SUM($I449:P449)))</f>
        <v>7.3227611811596278E-3</v>
      </c>
      <c r="R449" s="154">
        <f>IF(R$5&lt;=$D449,0,IF(SUM($D449,I435)&gt;R$5,$J446/I435,$J446-SUM($I449:Q449)))</f>
        <v>7.3227611811596278E-3</v>
      </c>
      <c r="S449" s="154">
        <f>IF(S$5&lt;=$D449,0,IF(SUM($D449,I435)&gt;S$5,$J446/I435,$J446-SUM($I449:R449)))</f>
        <v>7.3227611811596278E-3</v>
      </c>
      <c r="T449" s="154">
        <f>IF(T$5&lt;=$D449,0,IF(SUM($D449,I435)&gt;T$5,$J446/I435,$J446-SUM($I449:S449)))</f>
        <v>7.322761181159626E-3</v>
      </c>
      <c r="U449" s="154">
        <f>IF(U$5&lt;=$D449,0,IF(SUM($D449,I435)&gt;U$5,$J446/I435,$J446-SUM($I449:T449)))</f>
        <v>0</v>
      </c>
      <c r="V449" s="154">
        <f>IF(V$5&lt;=$D449,0,IF(SUM($D449,I435)&gt;V$5,$J446/I435,$J446-SUM($I449:U449)))</f>
        <v>0</v>
      </c>
      <c r="W449" s="154">
        <f>IF(W$5&lt;=$D449,0,IF(SUM($D449,I435)&gt;W$5,$J446/I435,$J446-SUM($I449:V449)))</f>
        <v>0</v>
      </c>
      <c r="X449" s="154">
        <f>IF(X$5&lt;=$D449,0,IF(SUM($D449,I435)&gt;X$5,$J446/I435,$J446-SUM($I449:W449)))</f>
        <v>0</v>
      </c>
      <c r="Y449" s="154">
        <f>IF(Y$5&lt;=$D449,0,IF(SUM($D449,I435)&gt;Y$5,$J446/I435,$J446-SUM($I449:X449)))</f>
        <v>0</v>
      </c>
      <c r="Z449" s="154">
        <f>IF(Z$5&lt;=$D449,0,IF(SUM($D449,I435)&gt;Z$5,$J446/I435,$J446-SUM($I449:Y449)))</f>
        <v>0</v>
      </c>
      <c r="AA449" s="154">
        <f>IF(AA$5&lt;=$D449,0,IF(SUM($D449,I435)&gt;AA$5,$J446/I435,$J446-SUM($I449:Z449)))</f>
        <v>0</v>
      </c>
      <c r="AB449" s="154">
        <f>IF(AB$5&lt;=$D449,0,IF(SUM($D449,I435)&gt;AB$5,$J446/I435,$J446-SUM($I449:AA449)))</f>
        <v>0</v>
      </c>
      <c r="AC449" s="154">
        <f>IF(AC$5&lt;=$D449,0,IF(SUM($D449,I435)&gt;AC$5,$J446/I435,$J446-SUM($I449:AB449)))</f>
        <v>0</v>
      </c>
      <c r="AD449" s="154">
        <f>IF(AD$5&lt;=$D449,0,IF(SUM($D449,I435)&gt;AD$5,$J446/I435,$J446-SUM($I449:AC449)))</f>
        <v>0</v>
      </c>
      <c r="AE449" s="154">
        <f>IF(AE$5&lt;=$D449,0,IF(SUM($D449,I435)&gt;AE$5,$J446/I435,$J446-SUM($I449:AD449)))</f>
        <v>0</v>
      </c>
      <c r="AF449" s="154">
        <f>IF(AF$5&lt;=$D449,0,IF(SUM($D449,I435)&gt;AF$5,$J446/I435,$J446-SUM($I449:AE449)))</f>
        <v>0</v>
      </c>
      <c r="AG449" s="154">
        <f>IF(AG$5&lt;=$D449,0,IF(SUM($D449,I435)&gt;AG$5,$J446/I435,$J446-SUM($I449:AF449)))</f>
        <v>0</v>
      </c>
      <c r="AH449" s="154">
        <f>IF(AH$5&lt;=$D449,0,IF(SUM($D449,I435)&gt;AH$5,$J446/I435,$J446-SUM($I449:AG449)))</f>
        <v>0</v>
      </c>
      <c r="AI449" s="154">
        <f>IF(AI$5&lt;=$D449,0,IF(SUM($D449,I435)&gt;AI$5,$J446/I435,$J446-SUM($I449:AH449)))</f>
        <v>0</v>
      </c>
      <c r="AJ449" s="154">
        <f>IF(AJ$5&lt;=$D449,0,IF(SUM($D449,I435)&gt;AJ$5,$J446/I435,$J446-SUM($I449:AI449)))</f>
        <v>0</v>
      </c>
      <c r="AK449" s="154">
        <f>IF(AK$5&lt;=$D449,0,IF(SUM($D449,I435)&gt;AK$5,$J446/I435,$J446-SUM($I449:AJ449)))</f>
        <v>0</v>
      </c>
      <c r="AL449" s="154">
        <f>IF(AL$5&lt;=$D449,0,IF(SUM($D449,I435)&gt;AL$5,$J446/I435,$J446-SUM($I449:AK449)))</f>
        <v>0</v>
      </c>
      <c r="AM449" s="154">
        <f>IF(AM$5&lt;=$D449,0,IF(SUM($D449,I435)&gt;AM$5,$J446/I435,$J446-SUM($I449:AL449)))</f>
        <v>0</v>
      </c>
      <c r="AN449" s="154">
        <f>IF(AN$5&lt;=$D449,0,IF(SUM($D449,I435)&gt;AN$5,$J446/I435,$J446-SUM($I449:AM449)))</f>
        <v>0</v>
      </c>
      <c r="AO449" s="154">
        <f>IF(AO$5&lt;=$D449,0,IF(SUM($D449,I435)&gt;AO$5,$J446/I435,$J446-SUM($I449:AN449)))</f>
        <v>0</v>
      </c>
      <c r="AP449" s="154">
        <f>IF(AP$5&lt;=$D449,0,IF(SUM($D449,I435)&gt;AP$5,$J446/I435,$J446-SUM($I449:AO449)))</f>
        <v>0</v>
      </c>
      <c r="AQ449" s="154">
        <f>IF(AQ$5&lt;=$D449,0,IF(SUM($D449,I435)&gt;AQ$5,$J446/I435,$J446-SUM($I449:AP449)))</f>
        <v>0</v>
      </c>
      <c r="AR449" s="154">
        <f>IF(AR$5&lt;=$D449,0,IF(SUM($D449,I435)&gt;AR$5,$J446/I435,$J446-SUM($I449:AQ449)))</f>
        <v>0</v>
      </c>
      <c r="AS449" s="154">
        <f>IF(AS$5&lt;=$D449,0,IF(SUM($D449,I435)&gt;AS$5,$J446/I435,$J446-SUM($I449:AR449)))</f>
        <v>0</v>
      </c>
      <c r="AT449" s="154">
        <f>IF(AT$5&lt;=$D449,0,IF(SUM($D449,I435)&gt;AT$5,$J446/I435,$J446-SUM($I449:AS449)))</f>
        <v>0</v>
      </c>
      <c r="AU449" s="154">
        <f>IF(AU$5&lt;=$D449,0,IF(SUM($D449,I435)&gt;AU$5,$J446/I435,$J446-SUM($I449:AT449)))</f>
        <v>0</v>
      </c>
      <c r="AV449" s="154">
        <f>IF(AV$5&lt;=$D449,0,IF(SUM($D449,I435)&gt;AV$5,$J446/I435,$J446-SUM($I449:AU449)))</f>
        <v>0</v>
      </c>
      <c r="AW449" s="154">
        <f>IF(AW$5&lt;=$D449,0,IF(SUM($D449,I435)&gt;AW$5,$J446/I435,$J446-SUM($I449:AV449)))</f>
        <v>0</v>
      </c>
      <c r="AX449" s="154">
        <f>IF(AX$5&lt;=$D449,0,IF(SUM($D449,I435)&gt;AX$5,$J446/I435,$J446-SUM($I449:AW449)))</f>
        <v>0</v>
      </c>
      <c r="AY449" s="154">
        <f>IF(AY$5&lt;=$D449,0,IF(SUM($D449,I435)&gt;AY$5,$J446/I435,$J446-SUM($I449:AX449)))</f>
        <v>0</v>
      </c>
      <c r="AZ449" s="154">
        <f>IF(AZ$5&lt;=$D449,0,IF(SUM($D449,I435)&gt;AZ$5,$J446/I435,$J446-SUM($I449:AY449)))</f>
        <v>0</v>
      </c>
      <c r="BA449" s="154">
        <f>IF(BA$5&lt;=$D449,0,IF(SUM($D449,I435)&gt;BA$5,$J446/I435,$J446-SUM($I449:AZ449)))</f>
        <v>0</v>
      </c>
      <c r="BB449" s="154">
        <f>IF(BB$5&lt;=$D449,0,IF(SUM($D449,I435)&gt;BB$5,$J446/I435,$J446-SUM($I449:BA449)))</f>
        <v>0</v>
      </c>
      <c r="BC449" s="154">
        <f>IF(BC$5&lt;=$D449,0,IF(SUM($D449,I435)&gt;BC$5,$J446/I435,$J446-SUM($I449:BB449)))</f>
        <v>0</v>
      </c>
      <c r="BD449" s="154">
        <f>IF(BD$5&lt;=$D449,0,IF(SUM($D449,I435)&gt;BD$5,$J446/I435,$J446-SUM($I449:BC449)))</f>
        <v>0</v>
      </c>
      <c r="BE449" s="154">
        <f>IF(BE$5&lt;=$D449,0,IF(SUM($D449,I435)&gt;BE$5,$J446/I435,$J446-SUM($I449:BD449)))</f>
        <v>0</v>
      </c>
      <c r="BF449" s="154">
        <f>IF(BF$5&lt;=$D449,0,IF(SUM($D449,I435)&gt;BF$5,$J446/I435,$J446-SUM($I449:BE449)))</f>
        <v>0</v>
      </c>
      <c r="BG449" s="154">
        <f>IF(BG$5&lt;=$D449,0,IF(SUM($D449,I435)&gt;BG$5,$J446/I435,$J446-SUM($I449:BF449)))</f>
        <v>0</v>
      </c>
      <c r="BH449" s="154">
        <f>IF(BH$5&lt;=$D449,0,IF(SUM($D449,I435)&gt;BH$5,$J446/I435,$J446-SUM($I449:BG449)))</f>
        <v>0</v>
      </c>
      <c r="BI449" s="154">
        <f>IF(BI$5&lt;=$D449,0,IF(SUM($D449,I435)&gt;BI$5,$J446/I435,$J446-SUM($I449:BH449)))</f>
        <v>0</v>
      </c>
      <c r="BJ449" s="154">
        <f>IF(BJ$5&lt;=$D449,0,IF(SUM($D449,I435)&gt;BJ$5,$J446/I435,$J446-SUM($I449:BI449)))</f>
        <v>0</v>
      </c>
      <c r="BK449" s="154">
        <f>IF(BK$5&lt;=$D449,0,IF(SUM($D449,I435)&gt;BK$5,$J446/I435,$J446-SUM($I449:BJ449)))</f>
        <v>0</v>
      </c>
      <c r="BL449" s="154">
        <f>IF(BL$5&lt;=$D449,0,IF(SUM($D449,I435)&gt;BL$5,$J446/I435,$J446-SUM($I449:BK449)))</f>
        <v>0</v>
      </c>
      <c r="BM449" s="154">
        <f>IF(BM$5&lt;=$D449,0,IF(SUM($D449,I435)&gt;BM$5,$J446/I435,$J446-SUM($I449:BL449)))</f>
        <v>0</v>
      </c>
      <c r="BN449" s="154">
        <f>IF(BN$5&lt;=$D449,0,IF(SUM($D449,I435)&gt;BN$5,$J446/I435,$J446-SUM($I449:BM449)))</f>
        <v>0</v>
      </c>
      <c r="BO449" s="154">
        <f>IF(BO$5&lt;=$D449,0,IF(SUM($D449,I435)&gt;BO$5,$J446/I435,$J446-SUM($I449:BN449)))</f>
        <v>0</v>
      </c>
      <c r="BP449" s="154">
        <f>IF(BP$5&lt;=$D449,0,IF(SUM($D449,I435)&gt;BP$5,$J446/I435,$J446-SUM($I449:BO449)))</f>
        <v>0</v>
      </c>
      <c r="BQ449" s="154">
        <f>IF(BQ$5&lt;=$D449,0,IF(SUM($D449,I435)&gt;BQ$5,$J446/I435,$J446-SUM($I449:BP449)))</f>
        <v>0</v>
      </c>
      <c r="BR449" s="154">
        <f>IF(BR$5&lt;=$D449,0,IF(SUM($D449,I435)&gt;BR$5,$J446/I435,$J446-SUM($I449:BQ449)))</f>
        <v>0</v>
      </c>
      <c r="BS449" s="154">
        <f>IF(BS$5&lt;=$D449,0,IF(SUM($D449,I435)&gt;BS$5,$J446/I435,$J446-SUM($I449:BR449)))</f>
        <v>0</v>
      </c>
      <c r="BT449" s="154">
        <f>IF(BT$5&lt;=$D449,0,IF(SUM($D449,I435)&gt;BT$5,$J446/I435,$J446-SUM($I449:BS449)))</f>
        <v>0</v>
      </c>
      <c r="BU449" s="154">
        <f>IF(BU$5&lt;=$D449,0,IF(SUM($D449,I435)&gt;BU$5,$J446/I435,$J446-SUM($I449:BT449)))</f>
        <v>0</v>
      </c>
      <c r="BV449" s="154">
        <f>IF(BV$5&lt;=$D449,0,IF(SUM($D449,I435)&gt;BV$5,$J446/I435,$J446-SUM($I449:BU449)))</f>
        <v>0</v>
      </c>
      <c r="BW449" s="154">
        <f>IF(BW$5&lt;=$D449,0,IF(SUM($D449,I435)&gt;BW$5,$J446/I435,$J446-SUM($I449:BV449)))</f>
        <v>0</v>
      </c>
    </row>
    <row r="450" spans="4:75" ht="12.75" customHeight="1" outlineLevel="1">
      <c r="D450" s="155">
        <f>D449+1</f>
        <v>2014</v>
      </c>
      <c r="E450" s="120" t="s">
        <v>55</v>
      </c>
      <c r="I450" s="134"/>
      <c r="J450" s="152">
        <f>IF(J$5&lt;=$D450,0,IF(SUM($D450,I435)&gt;J$5,$K446/I435,$K446-SUM($I450:I450)))</f>
        <v>0</v>
      </c>
      <c r="K450" s="152">
        <f>IF(K$5&lt;=$D450,0,IF(SUM($D450,I435)&gt;K$5,$K446/I435,$K446-SUM($I450:J450)))</f>
        <v>0</v>
      </c>
      <c r="L450" s="153">
        <f>IF(L$5&lt;=$D450,0,IF(SUM($D450,I435)&gt;L$5,$K446/I435,$K446-SUM($I450:K450)))</f>
        <v>4.4621092903522765E-2</v>
      </c>
      <c r="M450" s="154">
        <f>IF(M$5&lt;=$D450,0,IF(SUM($D450,I435)&gt;M$5,$K446/I435,$K446-SUM($I450:L450)))</f>
        <v>4.4621092903522765E-2</v>
      </c>
      <c r="N450" s="154">
        <f>IF(N$5&lt;=$D450,0,IF(SUM($D450,I435)&gt;N$5,$K446/I435,$K446-SUM($I450:M450)))</f>
        <v>4.4621092903522765E-2</v>
      </c>
      <c r="O450" s="154">
        <f>IF(O$5&lt;=$D450,0,IF(SUM($D450,I435)&gt;O$5,$K446/I435,$K446-SUM($I450:N450)))</f>
        <v>4.4621092903522765E-2</v>
      </c>
      <c r="P450" s="154">
        <f>IF(P$5&lt;=$D450,0,IF(SUM($D450,I435)&gt;P$5,$K446/I435,$K446-SUM($I450:O450)))</f>
        <v>4.4621092903522765E-2</v>
      </c>
      <c r="Q450" s="154">
        <f>IF(Q$5&lt;=$D450,0,IF(SUM($D450,I435)&gt;Q$5,$K446/I435,$K446-SUM($I450:P450)))</f>
        <v>4.4621092903522765E-2</v>
      </c>
      <c r="R450" s="154">
        <f>IF(R$5&lt;=$D450,0,IF(SUM($D450,I435)&gt;R$5,$K446/I435,$K446-SUM($I450:Q450)))</f>
        <v>4.4621092903522765E-2</v>
      </c>
      <c r="S450" s="154">
        <f>IF(S$5&lt;=$D450,0,IF(SUM($D450,I435)&gt;S$5,$K446/I435,$K446-SUM($I450:R450)))</f>
        <v>4.4621092903522765E-2</v>
      </c>
      <c r="T450" s="154">
        <f>IF(T$5&lt;=$D450,0,IF(SUM($D450,I435)&gt;T$5,$K446/I435,$K446-SUM($I450:S450)))</f>
        <v>4.4621092903522765E-2</v>
      </c>
      <c r="U450" s="154">
        <f>IF(U$5&lt;=$D450,0,IF(SUM($D450,I435)&gt;U$5,$K446/I435,$K446-SUM($I450:T450)))</f>
        <v>4.4621092903522674E-2</v>
      </c>
      <c r="V450" s="154">
        <f>IF(V$5&lt;=$D450,0,IF(SUM($D450,I435)&gt;V$5,$K446/I435,$K446-SUM($I450:U450)))</f>
        <v>0</v>
      </c>
      <c r="W450" s="154">
        <f>IF(W$5&lt;=$D450,0,IF(SUM($D450,I435)&gt;W$5,$K446/I435,$K446-SUM($I450:V450)))</f>
        <v>0</v>
      </c>
      <c r="X450" s="154">
        <f>IF(X$5&lt;=$D450,0,IF(SUM($D450,I435)&gt;X$5,$K446/I435,$K446-SUM($I450:W450)))</f>
        <v>0</v>
      </c>
      <c r="Y450" s="154">
        <f>IF(Y$5&lt;=$D450,0,IF(SUM($D450,I435)&gt;Y$5,$K446/I435,$K446-SUM($I450:X450)))</f>
        <v>0</v>
      </c>
      <c r="Z450" s="154">
        <f>IF(Z$5&lt;=$D450,0,IF(SUM($D450,I435)&gt;Z$5,$K446/I435,$K446-SUM($I450:Y450)))</f>
        <v>0</v>
      </c>
      <c r="AA450" s="154">
        <f>IF(AA$5&lt;=$D450,0,IF(SUM($D450,I435)&gt;AA$5,$K446/I435,$K446-SUM($I450:Z450)))</f>
        <v>0</v>
      </c>
      <c r="AB450" s="154">
        <f>IF(AB$5&lt;=$D450,0,IF(SUM($D450,I435)&gt;AB$5,$K446/I435,$K446-SUM($I450:AA450)))</f>
        <v>0</v>
      </c>
      <c r="AC450" s="154">
        <f>IF(AC$5&lt;=$D450,0,IF(SUM($D450,I435)&gt;AC$5,$K446/I435,$K446-SUM($I450:AB450)))</f>
        <v>0</v>
      </c>
      <c r="AD450" s="154">
        <f>IF(AD$5&lt;=$D450,0,IF(SUM($D450,I435)&gt;AD$5,$K446/I435,$K446-SUM($I450:AC450)))</f>
        <v>0</v>
      </c>
      <c r="AE450" s="154">
        <f>IF(AE$5&lt;=$D450,0,IF(SUM($D450,I435)&gt;AE$5,$K446/I435,$K446-SUM($I450:AD450)))</f>
        <v>0</v>
      </c>
      <c r="AF450" s="154">
        <f>IF(AF$5&lt;=$D450,0,IF(SUM($D450,I435)&gt;AF$5,$K446/I435,$K446-SUM($I450:AE450)))</f>
        <v>0</v>
      </c>
      <c r="AG450" s="154">
        <f>IF(AG$5&lt;=$D450,0,IF(SUM($D450,I435)&gt;AG$5,$K446/I435,$K446-SUM($I450:AF450)))</f>
        <v>0</v>
      </c>
      <c r="AH450" s="154">
        <f>IF(AH$5&lt;=$D450,0,IF(SUM($D450,I435)&gt;AH$5,$K446/I435,$K446-SUM($I450:AG450)))</f>
        <v>0</v>
      </c>
      <c r="AI450" s="154">
        <f>IF(AI$5&lt;=$D450,0,IF(SUM($D450,I435)&gt;AI$5,$K446/I435,$K446-SUM($I450:AH450)))</f>
        <v>0</v>
      </c>
      <c r="AJ450" s="154">
        <f>IF(AJ$5&lt;=$D450,0,IF(SUM($D450,I435)&gt;AJ$5,$K446/I435,$K446-SUM($I450:AI450)))</f>
        <v>0</v>
      </c>
      <c r="AK450" s="154">
        <f>IF(AK$5&lt;=$D450,0,IF(SUM($D450,I435)&gt;AK$5,$K446/I435,$K446-SUM($I450:AJ450)))</f>
        <v>0</v>
      </c>
      <c r="AL450" s="154">
        <f>IF(AL$5&lt;=$D450,0,IF(SUM($D450,I435)&gt;AL$5,$K446/I435,$K446-SUM($I450:AK450)))</f>
        <v>0</v>
      </c>
      <c r="AM450" s="154">
        <f>IF(AM$5&lt;=$D450,0,IF(SUM($D450,I435)&gt;AM$5,$K446/I435,$K446-SUM($I450:AL450)))</f>
        <v>0</v>
      </c>
      <c r="AN450" s="154">
        <f>IF(AN$5&lt;=$D450,0,IF(SUM($D450,I435)&gt;AN$5,$K446/I435,$K446-SUM($I450:AM450)))</f>
        <v>0</v>
      </c>
      <c r="AO450" s="154">
        <f>IF(AO$5&lt;=$D450,0,IF(SUM($D450,I435)&gt;AO$5,$K446/I435,$K446-SUM($I450:AN450)))</f>
        <v>0</v>
      </c>
      <c r="AP450" s="154">
        <f>IF(AP$5&lt;=$D450,0,IF(SUM($D450,I435)&gt;AP$5,$K446/I435,$K446-SUM($I450:AO450)))</f>
        <v>0</v>
      </c>
      <c r="AQ450" s="154">
        <f>IF(AQ$5&lt;=$D450,0,IF(SUM($D450,I435)&gt;AQ$5,$K446/I435,$K446-SUM($I450:AP450)))</f>
        <v>0</v>
      </c>
      <c r="AR450" s="154">
        <f>IF(AR$5&lt;=$D450,0,IF(SUM($D450,I435)&gt;AR$5,$K446/I435,$K446-SUM($I450:AQ450)))</f>
        <v>0</v>
      </c>
      <c r="AS450" s="154">
        <f>IF(AS$5&lt;=$D450,0,IF(SUM($D450,I435)&gt;AS$5,$K446/I435,$K446-SUM($I450:AR450)))</f>
        <v>0</v>
      </c>
      <c r="AT450" s="154">
        <f>IF(AT$5&lt;=$D450,0,IF(SUM($D450,I435)&gt;AT$5,$K446/I435,$K446-SUM($I450:AS450)))</f>
        <v>0</v>
      </c>
      <c r="AU450" s="154">
        <f>IF(AU$5&lt;=$D450,0,IF(SUM($D450,I435)&gt;AU$5,$K446/I435,$K446-SUM($I450:AT450)))</f>
        <v>0</v>
      </c>
      <c r="AV450" s="154">
        <f>IF(AV$5&lt;=$D450,0,IF(SUM($D450,I435)&gt;AV$5,$K446/I435,$K446-SUM($I450:AU450)))</f>
        <v>0</v>
      </c>
      <c r="AW450" s="154">
        <f>IF(AW$5&lt;=$D450,0,IF(SUM($D450,I435)&gt;AW$5,$K446/I435,$K446-SUM($I450:AV450)))</f>
        <v>0</v>
      </c>
      <c r="AX450" s="154">
        <f>IF(AX$5&lt;=$D450,0,IF(SUM($D450,I435)&gt;AX$5,$K446/I435,$K446-SUM($I450:AW450)))</f>
        <v>0</v>
      </c>
      <c r="AY450" s="154">
        <f>IF(AY$5&lt;=$D450,0,IF(SUM($D450,I435)&gt;AY$5,$K446/I435,$K446-SUM($I450:AX450)))</f>
        <v>0</v>
      </c>
      <c r="AZ450" s="154">
        <f>IF(AZ$5&lt;=$D450,0,IF(SUM($D450,I435)&gt;AZ$5,$K446/I435,$K446-SUM($I450:AY450)))</f>
        <v>0</v>
      </c>
      <c r="BA450" s="154">
        <f>IF(BA$5&lt;=$D450,0,IF(SUM($D450,I435)&gt;BA$5,$K446/I435,$K446-SUM($I450:AZ450)))</f>
        <v>0</v>
      </c>
      <c r="BB450" s="154">
        <f>IF(BB$5&lt;=$D450,0,IF(SUM($D450,I435)&gt;BB$5,$K446/I435,$K446-SUM($I450:BA450)))</f>
        <v>0</v>
      </c>
      <c r="BC450" s="154">
        <f>IF(BC$5&lt;=$D450,0,IF(SUM($D450,I435)&gt;BC$5,$K446/I435,$K446-SUM($I450:BB450)))</f>
        <v>0</v>
      </c>
      <c r="BD450" s="154">
        <f>IF(BD$5&lt;=$D450,0,IF(SUM($D450,I435)&gt;BD$5,$K446/I435,$K446-SUM($I450:BC450)))</f>
        <v>0</v>
      </c>
      <c r="BE450" s="154">
        <f>IF(BE$5&lt;=$D450,0,IF(SUM($D450,I435)&gt;BE$5,$K446/I435,$K446-SUM($I450:BD450)))</f>
        <v>0</v>
      </c>
      <c r="BF450" s="154">
        <f>IF(BF$5&lt;=$D450,0,IF(SUM($D450,I435)&gt;BF$5,$K446/I435,$K446-SUM($I450:BE450)))</f>
        <v>0</v>
      </c>
      <c r="BG450" s="154">
        <f>IF(BG$5&lt;=$D450,0,IF(SUM($D450,I435)&gt;BG$5,$K446/I435,$K446-SUM($I450:BF450)))</f>
        <v>0</v>
      </c>
      <c r="BH450" s="154">
        <f>IF(BH$5&lt;=$D450,0,IF(SUM($D450,I435)&gt;BH$5,$K446/I435,$K446-SUM($I450:BG450)))</f>
        <v>0</v>
      </c>
      <c r="BI450" s="154">
        <f>IF(BI$5&lt;=$D450,0,IF(SUM($D450,I435)&gt;BI$5,$K446/I435,$K446-SUM($I450:BH450)))</f>
        <v>0</v>
      </c>
      <c r="BJ450" s="154">
        <f>IF(BJ$5&lt;=$D450,0,IF(SUM($D450,I435)&gt;BJ$5,$K446/I435,$K446-SUM($I450:BI450)))</f>
        <v>0</v>
      </c>
      <c r="BK450" s="154">
        <f>IF(BK$5&lt;=$D450,0,IF(SUM($D450,I435)&gt;BK$5,$K446/I435,$K446-SUM($I450:BJ450)))</f>
        <v>0</v>
      </c>
      <c r="BL450" s="154">
        <f>IF(BL$5&lt;=$D450,0,IF(SUM($D450,I435)&gt;BL$5,$K446/I435,$K446-SUM($I450:BK450)))</f>
        <v>0</v>
      </c>
      <c r="BM450" s="154">
        <f>IF(BM$5&lt;=$D450,0,IF(SUM($D450,I435)&gt;BM$5,$K446/I435,$K446-SUM($I450:BL450)))</f>
        <v>0</v>
      </c>
      <c r="BN450" s="154">
        <f>IF(BN$5&lt;=$D450,0,IF(SUM($D450,I435)&gt;BN$5,$K446/I435,$K446-SUM($I450:BM450)))</f>
        <v>0</v>
      </c>
      <c r="BO450" s="154">
        <f>IF(BO$5&lt;=$D450,0,IF(SUM($D450,I435)&gt;BO$5,$K446/I435,$K446-SUM($I450:BN450)))</f>
        <v>0</v>
      </c>
      <c r="BP450" s="154">
        <f>IF(BP$5&lt;=$D450,0,IF(SUM($D450,I435)&gt;BP$5,$K446/I435,$K446-SUM($I450:BO450)))</f>
        <v>0</v>
      </c>
      <c r="BQ450" s="154">
        <f>IF(BQ$5&lt;=$D450,0,IF(SUM($D450,I435)&gt;BQ$5,$K446/I435,$K446-SUM($I450:BP450)))</f>
        <v>0</v>
      </c>
      <c r="BR450" s="154">
        <f>IF(BR$5&lt;=$D450,0,IF(SUM($D450,I435)&gt;BR$5,$K446/I435,$K446-SUM($I450:BQ450)))</f>
        <v>0</v>
      </c>
      <c r="BS450" s="154">
        <f>IF(BS$5&lt;=$D450,0,IF(SUM($D450,I435)&gt;BS$5,$K446/I435,$K446-SUM($I450:BR450)))</f>
        <v>0</v>
      </c>
      <c r="BT450" s="154">
        <f>IF(BT$5&lt;=$D450,0,IF(SUM($D450,I435)&gt;BT$5,$K446/I435,$K446-SUM($I450:BS450)))</f>
        <v>0</v>
      </c>
      <c r="BU450" s="154">
        <f>IF(BU$5&lt;=$D450,0,IF(SUM($D450,I435)&gt;BU$5,$K446/I435,$K446-SUM($I450:BT450)))</f>
        <v>0</v>
      </c>
      <c r="BV450" s="154">
        <f>IF(BV$5&lt;=$D450,0,IF(SUM($D450,I435)&gt;BV$5,$K446/I435,$K446-SUM($I450:BU450)))</f>
        <v>0</v>
      </c>
      <c r="BW450" s="154">
        <f>IF(BW$5&lt;=$D450,0,IF(SUM($D450,I435)&gt;BW$5,$K446/I435,$K446-SUM($I450:BV450)))</f>
        <v>0</v>
      </c>
    </row>
    <row r="451" spans="4:75" ht="12.75" customHeight="1" outlineLevel="1">
      <c r="D451" s="155">
        <f t="shared" ref="D451:D478" si="116">D450+1</f>
        <v>2015</v>
      </c>
      <c r="E451" s="120" t="s">
        <v>55</v>
      </c>
      <c r="I451" s="134"/>
      <c r="J451" s="152">
        <f>IF(J$5&lt;=$D451,0,IF(SUM($D451,I435)&gt;J$5,$L446/I435,$L446-SUM($I451:I451)))</f>
        <v>0</v>
      </c>
      <c r="K451" s="152">
        <f>IF(K$5&lt;=$D451,0,IF(SUM($D451,I435)&gt;K$5,$L446/I435,$L446-SUM($I451:J451)))</f>
        <v>0</v>
      </c>
      <c r="L451" s="152">
        <f>IF(L$5&lt;=$D451,0,IF(SUM($D451,I435)&gt;L$5,$L446/I435,$L446-SUM($I451:K451)))</f>
        <v>0</v>
      </c>
      <c r="M451" s="153">
        <f>IF(M$5&lt;=$D451,0,IF(SUM($D451,I435)&gt;M$5,$L446/I435,$L446-SUM($I451:L451)))</f>
        <v>2.3748640975657136E-2</v>
      </c>
      <c r="N451" s="154">
        <f>IF(N$5&lt;=$D451,0,IF(SUM($D451,I435)&gt;N$5,$L446/I435,$L446-SUM($I451:M451)))</f>
        <v>2.3748640975657136E-2</v>
      </c>
      <c r="O451" s="154">
        <f>IF(O$5&lt;=$D451,0,IF(SUM($D451,I435)&gt;O$5,$L446/I435,$L446-SUM($I451:N451)))</f>
        <v>2.3748640975657136E-2</v>
      </c>
      <c r="P451" s="154">
        <f>IF(P$5&lt;=$D451,0,IF(SUM($D451,I435)&gt;P$5,$L446/I435,$L446-SUM($I451:O451)))</f>
        <v>2.3748640975657136E-2</v>
      </c>
      <c r="Q451" s="154">
        <f>IF(Q$5&lt;=$D451,0,IF(SUM($D451,I435)&gt;Q$5,$L446/I435,$L446-SUM($I451:P451)))</f>
        <v>2.3748640975657136E-2</v>
      </c>
      <c r="R451" s="154">
        <f>IF(R$5&lt;=$D451,0,IF(SUM($D451,I435)&gt;R$5,$L446/I435,$L446-SUM($I451:Q451)))</f>
        <v>2.3748640975657136E-2</v>
      </c>
      <c r="S451" s="154">
        <f>IF(S$5&lt;=$D451,0,IF(SUM($D451,I435)&gt;S$5,$L446/I435,$L446-SUM($I451:R451)))</f>
        <v>2.3748640975657136E-2</v>
      </c>
      <c r="T451" s="154">
        <f>IF(T$5&lt;=$D451,0,IF(SUM($D451,I435)&gt;T$5,$L446/I435,$L446-SUM($I451:S451)))</f>
        <v>2.3748640975657136E-2</v>
      </c>
      <c r="U451" s="154">
        <f>IF(U$5&lt;=$D451,0,IF(SUM($D451,I435)&gt;U$5,$L446/I435,$L446-SUM($I451:T451)))</f>
        <v>2.3748640975657136E-2</v>
      </c>
      <c r="V451" s="154">
        <f>IF(V$5&lt;=$D451,0,IF(SUM($D451,I435)&gt;V$5,$L446/I435,$L446-SUM($I451:U451)))</f>
        <v>2.3748640975657181E-2</v>
      </c>
      <c r="W451" s="154">
        <f>IF(W$5&lt;=$D451,0,IF(SUM($D451,I435)&gt;W$5,$L446/I435,$L446-SUM($I451:V451)))</f>
        <v>0</v>
      </c>
      <c r="X451" s="154">
        <f>IF(X$5&lt;=$D451,0,IF(SUM($D451,I435)&gt;X$5,$L446/I435,$L446-SUM($I451:W451)))</f>
        <v>0</v>
      </c>
      <c r="Y451" s="154">
        <f>IF(Y$5&lt;=$D451,0,IF(SUM($D451,I435)&gt;Y$5,$L446/I435,$L446-SUM($I451:X451)))</f>
        <v>0</v>
      </c>
      <c r="Z451" s="154">
        <f>IF(Z$5&lt;=$D451,0,IF(SUM($D451,I435)&gt;Z$5,$L446/I435,$L446-SUM($I451:Y451)))</f>
        <v>0</v>
      </c>
      <c r="AA451" s="154">
        <f>IF(AA$5&lt;=$D451,0,IF(SUM($D451,I435)&gt;AA$5,$L446/I435,$L446-SUM($I451:Z451)))</f>
        <v>0</v>
      </c>
      <c r="AB451" s="154">
        <f>IF(AB$5&lt;=$D451,0,IF(SUM($D451,I435)&gt;AB$5,$L446/I435,$L446-SUM($I451:AA451)))</f>
        <v>0</v>
      </c>
      <c r="AC451" s="154">
        <f>IF(AC$5&lt;=$D451,0,IF(SUM($D451,I435)&gt;AC$5,$L446/I435,$L446-SUM($I451:AB451)))</f>
        <v>0</v>
      </c>
      <c r="AD451" s="154">
        <f>IF(AD$5&lt;=$D451,0,IF(SUM($D451,I435)&gt;AD$5,$L446/I435,$L446-SUM($I451:AC451)))</f>
        <v>0</v>
      </c>
      <c r="AE451" s="154">
        <f>IF(AE$5&lt;=$D451,0,IF(SUM($D451,I435)&gt;AE$5,$L446/I435,$L446-SUM($I451:AD451)))</f>
        <v>0</v>
      </c>
      <c r="AF451" s="154">
        <f>IF(AF$5&lt;=$D451,0,IF(SUM($D451,I435)&gt;AF$5,$L446/I435,$L446-SUM($I451:AE451)))</f>
        <v>0</v>
      </c>
      <c r="AG451" s="154">
        <f>IF(AG$5&lt;=$D451,0,IF(SUM($D451,I435)&gt;AG$5,$L446/I435,$L446-SUM($I451:AF451)))</f>
        <v>0</v>
      </c>
      <c r="AH451" s="154">
        <f>IF(AH$5&lt;=$D451,0,IF(SUM($D451,I435)&gt;AH$5,$L446/I435,$L446-SUM($I451:AG451)))</f>
        <v>0</v>
      </c>
      <c r="AI451" s="154">
        <f>IF(AI$5&lt;=$D451,0,IF(SUM($D451,I435)&gt;AI$5,$L446/I435,$L446-SUM($I451:AH451)))</f>
        <v>0</v>
      </c>
      <c r="AJ451" s="154">
        <f>IF(AJ$5&lt;=$D451,0,IF(SUM($D451,I435)&gt;AJ$5,$L446/I435,$L446-SUM($I451:AI451)))</f>
        <v>0</v>
      </c>
      <c r="AK451" s="154">
        <f>IF(AK$5&lt;=$D451,0,IF(SUM($D451,I435)&gt;AK$5,$L446/I435,$L446-SUM($I451:AJ451)))</f>
        <v>0</v>
      </c>
      <c r="AL451" s="154">
        <f>IF(AL$5&lt;=$D451,0,IF(SUM($D451,I435)&gt;AL$5,$L446/I435,$L446-SUM($I451:AK451)))</f>
        <v>0</v>
      </c>
      <c r="AM451" s="154">
        <f>IF(AM$5&lt;=$D451,0,IF(SUM($D451,I435)&gt;AM$5,$L446/I435,$L446-SUM($I451:AL451)))</f>
        <v>0</v>
      </c>
      <c r="AN451" s="154">
        <f>IF(AN$5&lt;=$D451,0,IF(SUM($D451,I435)&gt;AN$5,$L446/I435,$L446-SUM($I451:AM451)))</f>
        <v>0</v>
      </c>
      <c r="AO451" s="154">
        <f>IF(AO$5&lt;=$D451,0,IF(SUM($D451,I435)&gt;AO$5,$L446/I435,$L446-SUM($I451:AN451)))</f>
        <v>0</v>
      </c>
      <c r="AP451" s="154">
        <f>IF(AP$5&lt;=$D451,0,IF(SUM($D451,I435)&gt;AP$5,$L446/I435,$L446-SUM($I451:AO451)))</f>
        <v>0</v>
      </c>
      <c r="AQ451" s="154">
        <f>IF(AQ$5&lt;=$D451,0,IF(SUM($D451,I435)&gt;AQ$5,$L446/I435,$L446-SUM($I451:AP451)))</f>
        <v>0</v>
      </c>
      <c r="AR451" s="154">
        <f>IF(AR$5&lt;=$D451,0,IF(SUM($D451,I435)&gt;AR$5,$L446/I435,$L446-SUM($I451:AQ451)))</f>
        <v>0</v>
      </c>
      <c r="AS451" s="154">
        <f>IF(AS$5&lt;=$D451,0,IF(SUM($D451,I435)&gt;AS$5,$L446/I435,$L446-SUM($I451:AR451)))</f>
        <v>0</v>
      </c>
      <c r="AT451" s="154">
        <f>IF(AT$5&lt;=$D451,0,IF(SUM($D451,I435)&gt;AT$5,$L446/I435,$L446-SUM($I451:AS451)))</f>
        <v>0</v>
      </c>
      <c r="AU451" s="154">
        <f>IF(AU$5&lt;=$D451,0,IF(SUM($D451,I435)&gt;AU$5,$L446/I435,$L446-SUM($I451:AT451)))</f>
        <v>0</v>
      </c>
      <c r="AV451" s="154">
        <f>IF(AV$5&lt;=$D451,0,IF(SUM($D451,I435)&gt;AV$5,$L446/I435,$L446-SUM($I451:AU451)))</f>
        <v>0</v>
      </c>
      <c r="AW451" s="154">
        <f>IF(AW$5&lt;=$D451,0,IF(SUM($D451,I435)&gt;AW$5,$L446/I435,$L446-SUM($I451:AV451)))</f>
        <v>0</v>
      </c>
      <c r="AX451" s="154">
        <f>IF(AX$5&lt;=$D451,0,IF(SUM($D451,I435)&gt;AX$5,$L446/I435,$L446-SUM($I451:AW451)))</f>
        <v>0</v>
      </c>
      <c r="AY451" s="154">
        <f>IF(AY$5&lt;=$D451,0,IF(SUM($D451,I435)&gt;AY$5,$L446/I435,$L446-SUM($I451:AX451)))</f>
        <v>0</v>
      </c>
      <c r="AZ451" s="154">
        <f>IF(AZ$5&lt;=$D451,0,IF(SUM($D451,I435)&gt;AZ$5,$L446/I435,$L446-SUM($I451:AY451)))</f>
        <v>0</v>
      </c>
      <c r="BA451" s="154">
        <f>IF(BA$5&lt;=$D451,0,IF(SUM($D451,I435)&gt;BA$5,$L446/I435,$L446-SUM($I451:AZ451)))</f>
        <v>0</v>
      </c>
      <c r="BB451" s="154">
        <f>IF(BB$5&lt;=$D451,0,IF(SUM($D451,I435)&gt;BB$5,$L446/I435,$L446-SUM($I451:BA451)))</f>
        <v>0</v>
      </c>
      <c r="BC451" s="154">
        <f>IF(BC$5&lt;=$D451,0,IF(SUM($D451,I435)&gt;BC$5,$L446/I435,$L446-SUM($I451:BB451)))</f>
        <v>0</v>
      </c>
      <c r="BD451" s="154">
        <f>IF(BD$5&lt;=$D451,0,IF(SUM($D451,I435)&gt;BD$5,$L446/I435,$L446-SUM($I451:BC451)))</f>
        <v>0</v>
      </c>
      <c r="BE451" s="154">
        <f>IF(BE$5&lt;=$D451,0,IF(SUM($D451,I435)&gt;BE$5,$L446/I435,$L446-SUM($I451:BD451)))</f>
        <v>0</v>
      </c>
      <c r="BF451" s="154">
        <f>IF(BF$5&lt;=$D451,0,IF(SUM($D451,I435)&gt;BF$5,$L446/I435,$L446-SUM($I451:BE451)))</f>
        <v>0</v>
      </c>
      <c r="BG451" s="154">
        <f>IF(BG$5&lt;=$D451,0,IF(SUM($D451,I435)&gt;BG$5,$L446/I435,$L446-SUM($I451:BF451)))</f>
        <v>0</v>
      </c>
      <c r="BH451" s="154">
        <f>IF(BH$5&lt;=$D451,0,IF(SUM($D451,I435)&gt;BH$5,$L446/I435,$L446-SUM($I451:BG451)))</f>
        <v>0</v>
      </c>
      <c r="BI451" s="154">
        <f>IF(BI$5&lt;=$D451,0,IF(SUM($D451,I435)&gt;BI$5,$L446/I435,$L446-SUM($I451:BH451)))</f>
        <v>0</v>
      </c>
      <c r="BJ451" s="154">
        <f>IF(BJ$5&lt;=$D451,0,IF(SUM($D451,I435)&gt;BJ$5,$L446/I435,$L446-SUM($I451:BI451)))</f>
        <v>0</v>
      </c>
      <c r="BK451" s="154">
        <f>IF(BK$5&lt;=$D451,0,IF(SUM($D451,I435)&gt;BK$5,$L446/I435,$L446-SUM($I451:BJ451)))</f>
        <v>0</v>
      </c>
      <c r="BL451" s="154">
        <f>IF(BL$5&lt;=$D451,0,IF(SUM($D451,I435)&gt;BL$5,$L446/I435,$L446-SUM($I451:BK451)))</f>
        <v>0</v>
      </c>
      <c r="BM451" s="154">
        <f>IF(BM$5&lt;=$D451,0,IF(SUM($D451,I435)&gt;BM$5,$L446/I435,$L446-SUM($I451:BL451)))</f>
        <v>0</v>
      </c>
      <c r="BN451" s="154">
        <f>IF(BN$5&lt;=$D451,0,IF(SUM($D451,I435)&gt;BN$5,$L446/I435,$L446-SUM($I451:BM451)))</f>
        <v>0</v>
      </c>
      <c r="BO451" s="154">
        <f>IF(BO$5&lt;=$D451,0,IF(SUM($D451,I435)&gt;BO$5,$L446/I435,$L446-SUM($I451:BN451)))</f>
        <v>0</v>
      </c>
      <c r="BP451" s="154">
        <f>IF(BP$5&lt;=$D451,0,IF(SUM($D451,I435)&gt;BP$5,$L446/I435,$L446-SUM($I451:BO451)))</f>
        <v>0</v>
      </c>
      <c r="BQ451" s="154">
        <f>IF(BQ$5&lt;=$D451,0,IF(SUM($D451,I435)&gt;BQ$5,$L446/I435,$L446-SUM($I451:BP451)))</f>
        <v>0</v>
      </c>
      <c r="BR451" s="154">
        <f>IF(BR$5&lt;=$D451,0,IF(SUM($D451,I435)&gt;BR$5,$L446/I435,$L446-SUM($I451:BQ451)))</f>
        <v>0</v>
      </c>
      <c r="BS451" s="154">
        <f>IF(BS$5&lt;=$D451,0,IF(SUM($D451,I435)&gt;BS$5,$L446/I435,$L446-SUM($I451:BR451)))</f>
        <v>0</v>
      </c>
      <c r="BT451" s="154">
        <f>IF(BT$5&lt;=$D451,0,IF(SUM($D451,I435)&gt;BT$5,$L446/I435,$L446-SUM($I451:BS451)))</f>
        <v>0</v>
      </c>
      <c r="BU451" s="154">
        <f>IF(BU$5&lt;=$D451,0,IF(SUM($D451,I435)&gt;BU$5,$L446/I435,$L446-SUM($I451:BT451)))</f>
        <v>0</v>
      </c>
      <c r="BV451" s="154">
        <f>IF(BV$5&lt;=$D451,0,IF(SUM($D451,I435)&gt;BV$5,$L446/I435,$L446-SUM($I451:BU451)))</f>
        <v>0</v>
      </c>
      <c r="BW451" s="154">
        <f>IF(BW$5&lt;=$D451,0,IF(SUM($D451,I435)&gt;BW$5,$L446/I435,$L446-SUM($I451:BV451)))</f>
        <v>0</v>
      </c>
    </row>
    <row r="452" spans="4:75" ht="12.75" customHeight="1" outlineLevel="1">
      <c r="D452" s="155">
        <f t="shared" si="116"/>
        <v>2016</v>
      </c>
      <c r="E452" s="120" t="s">
        <v>55</v>
      </c>
      <c r="I452" s="134"/>
      <c r="J452" s="152">
        <f>IF(J$5&lt;=$D452,0,IF(SUM($D452,I435)&gt;J$5,$M446/I435,$M446-SUM($I452:I452)))</f>
        <v>0</v>
      </c>
      <c r="K452" s="152">
        <f>IF(K$5&lt;=$D452,0,IF(SUM($D452,I435)&gt;K$5,$M446/I435,$M446-SUM($I452:J452)))</f>
        <v>0</v>
      </c>
      <c r="L452" s="152">
        <f>IF(L$5&lt;=$D452,0,IF(SUM($D452,I435)&gt;L$5,$M446/I435,$M446-SUM($I452:K452)))</f>
        <v>0</v>
      </c>
      <c r="M452" s="152">
        <f>IF(M$5&lt;=$D452,0,IF(SUM($D452,I435)&gt;M$5,$M446/I435,$M446-SUM($I452:L452)))</f>
        <v>0</v>
      </c>
      <c r="N452" s="153">
        <f>IF(N$5&lt;=$D452,0,IF(SUM($D452,I435)&gt;N$5,$M446/I435,$M446-SUM($I452:M452)))</f>
        <v>5.2584007423307271E-3</v>
      </c>
      <c r="O452" s="154">
        <f>IF(O$5&lt;=$D452,0,IF(SUM($D452,I435)&gt;O$5,$M446/I435,$M446-SUM($I452:N452)))</f>
        <v>5.2584007423307271E-3</v>
      </c>
      <c r="P452" s="154">
        <f>IF(P$5&lt;=$D452,0,IF(SUM($D452,I435)&gt;P$5,$M446/I435,$M446-SUM($I452:O452)))</f>
        <v>5.2584007423307271E-3</v>
      </c>
      <c r="Q452" s="154">
        <f>IF(Q$5&lt;=$D452,0,IF(SUM($D452,I435)&gt;Q$5,$M446/I435,$M446-SUM($I452:P452)))</f>
        <v>5.2584007423307271E-3</v>
      </c>
      <c r="R452" s="154">
        <f>IF(R$5&lt;=$D452,0,IF(SUM($D452,I435)&gt;R$5,$M446/I435,$M446-SUM($I452:Q452)))</f>
        <v>5.2584007423307271E-3</v>
      </c>
      <c r="S452" s="154">
        <f>IF(S$5&lt;=$D452,0,IF(SUM($D452,I435)&gt;S$5,$M446/I435,$M446-SUM($I452:R452)))</f>
        <v>5.2584007423307271E-3</v>
      </c>
      <c r="T452" s="154">
        <f>IF(T$5&lt;=$D452,0,IF(SUM($D452,I435)&gt;T$5,$M446/I435,$M446-SUM($I452:S452)))</f>
        <v>5.2584007423307271E-3</v>
      </c>
      <c r="U452" s="154">
        <f>IF(U$5&lt;=$D452,0,IF(SUM($D452,I435)&gt;U$5,$M446/I435,$M446-SUM($I452:T452)))</f>
        <v>5.2584007423307271E-3</v>
      </c>
      <c r="V452" s="154">
        <f>IF(V$5&lt;=$D452,0,IF(SUM($D452,I435)&gt;V$5,$M446/I435,$M446-SUM($I452:U452)))</f>
        <v>5.2584007423307271E-3</v>
      </c>
      <c r="W452" s="154">
        <f>IF(W$5&lt;=$D452,0,IF(SUM($D452,I435)&gt;W$5,$M446/I435,$M446-SUM($I452:V452)))</f>
        <v>5.258400742330728E-3</v>
      </c>
      <c r="X452" s="154">
        <f>IF(X$5&lt;=$D452,0,IF(SUM($D452,I435)&gt;X$5,$M446/I435,$M446-SUM($I452:W452)))</f>
        <v>0</v>
      </c>
      <c r="Y452" s="154">
        <f>IF(Y$5&lt;=$D452,0,IF(SUM($D452,I435)&gt;Y$5,$M446/I435,$M446-SUM($I452:X452)))</f>
        <v>0</v>
      </c>
      <c r="Z452" s="154">
        <f>IF(Z$5&lt;=$D452,0,IF(SUM($D452,I435)&gt;Z$5,$M446/I435,$M446-SUM($I452:Y452)))</f>
        <v>0</v>
      </c>
      <c r="AA452" s="154">
        <f>IF(AA$5&lt;=$D452,0,IF(SUM($D452,I435)&gt;AA$5,$M446/I435,$M446-SUM($I452:Z452)))</f>
        <v>0</v>
      </c>
      <c r="AB452" s="154">
        <f>IF(AB$5&lt;=$D452,0,IF(SUM($D452,I435)&gt;AB$5,$M446/I435,$M446-SUM($I452:AA452)))</f>
        <v>0</v>
      </c>
      <c r="AC452" s="154">
        <f>IF(AC$5&lt;=$D452,0,IF(SUM($D452,I435)&gt;AC$5,$M446/I435,$M446-SUM($I452:AB452)))</f>
        <v>0</v>
      </c>
      <c r="AD452" s="154">
        <f>IF(AD$5&lt;=$D452,0,IF(SUM($D452,I435)&gt;AD$5,$M446/I435,$M446-SUM($I452:AC452)))</f>
        <v>0</v>
      </c>
      <c r="AE452" s="154">
        <f>IF(AE$5&lt;=$D452,0,IF(SUM($D452,I435)&gt;AE$5,$M446/I435,$M446-SUM($I452:AD452)))</f>
        <v>0</v>
      </c>
      <c r="AF452" s="154">
        <f>IF(AF$5&lt;=$D452,0,IF(SUM($D452,I435)&gt;AF$5,$M446/I435,$M446-SUM($I452:AE452)))</f>
        <v>0</v>
      </c>
      <c r="AG452" s="154">
        <f>IF(AG$5&lt;=$D452,0,IF(SUM($D452,I435)&gt;AG$5,$M446/I435,$M446-SUM($I452:AF452)))</f>
        <v>0</v>
      </c>
      <c r="AH452" s="154">
        <f>IF(AH$5&lt;=$D452,0,IF(SUM($D452,I435)&gt;AH$5,$M446/I435,$M446-SUM($I452:AG452)))</f>
        <v>0</v>
      </c>
      <c r="AI452" s="154">
        <f>IF(AI$5&lt;=$D452,0,IF(SUM($D452,I435)&gt;AI$5,$M446/I435,$M446-SUM($I452:AH452)))</f>
        <v>0</v>
      </c>
      <c r="AJ452" s="154">
        <f>IF(AJ$5&lt;=$D452,0,IF(SUM($D452,I435)&gt;AJ$5,$M446/I435,$M446-SUM($I452:AI452)))</f>
        <v>0</v>
      </c>
      <c r="AK452" s="154">
        <f>IF(AK$5&lt;=$D452,0,IF(SUM($D452,I435)&gt;AK$5,$M446/I435,$M446-SUM($I452:AJ452)))</f>
        <v>0</v>
      </c>
      <c r="AL452" s="154">
        <f>IF(AL$5&lt;=$D452,0,IF(SUM($D452,I435)&gt;AL$5,$M446/I435,$M446-SUM($I452:AK452)))</f>
        <v>0</v>
      </c>
      <c r="AM452" s="154">
        <f>IF(AM$5&lt;=$D452,0,IF(SUM($D452,I435)&gt;AM$5,$M446/I435,$M446-SUM($I452:AL452)))</f>
        <v>0</v>
      </c>
      <c r="AN452" s="154">
        <f>IF(AN$5&lt;=$D452,0,IF(SUM($D452,I435)&gt;AN$5,$M446/I435,$M446-SUM($I452:AM452)))</f>
        <v>0</v>
      </c>
      <c r="AO452" s="154">
        <f>IF(AO$5&lt;=$D452,0,IF(SUM($D452,I435)&gt;AO$5,$M446/I435,$M446-SUM($I452:AN452)))</f>
        <v>0</v>
      </c>
      <c r="AP452" s="154">
        <f>IF(AP$5&lt;=$D452,0,IF(SUM($D452,I435)&gt;AP$5,$M446/I435,$M446-SUM($I452:AO452)))</f>
        <v>0</v>
      </c>
      <c r="AQ452" s="154">
        <f>IF(AQ$5&lt;=$D452,0,IF(SUM($D452,I435)&gt;AQ$5,$M446/I435,$M446-SUM($I452:AP452)))</f>
        <v>0</v>
      </c>
      <c r="AR452" s="154">
        <f>IF(AR$5&lt;=$D452,0,IF(SUM($D452,I435)&gt;AR$5,$M446/I435,$M446-SUM($I452:AQ452)))</f>
        <v>0</v>
      </c>
      <c r="AS452" s="154">
        <f>IF(AS$5&lt;=$D452,0,IF(SUM($D452,I435)&gt;AS$5,$M446/I435,$M446-SUM($I452:AR452)))</f>
        <v>0</v>
      </c>
      <c r="AT452" s="154">
        <f>IF(AT$5&lt;=$D452,0,IF(SUM($D452,I435)&gt;AT$5,$M446/I435,$M446-SUM($I452:AS452)))</f>
        <v>0</v>
      </c>
      <c r="AU452" s="154">
        <f>IF(AU$5&lt;=$D452,0,IF(SUM($D452,I435)&gt;AU$5,$M446/I435,$M446-SUM($I452:AT452)))</f>
        <v>0</v>
      </c>
      <c r="AV452" s="154">
        <f>IF(AV$5&lt;=$D452,0,IF(SUM($D452,I435)&gt;AV$5,$M446/I435,$M446-SUM($I452:AU452)))</f>
        <v>0</v>
      </c>
      <c r="AW452" s="154">
        <f>IF(AW$5&lt;=$D452,0,IF(SUM($D452,I435)&gt;AW$5,$M446/I435,$M446-SUM($I452:AV452)))</f>
        <v>0</v>
      </c>
      <c r="AX452" s="154">
        <f>IF(AX$5&lt;=$D452,0,IF(SUM($D452,I435)&gt;AX$5,$M446/I435,$M446-SUM($I452:AW452)))</f>
        <v>0</v>
      </c>
      <c r="AY452" s="154">
        <f>IF(AY$5&lt;=$D452,0,IF(SUM($D452,I435)&gt;AY$5,$M446/I435,$M446-SUM($I452:AX452)))</f>
        <v>0</v>
      </c>
      <c r="AZ452" s="154">
        <f>IF(AZ$5&lt;=$D452,0,IF(SUM($D452,I435)&gt;AZ$5,$M446/I435,$M446-SUM($I452:AY452)))</f>
        <v>0</v>
      </c>
      <c r="BA452" s="154">
        <f>IF(BA$5&lt;=$D452,0,IF(SUM($D452,I435)&gt;BA$5,$M446/I435,$M446-SUM($I452:AZ452)))</f>
        <v>0</v>
      </c>
      <c r="BB452" s="154">
        <f>IF(BB$5&lt;=$D452,0,IF(SUM($D452,I435)&gt;BB$5,$M446/I435,$M446-SUM($I452:BA452)))</f>
        <v>0</v>
      </c>
      <c r="BC452" s="154">
        <f>IF(BC$5&lt;=$D452,0,IF(SUM($D452,I435)&gt;BC$5,$M446/I435,$M446-SUM($I452:BB452)))</f>
        <v>0</v>
      </c>
      <c r="BD452" s="154">
        <f>IF(BD$5&lt;=$D452,0,IF(SUM($D452,I435)&gt;BD$5,$M446/I435,$M446-SUM($I452:BC452)))</f>
        <v>0</v>
      </c>
      <c r="BE452" s="154">
        <f>IF(BE$5&lt;=$D452,0,IF(SUM($D452,I435)&gt;BE$5,$M446/I435,$M446-SUM($I452:BD452)))</f>
        <v>0</v>
      </c>
      <c r="BF452" s="154">
        <f>IF(BF$5&lt;=$D452,0,IF(SUM($D452,I435)&gt;BF$5,$M446/I435,$M446-SUM($I452:BE452)))</f>
        <v>0</v>
      </c>
      <c r="BG452" s="154">
        <f>IF(BG$5&lt;=$D452,0,IF(SUM($D452,I435)&gt;BG$5,$M446/I435,$M446-SUM($I452:BF452)))</f>
        <v>0</v>
      </c>
      <c r="BH452" s="154">
        <f>IF(BH$5&lt;=$D452,0,IF(SUM($D452,I435)&gt;BH$5,$M446/I435,$M446-SUM($I452:BG452)))</f>
        <v>0</v>
      </c>
      <c r="BI452" s="154">
        <f>IF(BI$5&lt;=$D452,0,IF(SUM($D452,I435)&gt;BI$5,$M446/I435,$M446-SUM($I452:BH452)))</f>
        <v>0</v>
      </c>
      <c r="BJ452" s="154">
        <f>IF(BJ$5&lt;=$D452,0,IF(SUM($D452,I435)&gt;BJ$5,$M446/I435,$M446-SUM($I452:BI452)))</f>
        <v>0</v>
      </c>
      <c r="BK452" s="154">
        <f>IF(BK$5&lt;=$D452,0,IF(SUM($D452,I435)&gt;BK$5,$M446/I435,$M446-SUM($I452:BJ452)))</f>
        <v>0</v>
      </c>
      <c r="BL452" s="154">
        <f>IF(BL$5&lt;=$D452,0,IF(SUM($D452,I435)&gt;BL$5,$M446/I435,$M446-SUM($I452:BK452)))</f>
        <v>0</v>
      </c>
      <c r="BM452" s="154">
        <f>IF(BM$5&lt;=$D452,0,IF(SUM($D452,I435)&gt;BM$5,$M446/I435,$M446-SUM($I452:BL452)))</f>
        <v>0</v>
      </c>
      <c r="BN452" s="154">
        <f>IF(BN$5&lt;=$D452,0,IF(SUM($D452,I435)&gt;BN$5,$M446/I435,$M446-SUM($I452:BM452)))</f>
        <v>0</v>
      </c>
      <c r="BO452" s="154">
        <f>IF(BO$5&lt;=$D452,0,IF(SUM($D452,I435)&gt;BO$5,$M446/I435,$M446-SUM($I452:BN452)))</f>
        <v>0</v>
      </c>
      <c r="BP452" s="154">
        <f>IF(BP$5&lt;=$D452,0,IF(SUM($D452,I435)&gt;BP$5,$M446/I435,$M446-SUM($I452:BO452)))</f>
        <v>0</v>
      </c>
      <c r="BQ452" s="154">
        <f>IF(BQ$5&lt;=$D452,0,IF(SUM($D452,I435)&gt;BQ$5,$M446/I435,$M446-SUM($I452:BP452)))</f>
        <v>0</v>
      </c>
      <c r="BR452" s="154">
        <f>IF(BR$5&lt;=$D452,0,IF(SUM($D452,I435)&gt;BR$5,$M446/I435,$M446-SUM($I452:BQ452)))</f>
        <v>0</v>
      </c>
      <c r="BS452" s="154">
        <f>IF(BS$5&lt;=$D452,0,IF(SUM($D452,I435)&gt;BS$5,$M446/I435,$M446-SUM($I452:BR452)))</f>
        <v>0</v>
      </c>
      <c r="BT452" s="154">
        <f>IF(BT$5&lt;=$D452,0,IF(SUM($D452,I435)&gt;BT$5,$M446/I435,$M446-SUM($I452:BS452)))</f>
        <v>0</v>
      </c>
      <c r="BU452" s="154">
        <f>IF(BU$5&lt;=$D452,0,IF(SUM($D452,I435)&gt;BU$5,$M446/I435,$M446-SUM($I452:BT452)))</f>
        <v>0</v>
      </c>
      <c r="BV452" s="154">
        <f>IF(BV$5&lt;=$D452,0,IF(SUM($D452,I435)&gt;BV$5,$M446/I435,$M446-SUM($I452:BU452)))</f>
        <v>0</v>
      </c>
      <c r="BW452" s="154">
        <f>IF(BW$5&lt;=$D452,0,IF(SUM($D452,I435)&gt;BW$5,$M446/I435,$M446-SUM($I452:BV452)))</f>
        <v>0</v>
      </c>
    </row>
    <row r="453" spans="4:75" ht="12.75" customHeight="1" outlineLevel="1">
      <c r="D453" s="155">
        <f t="shared" si="116"/>
        <v>2017</v>
      </c>
      <c r="E453" s="120" t="s">
        <v>55</v>
      </c>
      <c r="I453" s="134"/>
      <c r="J453" s="152">
        <f>IF(J$5&lt;=$D453,0,IF(SUM($D453,I435)&gt;J$5,$N446/I435,$N446-SUM($I453:I453)))</f>
        <v>0</v>
      </c>
      <c r="K453" s="152">
        <f>IF(K$5&lt;=$D453,0,IF(SUM($D453,I435)&gt;K$5,$N446/I435,$N446-SUM($I453:J453)))</f>
        <v>0</v>
      </c>
      <c r="L453" s="152">
        <f>IF(L$5&lt;=$D453,0,IF(SUM($D453,I435)&gt;L$5,$N446/I435,$N446-SUM($I453:K453)))</f>
        <v>0</v>
      </c>
      <c r="M453" s="152">
        <f>IF(M$5&lt;=$D453,0,IF(SUM($D453,I435)&gt;M$5,$N446/I435,$N446-SUM($I453:L453)))</f>
        <v>0</v>
      </c>
      <c r="N453" s="152">
        <f>IF(N$5&lt;=$D453,0,IF(SUM($D453,I435)&gt;N$5,$N446/I435,$N446-SUM($I453:M453)))</f>
        <v>0</v>
      </c>
      <c r="O453" s="153">
        <f>IF(O$5&lt;=$D453,0,IF(SUM($D453,I435)&gt;O$5,$N446/I435,$N446-SUM($I453:N453)))</f>
        <v>0</v>
      </c>
      <c r="P453" s="154">
        <f>IF(P$5&lt;=$D453,0,IF(SUM($D453,I435)&gt;P$5,$N446/I435,$N446-SUM($I453:O453)))</f>
        <v>0</v>
      </c>
      <c r="Q453" s="154">
        <f>IF(Q$5&lt;=$D453,0,IF(SUM($D453,I435)&gt;Q$5,$N446/I435,$N446-SUM($I453:P453)))</f>
        <v>0</v>
      </c>
      <c r="R453" s="154">
        <f>IF(R$5&lt;=$D453,0,IF(SUM($D453,I435)&gt;R$5,$N446/I435,$N446-SUM($I453:Q453)))</f>
        <v>0</v>
      </c>
      <c r="S453" s="154">
        <f>IF(S$5&lt;=$D453,0,IF(SUM($D453,I435)&gt;S$5,$N446/I435,$N446-SUM($I453:R453)))</f>
        <v>0</v>
      </c>
      <c r="T453" s="154">
        <f>IF(T$5&lt;=$D453,0,IF(SUM($D453,I435)&gt;T$5,$N446/I435,$N446-SUM($I453:S453)))</f>
        <v>0</v>
      </c>
      <c r="U453" s="154">
        <f>IF(U$5&lt;=$D453,0,IF(SUM($D453,I435)&gt;U$5,$N446/I435,$N446-SUM($I453:T453)))</f>
        <v>0</v>
      </c>
      <c r="V453" s="154">
        <f>IF(V$5&lt;=$D453,0,IF(SUM($D453,I435)&gt;V$5,$N446/I435,$N446-SUM($I453:U453)))</f>
        <v>0</v>
      </c>
      <c r="W453" s="154">
        <f>IF(W$5&lt;=$D453,0,IF(SUM($D453,I435)&gt;W$5,$N446/I435,$N446-SUM($I453:V453)))</f>
        <v>0</v>
      </c>
      <c r="X453" s="154">
        <f>IF(X$5&lt;=$D453,0,IF(SUM($D453,I435)&gt;X$5,$N446/I435,$N446-SUM($I453:W453)))</f>
        <v>0</v>
      </c>
      <c r="Y453" s="154">
        <f>IF(Y$5&lt;=$D453,0,IF(SUM($D453,I435)&gt;Y$5,$N446/I435,$N446-SUM($I453:X453)))</f>
        <v>0</v>
      </c>
      <c r="Z453" s="154">
        <f>IF(Z$5&lt;=$D453,0,IF(SUM($D453,I435)&gt;Z$5,$N446/I435,$N446-SUM($I453:Y453)))</f>
        <v>0</v>
      </c>
      <c r="AA453" s="154">
        <f>IF(AA$5&lt;=$D453,0,IF(SUM($D453,I435)&gt;AA$5,$N446/I435,$N446-SUM($I453:Z453)))</f>
        <v>0</v>
      </c>
      <c r="AB453" s="154">
        <f>IF(AB$5&lt;=$D453,0,IF(SUM($D453,I435)&gt;AB$5,$N446/I435,$N446-SUM($I453:AA453)))</f>
        <v>0</v>
      </c>
      <c r="AC453" s="154">
        <f>IF(AC$5&lt;=$D453,0,IF(SUM($D453,I435)&gt;AC$5,$N446/I435,$N446-SUM($I453:AB453)))</f>
        <v>0</v>
      </c>
      <c r="AD453" s="154">
        <f>IF(AD$5&lt;=$D453,0,IF(SUM($D453,I435)&gt;AD$5,$N446/I435,$N446-SUM($I453:AC453)))</f>
        <v>0</v>
      </c>
      <c r="AE453" s="154">
        <f>IF(AE$5&lt;=$D453,0,IF(SUM($D453,I435)&gt;AE$5,$N446/I435,$N446-SUM($I453:AD453)))</f>
        <v>0</v>
      </c>
      <c r="AF453" s="154">
        <f>IF(AF$5&lt;=$D453,0,IF(SUM($D453,I435)&gt;AF$5,$N446/I435,$N446-SUM($I453:AE453)))</f>
        <v>0</v>
      </c>
      <c r="AG453" s="154">
        <f>IF(AG$5&lt;=$D453,0,IF(SUM($D453,I435)&gt;AG$5,$N446/I435,$N446-SUM($I453:AF453)))</f>
        <v>0</v>
      </c>
      <c r="AH453" s="154">
        <f>IF(AH$5&lt;=$D453,0,IF(SUM($D453,I435)&gt;AH$5,$N446/I435,$N446-SUM($I453:AG453)))</f>
        <v>0</v>
      </c>
      <c r="AI453" s="154">
        <f>IF(AI$5&lt;=$D453,0,IF(SUM($D453,I435)&gt;AI$5,$N446/I435,$N446-SUM($I453:AH453)))</f>
        <v>0</v>
      </c>
      <c r="AJ453" s="154">
        <f>IF(AJ$5&lt;=$D453,0,IF(SUM($D453,I435)&gt;AJ$5,$N446/I435,$N446-SUM($I453:AI453)))</f>
        <v>0</v>
      </c>
      <c r="AK453" s="154">
        <f>IF(AK$5&lt;=$D453,0,IF(SUM($D453,I435)&gt;AK$5,$N446/I435,$N446-SUM($I453:AJ453)))</f>
        <v>0</v>
      </c>
      <c r="AL453" s="154">
        <f>IF(AL$5&lt;=$D453,0,IF(SUM($D453,I435)&gt;AL$5,$N446/I435,$N446-SUM($I453:AK453)))</f>
        <v>0</v>
      </c>
      <c r="AM453" s="154">
        <f>IF(AM$5&lt;=$D453,0,IF(SUM($D453,I435)&gt;AM$5,$N446/I435,$N446-SUM($I453:AL453)))</f>
        <v>0</v>
      </c>
      <c r="AN453" s="154">
        <f>IF(AN$5&lt;=$D453,0,IF(SUM($D453,I435)&gt;AN$5,$N446/I435,$N446-SUM($I453:AM453)))</f>
        <v>0</v>
      </c>
      <c r="AO453" s="154">
        <f>IF(AO$5&lt;=$D453,0,IF(SUM($D453,I435)&gt;AO$5,$N446/I435,$N446-SUM($I453:AN453)))</f>
        <v>0</v>
      </c>
      <c r="AP453" s="154">
        <f>IF(AP$5&lt;=$D453,0,IF(SUM($D453,I435)&gt;AP$5,$N446/I435,$N446-SUM($I453:AO453)))</f>
        <v>0</v>
      </c>
      <c r="AQ453" s="154">
        <f>IF(AQ$5&lt;=$D453,0,IF(SUM($D453,I435)&gt;AQ$5,$N446/I435,$N446-SUM($I453:AP453)))</f>
        <v>0</v>
      </c>
      <c r="AR453" s="154">
        <f>IF(AR$5&lt;=$D453,0,IF(SUM($D453,I435)&gt;AR$5,$N446/I435,$N446-SUM($I453:AQ453)))</f>
        <v>0</v>
      </c>
      <c r="AS453" s="154">
        <f>IF(AS$5&lt;=$D453,0,IF(SUM($D453,I435)&gt;AS$5,$N446/I435,$N446-SUM($I453:AR453)))</f>
        <v>0</v>
      </c>
      <c r="AT453" s="154">
        <f>IF(AT$5&lt;=$D453,0,IF(SUM($D453,I435)&gt;AT$5,$N446/I435,$N446-SUM($I453:AS453)))</f>
        <v>0</v>
      </c>
      <c r="AU453" s="154">
        <f>IF(AU$5&lt;=$D453,0,IF(SUM($D453,I435)&gt;AU$5,$N446/I435,$N446-SUM($I453:AT453)))</f>
        <v>0</v>
      </c>
      <c r="AV453" s="154">
        <f>IF(AV$5&lt;=$D453,0,IF(SUM($D453,I435)&gt;AV$5,$N446/I435,$N446-SUM($I453:AU453)))</f>
        <v>0</v>
      </c>
      <c r="AW453" s="154">
        <f>IF(AW$5&lt;=$D453,0,IF(SUM($D453,I435)&gt;AW$5,$N446/I435,$N446-SUM($I453:AV453)))</f>
        <v>0</v>
      </c>
      <c r="AX453" s="154">
        <f>IF(AX$5&lt;=$D453,0,IF(SUM($D453,I435)&gt;AX$5,$N446/I435,$N446-SUM($I453:AW453)))</f>
        <v>0</v>
      </c>
      <c r="AY453" s="154">
        <f>IF(AY$5&lt;=$D453,0,IF(SUM($D453,I435)&gt;AY$5,$N446/I435,$N446-SUM($I453:AX453)))</f>
        <v>0</v>
      </c>
      <c r="AZ453" s="154">
        <f>IF(AZ$5&lt;=$D453,0,IF(SUM($D453,I435)&gt;AZ$5,$N446/I435,$N446-SUM($I453:AY453)))</f>
        <v>0</v>
      </c>
      <c r="BA453" s="154">
        <f>IF(BA$5&lt;=$D453,0,IF(SUM($D453,I435)&gt;BA$5,$N446/I435,$N446-SUM($I453:AZ453)))</f>
        <v>0</v>
      </c>
      <c r="BB453" s="154">
        <f>IF(BB$5&lt;=$D453,0,IF(SUM($D453,I435)&gt;BB$5,$N446/I435,$N446-SUM($I453:BA453)))</f>
        <v>0</v>
      </c>
      <c r="BC453" s="154">
        <f>IF(BC$5&lt;=$D453,0,IF(SUM($D453,I435)&gt;BC$5,$N446/I435,$N446-SUM($I453:BB453)))</f>
        <v>0</v>
      </c>
      <c r="BD453" s="154">
        <f>IF(BD$5&lt;=$D453,0,IF(SUM($D453,I435)&gt;BD$5,$N446/I435,$N446-SUM($I453:BC453)))</f>
        <v>0</v>
      </c>
      <c r="BE453" s="154">
        <f>IF(BE$5&lt;=$D453,0,IF(SUM($D453,I435)&gt;BE$5,$N446/I435,$N446-SUM($I453:BD453)))</f>
        <v>0</v>
      </c>
      <c r="BF453" s="154">
        <f>IF(BF$5&lt;=$D453,0,IF(SUM($D453,I435)&gt;BF$5,$N446/I435,$N446-SUM($I453:BE453)))</f>
        <v>0</v>
      </c>
      <c r="BG453" s="154">
        <f>IF(BG$5&lt;=$D453,0,IF(SUM($D453,I435)&gt;BG$5,$N446/I435,$N446-SUM($I453:BF453)))</f>
        <v>0</v>
      </c>
      <c r="BH453" s="154">
        <f>IF(BH$5&lt;=$D453,0,IF(SUM($D453,I435)&gt;BH$5,$N446/I435,$N446-SUM($I453:BG453)))</f>
        <v>0</v>
      </c>
      <c r="BI453" s="154">
        <f>IF(BI$5&lt;=$D453,0,IF(SUM($D453,I435)&gt;BI$5,$N446/I435,$N446-SUM($I453:BH453)))</f>
        <v>0</v>
      </c>
      <c r="BJ453" s="154">
        <f>IF(BJ$5&lt;=$D453,0,IF(SUM($D453,I435)&gt;BJ$5,$N446/I435,$N446-SUM($I453:BI453)))</f>
        <v>0</v>
      </c>
      <c r="BK453" s="154">
        <f>IF(BK$5&lt;=$D453,0,IF(SUM($D453,I435)&gt;BK$5,$N446/I435,$N446-SUM($I453:BJ453)))</f>
        <v>0</v>
      </c>
      <c r="BL453" s="154">
        <f>IF(BL$5&lt;=$D453,0,IF(SUM($D453,I435)&gt;BL$5,$N446/I435,$N446-SUM($I453:BK453)))</f>
        <v>0</v>
      </c>
      <c r="BM453" s="154">
        <f>IF(BM$5&lt;=$D453,0,IF(SUM($D453,I435)&gt;BM$5,$N446/I435,$N446-SUM($I453:BL453)))</f>
        <v>0</v>
      </c>
      <c r="BN453" s="154">
        <f>IF(BN$5&lt;=$D453,0,IF(SUM($D453,I435)&gt;BN$5,$N446/I435,$N446-SUM($I453:BM453)))</f>
        <v>0</v>
      </c>
      <c r="BO453" s="154">
        <f>IF(BO$5&lt;=$D453,0,IF(SUM($D453,I435)&gt;BO$5,$N446/I435,$N446-SUM($I453:BN453)))</f>
        <v>0</v>
      </c>
      <c r="BP453" s="154">
        <f>IF(BP$5&lt;=$D453,0,IF(SUM($D453,I435)&gt;BP$5,$N446/I435,$N446-SUM($I453:BO453)))</f>
        <v>0</v>
      </c>
      <c r="BQ453" s="154">
        <f>IF(BQ$5&lt;=$D453,0,IF(SUM($D453,I435)&gt;BQ$5,$N446/I435,$N446-SUM($I453:BP453)))</f>
        <v>0</v>
      </c>
      <c r="BR453" s="154">
        <f>IF(BR$5&lt;=$D453,0,IF(SUM($D453,I435)&gt;BR$5,$N446/I435,$N446-SUM($I453:BQ453)))</f>
        <v>0</v>
      </c>
      <c r="BS453" s="154">
        <f>IF(BS$5&lt;=$D453,0,IF(SUM($D453,I435)&gt;BS$5,$N446/I435,$N446-SUM($I453:BR453)))</f>
        <v>0</v>
      </c>
      <c r="BT453" s="154">
        <f>IF(BT$5&lt;=$D453,0,IF(SUM($D453,I435)&gt;BT$5,$N446/I435,$N446-SUM($I453:BS453)))</f>
        <v>0</v>
      </c>
      <c r="BU453" s="154">
        <f>IF(BU$5&lt;=$D453,0,IF(SUM($D453,I435)&gt;BU$5,$N446/I435,$N446-SUM($I453:BT453)))</f>
        <v>0</v>
      </c>
      <c r="BV453" s="154">
        <f>IF(BV$5&lt;=$D453,0,IF(SUM($D453,I435)&gt;BV$5,$N446/I435,$N446-SUM($I453:BU453)))</f>
        <v>0</v>
      </c>
      <c r="BW453" s="154">
        <f>IF(BW$5&lt;=$D453,0,IF(SUM($D453,I435)&gt;BW$5,$N446/I435,$N446-SUM($I453:BV453)))</f>
        <v>0</v>
      </c>
    </row>
    <row r="454" spans="4:75" ht="12.75" customHeight="1" outlineLevel="1">
      <c r="D454" s="155">
        <f t="shared" si="116"/>
        <v>2018</v>
      </c>
      <c r="E454" s="120" t="s">
        <v>55</v>
      </c>
      <c r="I454" s="134"/>
      <c r="J454" s="152">
        <f>IF(J$5&lt;=$D454,0,IF(SUM($D454,I435)&gt;J$5,$O446/I435,$O446-SUM($I454:I454)))</f>
        <v>0</v>
      </c>
      <c r="K454" s="152">
        <f>IF(K$5&lt;=$D454,0,IF(SUM($D454,I435)&gt;K$5,$O446/I435,$O446-SUM($I454:J454)))</f>
        <v>0</v>
      </c>
      <c r="L454" s="152">
        <f>IF(L$5&lt;=$D454,0,IF(SUM($D454,I435)&gt;L$5,$O446/I435,$O446-SUM($I454:K454)))</f>
        <v>0</v>
      </c>
      <c r="M454" s="152">
        <f>IF(M$5&lt;=$D454,0,IF(SUM($D454,I435)&gt;M$5,$O446/I435,$O446-SUM($I454:L454)))</f>
        <v>0</v>
      </c>
      <c r="N454" s="152">
        <f>IF(N$5&lt;=$D454,0,IF(SUM($D454,I435)&gt;N$5,$O446/I435,$O446-SUM($I454:M454)))</f>
        <v>0</v>
      </c>
      <c r="O454" s="152">
        <f>IF(O$5&lt;=$D454,0,IF(SUM($D454,I435)&gt;O$5,$O446/I435,$O446-SUM($I454:N454)))</f>
        <v>0</v>
      </c>
      <c r="P454" s="153">
        <f>IF(P$5&lt;=$D454,0,IF(SUM($D454,I435)&gt;P$5,$O446/I435,$O446-SUM($I454:O454)))</f>
        <v>0</v>
      </c>
      <c r="Q454" s="154">
        <f>IF(Q$5&lt;=$D454,0,IF(SUM($D454,I435)&gt;Q$5,$O446/I435,$O446-SUM($I454:P454)))</f>
        <v>0</v>
      </c>
      <c r="R454" s="154">
        <f>IF(R$5&lt;=$D454,0,IF(SUM($D454,I435)&gt;R$5,$O446/I435,$O446-SUM($I454:Q454)))</f>
        <v>0</v>
      </c>
      <c r="S454" s="154">
        <f>IF(S$5&lt;=$D454,0,IF(SUM($D454,I435)&gt;S$5,$O446/I435,$O446-SUM($I454:R454)))</f>
        <v>0</v>
      </c>
      <c r="T454" s="154">
        <f>IF(T$5&lt;=$D454,0,IF(SUM($D454,I435)&gt;T$5,$O446/I435,$O446-SUM($I454:S454)))</f>
        <v>0</v>
      </c>
      <c r="U454" s="154">
        <f>IF(U$5&lt;=$D454,0,IF(SUM($D454,I435)&gt;U$5,$O446/I435,$O446-SUM($I454:T454)))</f>
        <v>0</v>
      </c>
      <c r="V454" s="154">
        <f>IF(V$5&lt;=$D454,0,IF(SUM($D454,I435)&gt;V$5,$O446/I435,$O446-SUM($I454:U454)))</f>
        <v>0</v>
      </c>
      <c r="W454" s="154">
        <f>IF(W$5&lt;=$D454,0,IF(SUM($D454,I435)&gt;W$5,$O446/I435,$O446-SUM($I454:V454)))</f>
        <v>0</v>
      </c>
      <c r="X454" s="154">
        <f>IF(X$5&lt;=$D454,0,IF(SUM($D454,I435)&gt;X$5,$O446/I435,$O446-SUM($I454:W454)))</f>
        <v>0</v>
      </c>
      <c r="Y454" s="154">
        <f>IF(Y$5&lt;=$D454,0,IF(SUM($D454,I435)&gt;Y$5,$O446/I435,$O446-SUM($I454:X454)))</f>
        <v>0</v>
      </c>
      <c r="Z454" s="154">
        <f>IF(Z$5&lt;=$D454,0,IF(SUM($D454,I435)&gt;Z$5,$O446/I435,$O446-SUM($I454:Y454)))</f>
        <v>0</v>
      </c>
      <c r="AA454" s="154">
        <f>IF(AA$5&lt;=$D454,0,IF(SUM($D454,I435)&gt;AA$5,$O446/I435,$O446-SUM($I454:Z454)))</f>
        <v>0</v>
      </c>
      <c r="AB454" s="154">
        <f>IF(AB$5&lt;=$D454,0,IF(SUM($D454,I435)&gt;AB$5,$O446/I435,$O446-SUM($I454:AA454)))</f>
        <v>0</v>
      </c>
      <c r="AC454" s="154">
        <f>IF(AC$5&lt;=$D454,0,IF(SUM($D454,I435)&gt;AC$5,$O446/I435,$O446-SUM($I454:AB454)))</f>
        <v>0</v>
      </c>
      <c r="AD454" s="154">
        <f>IF(AD$5&lt;=$D454,0,IF(SUM($D454,I435)&gt;AD$5,$O446/I435,$O446-SUM($I454:AC454)))</f>
        <v>0</v>
      </c>
      <c r="AE454" s="154">
        <f>IF(AE$5&lt;=$D454,0,IF(SUM($D454,I435)&gt;AE$5,$O446/I435,$O446-SUM($I454:AD454)))</f>
        <v>0</v>
      </c>
      <c r="AF454" s="154">
        <f>IF(AF$5&lt;=$D454,0,IF(SUM($D454,I435)&gt;AF$5,$O446/I435,$O446-SUM($I454:AE454)))</f>
        <v>0</v>
      </c>
      <c r="AG454" s="154">
        <f>IF(AG$5&lt;=$D454,0,IF(SUM($D454,I435)&gt;AG$5,$O446/I435,$O446-SUM($I454:AF454)))</f>
        <v>0</v>
      </c>
      <c r="AH454" s="154">
        <f>IF(AH$5&lt;=$D454,0,IF(SUM($D454,I435)&gt;AH$5,$O446/I435,$O446-SUM($I454:AG454)))</f>
        <v>0</v>
      </c>
      <c r="AI454" s="154">
        <f>IF(AI$5&lt;=$D454,0,IF(SUM($D454,I435)&gt;AI$5,$O446/I435,$O446-SUM($I454:AH454)))</f>
        <v>0</v>
      </c>
      <c r="AJ454" s="154">
        <f>IF(AJ$5&lt;=$D454,0,IF(SUM($D454,I435)&gt;AJ$5,$O446/I435,$O446-SUM($I454:AI454)))</f>
        <v>0</v>
      </c>
      <c r="AK454" s="154">
        <f>IF(AK$5&lt;=$D454,0,IF(SUM($D454,I435)&gt;AK$5,$O446/I435,$O446-SUM($I454:AJ454)))</f>
        <v>0</v>
      </c>
      <c r="AL454" s="154">
        <f>IF(AL$5&lt;=$D454,0,IF(SUM($D454,I435)&gt;AL$5,$O446/I435,$O446-SUM($I454:AK454)))</f>
        <v>0</v>
      </c>
      <c r="AM454" s="154">
        <f>IF(AM$5&lt;=$D454,0,IF(SUM($D454,I435)&gt;AM$5,$O446/I435,$O446-SUM($I454:AL454)))</f>
        <v>0</v>
      </c>
      <c r="AN454" s="154">
        <f>IF(AN$5&lt;=$D454,0,IF(SUM($D454,I435)&gt;AN$5,$O446/I435,$O446-SUM($I454:AM454)))</f>
        <v>0</v>
      </c>
      <c r="AO454" s="154">
        <f>IF(AO$5&lt;=$D454,0,IF(SUM($D454,I435)&gt;AO$5,$O446/I435,$O446-SUM($I454:AN454)))</f>
        <v>0</v>
      </c>
      <c r="AP454" s="154">
        <f>IF(AP$5&lt;=$D454,0,IF(SUM($D454,I435)&gt;AP$5,$O446/I435,$O446-SUM($I454:AO454)))</f>
        <v>0</v>
      </c>
      <c r="AQ454" s="154">
        <f>IF(AQ$5&lt;=$D454,0,IF(SUM($D454,I435)&gt;AQ$5,$O446/I435,$O446-SUM($I454:AP454)))</f>
        <v>0</v>
      </c>
      <c r="AR454" s="154">
        <f>IF(AR$5&lt;=$D454,0,IF(SUM($D454,I435)&gt;AR$5,$O446/I435,$O446-SUM($I454:AQ454)))</f>
        <v>0</v>
      </c>
      <c r="AS454" s="154">
        <f>IF(AS$5&lt;=$D454,0,IF(SUM($D454,I435)&gt;AS$5,$O446/I435,$O446-SUM($I454:AR454)))</f>
        <v>0</v>
      </c>
      <c r="AT454" s="154">
        <f>IF(AT$5&lt;=$D454,0,IF(SUM($D454,I435)&gt;AT$5,$O446/I435,$O446-SUM($I454:AS454)))</f>
        <v>0</v>
      </c>
      <c r="AU454" s="154">
        <f>IF(AU$5&lt;=$D454,0,IF(SUM($D454,I435)&gt;AU$5,$O446/I435,$O446-SUM($I454:AT454)))</f>
        <v>0</v>
      </c>
      <c r="AV454" s="154">
        <f>IF(AV$5&lt;=$D454,0,IF(SUM($D454,I435)&gt;AV$5,$O446/I435,$O446-SUM($I454:AU454)))</f>
        <v>0</v>
      </c>
      <c r="AW454" s="154">
        <f>IF(AW$5&lt;=$D454,0,IF(SUM($D454,I435)&gt;AW$5,$O446/I435,$O446-SUM($I454:AV454)))</f>
        <v>0</v>
      </c>
      <c r="AX454" s="154">
        <f>IF(AX$5&lt;=$D454,0,IF(SUM($D454,I435)&gt;AX$5,$O446/I435,$O446-SUM($I454:AW454)))</f>
        <v>0</v>
      </c>
      <c r="AY454" s="154">
        <f>IF(AY$5&lt;=$D454,0,IF(SUM($D454,I435)&gt;AY$5,$O446/I435,$O446-SUM($I454:AX454)))</f>
        <v>0</v>
      </c>
      <c r="AZ454" s="154">
        <f>IF(AZ$5&lt;=$D454,0,IF(SUM($D454,I435)&gt;AZ$5,$O446/I435,$O446-SUM($I454:AY454)))</f>
        <v>0</v>
      </c>
      <c r="BA454" s="154">
        <f>IF(BA$5&lt;=$D454,0,IF(SUM($D454,I435)&gt;BA$5,$O446/I435,$O446-SUM($I454:AZ454)))</f>
        <v>0</v>
      </c>
      <c r="BB454" s="154">
        <f>IF(BB$5&lt;=$D454,0,IF(SUM($D454,I435)&gt;BB$5,$O446/I435,$O446-SUM($I454:BA454)))</f>
        <v>0</v>
      </c>
      <c r="BC454" s="154">
        <f>IF(BC$5&lt;=$D454,0,IF(SUM($D454,I435)&gt;BC$5,$O446/I435,$O446-SUM($I454:BB454)))</f>
        <v>0</v>
      </c>
      <c r="BD454" s="154">
        <f>IF(BD$5&lt;=$D454,0,IF(SUM($D454,I435)&gt;BD$5,$O446/I435,$O446-SUM($I454:BC454)))</f>
        <v>0</v>
      </c>
      <c r="BE454" s="154">
        <f>IF(BE$5&lt;=$D454,0,IF(SUM($D454,I435)&gt;BE$5,$O446/I435,$O446-SUM($I454:BD454)))</f>
        <v>0</v>
      </c>
      <c r="BF454" s="154">
        <f>IF(BF$5&lt;=$D454,0,IF(SUM($D454,I435)&gt;BF$5,$O446/I435,$O446-SUM($I454:BE454)))</f>
        <v>0</v>
      </c>
      <c r="BG454" s="154">
        <f>IF(BG$5&lt;=$D454,0,IF(SUM($D454,I435)&gt;BG$5,$O446/I435,$O446-SUM($I454:BF454)))</f>
        <v>0</v>
      </c>
      <c r="BH454" s="154">
        <f>IF(BH$5&lt;=$D454,0,IF(SUM($D454,I435)&gt;BH$5,$O446/I435,$O446-SUM($I454:BG454)))</f>
        <v>0</v>
      </c>
      <c r="BI454" s="154">
        <f>IF(BI$5&lt;=$D454,0,IF(SUM($D454,I435)&gt;BI$5,$O446/I435,$O446-SUM($I454:BH454)))</f>
        <v>0</v>
      </c>
      <c r="BJ454" s="154">
        <f>IF(BJ$5&lt;=$D454,0,IF(SUM($D454,I435)&gt;BJ$5,$O446/I435,$O446-SUM($I454:BI454)))</f>
        <v>0</v>
      </c>
      <c r="BK454" s="154">
        <f>IF(BK$5&lt;=$D454,0,IF(SUM($D454,I435)&gt;BK$5,$O446/I435,$O446-SUM($I454:BJ454)))</f>
        <v>0</v>
      </c>
      <c r="BL454" s="154">
        <f>IF(BL$5&lt;=$D454,0,IF(SUM($D454,I435)&gt;BL$5,$O446/I435,$O446-SUM($I454:BK454)))</f>
        <v>0</v>
      </c>
      <c r="BM454" s="154">
        <f>IF(BM$5&lt;=$D454,0,IF(SUM($D454,I435)&gt;BM$5,$O446/I435,$O446-SUM($I454:BL454)))</f>
        <v>0</v>
      </c>
      <c r="BN454" s="154">
        <f>IF(BN$5&lt;=$D454,0,IF(SUM($D454,I435)&gt;BN$5,$O446/I435,$O446-SUM($I454:BM454)))</f>
        <v>0</v>
      </c>
      <c r="BO454" s="154">
        <f>IF(BO$5&lt;=$D454,0,IF(SUM($D454,I435)&gt;BO$5,$O446/I435,$O446-SUM($I454:BN454)))</f>
        <v>0</v>
      </c>
      <c r="BP454" s="154">
        <f>IF(BP$5&lt;=$D454,0,IF(SUM($D454,I435)&gt;BP$5,$O446/I435,$O446-SUM($I454:BO454)))</f>
        <v>0</v>
      </c>
      <c r="BQ454" s="154">
        <f>IF(BQ$5&lt;=$D454,0,IF(SUM($D454,I435)&gt;BQ$5,$O446/I435,$O446-SUM($I454:BP454)))</f>
        <v>0</v>
      </c>
      <c r="BR454" s="154">
        <f>IF(BR$5&lt;=$D454,0,IF(SUM($D454,I435)&gt;BR$5,$O446/I435,$O446-SUM($I454:BQ454)))</f>
        <v>0</v>
      </c>
      <c r="BS454" s="154">
        <f>IF(BS$5&lt;=$D454,0,IF(SUM($D454,I435)&gt;BS$5,$O446/I435,$O446-SUM($I454:BR454)))</f>
        <v>0</v>
      </c>
      <c r="BT454" s="154">
        <f>IF(BT$5&lt;=$D454,0,IF(SUM($D454,I435)&gt;BT$5,$O446/I435,$O446-SUM($I454:BS454)))</f>
        <v>0</v>
      </c>
      <c r="BU454" s="154">
        <f>IF(BU$5&lt;=$D454,0,IF(SUM($D454,I435)&gt;BU$5,$O446/I435,$O446-SUM($I454:BT454)))</f>
        <v>0</v>
      </c>
      <c r="BV454" s="154">
        <f>IF(BV$5&lt;=$D454,0,IF(SUM($D454,I435)&gt;BV$5,$O446/I435,$O446-SUM($I454:BU454)))</f>
        <v>0</v>
      </c>
      <c r="BW454" s="154">
        <f>IF(BW$5&lt;=$D454,0,IF(SUM($D454,I435)&gt;BW$5,$O446/I435,$O446-SUM($I454:BV454)))</f>
        <v>0</v>
      </c>
    </row>
    <row r="455" spans="4:75" ht="12.75" customHeight="1" outlineLevel="1">
      <c r="D455" s="155">
        <f t="shared" si="116"/>
        <v>2019</v>
      </c>
      <c r="E455" s="120" t="s">
        <v>55</v>
      </c>
      <c r="I455" s="134"/>
      <c r="J455" s="152">
        <f>IF(J$5&lt;=$D455,0,IF(SUM($D455,I435)&gt;J$5,$P446/I435,$P446-SUM($I455:I455)))</f>
        <v>0</v>
      </c>
      <c r="K455" s="152">
        <f>IF(K$5&lt;=$D455,0,IF(SUM($D455,I435)&gt;K$5,$P446/I435,$P446-SUM($I455:J455)))</f>
        <v>0</v>
      </c>
      <c r="L455" s="152">
        <f>IF(L$5&lt;=$D455,0,IF(SUM($D455,I435)&gt;L$5,$P446/I435,$P446-SUM($I455:K455)))</f>
        <v>0</v>
      </c>
      <c r="M455" s="152">
        <f>IF(M$5&lt;=$D455,0,IF(SUM($D455,I435)&gt;M$5,$P446/I435,$P446-SUM($I455:L455)))</f>
        <v>0</v>
      </c>
      <c r="N455" s="152">
        <f>IF(N$5&lt;=$D455,0,IF(SUM($D455,I435)&gt;N$5,$P446/I435,$P446-SUM($I455:M455)))</f>
        <v>0</v>
      </c>
      <c r="O455" s="152">
        <f>IF(O$5&lt;=$D455,0,IF(SUM($D455,I435)&gt;O$5,$P446/I435,$P446-SUM($I455:N455)))</f>
        <v>0</v>
      </c>
      <c r="P455" s="152">
        <f>IF(P$5&lt;=$D455,0,IF(SUM($D455,I435)&gt;P$5,$P446/I435,$P446-SUM($I455:O455)))</f>
        <v>0</v>
      </c>
      <c r="Q455" s="153">
        <f>IF(Q$5&lt;=$D455,0,IF(SUM($D455,I435)&gt;Q$5,$P446/I435,$P446-SUM($I455:P455)))</f>
        <v>0</v>
      </c>
      <c r="R455" s="154">
        <f>IF(R$5&lt;=$D455,0,IF(SUM($D455,I435)&gt;R$5,$P446/I435,$P446-SUM($I455:Q455)))</f>
        <v>0</v>
      </c>
      <c r="S455" s="154">
        <f>IF(S$5&lt;=$D455,0,IF(SUM($D455,I435)&gt;S$5,$P446/I435,$P446-SUM($I455:R455)))</f>
        <v>0</v>
      </c>
      <c r="T455" s="154">
        <f>IF(T$5&lt;=$D455,0,IF(SUM($D455,I435)&gt;T$5,$P446/I435,$P446-SUM($I455:S455)))</f>
        <v>0</v>
      </c>
      <c r="U455" s="154">
        <f>IF(U$5&lt;=$D455,0,IF(SUM($D455,I435)&gt;U$5,$P446/I435,$P446-SUM($I455:T455)))</f>
        <v>0</v>
      </c>
      <c r="V455" s="154">
        <f>IF(V$5&lt;=$D455,0,IF(SUM($D455,I435)&gt;V$5,$P446/I435,$P446-SUM($I455:U455)))</f>
        <v>0</v>
      </c>
      <c r="W455" s="154">
        <f>IF(W$5&lt;=$D455,0,IF(SUM($D455,I435)&gt;W$5,$P446/I435,$P446-SUM($I455:V455)))</f>
        <v>0</v>
      </c>
      <c r="X455" s="154">
        <f>IF(X$5&lt;=$D455,0,IF(SUM($D455,I435)&gt;X$5,$P446/I435,$P446-SUM($I455:W455)))</f>
        <v>0</v>
      </c>
      <c r="Y455" s="154">
        <f>IF(Y$5&lt;=$D455,0,IF(SUM($D455,I435)&gt;Y$5,$P446/I435,$P446-SUM($I455:X455)))</f>
        <v>0</v>
      </c>
      <c r="Z455" s="154">
        <f>IF(Z$5&lt;=$D455,0,IF(SUM($D455,I435)&gt;Z$5,$P446/I435,$P446-SUM($I455:Y455)))</f>
        <v>0</v>
      </c>
      <c r="AA455" s="154">
        <f>IF(AA$5&lt;=$D455,0,IF(SUM($D455,I435)&gt;AA$5,$P446/I435,$P446-SUM($I455:Z455)))</f>
        <v>0</v>
      </c>
      <c r="AB455" s="154">
        <f>IF(AB$5&lt;=$D455,0,IF(SUM($D455,I435)&gt;AB$5,$P446/I435,$P446-SUM($I455:AA455)))</f>
        <v>0</v>
      </c>
      <c r="AC455" s="154">
        <f>IF(AC$5&lt;=$D455,0,IF(SUM($D455,I435)&gt;AC$5,$P446/I435,$P446-SUM($I455:AB455)))</f>
        <v>0</v>
      </c>
      <c r="AD455" s="154">
        <f>IF(AD$5&lt;=$D455,0,IF(SUM($D455,I435)&gt;AD$5,$P446/I435,$P446-SUM($I455:AC455)))</f>
        <v>0</v>
      </c>
      <c r="AE455" s="154">
        <f>IF(AE$5&lt;=$D455,0,IF(SUM($D455,I435)&gt;AE$5,$P446/I435,$P446-SUM($I455:AD455)))</f>
        <v>0</v>
      </c>
      <c r="AF455" s="154">
        <f>IF(AF$5&lt;=$D455,0,IF(SUM($D455,I435)&gt;AF$5,$P446/I435,$P446-SUM($I455:AE455)))</f>
        <v>0</v>
      </c>
      <c r="AG455" s="154">
        <f>IF(AG$5&lt;=$D455,0,IF(SUM($D455,I435)&gt;AG$5,$P446/I435,$P446-SUM($I455:AF455)))</f>
        <v>0</v>
      </c>
      <c r="AH455" s="154">
        <f>IF(AH$5&lt;=$D455,0,IF(SUM($D455,I435)&gt;AH$5,$P446/I435,$P446-SUM($I455:AG455)))</f>
        <v>0</v>
      </c>
      <c r="AI455" s="154">
        <f>IF(AI$5&lt;=$D455,0,IF(SUM($D455,I435)&gt;AI$5,$P446/I435,$P446-SUM($I455:AH455)))</f>
        <v>0</v>
      </c>
      <c r="AJ455" s="154">
        <f>IF(AJ$5&lt;=$D455,0,IF(SUM($D455,I435)&gt;AJ$5,$P446/I435,$P446-SUM($I455:AI455)))</f>
        <v>0</v>
      </c>
      <c r="AK455" s="154">
        <f>IF(AK$5&lt;=$D455,0,IF(SUM($D455,I435)&gt;AK$5,$P446/I435,$P446-SUM($I455:AJ455)))</f>
        <v>0</v>
      </c>
      <c r="AL455" s="154">
        <f>IF(AL$5&lt;=$D455,0,IF(SUM($D455,I435)&gt;AL$5,$P446/I435,$P446-SUM($I455:AK455)))</f>
        <v>0</v>
      </c>
      <c r="AM455" s="154">
        <f>IF(AM$5&lt;=$D455,0,IF(SUM($D455,I435)&gt;AM$5,$P446/I435,$P446-SUM($I455:AL455)))</f>
        <v>0</v>
      </c>
      <c r="AN455" s="154">
        <f>IF(AN$5&lt;=$D455,0,IF(SUM($D455,I435)&gt;AN$5,$P446/I435,$P446-SUM($I455:AM455)))</f>
        <v>0</v>
      </c>
      <c r="AO455" s="154">
        <f>IF(AO$5&lt;=$D455,0,IF(SUM($D455,I435)&gt;AO$5,$P446/I435,$P446-SUM($I455:AN455)))</f>
        <v>0</v>
      </c>
      <c r="AP455" s="154">
        <f>IF(AP$5&lt;=$D455,0,IF(SUM($D455,I435)&gt;AP$5,$P446/I435,$P446-SUM($I455:AO455)))</f>
        <v>0</v>
      </c>
      <c r="AQ455" s="154">
        <f>IF(AQ$5&lt;=$D455,0,IF(SUM($D455,I435)&gt;AQ$5,$P446/I435,$P446-SUM($I455:AP455)))</f>
        <v>0</v>
      </c>
      <c r="AR455" s="154">
        <f>IF(AR$5&lt;=$D455,0,IF(SUM($D455,I435)&gt;AR$5,$P446/I435,$P446-SUM($I455:AQ455)))</f>
        <v>0</v>
      </c>
      <c r="AS455" s="154">
        <f>IF(AS$5&lt;=$D455,0,IF(SUM($D455,I435)&gt;AS$5,$P446/I435,$P446-SUM($I455:AR455)))</f>
        <v>0</v>
      </c>
      <c r="AT455" s="154">
        <f>IF(AT$5&lt;=$D455,0,IF(SUM($D455,I435)&gt;AT$5,$P446/I435,$P446-SUM($I455:AS455)))</f>
        <v>0</v>
      </c>
      <c r="AU455" s="154">
        <f>IF(AU$5&lt;=$D455,0,IF(SUM($D455,I435)&gt;AU$5,$P446/I435,$P446-SUM($I455:AT455)))</f>
        <v>0</v>
      </c>
      <c r="AV455" s="154">
        <f>IF(AV$5&lt;=$D455,0,IF(SUM($D455,I435)&gt;AV$5,$P446/I435,$P446-SUM($I455:AU455)))</f>
        <v>0</v>
      </c>
      <c r="AW455" s="154">
        <f>IF(AW$5&lt;=$D455,0,IF(SUM($D455,I435)&gt;AW$5,$P446/I435,$P446-SUM($I455:AV455)))</f>
        <v>0</v>
      </c>
      <c r="AX455" s="154">
        <f>IF(AX$5&lt;=$D455,0,IF(SUM($D455,I435)&gt;AX$5,$P446/I435,$P446-SUM($I455:AW455)))</f>
        <v>0</v>
      </c>
      <c r="AY455" s="154">
        <f>IF(AY$5&lt;=$D455,0,IF(SUM($D455,I435)&gt;AY$5,$P446/I435,$P446-SUM($I455:AX455)))</f>
        <v>0</v>
      </c>
      <c r="AZ455" s="154">
        <f>IF(AZ$5&lt;=$D455,0,IF(SUM($D455,I435)&gt;AZ$5,$P446/I435,$P446-SUM($I455:AY455)))</f>
        <v>0</v>
      </c>
      <c r="BA455" s="154">
        <f>IF(BA$5&lt;=$D455,0,IF(SUM($D455,I435)&gt;BA$5,$P446/I435,$P446-SUM($I455:AZ455)))</f>
        <v>0</v>
      </c>
      <c r="BB455" s="154">
        <f>IF(BB$5&lt;=$D455,0,IF(SUM($D455,I435)&gt;BB$5,$P446/I435,$P446-SUM($I455:BA455)))</f>
        <v>0</v>
      </c>
      <c r="BC455" s="154">
        <f>IF(BC$5&lt;=$D455,0,IF(SUM($D455,I435)&gt;BC$5,$P446/I435,$P446-SUM($I455:BB455)))</f>
        <v>0</v>
      </c>
      <c r="BD455" s="154">
        <f>IF(BD$5&lt;=$D455,0,IF(SUM($D455,I435)&gt;BD$5,$P446/I435,$P446-SUM($I455:BC455)))</f>
        <v>0</v>
      </c>
      <c r="BE455" s="154">
        <f>IF(BE$5&lt;=$D455,0,IF(SUM($D455,I435)&gt;BE$5,$P446/I435,$P446-SUM($I455:BD455)))</f>
        <v>0</v>
      </c>
      <c r="BF455" s="154">
        <f>IF(BF$5&lt;=$D455,0,IF(SUM($D455,I435)&gt;BF$5,$P446/I435,$P446-SUM($I455:BE455)))</f>
        <v>0</v>
      </c>
      <c r="BG455" s="154">
        <f>IF(BG$5&lt;=$D455,0,IF(SUM($D455,I435)&gt;BG$5,$P446/I435,$P446-SUM($I455:BF455)))</f>
        <v>0</v>
      </c>
      <c r="BH455" s="154">
        <f>IF(BH$5&lt;=$D455,0,IF(SUM($D455,I435)&gt;BH$5,$P446/I435,$P446-SUM($I455:BG455)))</f>
        <v>0</v>
      </c>
      <c r="BI455" s="154">
        <f>IF(BI$5&lt;=$D455,0,IF(SUM($D455,I435)&gt;BI$5,$P446/I435,$P446-SUM($I455:BH455)))</f>
        <v>0</v>
      </c>
      <c r="BJ455" s="154">
        <f>IF(BJ$5&lt;=$D455,0,IF(SUM($D455,I435)&gt;BJ$5,$P446/I435,$P446-SUM($I455:BI455)))</f>
        <v>0</v>
      </c>
      <c r="BK455" s="154">
        <f>IF(BK$5&lt;=$D455,0,IF(SUM($D455,I435)&gt;BK$5,$P446/I435,$P446-SUM($I455:BJ455)))</f>
        <v>0</v>
      </c>
      <c r="BL455" s="154">
        <f>IF(BL$5&lt;=$D455,0,IF(SUM($D455,I435)&gt;BL$5,$P446/I435,$P446-SUM($I455:BK455)))</f>
        <v>0</v>
      </c>
      <c r="BM455" s="154">
        <f>IF(BM$5&lt;=$D455,0,IF(SUM($D455,I435)&gt;BM$5,$P446/I435,$P446-SUM($I455:BL455)))</f>
        <v>0</v>
      </c>
      <c r="BN455" s="154">
        <f>IF(BN$5&lt;=$D455,0,IF(SUM($D455,I435)&gt;BN$5,$P446/I435,$P446-SUM($I455:BM455)))</f>
        <v>0</v>
      </c>
      <c r="BO455" s="154">
        <f>IF(BO$5&lt;=$D455,0,IF(SUM($D455,I435)&gt;BO$5,$P446/I435,$P446-SUM($I455:BN455)))</f>
        <v>0</v>
      </c>
      <c r="BP455" s="154">
        <f>IF(BP$5&lt;=$D455,0,IF(SUM($D455,I435)&gt;BP$5,$P446/I435,$P446-SUM($I455:BO455)))</f>
        <v>0</v>
      </c>
      <c r="BQ455" s="154">
        <f>IF(BQ$5&lt;=$D455,0,IF(SUM($D455,I435)&gt;BQ$5,$P446/I435,$P446-SUM($I455:BP455)))</f>
        <v>0</v>
      </c>
      <c r="BR455" s="154">
        <f>IF(BR$5&lt;=$D455,0,IF(SUM($D455,I435)&gt;BR$5,$P446/I435,$P446-SUM($I455:BQ455)))</f>
        <v>0</v>
      </c>
      <c r="BS455" s="154">
        <f>IF(BS$5&lt;=$D455,0,IF(SUM($D455,I435)&gt;BS$5,$P446/I435,$P446-SUM($I455:BR455)))</f>
        <v>0</v>
      </c>
      <c r="BT455" s="154">
        <f>IF(BT$5&lt;=$D455,0,IF(SUM($D455,I435)&gt;BT$5,$P446/I435,$P446-SUM($I455:BS455)))</f>
        <v>0</v>
      </c>
      <c r="BU455" s="154">
        <f>IF(BU$5&lt;=$D455,0,IF(SUM($D455,I435)&gt;BU$5,$P446/I435,$P446-SUM($I455:BT455)))</f>
        <v>0</v>
      </c>
      <c r="BV455" s="154">
        <f>IF(BV$5&lt;=$D455,0,IF(SUM($D455,I435)&gt;BV$5,$P446/I435,$P446-SUM($I455:BU455)))</f>
        <v>0</v>
      </c>
      <c r="BW455" s="154">
        <f>IF(BW$5&lt;=$D455,0,IF(SUM($D455,I435)&gt;BW$5,$P446/I435,$P446-SUM($I455:BV455)))</f>
        <v>0</v>
      </c>
    </row>
    <row r="456" spans="4:75" ht="12.75" customHeight="1" outlineLevel="1">
      <c r="D456" s="155">
        <f t="shared" si="116"/>
        <v>2020</v>
      </c>
      <c r="E456" s="120" t="s">
        <v>55</v>
      </c>
      <c r="I456" s="134"/>
      <c r="J456" s="152">
        <f>IF(J$5&lt;=$D456,0,IF(SUM($D456,I435)&gt;J$5,$Q446/I435,$Q446-SUM($I456:I456)))</f>
        <v>0</v>
      </c>
      <c r="K456" s="152">
        <f>IF(K$5&lt;=$D456,0,IF(SUM($D456,I435)&gt;K$5,$Q446/I435,$Q446-SUM($I456:J456)))</f>
        <v>0</v>
      </c>
      <c r="L456" s="152">
        <f>IF(L$5&lt;=$D456,0,IF(SUM($D456,I435)&gt;L$5,$Q446/I435,$Q446-SUM($I456:K456)))</f>
        <v>0</v>
      </c>
      <c r="M456" s="152">
        <f>IF(M$5&lt;=$D456,0,IF(SUM($D456,I435)&gt;M$5,$Q446/I435,$Q446-SUM($I456:L456)))</f>
        <v>0</v>
      </c>
      <c r="N456" s="152">
        <f>IF(N$5&lt;=$D456,0,IF(SUM($D456,I435)&gt;N$5,$Q446/I435,$Q446-SUM($I456:M456)))</f>
        <v>0</v>
      </c>
      <c r="O456" s="152">
        <f>IF(O$5&lt;=$D456,0,IF(SUM($D456,I435)&gt;O$5,$Q446/I435,$Q446-SUM($I456:N456)))</f>
        <v>0</v>
      </c>
      <c r="P456" s="152">
        <f>IF(P$5&lt;=$D456,0,IF(SUM($D456,I435)&gt;P$5,$Q446/I435,$Q446-SUM($I456:O456)))</f>
        <v>0</v>
      </c>
      <c r="Q456" s="152">
        <f>IF(Q$5&lt;=$D456,0,IF(SUM($D456,I435)&gt;Q$5,$Q446/I435,$Q446-SUM($I456:P456)))</f>
        <v>0</v>
      </c>
      <c r="R456" s="153">
        <f>IF(R$5&lt;=$D456,0,IF(SUM($D456,I435)&gt;R$5,$Q446/I435,$Q446-SUM($I456:Q456)))</f>
        <v>0</v>
      </c>
      <c r="S456" s="154">
        <f>IF(S$5&lt;=$D456,0,IF(SUM($D456,I435)&gt;S$5,$Q446/I435,$Q446-SUM($I456:R456)))</f>
        <v>0</v>
      </c>
      <c r="T456" s="154">
        <f>IF(T$5&lt;=$D456,0,IF(SUM($D456,I435)&gt;T$5,$Q446/I435,$Q446-SUM($I456:S456)))</f>
        <v>0</v>
      </c>
      <c r="U456" s="154">
        <f>IF(U$5&lt;=$D456,0,IF(SUM($D456,I435)&gt;U$5,$Q446/I435,$Q446-SUM($I456:T456)))</f>
        <v>0</v>
      </c>
      <c r="V456" s="154">
        <f>IF(V$5&lt;=$D456,0,IF(SUM($D456,I435)&gt;V$5,$Q446/I435,$Q446-SUM($I456:U456)))</f>
        <v>0</v>
      </c>
      <c r="W456" s="154">
        <f>IF(W$5&lt;=$D456,0,IF(SUM($D456,I435)&gt;W$5,$Q446/I435,$Q446-SUM($I456:V456)))</f>
        <v>0</v>
      </c>
      <c r="X456" s="154">
        <f>IF(X$5&lt;=$D456,0,IF(SUM($D456,I435)&gt;X$5,$Q446/I435,$Q446-SUM($I456:W456)))</f>
        <v>0</v>
      </c>
      <c r="Y456" s="154">
        <f>IF(Y$5&lt;=$D456,0,IF(SUM($D456,I435)&gt;Y$5,$Q446/I435,$Q446-SUM($I456:X456)))</f>
        <v>0</v>
      </c>
      <c r="Z456" s="154">
        <f>IF(Z$5&lt;=$D456,0,IF(SUM($D456,I435)&gt;Z$5,$Q446/I435,$Q446-SUM($I456:Y456)))</f>
        <v>0</v>
      </c>
      <c r="AA456" s="154">
        <f>IF(AA$5&lt;=$D456,0,IF(SUM($D456,I435)&gt;AA$5,$Q446/I435,$Q446-SUM($I456:Z456)))</f>
        <v>0</v>
      </c>
      <c r="AB456" s="154">
        <f>IF(AB$5&lt;=$D456,0,IF(SUM($D456,I435)&gt;AB$5,$Q446/I435,$Q446-SUM($I456:AA456)))</f>
        <v>0</v>
      </c>
      <c r="AC456" s="154">
        <f>IF(AC$5&lt;=$D456,0,IF(SUM($D456,I435)&gt;AC$5,$Q446/I435,$Q446-SUM($I456:AB456)))</f>
        <v>0</v>
      </c>
      <c r="AD456" s="154">
        <f>IF(AD$5&lt;=$D456,0,IF(SUM($D456,I435)&gt;AD$5,$Q446/I435,$Q446-SUM($I456:AC456)))</f>
        <v>0</v>
      </c>
      <c r="AE456" s="154">
        <f>IF(AE$5&lt;=$D456,0,IF(SUM($D456,I435)&gt;AE$5,$Q446/I435,$Q446-SUM($I456:AD456)))</f>
        <v>0</v>
      </c>
      <c r="AF456" s="154">
        <f>IF(AF$5&lt;=$D456,0,IF(SUM($D456,I435)&gt;AF$5,$Q446/I435,$Q446-SUM($I456:AE456)))</f>
        <v>0</v>
      </c>
      <c r="AG456" s="154">
        <f>IF(AG$5&lt;=$D456,0,IF(SUM($D456,I435)&gt;AG$5,$Q446/I435,$Q446-SUM($I456:AF456)))</f>
        <v>0</v>
      </c>
      <c r="AH456" s="154">
        <f>IF(AH$5&lt;=$D456,0,IF(SUM($D456,I435)&gt;AH$5,$Q446/I435,$Q446-SUM($I456:AG456)))</f>
        <v>0</v>
      </c>
      <c r="AI456" s="154">
        <f>IF(AI$5&lt;=$D456,0,IF(SUM($D456,I435)&gt;AI$5,$Q446/I435,$Q446-SUM($I456:AH456)))</f>
        <v>0</v>
      </c>
      <c r="AJ456" s="154">
        <f>IF(AJ$5&lt;=$D456,0,IF(SUM($D456,I435)&gt;AJ$5,$Q446/I435,$Q446-SUM($I456:AI456)))</f>
        <v>0</v>
      </c>
      <c r="AK456" s="154">
        <f>IF(AK$5&lt;=$D456,0,IF(SUM($D456,I435)&gt;AK$5,$Q446/I435,$Q446-SUM($I456:AJ456)))</f>
        <v>0</v>
      </c>
      <c r="AL456" s="154">
        <f>IF(AL$5&lt;=$D456,0,IF(SUM($D456,I435)&gt;AL$5,$Q446/I435,$Q446-SUM($I456:AK456)))</f>
        <v>0</v>
      </c>
      <c r="AM456" s="154">
        <f>IF(AM$5&lt;=$D456,0,IF(SUM($D456,I435)&gt;AM$5,$Q446/I435,$Q446-SUM($I456:AL456)))</f>
        <v>0</v>
      </c>
      <c r="AN456" s="154">
        <f>IF(AN$5&lt;=$D456,0,IF(SUM($D456,I435)&gt;AN$5,$Q446/I435,$Q446-SUM($I456:AM456)))</f>
        <v>0</v>
      </c>
      <c r="AO456" s="154">
        <f>IF(AO$5&lt;=$D456,0,IF(SUM($D456,I435)&gt;AO$5,$Q446/I435,$Q446-SUM($I456:AN456)))</f>
        <v>0</v>
      </c>
      <c r="AP456" s="154">
        <f>IF(AP$5&lt;=$D456,0,IF(SUM($D456,I435)&gt;AP$5,$Q446/I435,$Q446-SUM($I456:AO456)))</f>
        <v>0</v>
      </c>
      <c r="AQ456" s="154">
        <f>IF(AQ$5&lt;=$D456,0,IF(SUM($D456,I435)&gt;AQ$5,$Q446/I435,$Q446-SUM($I456:AP456)))</f>
        <v>0</v>
      </c>
      <c r="AR456" s="154">
        <f>IF(AR$5&lt;=$D456,0,IF(SUM($D456,I435)&gt;AR$5,$Q446/I435,$Q446-SUM($I456:AQ456)))</f>
        <v>0</v>
      </c>
      <c r="AS456" s="154">
        <f>IF(AS$5&lt;=$D456,0,IF(SUM($D456,I435)&gt;AS$5,$Q446/I435,$Q446-SUM($I456:AR456)))</f>
        <v>0</v>
      </c>
      <c r="AT456" s="154">
        <f>IF(AT$5&lt;=$D456,0,IF(SUM($D456,I435)&gt;AT$5,$Q446/I435,$Q446-SUM($I456:AS456)))</f>
        <v>0</v>
      </c>
      <c r="AU456" s="154">
        <f>IF(AU$5&lt;=$D456,0,IF(SUM($D456,I435)&gt;AU$5,$Q446/I435,$Q446-SUM($I456:AT456)))</f>
        <v>0</v>
      </c>
      <c r="AV456" s="154">
        <f>IF(AV$5&lt;=$D456,0,IF(SUM($D456,I435)&gt;AV$5,$Q446/I435,$Q446-SUM($I456:AU456)))</f>
        <v>0</v>
      </c>
      <c r="AW456" s="154">
        <f>IF(AW$5&lt;=$D456,0,IF(SUM($D456,I435)&gt;AW$5,$Q446/I435,$Q446-SUM($I456:AV456)))</f>
        <v>0</v>
      </c>
      <c r="AX456" s="154">
        <f>IF(AX$5&lt;=$D456,0,IF(SUM($D456,I435)&gt;AX$5,$Q446/I435,$Q446-SUM($I456:AW456)))</f>
        <v>0</v>
      </c>
      <c r="AY456" s="154">
        <f>IF(AY$5&lt;=$D456,0,IF(SUM($D456,I435)&gt;AY$5,$Q446/I435,$Q446-SUM($I456:AX456)))</f>
        <v>0</v>
      </c>
      <c r="AZ456" s="154">
        <f>IF(AZ$5&lt;=$D456,0,IF(SUM($D456,I435)&gt;AZ$5,$Q446/I435,$Q446-SUM($I456:AY456)))</f>
        <v>0</v>
      </c>
      <c r="BA456" s="154">
        <f>IF(BA$5&lt;=$D456,0,IF(SUM($D456,I435)&gt;BA$5,$Q446/I435,$Q446-SUM($I456:AZ456)))</f>
        <v>0</v>
      </c>
      <c r="BB456" s="154">
        <f>IF(BB$5&lt;=$D456,0,IF(SUM($D456,I435)&gt;BB$5,$Q446/I435,$Q446-SUM($I456:BA456)))</f>
        <v>0</v>
      </c>
      <c r="BC456" s="154">
        <f>IF(BC$5&lt;=$D456,0,IF(SUM($D456,I435)&gt;BC$5,$Q446/I435,$Q446-SUM($I456:BB456)))</f>
        <v>0</v>
      </c>
      <c r="BD456" s="154">
        <f>IF(BD$5&lt;=$D456,0,IF(SUM($D456,I435)&gt;BD$5,$Q446/I435,$Q446-SUM($I456:BC456)))</f>
        <v>0</v>
      </c>
      <c r="BE456" s="154">
        <f>IF(BE$5&lt;=$D456,0,IF(SUM($D456,I435)&gt;BE$5,$Q446/I435,$Q446-SUM($I456:BD456)))</f>
        <v>0</v>
      </c>
      <c r="BF456" s="154">
        <f>IF(BF$5&lt;=$D456,0,IF(SUM($D456,I435)&gt;BF$5,$Q446/I435,$Q446-SUM($I456:BE456)))</f>
        <v>0</v>
      </c>
      <c r="BG456" s="154">
        <f>IF(BG$5&lt;=$D456,0,IF(SUM($D456,I435)&gt;BG$5,$Q446/I435,$Q446-SUM($I456:BF456)))</f>
        <v>0</v>
      </c>
      <c r="BH456" s="154">
        <f>IF(BH$5&lt;=$D456,0,IF(SUM($D456,I435)&gt;BH$5,$Q446/I435,$Q446-SUM($I456:BG456)))</f>
        <v>0</v>
      </c>
      <c r="BI456" s="154">
        <f>IF(BI$5&lt;=$D456,0,IF(SUM($D456,I435)&gt;BI$5,$Q446/I435,$Q446-SUM($I456:BH456)))</f>
        <v>0</v>
      </c>
      <c r="BJ456" s="154">
        <f>IF(BJ$5&lt;=$D456,0,IF(SUM($D456,I435)&gt;BJ$5,$Q446/I435,$Q446-SUM($I456:BI456)))</f>
        <v>0</v>
      </c>
      <c r="BK456" s="154">
        <f>IF(BK$5&lt;=$D456,0,IF(SUM($D456,I435)&gt;BK$5,$Q446/I435,$Q446-SUM($I456:BJ456)))</f>
        <v>0</v>
      </c>
      <c r="BL456" s="154">
        <f>IF(BL$5&lt;=$D456,0,IF(SUM($D456,I435)&gt;BL$5,$Q446/I435,$Q446-SUM($I456:BK456)))</f>
        <v>0</v>
      </c>
      <c r="BM456" s="154">
        <f>IF(BM$5&lt;=$D456,0,IF(SUM($D456,I435)&gt;BM$5,$Q446/I435,$Q446-SUM($I456:BL456)))</f>
        <v>0</v>
      </c>
      <c r="BN456" s="154">
        <f>IF(BN$5&lt;=$D456,0,IF(SUM($D456,I435)&gt;BN$5,$Q446/I435,$Q446-SUM($I456:BM456)))</f>
        <v>0</v>
      </c>
      <c r="BO456" s="154">
        <f>IF(BO$5&lt;=$D456,0,IF(SUM($D456,I435)&gt;BO$5,$Q446/I435,$Q446-SUM($I456:BN456)))</f>
        <v>0</v>
      </c>
      <c r="BP456" s="154">
        <f>IF(BP$5&lt;=$D456,0,IF(SUM($D456,I435)&gt;BP$5,$Q446/I435,$Q446-SUM($I456:BO456)))</f>
        <v>0</v>
      </c>
      <c r="BQ456" s="154">
        <f>IF(BQ$5&lt;=$D456,0,IF(SUM($D456,I435)&gt;BQ$5,$Q446/I435,$Q446-SUM($I456:BP456)))</f>
        <v>0</v>
      </c>
      <c r="BR456" s="154">
        <f>IF(BR$5&lt;=$D456,0,IF(SUM($D456,I435)&gt;BR$5,$Q446/I435,$Q446-SUM($I456:BQ456)))</f>
        <v>0</v>
      </c>
      <c r="BS456" s="154">
        <f>IF(BS$5&lt;=$D456,0,IF(SUM($D456,I435)&gt;BS$5,$Q446/I435,$Q446-SUM($I456:BR456)))</f>
        <v>0</v>
      </c>
      <c r="BT456" s="154">
        <f>IF(BT$5&lt;=$D456,0,IF(SUM($D456,I435)&gt;BT$5,$Q446/I435,$Q446-SUM($I456:BS456)))</f>
        <v>0</v>
      </c>
      <c r="BU456" s="154">
        <f>IF(BU$5&lt;=$D456,0,IF(SUM($D456,I435)&gt;BU$5,$Q446/I435,$Q446-SUM($I456:BT456)))</f>
        <v>0</v>
      </c>
      <c r="BV456" s="154">
        <f>IF(BV$5&lt;=$D456,0,IF(SUM($D456,I435)&gt;BV$5,$Q446/I435,$Q446-SUM($I456:BU456)))</f>
        <v>0</v>
      </c>
      <c r="BW456" s="154">
        <f>IF(BW$5&lt;=$D456,0,IF(SUM($D456,I435)&gt;BW$5,$Q446/I435,$Q446-SUM($I456:BV456)))</f>
        <v>0</v>
      </c>
    </row>
    <row r="457" spans="4:75" ht="12.75" customHeight="1" outlineLevel="1">
      <c r="D457" s="155">
        <f t="shared" si="116"/>
        <v>2021</v>
      </c>
      <c r="E457" s="120" t="s">
        <v>55</v>
      </c>
      <c r="I457" s="134"/>
      <c r="J457" s="152">
        <f>IF(J$5&lt;=$D457,0,IF(SUM($D457,I435)&gt;J$5,$R446/I435,$R446-SUM($I457:I457)))</f>
        <v>0</v>
      </c>
      <c r="K457" s="152">
        <f>IF(K$5&lt;=$D457,0,IF(SUM($D457,I435)&gt;K$5,$R446/I435,$R446-SUM($I457:J457)))</f>
        <v>0</v>
      </c>
      <c r="L457" s="152">
        <f>IF(L$5&lt;=$D457,0,IF(SUM($D457,I435)&gt;L$5,$R446/I435,$R446-SUM($I457:K457)))</f>
        <v>0</v>
      </c>
      <c r="M457" s="152">
        <f>IF(M$5&lt;=$D457,0,IF(SUM($D457,I435)&gt;M$5,$R446/I435,$R446-SUM($I457:L457)))</f>
        <v>0</v>
      </c>
      <c r="N457" s="152">
        <f>IF(N$5&lt;=$D457,0,IF(SUM($D457,I435)&gt;N$5,$R446/I435,$R446-SUM($I457:M457)))</f>
        <v>0</v>
      </c>
      <c r="O457" s="152">
        <f>IF(O$5&lt;=$D457,0,IF(SUM($D457,I435)&gt;O$5,$R446/I435,$R446-SUM($I457:N457)))</f>
        <v>0</v>
      </c>
      <c r="P457" s="152">
        <f>IF(P$5&lt;=$D457,0,IF(SUM($D457,I435)&gt;P$5,$R446/I435,$R446-SUM($I457:O457)))</f>
        <v>0</v>
      </c>
      <c r="Q457" s="152">
        <f>IF(Q$5&lt;=$D457,0,IF(SUM($D457,I435)&gt;Q$5,$R446/I435,$R446-SUM($I457:P457)))</f>
        <v>0</v>
      </c>
      <c r="R457" s="152">
        <f>IF(R$5&lt;=$D457,0,IF(SUM($D457,I435)&gt;R$5,$R446/I435,$R446-SUM($I457:Q457)))</f>
        <v>0</v>
      </c>
      <c r="S457" s="153">
        <f>IF(S$5&lt;=$D457,0,IF(SUM($D457,I435)&gt;S$5,$R446/I435,$R446-SUM($I457:R457)))</f>
        <v>0</v>
      </c>
      <c r="T457" s="154">
        <f>IF(T$5&lt;=$D457,0,IF(SUM($D457,I435)&gt;T$5,$R446/I435,$R446-SUM($I457:S457)))</f>
        <v>0</v>
      </c>
      <c r="U457" s="154">
        <f>IF(U$5&lt;=$D457,0,IF(SUM($D457,I435)&gt;U$5,$R446/I435,$R446-SUM($I457:T457)))</f>
        <v>0</v>
      </c>
      <c r="V457" s="154">
        <f>IF(V$5&lt;=$D457,0,IF(SUM($D457,I435)&gt;V$5,$R446/I435,$R446-SUM($I457:U457)))</f>
        <v>0</v>
      </c>
      <c r="W457" s="154">
        <f>IF(W$5&lt;=$D457,0,IF(SUM($D457,I435)&gt;W$5,$R446/I435,$R446-SUM($I457:V457)))</f>
        <v>0</v>
      </c>
      <c r="X457" s="154">
        <f>IF(X$5&lt;=$D457,0,IF(SUM($D457,I435)&gt;X$5,$R446/I435,$R446-SUM($I457:W457)))</f>
        <v>0</v>
      </c>
      <c r="Y457" s="154">
        <f>IF(Y$5&lt;=$D457,0,IF(SUM($D457,I435)&gt;Y$5,$R446/I435,$R446-SUM($I457:X457)))</f>
        <v>0</v>
      </c>
      <c r="Z457" s="154">
        <f>IF(Z$5&lt;=$D457,0,IF(SUM($D457,I435)&gt;Z$5,$R446/I435,$R446-SUM($I457:Y457)))</f>
        <v>0</v>
      </c>
      <c r="AA457" s="154">
        <f>IF(AA$5&lt;=$D457,0,IF(SUM($D457,I435)&gt;AA$5,$R446/I435,$R446-SUM($I457:Z457)))</f>
        <v>0</v>
      </c>
      <c r="AB457" s="154">
        <f>IF(AB$5&lt;=$D457,0,IF(SUM($D457,I435)&gt;AB$5,$R446/I435,$R446-SUM($I457:AA457)))</f>
        <v>0</v>
      </c>
      <c r="AC457" s="154">
        <f>IF(AC$5&lt;=$D457,0,IF(SUM($D457,I435)&gt;AC$5,$R446/I435,$R446-SUM($I457:AB457)))</f>
        <v>0</v>
      </c>
      <c r="AD457" s="154">
        <f>IF(AD$5&lt;=$D457,0,IF(SUM($D457,I435)&gt;AD$5,$R446/I435,$R446-SUM($I457:AC457)))</f>
        <v>0</v>
      </c>
      <c r="AE457" s="154">
        <f>IF(AE$5&lt;=$D457,0,IF(SUM($D457,I435)&gt;AE$5,$R446/I435,$R446-SUM($I457:AD457)))</f>
        <v>0</v>
      </c>
      <c r="AF457" s="154">
        <f>IF(AF$5&lt;=$D457,0,IF(SUM($D457,I435)&gt;AF$5,$R446/I435,$R446-SUM($I457:AE457)))</f>
        <v>0</v>
      </c>
      <c r="AG457" s="154">
        <f>IF(AG$5&lt;=$D457,0,IF(SUM($D457,I435)&gt;AG$5,$R446/I435,$R446-SUM($I457:AF457)))</f>
        <v>0</v>
      </c>
      <c r="AH457" s="154">
        <f>IF(AH$5&lt;=$D457,0,IF(SUM($D457,I435)&gt;AH$5,$R446/I435,$R446-SUM($I457:AG457)))</f>
        <v>0</v>
      </c>
      <c r="AI457" s="154">
        <f>IF(AI$5&lt;=$D457,0,IF(SUM($D457,I435)&gt;AI$5,$R446/I435,$R446-SUM($I457:AH457)))</f>
        <v>0</v>
      </c>
      <c r="AJ457" s="154">
        <f>IF(AJ$5&lt;=$D457,0,IF(SUM($D457,I435)&gt;AJ$5,$R446/I435,$R446-SUM($I457:AI457)))</f>
        <v>0</v>
      </c>
      <c r="AK457" s="154">
        <f>IF(AK$5&lt;=$D457,0,IF(SUM($D457,I435)&gt;AK$5,$R446/I435,$R446-SUM($I457:AJ457)))</f>
        <v>0</v>
      </c>
      <c r="AL457" s="154">
        <f>IF(AL$5&lt;=$D457,0,IF(SUM($D457,I435)&gt;AL$5,$R446/I435,$R446-SUM($I457:AK457)))</f>
        <v>0</v>
      </c>
      <c r="AM457" s="154">
        <f>IF(AM$5&lt;=$D457,0,IF(SUM($D457,I435)&gt;AM$5,$R446/I435,$R446-SUM($I457:AL457)))</f>
        <v>0</v>
      </c>
      <c r="AN457" s="154">
        <f>IF(AN$5&lt;=$D457,0,IF(SUM($D457,I435)&gt;AN$5,$R446/I435,$R446-SUM($I457:AM457)))</f>
        <v>0</v>
      </c>
      <c r="AO457" s="154">
        <f>IF(AO$5&lt;=$D457,0,IF(SUM($D457,I435)&gt;AO$5,$R446/I435,$R446-SUM($I457:AN457)))</f>
        <v>0</v>
      </c>
      <c r="AP457" s="154">
        <f>IF(AP$5&lt;=$D457,0,IF(SUM($D457,I435)&gt;AP$5,$R446/I435,$R446-SUM($I457:AO457)))</f>
        <v>0</v>
      </c>
      <c r="AQ457" s="154">
        <f>IF(AQ$5&lt;=$D457,0,IF(SUM($D457,I435)&gt;AQ$5,$R446/I435,$R446-SUM($I457:AP457)))</f>
        <v>0</v>
      </c>
      <c r="AR457" s="154">
        <f>IF(AR$5&lt;=$D457,0,IF(SUM($D457,I435)&gt;AR$5,$R446/I435,$R446-SUM($I457:AQ457)))</f>
        <v>0</v>
      </c>
      <c r="AS457" s="154">
        <f>IF(AS$5&lt;=$D457,0,IF(SUM($D457,I435)&gt;AS$5,$R446/I435,$R446-SUM($I457:AR457)))</f>
        <v>0</v>
      </c>
      <c r="AT457" s="154">
        <f>IF(AT$5&lt;=$D457,0,IF(SUM($D457,I435)&gt;AT$5,$R446/I435,$R446-SUM($I457:AS457)))</f>
        <v>0</v>
      </c>
      <c r="AU457" s="154">
        <f>IF(AU$5&lt;=$D457,0,IF(SUM($D457,I435)&gt;AU$5,$R446/I435,$R446-SUM($I457:AT457)))</f>
        <v>0</v>
      </c>
      <c r="AV457" s="154">
        <f>IF(AV$5&lt;=$D457,0,IF(SUM($D457,I435)&gt;AV$5,$R446/I435,$R446-SUM($I457:AU457)))</f>
        <v>0</v>
      </c>
      <c r="AW457" s="154">
        <f>IF(AW$5&lt;=$D457,0,IF(SUM($D457,I435)&gt;AW$5,$R446/I435,$R446-SUM($I457:AV457)))</f>
        <v>0</v>
      </c>
      <c r="AX457" s="154">
        <f>IF(AX$5&lt;=$D457,0,IF(SUM($D457,I435)&gt;AX$5,$R446/I435,$R446-SUM($I457:AW457)))</f>
        <v>0</v>
      </c>
      <c r="AY457" s="154">
        <f>IF(AY$5&lt;=$D457,0,IF(SUM($D457,I435)&gt;AY$5,$R446/I435,$R446-SUM($I457:AX457)))</f>
        <v>0</v>
      </c>
      <c r="AZ457" s="154">
        <f>IF(AZ$5&lt;=$D457,0,IF(SUM($D457,I435)&gt;AZ$5,$R446/I435,$R446-SUM($I457:AY457)))</f>
        <v>0</v>
      </c>
      <c r="BA457" s="154">
        <f>IF(BA$5&lt;=$D457,0,IF(SUM($D457,I435)&gt;BA$5,$R446/I435,$R446-SUM($I457:AZ457)))</f>
        <v>0</v>
      </c>
      <c r="BB457" s="154">
        <f>IF(BB$5&lt;=$D457,0,IF(SUM($D457,I435)&gt;BB$5,$R446/I435,$R446-SUM($I457:BA457)))</f>
        <v>0</v>
      </c>
      <c r="BC457" s="154">
        <f>IF(BC$5&lt;=$D457,0,IF(SUM($D457,I435)&gt;BC$5,$R446/I435,$R446-SUM($I457:BB457)))</f>
        <v>0</v>
      </c>
      <c r="BD457" s="154">
        <f>IF(BD$5&lt;=$D457,0,IF(SUM($D457,I435)&gt;BD$5,$R446/I435,$R446-SUM($I457:BC457)))</f>
        <v>0</v>
      </c>
      <c r="BE457" s="154">
        <f>IF(BE$5&lt;=$D457,0,IF(SUM($D457,I435)&gt;BE$5,$R446/I435,$R446-SUM($I457:BD457)))</f>
        <v>0</v>
      </c>
      <c r="BF457" s="154">
        <f>IF(BF$5&lt;=$D457,0,IF(SUM($D457,I435)&gt;BF$5,$R446/I435,$R446-SUM($I457:BE457)))</f>
        <v>0</v>
      </c>
      <c r="BG457" s="154">
        <f>IF(BG$5&lt;=$D457,0,IF(SUM($D457,I435)&gt;BG$5,$R446/I435,$R446-SUM($I457:BF457)))</f>
        <v>0</v>
      </c>
      <c r="BH457" s="154">
        <f>IF(BH$5&lt;=$D457,0,IF(SUM($D457,I435)&gt;BH$5,$R446/I435,$R446-SUM($I457:BG457)))</f>
        <v>0</v>
      </c>
      <c r="BI457" s="154">
        <f>IF(BI$5&lt;=$D457,0,IF(SUM($D457,I435)&gt;BI$5,$R446/I435,$R446-SUM($I457:BH457)))</f>
        <v>0</v>
      </c>
      <c r="BJ457" s="154">
        <f>IF(BJ$5&lt;=$D457,0,IF(SUM($D457,I435)&gt;BJ$5,$R446/I435,$R446-SUM($I457:BI457)))</f>
        <v>0</v>
      </c>
      <c r="BK457" s="154">
        <f>IF(BK$5&lt;=$D457,0,IF(SUM($D457,I435)&gt;BK$5,$R446/I435,$R446-SUM($I457:BJ457)))</f>
        <v>0</v>
      </c>
      <c r="BL457" s="154">
        <f>IF(BL$5&lt;=$D457,0,IF(SUM($D457,I435)&gt;BL$5,$R446/I435,$R446-SUM($I457:BK457)))</f>
        <v>0</v>
      </c>
      <c r="BM457" s="154">
        <f>IF(BM$5&lt;=$D457,0,IF(SUM($D457,I435)&gt;BM$5,$R446/I435,$R446-SUM($I457:BL457)))</f>
        <v>0</v>
      </c>
      <c r="BN457" s="154">
        <f>IF(BN$5&lt;=$D457,0,IF(SUM($D457,I435)&gt;BN$5,$R446/I435,$R446-SUM($I457:BM457)))</f>
        <v>0</v>
      </c>
      <c r="BO457" s="154">
        <f>IF(BO$5&lt;=$D457,0,IF(SUM($D457,I435)&gt;BO$5,$R446/I435,$R446-SUM($I457:BN457)))</f>
        <v>0</v>
      </c>
      <c r="BP457" s="154">
        <f>IF(BP$5&lt;=$D457,0,IF(SUM($D457,I435)&gt;BP$5,$R446/I435,$R446-SUM($I457:BO457)))</f>
        <v>0</v>
      </c>
      <c r="BQ457" s="154">
        <f>IF(BQ$5&lt;=$D457,0,IF(SUM($D457,I435)&gt;BQ$5,$R446/I435,$R446-SUM($I457:BP457)))</f>
        <v>0</v>
      </c>
      <c r="BR457" s="154">
        <f>IF(BR$5&lt;=$D457,0,IF(SUM($D457,I435)&gt;BR$5,$R446/I435,$R446-SUM($I457:BQ457)))</f>
        <v>0</v>
      </c>
      <c r="BS457" s="154">
        <f>IF(BS$5&lt;=$D457,0,IF(SUM($D457,I435)&gt;BS$5,$R446/I435,$R446-SUM($I457:BR457)))</f>
        <v>0</v>
      </c>
      <c r="BT457" s="154">
        <f>IF(BT$5&lt;=$D457,0,IF(SUM($D457,I435)&gt;BT$5,$R446/I435,$R446-SUM($I457:BS457)))</f>
        <v>0</v>
      </c>
      <c r="BU457" s="154">
        <f>IF(BU$5&lt;=$D457,0,IF(SUM($D457,I435)&gt;BU$5,$R446/I435,$R446-SUM($I457:BT457)))</f>
        <v>0</v>
      </c>
      <c r="BV457" s="154">
        <f>IF(BV$5&lt;=$D457,0,IF(SUM($D457,I435)&gt;BV$5,$R446/I435,$R446-SUM($I457:BU457)))</f>
        <v>0</v>
      </c>
      <c r="BW457" s="154">
        <f>IF(BW$5&lt;=$D457,0,IF(SUM($D457,I435)&gt;BW$5,$R446/I435,$R446-SUM($I457:BV457)))</f>
        <v>0</v>
      </c>
    </row>
    <row r="458" spans="4:75" ht="12.75" customHeight="1" outlineLevel="1">
      <c r="D458" s="155">
        <f t="shared" si="116"/>
        <v>2022</v>
      </c>
      <c r="E458" s="120" t="s">
        <v>55</v>
      </c>
      <c r="I458" s="134"/>
      <c r="J458" s="152">
        <f>IF(J$5&lt;=$D458,0,IF(SUM($D458,I435)&gt;J$5,$S446/I435,$S446-SUM($I458:I458)))</f>
        <v>0</v>
      </c>
      <c r="K458" s="152">
        <f>IF(K$5&lt;=$D458,0,IF(SUM($D458,I435)&gt;K$5,$S446/I435,$S446-SUM($I458:J458)))</f>
        <v>0</v>
      </c>
      <c r="L458" s="152">
        <f>IF(L$5&lt;=$D458,0,IF(SUM($D458,I435)&gt;L$5,$S446/I435,$S446-SUM($I458:K458)))</f>
        <v>0</v>
      </c>
      <c r="M458" s="152">
        <f>IF(M$5&lt;=$D458,0,IF(SUM($D458,I435)&gt;M$5,$S446/I435,$S446-SUM($I458:L458)))</f>
        <v>0</v>
      </c>
      <c r="N458" s="152">
        <f>IF(N$5&lt;=$D458,0,IF(SUM($D458,I435)&gt;N$5,$S446/I435,$S446-SUM($I458:M458)))</f>
        <v>0</v>
      </c>
      <c r="O458" s="152">
        <f>IF(O$5&lt;=$D458,0,IF(SUM($D458,I435)&gt;O$5,$S446/I435,$S446-SUM($I458:N458)))</f>
        <v>0</v>
      </c>
      <c r="P458" s="152">
        <f>IF(P$5&lt;=$D458,0,IF(SUM($D458,I435)&gt;P$5,$S446/I435,$S446-SUM($I458:O458)))</f>
        <v>0</v>
      </c>
      <c r="Q458" s="152">
        <f>IF(Q$5&lt;=$D458,0,IF(SUM($D458,I435)&gt;Q$5,$S446/I435,$S446-SUM($I458:P458)))</f>
        <v>0</v>
      </c>
      <c r="R458" s="152">
        <f>IF(R$5&lt;=$D458,0,IF(SUM($D458,I435)&gt;R$5,$S446/I435,$S446-SUM($I458:Q458)))</f>
        <v>0</v>
      </c>
      <c r="S458" s="152">
        <f>IF(S$5&lt;=$D458,0,IF(SUM($D458,I435)&gt;S$5,$S446/I435,$S446-SUM($I458:R458)))</f>
        <v>0</v>
      </c>
      <c r="T458" s="153">
        <f>IF(T$5&lt;=$D458,0,IF(SUM($D458,I435)&gt;T$5,$S446/I435,$S446-SUM($I458:S458)))</f>
        <v>0</v>
      </c>
      <c r="U458" s="154">
        <f>IF(U$5&lt;=$D458,0,IF(SUM($D458,I435)&gt;U$5,$S446/I435,$S446-SUM($I458:T458)))</f>
        <v>0</v>
      </c>
      <c r="V458" s="154">
        <f>IF(V$5&lt;=$D458,0,IF(SUM($D458,I435)&gt;V$5,$S446/I435,$S446-SUM($I458:U458)))</f>
        <v>0</v>
      </c>
      <c r="W458" s="154">
        <f>IF(W$5&lt;=$D458,0,IF(SUM($D458,I435)&gt;W$5,$S446/I435,$S446-SUM($I458:V458)))</f>
        <v>0</v>
      </c>
      <c r="X458" s="154">
        <f>IF(X$5&lt;=$D458,0,IF(SUM($D458,I435)&gt;X$5,$S446/I435,$S446-SUM($I458:W458)))</f>
        <v>0</v>
      </c>
      <c r="Y458" s="154">
        <f>IF(Y$5&lt;=$D458,0,IF(SUM($D458,I435)&gt;Y$5,$S446/I435,$S446-SUM($I458:X458)))</f>
        <v>0</v>
      </c>
      <c r="Z458" s="154">
        <f>IF(Z$5&lt;=$D458,0,IF(SUM($D458,I435)&gt;Z$5,$S446/I435,$S446-SUM($I458:Y458)))</f>
        <v>0</v>
      </c>
      <c r="AA458" s="154">
        <f>IF(AA$5&lt;=$D458,0,IF(SUM($D458,I435)&gt;AA$5,$S446/I435,$S446-SUM($I458:Z458)))</f>
        <v>0</v>
      </c>
      <c r="AB458" s="154">
        <f>IF(AB$5&lt;=$D458,0,IF(SUM($D458,I435)&gt;AB$5,$S446/I435,$S446-SUM($I458:AA458)))</f>
        <v>0</v>
      </c>
      <c r="AC458" s="154">
        <f>IF(AC$5&lt;=$D458,0,IF(SUM($D458,I435)&gt;AC$5,$S446/I435,$S446-SUM($I458:AB458)))</f>
        <v>0</v>
      </c>
      <c r="AD458" s="154">
        <f>IF(AD$5&lt;=$D458,0,IF(SUM($D458,I435)&gt;AD$5,$S446/I435,$S446-SUM($I458:AC458)))</f>
        <v>0</v>
      </c>
      <c r="AE458" s="154">
        <f>IF(AE$5&lt;=$D458,0,IF(SUM($D458,I435)&gt;AE$5,$S446/I435,$S446-SUM($I458:AD458)))</f>
        <v>0</v>
      </c>
      <c r="AF458" s="154">
        <f>IF(AF$5&lt;=$D458,0,IF(SUM($D458,I435)&gt;AF$5,$S446/I435,$S446-SUM($I458:AE458)))</f>
        <v>0</v>
      </c>
      <c r="AG458" s="154">
        <f>IF(AG$5&lt;=$D458,0,IF(SUM($D458,I435)&gt;AG$5,$S446/I435,$S446-SUM($I458:AF458)))</f>
        <v>0</v>
      </c>
      <c r="AH458" s="154">
        <f>IF(AH$5&lt;=$D458,0,IF(SUM($D458,I435)&gt;AH$5,$S446/I435,$S446-SUM($I458:AG458)))</f>
        <v>0</v>
      </c>
      <c r="AI458" s="154">
        <f>IF(AI$5&lt;=$D458,0,IF(SUM($D458,I435)&gt;AI$5,$S446/I435,$S446-SUM($I458:AH458)))</f>
        <v>0</v>
      </c>
      <c r="AJ458" s="154">
        <f>IF(AJ$5&lt;=$D458,0,IF(SUM($D458,I435)&gt;AJ$5,$S446/I435,$S446-SUM($I458:AI458)))</f>
        <v>0</v>
      </c>
      <c r="AK458" s="154">
        <f>IF(AK$5&lt;=$D458,0,IF(SUM($D458,I435)&gt;AK$5,$S446/I435,$S446-SUM($I458:AJ458)))</f>
        <v>0</v>
      </c>
      <c r="AL458" s="154">
        <f>IF(AL$5&lt;=$D458,0,IF(SUM($D458,I435)&gt;AL$5,$S446/I435,$S446-SUM($I458:AK458)))</f>
        <v>0</v>
      </c>
      <c r="AM458" s="154">
        <f>IF(AM$5&lt;=$D458,0,IF(SUM($D458,I435)&gt;AM$5,$S446/I435,$S446-SUM($I458:AL458)))</f>
        <v>0</v>
      </c>
      <c r="AN458" s="154">
        <f>IF(AN$5&lt;=$D458,0,IF(SUM($D458,I435)&gt;AN$5,$S446/I435,$S446-SUM($I458:AM458)))</f>
        <v>0</v>
      </c>
      <c r="AO458" s="154">
        <f>IF(AO$5&lt;=$D458,0,IF(SUM($D458,I435)&gt;AO$5,$S446/I435,$S446-SUM($I458:AN458)))</f>
        <v>0</v>
      </c>
      <c r="AP458" s="154">
        <f>IF(AP$5&lt;=$D458,0,IF(SUM($D458,I435)&gt;AP$5,$S446/I435,$S446-SUM($I458:AO458)))</f>
        <v>0</v>
      </c>
      <c r="AQ458" s="154">
        <f>IF(AQ$5&lt;=$D458,0,IF(SUM($D458,I435)&gt;AQ$5,$S446/I435,$S446-SUM($I458:AP458)))</f>
        <v>0</v>
      </c>
      <c r="AR458" s="154">
        <f>IF(AR$5&lt;=$D458,0,IF(SUM($D458,I435)&gt;AR$5,$S446/I435,$S446-SUM($I458:AQ458)))</f>
        <v>0</v>
      </c>
      <c r="AS458" s="154">
        <f>IF(AS$5&lt;=$D458,0,IF(SUM($D458,I435)&gt;AS$5,$S446/I435,$S446-SUM($I458:AR458)))</f>
        <v>0</v>
      </c>
      <c r="AT458" s="154">
        <f>IF(AT$5&lt;=$D458,0,IF(SUM($D458,I435)&gt;AT$5,$S446/I435,$S446-SUM($I458:AS458)))</f>
        <v>0</v>
      </c>
      <c r="AU458" s="154">
        <f>IF(AU$5&lt;=$D458,0,IF(SUM($D458,I435)&gt;AU$5,$S446/I435,$S446-SUM($I458:AT458)))</f>
        <v>0</v>
      </c>
      <c r="AV458" s="154">
        <f>IF(AV$5&lt;=$D458,0,IF(SUM($D458,I435)&gt;AV$5,$S446/I435,$S446-SUM($I458:AU458)))</f>
        <v>0</v>
      </c>
      <c r="AW458" s="154">
        <f>IF(AW$5&lt;=$D458,0,IF(SUM($D458,I435)&gt;AW$5,$S446/I435,$S446-SUM($I458:AV458)))</f>
        <v>0</v>
      </c>
      <c r="AX458" s="154">
        <f>IF(AX$5&lt;=$D458,0,IF(SUM($D458,I435)&gt;AX$5,$S446/I435,$S446-SUM($I458:AW458)))</f>
        <v>0</v>
      </c>
      <c r="AY458" s="154">
        <f>IF(AY$5&lt;=$D458,0,IF(SUM($D458,I435)&gt;AY$5,$S446/I435,$S446-SUM($I458:AX458)))</f>
        <v>0</v>
      </c>
      <c r="AZ458" s="154">
        <f>IF(AZ$5&lt;=$D458,0,IF(SUM($D458,I435)&gt;AZ$5,$S446/I435,$S446-SUM($I458:AY458)))</f>
        <v>0</v>
      </c>
      <c r="BA458" s="154">
        <f>IF(BA$5&lt;=$D458,0,IF(SUM($D458,I435)&gt;BA$5,$S446/I435,$S446-SUM($I458:AZ458)))</f>
        <v>0</v>
      </c>
      <c r="BB458" s="154">
        <f>IF(BB$5&lt;=$D458,0,IF(SUM($D458,I435)&gt;BB$5,$S446/I435,$S446-SUM($I458:BA458)))</f>
        <v>0</v>
      </c>
      <c r="BC458" s="154">
        <f>IF(BC$5&lt;=$D458,0,IF(SUM($D458,I435)&gt;BC$5,$S446/I435,$S446-SUM($I458:BB458)))</f>
        <v>0</v>
      </c>
      <c r="BD458" s="154">
        <f>IF(BD$5&lt;=$D458,0,IF(SUM($D458,I435)&gt;BD$5,$S446/I435,$S446-SUM($I458:BC458)))</f>
        <v>0</v>
      </c>
      <c r="BE458" s="154">
        <f>IF(BE$5&lt;=$D458,0,IF(SUM($D458,I435)&gt;BE$5,$S446/I435,$S446-SUM($I458:BD458)))</f>
        <v>0</v>
      </c>
      <c r="BF458" s="154">
        <f>IF(BF$5&lt;=$D458,0,IF(SUM($D458,I435)&gt;BF$5,$S446/I435,$S446-SUM($I458:BE458)))</f>
        <v>0</v>
      </c>
      <c r="BG458" s="154">
        <f>IF(BG$5&lt;=$D458,0,IF(SUM($D458,I435)&gt;BG$5,$S446/I435,$S446-SUM($I458:BF458)))</f>
        <v>0</v>
      </c>
      <c r="BH458" s="154">
        <f>IF(BH$5&lt;=$D458,0,IF(SUM($D458,I435)&gt;BH$5,$S446/I435,$S446-SUM($I458:BG458)))</f>
        <v>0</v>
      </c>
      <c r="BI458" s="154">
        <f>IF(BI$5&lt;=$D458,0,IF(SUM($D458,I435)&gt;BI$5,$S446/I435,$S446-SUM($I458:BH458)))</f>
        <v>0</v>
      </c>
      <c r="BJ458" s="154">
        <f>IF(BJ$5&lt;=$D458,0,IF(SUM($D458,I435)&gt;BJ$5,$S446/I435,$S446-SUM($I458:BI458)))</f>
        <v>0</v>
      </c>
      <c r="BK458" s="154">
        <f>IF(BK$5&lt;=$D458,0,IF(SUM($D458,I435)&gt;BK$5,$S446/I435,$S446-SUM($I458:BJ458)))</f>
        <v>0</v>
      </c>
      <c r="BL458" s="154">
        <f>IF(BL$5&lt;=$D458,0,IF(SUM($D458,I435)&gt;BL$5,$S446/I435,$S446-SUM($I458:BK458)))</f>
        <v>0</v>
      </c>
      <c r="BM458" s="154">
        <f>IF(BM$5&lt;=$D458,0,IF(SUM($D458,I435)&gt;BM$5,$S446/I435,$S446-SUM($I458:BL458)))</f>
        <v>0</v>
      </c>
      <c r="BN458" s="154">
        <f>IF(BN$5&lt;=$D458,0,IF(SUM($D458,I435)&gt;BN$5,$S446/I435,$S446-SUM($I458:BM458)))</f>
        <v>0</v>
      </c>
      <c r="BO458" s="154">
        <f>IF(BO$5&lt;=$D458,0,IF(SUM($D458,I435)&gt;BO$5,$S446/I435,$S446-SUM($I458:BN458)))</f>
        <v>0</v>
      </c>
      <c r="BP458" s="154">
        <f>IF(BP$5&lt;=$D458,0,IF(SUM($D458,I435)&gt;BP$5,$S446/I435,$S446-SUM($I458:BO458)))</f>
        <v>0</v>
      </c>
      <c r="BQ458" s="154">
        <f>IF(BQ$5&lt;=$D458,0,IF(SUM($D458,I435)&gt;BQ$5,$S446/I435,$S446-SUM($I458:BP458)))</f>
        <v>0</v>
      </c>
      <c r="BR458" s="154">
        <f>IF(BR$5&lt;=$D458,0,IF(SUM($D458,I435)&gt;BR$5,$S446/I435,$S446-SUM($I458:BQ458)))</f>
        <v>0</v>
      </c>
      <c r="BS458" s="154">
        <f>IF(BS$5&lt;=$D458,0,IF(SUM($D458,I435)&gt;BS$5,$S446/I435,$S446-SUM($I458:BR458)))</f>
        <v>0</v>
      </c>
      <c r="BT458" s="154">
        <f>IF(BT$5&lt;=$D458,0,IF(SUM($D458,I435)&gt;BT$5,$S446/I435,$S446-SUM($I458:BS458)))</f>
        <v>0</v>
      </c>
      <c r="BU458" s="154">
        <f>IF(BU$5&lt;=$D458,0,IF(SUM($D458,I435)&gt;BU$5,$S446/I435,$S446-SUM($I458:BT458)))</f>
        <v>0</v>
      </c>
      <c r="BV458" s="154">
        <f>IF(BV$5&lt;=$D458,0,IF(SUM($D458,I435)&gt;BV$5,$S446/I435,$S446-SUM($I458:BU458)))</f>
        <v>0</v>
      </c>
      <c r="BW458" s="154">
        <f>IF(BW$5&lt;=$D458,0,IF(SUM($D458,I435)&gt;BW$5,$S446/I435,$S446-SUM($I458:BV458)))</f>
        <v>0</v>
      </c>
    </row>
    <row r="459" spans="4:75" ht="12.75" customHeight="1" outlineLevel="1">
      <c r="D459" s="155">
        <f t="shared" si="116"/>
        <v>2023</v>
      </c>
      <c r="E459" s="120" t="s">
        <v>55</v>
      </c>
      <c r="I459" s="134"/>
      <c r="J459" s="152">
        <f>IF(J$5&lt;=$D459,0,IF(SUM($D459,I435)&gt;J$5,$T446/I435,$T446-SUM($I459:I459)))</f>
        <v>0</v>
      </c>
      <c r="K459" s="152">
        <f>IF(K$5&lt;=$D459,0,IF(SUM($D459,I435)&gt;K$5,$T446/I435,$T446-SUM($I459:J459)))</f>
        <v>0</v>
      </c>
      <c r="L459" s="152">
        <f>IF(L$5&lt;=$D459,0,IF(SUM($D459,I435)&gt;L$5,$T446/I435,$T446-SUM($I459:K459)))</f>
        <v>0</v>
      </c>
      <c r="M459" s="152">
        <f>IF(M$5&lt;=$D459,0,IF(SUM($D459,I435)&gt;M$5,$T446/I435,$T446-SUM($I459:L459)))</f>
        <v>0</v>
      </c>
      <c r="N459" s="152">
        <f>IF(N$5&lt;=$D459,0,IF(SUM($D459,I435)&gt;N$5,$T446/I435,$T446-SUM($I459:M459)))</f>
        <v>0</v>
      </c>
      <c r="O459" s="152">
        <f>IF(O$5&lt;=$D459,0,IF(SUM($D459,I435)&gt;O$5,$T446/I435,$T446-SUM($I459:N459)))</f>
        <v>0</v>
      </c>
      <c r="P459" s="152">
        <f>IF(P$5&lt;=$D459,0,IF(SUM($D459,I435)&gt;P$5,$T446/I435,$T446-SUM($I459:O459)))</f>
        <v>0</v>
      </c>
      <c r="Q459" s="152">
        <f>IF(Q$5&lt;=$D459,0,IF(SUM($D459,I435)&gt;Q$5,$T446/I435,$T446-SUM($I459:P459)))</f>
        <v>0</v>
      </c>
      <c r="R459" s="152">
        <f>IF(R$5&lt;=$D459,0,IF(SUM($D459,I435)&gt;R$5,$T446/I435,$T446-SUM($I459:Q459)))</f>
        <v>0</v>
      </c>
      <c r="S459" s="152">
        <f>IF(S$5&lt;=$D459,0,IF(SUM($D459,I435)&gt;S$5,$T446/I435,$T446-SUM($I459:R459)))</f>
        <v>0</v>
      </c>
      <c r="T459" s="152">
        <f>IF(T$5&lt;=$D459,0,IF(SUM($D459,I435)&gt;T$5,$T446/I435,$T446-SUM($I459:S459)))</f>
        <v>0</v>
      </c>
      <c r="U459" s="153">
        <f>IF(U$5&lt;=$D459,0,IF(SUM($D459,I435)&gt;U$5,$T446/I435,$T446-SUM($I459:T459)))</f>
        <v>0</v>
      </c>
      <c r="V459" s="154">
        <f>IF(V$5&lt;=$D459,0,IF(SUM($D459,I435)&gt;V$5,$T446/I435,$T446-SUM($I459:U459)))</f>
        <v>0</v>
      </c>
      <c r="W459" s="154">
        <f>IF(W$5&lt;=$D459,0,IF(SUM($D459,I435)&gt;W$5,$T446/I435,$T446-SUM($I459:V459)))</f>
        <v>0</v>
      </c>
      <c r="X459" s="154">
        <f>IF(X$5&lt;=$D459,0,IF(SUM($D459,I435)&gt;X$5,$T446/I435,$T446-SUM($I459:W459)))</f>
        <v>0</v>
      </c>
      <c r="Y459" s="154">
        <f>IF(Y$5&lt;=$D459,0,IF(SUM($D459,I435)&gt;Y$5,$T446/I435,$T446-SUM($I459:X459)))</f>
        <v>0</v>
      </c>
      <c r="Z459" s="154">
        <f>IF(Z$5&lt;=$D459,0,IF(SUM($D459,I435)&gt;Z$5,$T446/I435,$T446-SUM($I459:Y459)))</f>
        <v>0</v>
      </c>
      <c r="AA459" s="154">
        <f>IF(AA$5&lt;=$D459,0,IF(SUM($D459,I435)&gt;AA$5,$T446/I435,$T446-SUM($I459:Z459)))</f>
        <v>0</v>
      </c>
      <c r="AB459" s="154">
        <f>IF(AB$5&lt;=$D459,0,IF(SUM($D459,I435)&gt;AB$5,$T446/I435,$T446-SUM($I459:AA459)))</f>
        <v>0</v>
      </c>
      <c r="AC459" s="154">
        <f>IF(AC$5&lt;=$D459,0,IF(SUM($D459,I435)&gt;AC$5,$T446/I435,$T446-SUM($I459:AB459)))</f>
        <v>0</v>
      </c>
      <c r="AD459" s="154">
        <f>IF(AD$5&lt;=$D459,0,IF(SUM($D459,I435)&gt;AD$5,$T446/I435,$T446-SUM($I459:AC459)))</f>
        <v>0</v>
      </c>
      <c r="AE459" s="154">
        <f>IF(AE$5&lt;=$D459,0,IF(SUM($D459,I435)&gt;AE$5,$T446/I435,$T446-SUM($I459:AD459)))</f>
        <v>0</v>
      </c>
      <c r="AF459" s="154">
        <f>IF(AF$5&lt;=$D459,0,IF(SUM($D459,I435)&gt;AF$5,$T446/I435,$T446-SUM($I459:AE459)))</f>
        <v>0</v>
      </c>
      <c r="AG459" s="154">
        <f>IF(AG$5&lt;=$D459,0,IF(SUM($D459,I435)&gt;AG$5,$T446/I435,$T446-SUM($I459:AF459)))</f>
        <v>0</v>
      </c>
      <c r="AH459" s="154">
        <f>IF(AH$5&lt;=$D459,0,IF(SUM($D459,I435)&gt;AH$5,$T446/I435,$T446-SUM($I459:AG459)))</f>
        <v>0</v>
      </c>
      <c r="AI459" s="154">
        <f>IF(AI$5&lt;=$D459,0,IF(SUM($D459,I435)&gt;AI$5,$T446/I435,$T446-SUM($I459:AH459)))</f>
        <v>0</v>
      </c>
      <c r="AJ459" s="154">
        <f>IF(AJ$5&lt;=$D459,0,IF(SUM($D459,I435)&gt;AJ$5,$T446/I435,$T446-SUM($I459:AI459)))</f>
        <v>0</v>
      </c>
      <c r="AK459" s="154">
        <f>IF(AK$5&lt;=$D459,0,IF(SUM($D459,I435)&gt;AK$5,$T446/I435,$T446-SUM($I459:AJ459)))</f>
        <v>0</v>
      </c>
      <c r="AL459" s="154">
        <f>IF(AL$5&lt;=$D459,0,IF(SUM($D459,I435)&gt;AL$5,$T446/I435,$T446-SUM($I459:AK459)))</f>
        <v>0</v>
      </c>
      <c r="AM459" s="154">
        <f>IF(AM$5&lt;=$D459,0,IF(SUM($D459,I435)&gt;AM$5,$T446/I435,$T446-SUM($I459:AL459)))</f>
        <v>0</v>
      </c>
      <c r="AN459" s="154">
        <f>IF(AN$5&lt;=$D459,0,IF(SUM($D459,I435)&gt;AN$5,$T446/I435,$T446-SUM($I459:AM459)))</f>
        <v>0</v>
      </c>
      <c r="AO459" s="154">
        <f>IF(AO$5&lt;=$D459,0,IF(SUM($D459,I435)&gt;AO$5,$T446/I435,$T446-SUM($I459:AN459)))</f>
        <v>0</v>
      </c>
      <c r="AP459" s="154">
        <f>IF(AP$5&lt;=$D459,0,IF(SUM($D459,I435)&gt;AP$5,$T446/I435,$T446-SUM($I459:AO459)))</f>
        <v>0</v>
      </c>
      <c r="AQ459" s="154">
        <f>IF(AQ$5&lt;=$D459,0,IF(SUM($D459,I435)&gt;AQ$5,$T446/I435,$T446-SUM($I459:AP459)))</f>
        <v>0</v>
      </c>
      <c r="AR459" s="154">
        <f>IF(AR$5&lt;=$D459,0,IF(SUM($D459,I435)&gt;AR$5,$T446/I435,$T446-SUM($I459:AQ459)))</f>
        <v>0</v>
      </c>
      <c r="AS459" s="154">
        <f>IF(AS$5&lt;=$D459,0,IF(SUM($D459,I435)&gt;AS$5,$T446/I435,$T446-SUM($I459:AR459)))</f>
        <v>0</v>
      </c>
      <c r="AT459" s="154">
        <f>IF(AT$5&lt;=$D459,0,IF(SUM($D459,I435)&gt;AT$5,$T446/I435,$T446-SUM($I459:AS459)))</f>
        <v>0</v>
      </c>
      <c r="AU459" s="154">
        <f>IF(AU$5&lt;=$D459,0,IF(SUM($D459,I435)&gt;AU$5,$T446/I435,$T446-SUM($I459:AT459)))</f>
        <v>0</v>
      </c>
      <c r="AV459" s="154">
        <f>IF(AV$5&lt;=$D459,0,IF(SUM($D459,I435)&gt;AV$5,$T446/I435,$T446-SUM($I459:AU459)))</f>
        <v>0</v>
      </c>
      <c r="AW459" s="154">
        <f>IF(AW$5&lt;=$D459,0,IF(SUM($D459,I435)&gt;AW$5,$T446/I435,$T446-SUM($I459:AV459)))</f>
        <v>0</v>
      </c>
      <c r="AX459" s="154">
        <f>IF(AX$5&lt;=$D459,0,IF(SUM($D459,I435)&gt;AX$5,$T446/I435,$T446-SUM($I459:AW459)))</f>
        <v>0</v>
      </c>
      <c r="AY459" s="154">
        <f>IF(AY$5&lt;=$D459,0,IF(SUM($D459,I435)&gt;AY$5,$T446/I435,$T446-SUM($I459:AX459)))</f>
        <v>0</v>
      </c>
      <c r="AZ459" s="154">
        <f>IF(AZ$5&lt;=$D459,0,IF(SUM($D459,I435)&gt;AZ$5,$T446/I435,$T446-SUM($I459:AY459)))</f>
        <v>0</v>
      </c>
      <c r="BA459" s="154">
        <f>IF(BA$5&lt;=$D459,0,IF(SUM($D459,I435)&gt;BA$5,$T446/I435,$T446-SUM($I459:AZ459)))</f>
        <v>0</v>
      </c>
      <c r="BB459" s="154">
        <f>IF(BB$5&lt;=$D459,0,IF(SUM($D459,I435)&gt;BB$5,$T446/I435,$T446-SUM($I459:BA459)))</f>
        <v>0</v>
      </c>
      <c r="BC459" s="154">
        <f>IF(BC$5&lt;=$D459,0,IF(SUM($D459,I435)&gt;BC$5,$T446/I435,$T446-SUM($I459:BB459)))</f>
        <v>0</v>
      </c>
      <c r="BD459" s="154">
        <f>IF(BD$5&lt;=$D459,0,IF(SUM($D459,I435)&gt;BD$5,$T446/I435,$T446-SUM($I459:BC459)))</f>
        <v>0</v>
      </c>
      <c r="BE459" s="154">
        <f>IF(BE$5&lt;=$D459,0,IF(SUM($D459,I435)&gt;BE$5,$T446/I435,$T446-SUM($I459:BD459)))</f>
        <v>0</v>
      </c>
      <c r="BF459" s="154">
        <f>IF(BF$5&lt;=$D459,0,IF(SUM($D459,I435)&gt;BF$5,$T446/I435,$T446-SUM($I459:BE459)))</f>
        <v>0</v>
      </c>
      <c r="BG459" s="154">
        <f>IF(BG$5&lt;=$D459,0,IF(SUM($D459,I435)&gt;BG$5,$T446/I435,$T446-SUM($I459:BF459)))</f>
        <v>0</v>
      </c>
      <c r="BH459" s="154">
        <f>IF(BH$5&lt;=$D459,0,IF(SUM($D459,I435)&gt;BH$5,$T446/I435,$T446-SUM($I459:BG459)))</f>
        <v>0</v>
      </c>
      <c r="BI459" s="154">
        <f>IF(BI$5&lt;=$D459,0,IF(SUM($D459,I435)&gt;BI$5,$T446/I435,$T446-SUM($I459:BH459)))</f>
        <v>0</v>
      </c>
      <c r="BJ459" s="154">
        <f>IF(BJ$5&lt;=$D459,0,IF(SUM($D459,I435)&gt;BJ$5,$T446/I435,$T446-SUM($I459:BI459)))</f>
        <v>0</v>
      </c>
      <c r="BK459" s="154">
        <f>IF(BK$5&lt;=$D459,0,IF(SUM($D459,I435)&gt;BK$5,$T446/I435,$T446-SUM($I459:BJ459)))</f>
        <v>0</v>
      </c>
      <c r="BL459" s="154">
        <f>IF(BL$5&lt;=$D459,0,IF(SUM($D459,I435)&gt;BL$5,$T446/I435,$T446-SUM($I459:BK459)))</f>
        <v>0</v>
      </c>
      <c r="BM459" s="154">
        <f>IF(BM$5&lt;=$D459,0,IF(SUM($D459,I435)&gt;BM$5,$T446/I435,$T446-SUM($I459:BL459)))</f>
        <v>0</v>
      </c>
      <c r="BN459" s="154">
        <f>IF(BN$5&lt;=$D459,0,IF(SUM($D459,I435)&gt;BN$5,$T446/I435,$T446-SUM($I459:BM459)))</f>
        <v>0</v>
      </c>
      <c r="BO459" s="154">
        <f>IF(BO$5&lt;=$D459,0,IF(SUM($D459,I435)&gt;BO$5,$T446/I435,$T446-SUM($I459:BN459)))</f>
        <v>0</v>
      </c>
      <c r="BP459" s="154">
        <f>IF(BP$5&lt;=$D459,0,IF(SUM($D459,I435)&gt;BP$5,$T446/I435,$T446-SUM($I459:BO459)))</f>
        <v>0</v>
      </c>
      <c r="BQ459" s="154">
        <f>IF(BQ$5&lt;=$D459,0,IF(SUM($D459,I435)&gt;BQ$5,$T446/I435,$T446-SUM($I459:BP459)))</f>
        <v>0</v>
      </c>
      <c r="BR459" s="154">
        <f>IF(BR$5&lt;=$D459,0,IF(SUM($D459,I435)&gt;BR$5,$T446/I435,$T446-SUM($I459:BQ459)))</f>
        <v>0</v>
      </c>
      <c r="BS459" s="154">
        <f>IF(BS$5&lt;=$D459,0,IF(SUM($D459,I435)&gt;BS$5,$T446/I435,$T446-SUM($I459:BR459)))</f>
        <v>0</v>
      </c>
      <c r="BT459" s="154">
        <f>IF(BT$5&lt;=$D459,0,IF(SUM($D459,I435)&gt;BT$5,$T446/I435,$T446-SUM($I459:BS459)))</f>
        <v>0</v>
      </c>
      <c r="BU459" s="154">
        <f>IF(BU$5&lt;=$D459,0,IF(SUM($D459,I435)&gt;BU$5,$T446/I435,$T446-SUM($I459:BT459)))</f>
        <v>0</v>
      </c>
      <c r="BV459" s="154">
        <f>IF(BV$5&lt;=$D459,0,IF(SUM($D459,I435)&gt;BV$5,$T446/I435,$T446-SUM($I459:BU459)))</f>
        <v>0</v>
      </c>
      <c r="BW459" s="154">
        <f>IF(BW$5&lt;=$D459,0,IF(SUM($D459,I435)&gt;BW$5,$T446/I435,$T446-SUM($I459:BV459)))</f>
        <v>0</v>
      </c>
    </row>
    <row r="460" spans="4:75" ht="12.75" customHeight="1" outlineLevel="1">
      <c r="D460" s="155">
        <f t="shared" si="116"/>
        <v>2024</v>
      </c>
      <c r="E460" s="120" t="s">
        <v>55</v>
      </c>
      <c r="I460" s="134"/>
      <c r="J460" s="152">
        <f>IF(J$5&lt;=$D460,0,IF(SUM($D460,I435)&gt;J$5,$U446/I435,$U446-SUM($I460:I460)))</f>
        <v>0</v>
      </c>
      <c r="K460" s="152">
        <f>IF(K$5&lt;=$D460,0,IF(SUM($D460,I435)&gt;K$5,$U446/I435,$U446-SUM($I460:J460)))</f>
        <v>0</v>
      </c>
      <c r="L460" s="152">
        <f>IF(L$5&lt;=$D460,0,IF(SUM($D460,I435)&gt;L$5,$U446/I435,$U446-SUM($I460:K460)))</f>
        <v>0</v>
      </c>
      <c r="M460" s="152">
        <f>IF(M$5&lt;=$D460,0,IF(SUM($D460,I435)&gt;M$5,$U446/I435,$U446-SUM($I460:L460)))</f>
        <v>0</v>
      </c>
      <c r="N460" s="152">
        <f>IF(N$5&lt;=$D460,0,IF(SUM($D460,I435)&gt;N$5,$U446/I435,$U446-SUM($I460:M460)))</f>
        <v>0</v>
      </c>
      <c r="O460" s="152">
        <f>IF(O$5&lt;=$D460,0,IF(SUM($D460,I435)&gt;O$5,$U446/I435,$U446-SUM($I460:N460)))</f>
        <v>0</v>
      </c>
      <c r="P460" s="152">
        <f>IF(P$5&lt;=$D460,0,IF(SUM($D460,I435)&gt;P$5,$U446/I435,$U446-SUM($I460:O460)))</f>
        <v>0</v>
      </c>
      <c r="Q460" s="152">
        <f>IF(Q$5&lt;=$D460,0,IF(SUM($D460,I435)&gt;Q$5,$U446/I435,$U446-SUM($I460:P460)))</f>
        <v>0</v>
      </c>
      <c r="R460" s="152">
        <f>IF(R$5&lt;=$D460,0,IF(SUM($D460,I435)&gt;R$5,$U446/I435,$U446-SUM($I460:Q460)))</f>
        <v>0</v>
      </c>
      <c r="S460" s="152">
        <f>IF(S$5&lt;=$D460,0,IF(SUM($D460,I435)&gt;S$5,$U446/I435,$U446-SUM($I460:R460)))</f>
        <v>0</v>
      </c>
      <c r="T460" s="152">
        <f>IF(T$5&lt;=$D460,0,IF(SUM($D460,I435)&gt;T$5,$U446/I435,$U446-SUM($I460:S460)))</f>
        <v>0</v>
      </c>
      <c r="U460" s="152">
        <f>IF(U$5&lt;=$D460,0,IF(SUM($D460,I435)&gt;U$5,$U446/I435,$U446-SUM($I460:T460)))</f>
        <v>0</v>
      </c>
      <c r="V460" s="153">
        <f>IF(V$5&lt;=$D460,0,IF(SUM($D460,I435)&gt;V$5,$U446/I435,$U446-SUM($I460:U460)))</f>
        <v>0</v>
      </c>
      <c r="W460" s="154">
        <f>IF(W$5&lt;=$D460,0,IF(SUM($D460,I435)&gt;W$5,$U446/I435,$U446-SUM($I460:V460)))</f>
        <v>0</v>
      </c>
      <c r="X460" s="154">
        <f>IF(X$5&lt;=$D460,0,IF(SUM($D460,I435)&gt;X$5,$U446/I435,$U446-SUM($I460:W460)))</f>
        <v>0</v>
      </c>
      <c r="Y460" s="154">
        <f>IF(Y$5&lt;=$D460,0,IF(SUM($D460,I435)&gt;Y$5,$U446/I435,$U446-SUM($I460:X460)))</f>
        <v>0</v>
      </c>
      <c r="Z460" s="154">
        <f>IF(Z$5&lt;=$D460,0,IF(SUM($D460,I435)&gt;Z$5,$U446/I435,$U446-SUM($I460:Y460)))</f>
        <v>0</v>
      </c>
      <c r="AA460" s="154">
        <f>IF(AA$5&lt;=$D460,0,IF(SUM($D460,I435)&gt;AA$5,$U446/I435,$U446-SUM($I460:Z460)))</f>
        <v>0</v>
      </c>
      <c r="AB460" s="154">
        <f>IF(AB$5&lt;=$D460,0,IF(SUM($D460,I435)&gt;AB$5,$U446/I435,$U446-SUM($I460:AA460)))</f>
        <v>0</v>
      </c>
      <c r="AC460" s="154">
        <f>IF(AC$5&lt;=$D460,0,IF(SUM($D460,I435)&gt;AC$5,$U446/I435,$U446-SUM($I460:AB460)))</f>
        <v>0</v>
      </c>
      <c r="AD460" s="154">
        <f>IF(AD$5&lt;=$D460,0,IF(SUM($D460,I435)&gt;AD$5,$U446/I435,$U446-SUM($I460:AC460)))</f>
        <v>0</v>
      </c>
      <c r="AE460" s="154">
        <f>IF(AE$5&lt;=$D460,0,IF(SUM($D460,I435)&gt;AE$5,$U446/I435,$U446-SUM($I460:AD460)))</f>
        <v>0</v>
      </c>
      <c r="AF460" s="154">
        <f>IF(AF$5&lt;=$D460,0,IF(SUM($D460,I435)&gt;AF$5,$U446/I435,$U446-SUM($I460:AE460)))</f>
        <v>0</v>
      </c>
      <c r="AG460" s="154">
        <f>IF(AG$5&lt;=$D460,0,IF(SUM($D460,I435)&gt;AG$5,$U446/I435,$U446-SUM($I460:AF460)))</f>
        <v>0</v>
      </c>
      <c r="AH460" s="154">
        <f>IF(AH$5&lt;=$D460,0,IF(SUM($D460,I435)&gt;AH$5,$U446/I435,$U446-SUM($I460:AG460)))</f>
        <v>0</v>
      </c>
      <c r="AI460" s="154">
        <f>IF(AI$5&lt;=$D460,0,IF(SUM($D460,I435)&gt;AI$5,$U446/I435,$U446-SUM($I460:AH460)))</f>
        <v>0</v>
      </c>
      <c r="AJ460" s="154">
        <f>IF(AJ$5&lt;=$D460,0,IF(SUM($D460,I435)&gt;AJ$5,$U446/I435,$U446-SUM($I460:AI460)))</f>
        <v>0</v>
      </c>
      <c r="AK460" s="154">
        <f>IF(AK$5&lt;=$D460,0,IF(SUM($D460,I435)&gt;AK$5,$U446/I435,$U446-SUM($I460:AJ460)))</f>
        <v>0</v>
      </c>
      <c r="AL460" s="154">
        <f>IF(AL$5&lt;=$D460,0,IF(SUM($D460,I435)&gt;AL$5,$U446/I435,$U446-SUM($I460:AK460)))</f>
        <v>0</v>
      </c>
      <c r="AM460" s="154">
        <f>IF(AM$5&lt;=$D460,0,IF(SUM($D460,I435)&gt;AM$5,$U446/I435,$U446-SUM($I460:AL460)))</f>
        <v>0</v>
      </c>
      <c r="AN460" s="154">
        <f>IF(AN$5&lt;=$D460,0,IF(SUM($D460,I435)&gt;AN$5,$U446/I435,$U446-SUM($I460:AM460)))</f>
        <v>0</v>
      </c>
      <c r="AO460" s="154">
        <f>IF(AO$5&lt;=$D460,0,IF(SUM($D460,I435)&gt;AO$5,$U446/I435,$U446-SUM($I460:AN460)))</f>
        <v>0</v>
      </c>
      <c r="AP460" s="154">
        <f>IF(AP$5&lt;=$D460,0,IF(SUM($D460,I435)&gt;AP$5,$U446/I435,$U446-SUM($I460:AO460)))</f>
        <v>0</v>
      </c>
      <c r="AQ460" s="154">
        <f>IF(AQ$5&lt;=$D460,0,IF(SUM($D460,I435)&gt;AQ$5,$U446/I435,$U446-SUM($I460:AP460)))</f>
        <v>0</v>
      </c>
      <c r="AR460" s="154">
        <f>IF(AR$5&lt;=$D460,0,IF(SUM($D460,I435)&gt;AR$5,$U446/I435,$U446-SUM($I460:AQ460)))</f>
        <v>0</v>
      </c>
      <c r="AS460" s="154">
        <f>IF(AS$5&lt;=$D460,0,IF(SUM($D460,I435)&gt;AS$5,$U446/I435,$U446-SUM($I460:AR460)))</f>
        <v>0</v>
      </c>
      <c r="AT460" s="154">
        <f>IF(AT$5&lt;=$D460,0,IF(SUM($D460,I435)&gt;AT$5,$U446/I435,$U446-SUM($I460:AS460)))</f>
        <v>0</v>
      </c>
      <c r="AU460" s="154">
        <f>IF(AU$5&lt;=$D460,0,IF(SUM($D460,I435)&gt;AU$5,$U446/I435,$U446-SUM($I460:AT460)))</f>
        <v>0</v>
      </c>
      <c r="AV460" s="154">
        <f>IF(AV$5&lt;=$D460,0,IF(SUM($D460,I435)&gt;AV$5,$U446/I435,$U446-SUM($I460:AU460)))</f>
        <v>0</v>
      </c>
      <c r="AW460" s="154">
        <f>IF(AW$5&lt;=$D460,0,IF(SUM($D460,I435)&gt;AW$5,$U446/I435,$U446-SUM($I460:AV460)))</f>
        <v>0</v>
      </c>
      <c r="AX460" s="154">
        <f>IF(AX$5&lt;=$D460,0,IF(SUM($D460,I435)&gt;AX$5,$U446/I435,$U446-SUM($I460:AW460)))</f>
        <v>0</v>
      </c>
      <c r="AY460" s="154">
        <f>IF(AY$5&lt;=$D460,0,IF(SUM($D460,I435)&gt;AY$5,$U446/I435,$U446-SUM($I460:AX460)))</f>
        <v>0</v>
      </c>
      <c r="AZ460" s="154">
        <f>IF(AZ$5&lt;=$D460,0,IF(SUM($D460,I435)&gt;AZ$5,$U446/I435,$U446-SUM($I460:AY460)))</f>
        <v>0</v>
      </c>
      <c r="BA460" s="154">
        <f>IF(BA$5&lt;=$D460,0,IF(SUM($D460,I435)&gt;BA$5,$U446/I435,$U446-SUM($I460:AZ460)))</f>
        <v>0</v>
      </c>
      <c r="BB460" s="154">
        <f>IF(BB$5&lt;=$D460,0,IF(SUM($D460,I435)&gt;BB$5,$U446/I435,$U446-SUM($I460:BA460)))</f>
        <v>0</v>
      </c>
      <c r="BC460" s="154">
        <f>IF(BC$5&lt;=$D460,0,IF(SUM($D460,I435)&gt;BC$5,$U446/I435,$U446-SUM($I460:BB460)))</f>
        <v>0</v>
      </c>
      <c r="BD460" s="154">
        <f>IF(BD$5&lt;=$D460,0,IF(SUM($D460,I435)&gt;BD$5,$U446/I435,$U446-SUM($I460:BC460)))</f>
        <v>0</v>
      </c>
      <c r="BE460" s="154">
        <f>IF(BE$5&lt;=$D460,0,IF(SUM($D460,I435)&gt;BE$5,$U446/I435,$U446-SUM($I460:BD460)))</f>
        <v>0</v>
      </c>
      <c r="BF460" s="154">
        <f>IF(BF$5&lt;=$D460,0,IF(SUM($D460,I435)&gt;BF$5,$U446/I435,$U446-SUM($I460:BE460)))</f>
        <v>0</v>
      </c>
      <c r="BG460" s="154">
        <f>IF(BG$5&lt;=$D460,0,IF(SUM($D460,I435)&gt;BG$5,$U446/I435,$U446-SUM($I460:BF460)))</f>
        <v>0</v>
      </c>
      <c r="BH460" s="154">
        <f>IF(BH$5&lt;=$D460,0,IF(SUM($D460,I435)&gt;BH$5,$U446/I435,$U446-SUM($I460:BG460)))</f>
        <v>0</v>
      </c>
      <c r="BI460" s="154">
        <f>IF(BI$5&lt;=$D460,0,IF(SUM($D460,I435)&gt;BI$5,$U446/I435,$U446-SUM($I460:BH460)))</f>
        <v>0</v>
      </c>
      <c r="BJ460" s="154">
        <f>IF(BJ$5&lt;=$D460,0,IF(SUM($D460,I435)&gt;BJ$5,$U446/I435,$U446-SUM($I460:BI460)))</f>
        <v>0</v>
      </c>
      <c r="BK460" s="154">
        <f>IF(BK$5&lt;=$D460,0,IF(SUM($D460,I435)&gt;BK$5,$U446/I435,$U446-SUM($I460:BJ460)))</f>
        <v>0</v>
      </c>
      <c r="BL460" s="154">
        <f>IF(BL$5&lt;=$D460,0,IF(SUM($D460,I435)&gt;BL$5,$U446/I435,$U446-SUM($I460:BK460)))</f>
        <v>0</v>
      </c>
      <c r="BM460" s="154">
        <f>IF(BM$5&lt;=$D460,0,IF(SUM($D460,I435)&gt;BM$5,$U446/I435,$U446-SUM($I460:BL460)))</f>
        <v>0</v>
      </c>
      <c r="BN460" s="154">
        <f>IF(BN$5&lt;=$D460,0,IF(SUM($D460,I435)&gt;BN$5,$U446/I435,$U446-SUM($I460:BM460)))</f>
        <v>0</v>
      </c>
      <c r="BO460" s="154">
        <f>IF(BO$5&lt;=$D460,0,IF(SUM($D460,I435)&gt;BO$5,$U446/I435,$U446-SUM($I460:BN460)))</f>
        <v>0</v>
      </c>
      <c r="BP460" s="154">
        <f>IF(BP$5&lt;=$D460,0,IF(SUM($D460,I435)&gt;BP$5,$U446/I435,$U446-SUM($I460:BO460)))</f>
        <v>0</v>
      </c>
      <c r="BQ460" s="154">
        <f>IF(BQ$5&lt;=$D460,0,IF(SUM($D460,I435)&gt;BQ$5,$U446/I435,$U446-SUM($I460:BP460)))</f>
        <v>0</v>
      </c>
      <c r="BR460" s="154">
        <f>IF(BR$5&lt;=$D460,0,IF(SUM($D460,I435)&gt;BR$5,$U446/I435,$U446-SUM($I460:BQ460)))</f>
        <v>0</v>
      </c>
      <c r="BS460" s="154">
        <f>IF(BS$5&lt;=$D460,0,IF(SUM($D460,I435)&gt;BS$5,$U446/I435,$U446-SUM($I460:BR460)))</f>
        <v>0</v>
      </c>
      <c r="BT460" s="154">
        <f>IF(BT$5&lt;=$D460,0,IF(SUM($D460,I435)&gt;BT$5,$U446/I435,$U446-SUM($I460:BS460)))</f>
        <v>0</v>
      </c>
      <c r="BU460" s="154">
        <f>IF(BU$5&lt;=$D460,0,IF(SUM($D460,I435)&gt;BU$5,$U446/I435,$U446-SUM($I460:BT460)))</f>
        <v>0</v>
      </c>
      <c r="BV460" s="154">
        <f>IF(BV$5&lt;=$D460,0,IF(SUM($D460,I435)&gt;BV$5,$U446/I435,$U446-SUM($I460:BU460)))</f>
        <v>0</v>
      </c>
      <c r="BW460" s="154">
        <f>IF(BW$5&lt;=$D460,0,IF(SUM($D460,I435)&gt;BW$5,$U446/I435,$U446-SUM($I460:BV460)))</f>
        <v>0</v>
      </c>
    </row>
    <row r="461" spans="4:75" ht="12.75" customHeight="1" outlineLevel="1">
      <c r="D461" s="155">
        <f t="shared" si="116"/>
        <v>2025</v>
      </c>
      <c r="E461" s="120" t="s">
        <v>55</v>
      </c>
      <c r="I461" s="134"/>
      <c r="J461" s="152">
        <f>IF(J$5&lt;=$D461,0,IF(SUM($D461,I435)&gt;J$5,$V446/I435,$V446-SUM($I461:I461)))</f>
        <v>0</v>
      </c>
      <c r="K461" s="152">
        <f>IF(K$5&lt;=$D461,0,IF(SUM($D461,I435)&gt;K$5,$V446/I435,$V446-SUM($I461:J461)))</f>
        <v>0</v>
      </c>
      <c r="L461" s="152">
        <f>IF(L$5&lt;=$D461,0,IF(SUM($D461,I435)&gt;L$5,$V446/I435,$V446-SUM($I461:K461)))</f>
        <v>0</v>
      </c>
      <c r="M461" s="152">
        <f>IF(M$5&lt;=$D461,0,IF(SUM($D461,I435)&gt;M$5,$V446/I435,$V446-SUM($I461:L461)))</f>
        <v>0</v>
      </c>
      <c r="N461" s="152">
        <f>IF(N$5&lt;=$D461,0,IF(SUM($D461,I435)&gt;N$5,$V446/I435,$V446-SUM($I461:M461)))</f>
        <v>0</v>
      </c>
      <c r="O461" s="152">
        <f>IF(O$5&lt;=$D461,0,IF(SUM($D461,I435)&gt;O$5,$V446/I435,$V446-SUM($I461:N461)))</f>
        <v>0</v>
      </c>
      <c r="P461" s="152">
        <f>IF(P$5&lt;=$D461,0,IF(SUM($D461,I435)&gt;P$5,$V446/I435,$V446-SUM($I461:O461)))</f>
        <v>0</v>
      </c>
      <c r="Q461" s="152">
        <f>IF(Q$5&lt;=$D461,0,IF(SUM($D461,I435)&gt;Q$5,$V446/I435,$V446-SUM($I461:P461)))</f>
        <v>0</v>
      </c>
      <c r="R461" s="152">
        <f>IF(R$5&lt;=$D461,0,IF(SUM($D461,I435)&gt;R$5,$V446/I435,$V446-SUM($I461:Q461)))</f>
        <v>0</v>
      </c>
      <c r="S461" s="152">
        <f>IF(S$5&lt;=$D461,0,IF(SUM($D461,I435)&gt;S$5,$V446/I435,$V446-SUM($I461:R461)))</f>
        <v>0</v>
      </c>
      <c r="T461" s="152">
        <f>IF(T$5&lt;=$D461,0,IF(SUM($D461,I435)&gt;T$5,$V446/I435,$V446-SUM($I461:S461)))</f>
        <v>0</v>
      </c>
      <c r="U461" s="152">
        <f>IF(U$5&lt;=$D461,0,IF(SUM($D461,I435)&gt;U$5,$V446/I435,$V446-SUM($I461:T461)))</f>
        <v>0</v>
      </c>
      <c r="V461" s="152">
        <f>IF(V$5&lt;=$D461,0,IF(SUM($D461,I435)&gt;V$5,$V446/I435,$V446-SUM($I461:U461)))</f>
        <v>0</v>
      </c>
      <c r="W461" s="153">
        <f>IF(W$5&lt;=$D461,0,IF(SUM($D461,I435)&gt;W$5,$V446/I435,$V446-SUM($I461:V461)))</f>
        <v>0</v>
      </c>
      <c r="X461" s="154">
        <f>IF(X$5&lt;=$D461,0,IF(SUM($D461,I435)&gt;X$5,$V446/I435,$V446-SUM($I461:W461)))</f>
        <v>0</v>
      </c>
      <c r="Y461" s="154">
        <f>IF(Y$5&lt;=$D461,0,IF(SUM($D461,I435)&gt;Y$5,$V446/I435,$V446-SUM($I461:X461)))</f>
        <v>0</v>
      </c>
      <c r="Z461" s="154">
        <f>IF(Z$5&lt;=$D461,0,IF(SUM($D461,I435)&gt;Z$5,$V446/I435,$V446-SUM($I461:Y461)))</f>
        <v>0</v>
      </c>
      <c r="AA461" s="154">
        <f>IF(AA$5&lt;=$D461,0,IF(SUM($D461,I435)&gt;AA$5,$V446/I435,$V446-SUM($I461:Z461)))</f>
        <v>0</v>
      </c>
      <c r="AB461" s="154">
        <f>IF(AB$5&lt;=$D461,0,IF(SUM($D461,I435)&gt;AB$5,$V446/I435,$V446-SUM($I461:AA461)))</f>
        <v>0</v>
      </c>
      <c r="AC461" s="154">
        <f>IF(AC$5&lt;=$D461,0,IF(SUM($D461,I435)&gt;AC$5,$V446/I435,$V446-SUM($I461:AB461)))</f>
        <v>0</v>
      </c>
      <c r="AD461" s="154">
        <f>IF(AD$5&lt;=$D461,0,IF(SUM($D461,I435)&gt;AD$5,$V446/I435,$V446-SUM($I461:AC461)))</f>
        <v>0</v>
      </c>
      <c r="AE461" s="154">
        <f>IF(AE$5&lt;=$D461,0,IF(SUM($D461,I435)&gt;AE$5,$V446/I435,$V446-SUM($I461:AD461)))</f>
        <v>0</v>
      </c>
      <c r="AF461" s="154">
        <f>IF(AF$5&lt;=$D461,0,IF(SUM($D461,I435)&gt;AF$5,$V446/I435,$V446-SUM($I461:AE461)))</f>
        <v>0</v>
      </c>
      <c r="AG461" s="154">
        <f>IF(AG$5&lt;=$D461,0,IF(SUM($D461,I435)&gt;AG$5,$V446/I435,$V446-SUM($I461:AF461)))</f>
        <v>0</v>
      </c>
      <c r="AH461" s="154">
        <f>IF(AH$5&lt;=$D461,0,IF(SUM($D461,I435)&gt;AH$5,$V446/I435,$V446-SUM($I461:AG461)))</f>
        <v>0</v>
      </c>
      <c r="AI461" s="154">
        <f>IF(AI$5&lt;=$D461,0,IF(SUM($D461,I435)&gt;AI$5,$V446/I435,$V446-SUM($I461:AH461)))</f>
        <v>0</v>
      </c>
      <c r="AJ461" s="154">
        <f>IF(AJ$5&lt;=$D461,0,IF(SUM($D461,I435)&gt;AJ$5,$V446/I435,$V446-SUM($I461:AI461)))</f>
        <v>0</v>
      </c>
      <c r="AK461" s="154">
        <f>IF(AK$5&lt;=$D461,0,IF(SUM($D461,I435)&gt;AK$5,$V446/I435,$V446-SUM($I461:AJ461)))</f>
        <v>0</v>
      </c>
      <c r="AL461" s="154">
        <f>IF(AL$5&lt;=$D461,0,IF(SUM($D461,I435)&gt;AL$5,$V446/I435,$V446-SUM($I461:AK461)))</f>
        <v>0</v>
      </c>
      <c r="AM461" s="154">
        <f>IF(AM$5&lt;=$D461,0,IF(SUM($D461,I435)&gt;AM$5,$V446/I435,$V446-SUM($I461:AL461)))</f>
        <v>0</v>
      </c>
      <c r="AN461" s="154">
        <f>IF(AN$5&lt;=$D461,0,IF(SUM($D461,I435)&gt;AN$5,$V446/I435,$V446-SUM($I461:AM461)))</f>
        <v>0</v>
      </c>
      <c r="AO461" s="154">
        <f>IF(AO$5&lt;=$D461,0,IF(SUM($D461,I435)&gt;AO$5,$V446/I435,$V446-SUM($I461:AN461)))</f>
        <v>0</v>
      </c>
      <c r="AP461" s="154">
        <f>IF(AP$5&lt;=$D461,0,IF(SUM($D461,I435)&gt;AP$5,$V446/I435,$V446-SUM($I461:AO461)))</f>
        <v>0</v>
      </c>
      <c r="AQ461" s="154">
        <f>IF(AQ$5&lt;=$D461,0,IF(SUM($D461,I435)&gt;AQ$5,$V446/I435,$V446-SUM($I461:AP461)))</f>
        <v>0</v>
      </c>
      <c r="AR461" s="154">
        <f>IF(AR$5&lt;=$D461,0,IF(SUM($D461,I435)&gt;AR$5,$V446/I435,$V446-SUM($I461:AQ461)))</f>
        <v>0</v>
      </c>
      <c r="AS461" s="154">
        <f>IF(AS$5&lt;=$D461,0,IF(SUM($D461,I435)&gt;AS$5,$V446/I435,$V446-SUM($I461:AR461)))</f>
        <v>0</v>
      </c>
      <c r="AT461" s="154">
        <f>IF(AT$5&lt;=$D461,0,IF(SUM($D461,I435)&gt;AT$5,$V446/I435,$V446-SUM($I461:AS461)))</f>
        <v>0</v>
      </c>
      <c r="AU461" s="154">
        <f>IF(AU$5&lt;=$D461,0,IF(SUM($D461,I435)&gt;AU$5,$V446/I435,$V446-SUM($I461:AT461)))</f>
        <v>0</v>
      </c>
      <c r="AV461" s="154">
        <f>IF(AV$5&lt;=$D461,0,IF(SUM($D461,I435)&gt;AV$5,$V446/I435,$V446-SUM($I461:AU461)))</f>
        <v>0</v>
      </c>
      <c r="AW461" s="154">
        <f>IF(AW$5&lt;=$D461,0,IF(SUM($D461,I435)&gt;AW$5,$V446/I435,$V446-SUM($I461:AV461)))</f>
        <v>0</v>
      </c>
      <c r="AX461" s="154">
        <f>IF(AX$5&lt;=$D461,0,IF(SUM($D461,I435)&gt;AX$5,$V446/I435,$V446-SUM($I461:AW461)))</f>
        <v>0</v>
      </c>
      <c r="AY461" s="154">
        <f>IF(AY$5&lt;=$D461,0,IF(SUM($D461,I435)&gt;AY$5,$V446/I435,$V446-SUM($I461:AX461)))</f>
        <v>0</v>
      </c>
      <c r="AZ461" s="154">
        <f>IF(AZ$5&lt;=$D461,0,IF(SUM($D461,I435)&gt;AZ$5,$V446/I435,$V446-SUM($I461:AY461)))</f>
        <v>0</v>
      </c>
      <c r="BA461" s="154">
        <f>IF(BA$5&lt;=$D461,0,IF(SUM($D461,I435)&gt;BA$5,$V446/I435,$V446-SUM($I461:AZ461)))</f>
        <v>0</v>
      </c>
      <c r="BB461" s="154">
        <f>IF(BB$5&lt;=$D461,0,IF(SUM($D461,I435)&gt;BB$5,$V446/I435,$V446-SUM($I461:BA461)))</f>
        <v>0</v>
      </c>
      <c r="BC461" s="154">
        <f>IF(BC$5&lt;=$D461,0,IF(SUM($D461,I435)&gt;BC$5,$V446/I435,$V446-SUM($I461:BB461)))</f>
        <v>0</v>
      </c>
      <c r="BD461" s="154">
        <f>IF(BD$5&lt;=$D461,0,IF(SUM($D461,I435)&gt;BD$5,$V446/I435,$V446-SUM($I461:BC461)))</f>
        <v>0</v>
      </c>
      <c r="BE461" s="154">
        <f>IF(BE$5&lt;=$D461,0,IF(SUM($D461,I435)&gt;BE$5,$V446/I435,$V446-SUM($I461:BD461)))</f>
        <v>0</v>
      </c>
      <c r="BF461" s="154">
        <f>IF(BF$5&lt;=$D461,0,IF(SUM($D461,I435)&gt;BF$5,$V446/I435,$V446-SUM($I461:BE461)))</f>
        <v>0</v>
      </c>
      <c r="BG461" s="154">
        <f>IF(BG$5&lt;=$D461,0,IF(SUM($D461,I435)&gt;BG$5,$V446/I435,$V446-SUM($I461:BF461)))</f>
        <v>0</v>
      </c>
      <c r="BH461" s="154">
        <f>IF(BH$5&lt;=$D461,0,IF(SUM($D461,I435)&gt;BH$5,$V446/I435,$V446-SUM($I461:BG461)))</f>
        <v>0</v>
      </c>
      <c r="BI461" s="154">
        <f>IF(BI$5&lt;=$D461,0,IF(SUM($D461,I435)&gt;BI$5,$V446/I435,$V446-SUM($I461:BH461)))</f>
        <v>0</v>
      </c>
      <c r="BJ461" s="154">
        <f>IF(BJ$5&lt;=$D461,0,IF(SUM($D461,I435)&gt;BJ$5,$V446/I435,$V446-SUM($I461:BI461)))</f>
        <v>0</v>
      </c>
      <c r="BK461" s="154">
        <f>IF(BK$5&lt;=$D461,0,IF(SUM($D461,I435)&gt;BK$5,$V446/I435,$V446-SUM($I461:BJ461)))</f>
        <v>0</v>
      </c>
      <c r="BL461" s="154">
        <f>IF(BL$5&lt;=$D461,0,IF(SUM($D461,I435)&gt;BL$5,$V446/I435,$V446-SUM($I461:BK461)))</f>
        <v>0</v>
      </c>
      <c r="BM461" s="154">
        <f>IF(BM$5&lt;=$D461,0,IF(SUM($D461,I435)&gt;BM$5,$V446/I435,$V446-SUM($I461:BL461)))</f>
        <v>0</v>
      </c>
      <c r="BN461" s="154">
        <f>IF(BN$5&lt;=$D461,0,IF(SUM($D461,I435)&gt;BN$5,$V446/I435,$V446-SUM($I461:BM461)))</f>
        <v>0</v>
      </c>
      <c r="BO461" s="154">
        <f>IF(BO$5&lt;=$D461,0,IF(SUM($D461,I435)&gt;BO$5,$V446/I435,$V446-SUM($I461:BN461)))</f>
        <v>0</v>
      </c>
      <c r="BP461" s="154">
        <f>IF(BP$5&lt;=$D461,0,IF(SUM($D461,I435)&gt;BP$5,$V446/I435,$V446-SUM($I461:BO461)))</f>
        <v>0</v>
      </c>
      <c r="BQ461" s="154">
        <f>IF(BQ$5&lt;=$D461,0,IF(SUM($D461,I435)&gt;BQ$5,$V446/I435,$V446-SUM($I461:BP461)))</f>
        <v>0</v>
      </c>
      <c r="BR461" s="154">
        <f>IF(BR$5&lt;=$D461,0,IF(SUM($D461,I435)&gt;BR$5,$V446/I435,$V446-SUM($I461:BQ461)))</f>
        <v>0</v>
      </c>
      <c r="BS461" s="154">
        <f>IF(BS$5&lt;=$D461,0,IF(SUM($D461,I435)&gt;BS$5,$V446/I435,$V446-SUM($I461:BR461)))</f>
        <v>0</v>
      </c>
      <c r="BT461" s="154">
        <f>IF(BT$5&lt;=$D461,0,IF(SUM($D461,I435)&gt;BT$5,$V446/I435,$V446-SUM($I461:BS461)))</f>
        <v>0</v>
      </c>
      <c r="BU461" s="154">
        <f>IF(BU$5&lt;=$D461,0,IF(SUM($D461,I435)&gt;BU$5,$V446/I435,$V446-SUM($I461:BT461)))</f>
        <v>0</v>
      </c>
      <c r="BV461" s="154">
        <f>IF(BV$5&lt;=$D461,0,IF(SUM($D461,I435)&gt;BV$5,$V446/I435,$V446-SUM($I461:BU461)))</f>
        <v>0</v>
      </c>
      <c r="BW461" s="154">
        <f>IF(BW$5&lt;=$D461,0,IF(SUM($D461,I435)&gt;BW$5,$V446/I435,$V446-SUM($I461:BV461)))</f>
        <v>0</v>
      </c>
    </row>
    <row r="462" spans="4:75" ht="12.75" customHeight="1" outlineLevel="1">
      <c r="D462" s="155">
        <f t="shared" si="116"/>
        <v>2026</v>
      </c>
      <c r="E462" s="120" t="s">
        <v>55</v>
      </c>
      <c r="I462" s="134"/>
      <c r="J462" s="152">
        <f>IF(J$5&lt;=$D462,0,IF(SUM($D462,I435)&gt;J$5,$W446/I435,$W446-SUM($I462:I462)))</f>
        <v>0</v>
      </c>
      <c r="K462" s="152">
        <f>IF(K$5&lt;=$D462,0,IF(SUM($D462,I435)&gt;K$5,$W446/I435,$W446-SUM($I462:J462)))</f>
        <v>0</v>
      </c>
      <c r="L462" s="152">
        <f>IF(L$5&lt;=$D462,0,IF(SUM($D462,I435)&gt;L$5,$W446/I435,$W446-SUM($I462:K462)))</f>
        <v>0</v>
      </c>
      <c r="M462" s="152">
        <f>IF(M$5&lt;=$D462,0,IF(SUM($D462,I435)&gt;M$5,$W446/I435,$W446-SUM($I462:L462)))</f>
        <v>0</v>
      </c>
      <c r="N462" s="152">
        <f>IF(N$5&lt;=$D462,0,IF(SUM($D462,I435)&gt;N$5,$W446/I435,$W446-SUM($I462:M462)))</f>
        <v>0</v>
      </c>
      <c r="O462" s="152">
        <f>IF(O$5&lt;=$D462,0,IF(SUM($D462,I435)&gt;O$5,$W446/I435,$W446-SUM($I462:N462)))</f>
        <v>0</v>
      </c>
      <c r="P462" s="152">
        <f>IF(P$5&lt;=$D462,0,IF(SUM($D462,I435)&gt;P$5,$W446/I435,$W446-SUM($I462:O462)))</f>
        <v>0</v>
      </c>
      <c r="Q462" s="152">
        <f>IF(Q$5&lt;=$D462,0,IF(SUM($D462,I435)&gt;Q$5,$W446/I435,$W446-SUM($I462:P462)))</f>
        <v>0</v>
      </c>
      <c r="R462" s="152">
        <f>IF(R$5&lt;=$D462,0,IF(SUM($D462,I435)&gt;R$5,$W446/I435,$W446-SUM($I462:Q462)))</f>
        <v>0</v>
      </c>
      <c r="S462" s="152">
        <f>IF(S$5&lt;=$D462,0,IF(SUM($D462,I435)&gt;S$5,$W446/I435,$W446-SUM($I462:R462)))</f>
        <v>0</v>
      </c>
      <c r="T462" s="152">
        <f>IF(T$5&lt;=$D462,0,IF(SUM($D462,I435)&gt;T$5,$W446/I435,$W446-SUM($I462:S462)))</f>
        <v>0</v>
      </c>
      <c r="U462" s="152">
        <f>IF(U$5&lt;=$D462,0,IF(SUM($D462,I435)&gt;U$5,$W446/I435,$W446-SUM($I462:T462)))</f>
        <v>0</v>
      </c>
      <c r="V462" s="152">
        <f>IF(V$5&lt;=$D462,0,IF(SUM($D462,I435)&gt;V$5,$W446/I435,$W446-SUM($I462:U462)))</f>
        <v>0</v>
      </c>
      <c r="W462" s="152">
        <f>IF(W$5&lt;=$D462,0,IF(SUM($D462,I435)&gt;W$5,$W446/I435,$W446-SUM($I462:V462)))</f>
        <v>0</v>
      </c>
      <c r="X462" s="153">
        <f>IF(X$5&lt;=$D462,0,IF(SUM($D462,I435)&gt;X$5,$W446/I435,$W446-SUM($I462:W462)))</f>
        <v>0</v>
      </c>
      <c r="Y462" s="154">
        <f>IF(Y$5&lt;=$D462,0,IF(SUM($D462,I435)&gt;Y$5,$W446/I435,$W446-SUM($I462:X462)))</f>
        <v>0</v>
      </c>
      <c r="Z462" s="154">
        <f>IF(Z$5&lt;=$D462,0,IF(SUM($D462,I435)&gt;Z$5,$W446/I435,$W446-SUM($I462:Y462)))</f>
        <v>0</v>
      </c>
      <c r="AA462" s="154">
        <f>IF(AA$5&lt;=$D462,0,IF(SUM($D462,I435)&gt;AA$5,$W446/I435,$W446-SUM($I462:Z462)))</f>
        <v>0</v>
      </c>
      <c r="AB462" s="154">
        <f>IF(AB$5&lt;=$D462,0,IF(SUM($D462,I435)&gt;AB$5,$W446/I435,$W446-SUM($I462:AA462)))</f>
        <v>0</v>
      </c>
      <c r="AC462" s="154">
        <f>IF(AC$5&lt;=$D462,0,IF(SUM($D462,I435)&gt;AC$5,$W446/I435,$W446-SUM($I462:AB462)))</f>
        <v>0</v>
      </c>
      <c r="AD462" s="154">
        <f>IF(AD$5&lt;=$D462,0,IF(SUM($D462,I435)&gt;AD$5,$W446/I435,$W446-SUM($I462:AC462)))</f>
        <v>0</v>
      </c>
      <c r="AE462" s="154">
        <f>IF(AE$5&lt;=$D462,0,IF(SUM($D462,I435)&gt;AE$5,$W446/I435,$W446-SUM($I462:AD462)))</f>
        <v>0</v>
      </c>
      <c r="AF462" s="154">
        <f>IF(AF$5&lt;=$D462,0,IF(SUM($D462,I435)&gt;AF$5,$W446/I435,$W446-SUM($I462:AE462)))</f>
        <v>0</v>
      </c>
      <c r="AG462" s="154">
        <f>IF(AG$5&lt;=$D462,0,IF(SUM($D462,I435)&gt;AG$5,$W446/I435,$W446-SUM($I462:AF462)))</f>
        <v>0</v>
      </c>
      <c r="AH462" s="154">
        <f>IF(AH$5&lt;=$D462,0,IF(SUM($D462,I435)&gt;AH$5,$W446/I435,$W446-SUM($I462:AG462)))</f>
        <v>0</v>
      </c>
      <c r="AI462" s="154">
        <f>IF(AI$5&lt;=$D462,0,IF(SUM($D462,I435)&gt;AI$5,$W446/I435,$W446-SUM($I462:AH462)))</f>
        <v>0</v>
      </c>
      <c r="AJ462" s="154">
        <f>IF(AJ$5&lt;=$D462,0,IF(SUM($D462,I435)&gt;AJ$5,$W446/I435,$W446-SUM($I462:AI462)))</f>
        <v>0</v>
      </c>
      <c r="AK462" s="154">
        <f>IF(AK$5&lt;=$D462,0,IF(SUM($D462,I435)&gt;AK$5,$W446/I435,$W446-SUM($I462:AJ462)))</f>
        <v>0</v>
      </c>
      <c r="AL462" s="154">
        <f>IF(AL$5&lt;=$D462,0,IF(SUM($D462,I435)&gt;AL$5,$W446/I435,$W446-SUM($I462:AK462)))</f>
        <v>0</v>
      </c>
      <c r="AM462" s="154">
        <f>IF(AM$5&lt;=$D462,0,IF(SUM($D462,I435)&gt;AM$5,$W446/I435,$W446-SUM($I462:AL462)))</f>
        <v>0</v>
      </c>
      <c r="AN462" s="154">
        <f>IF(AN$5&lt;=$D462,0,IF(SUM($D462,I435)&gt;AN$5,$W446/I435,$W446-SUM($I462:AM462)))</f>
        <v>0</v>
      </c>
      <c r="AO462" s="154">
        <f>IF(AO$5&lt;=$D462,0,IF(SUM($D462,I435)&gt;AO$5,$W446/I435,$W446-SUM($I462:AN462)))</f>
        <v>0</v>
      </c>
      <c r="AP462" s="154">
        <f>IF(AP$5&lt;=$D462,0,IF(SUM($D462,I435)&gt;AP$5,$W446/I435,$W446-SUM($I462:AO462)))</f>
        <v>0</v>
      </c>
      <c r="AQ462" s="154">
        <f>IF(AQ$5&lt;=$D462,0,IF(SUM($D462,I435)&gt;AQ$5,$W446/I435,$W446-SUM($I462:AP462)))</f>
        <v>0</v>
      </c>
      <c r="AR462" s="154">
        <f>IF(AR$5&lt;=$D462,0,IF(SUM($D462,I435)&gt;AR$5,$W446/I435,$W446-SUM($I462:AQ462)))</f>
        <v>0</v>
      </c>
      <c r="AS462" s="154">
        <f>IF(AS$5&lt;=$D462,0,IF(SUM($D462,I435)&gt;AS$5,$W446/I435,$W446-SUM($I462:AR462)))</f>
        <v>0</v>
      </c>
      <c r="AT462" s="154">
        <f>IF(AT$5&lt;=$D462,0,IF(SUM($D462,I435)&gt;AT$5,$W446/I435,$W446-SUM($I462:AS462)))</f>
        <v>0</v>
      </c>
      <c r="AU462" s="154">
        <f>IF(AU$5&lt;=$D462,0,IF(SUM($D462,I435)&gt;AU$5,$W446/I435,$W446-SUM($I462:AT462)))</f>
        <v>0</v>
      </c>
      <c r="AV462" s="154">
        <f>IF(AV$5&lt;=$D462,0,IF(SUM($D462,I435)&gt;AV$5,$W446/I435,$W446-SUM($I462:AU462)))</f>
        <v>0</v>
      </c>
      <c r="AW462" s="154">
        <f>IF(AW$5&lt;=$D462,0,IF(SUM($D462,I435)&gt;AW$5,$W446/I435,$W446-SUM($I462:AV462)))</f>
        <v>0</v>
      </c>
      <c r="AX462" s="154">
        <f>IF(AX$5&lt;=$D462,0,IF(SUM($D462,I435)&gt;AX$5,$W446/I435,$W446-SUM($I462:AW462)))</f>
        <v>0</v>
      </c>
      <c r="AY462" s="154">
        <f>IF(AY$5&lt;=$D462,0,IF(SUM($D462,I435)&gt;AY$5,$W446/I435,$W446-SUM($I462:AX462)))</f>
        <v>0</v>
      </c>
      <c r="AZ462" s="154">
        <f>IF(AZ$5&lt;=$D462,0,IF(SUM($D462,I435)&gt;AZ$5,$W446/I435,$W446-SUM($I462:AY462)))</f>
        <v>0</v>
      </c>
      <c r="BA462" s="154">
        <f>IF(BA$5&lt;=$D462,0,IF(SUM($D462,I435)&gt;BA$5,$W446/I435,$W446-SUM($I462:AZ462)))</f>
        <v>0</v>
      </c>
      <c r="BB462" s="154">
        <f>IF(BB$5&lt;=$D462,0,IF(SUM($D462,I435)&gt;BB$5,$W446/I435,$W446-SUM($I462:BA462)))</f>
        <v>0</v>
      </c>
      <c r="BC462" s="154">
        <f>IF(BC$5&lt;=$D462,0,IF(SUM($D462,I435)&gt;BC$5,$W446/I435,$W446-SUM($I462:BB462)))</f>
        <v>0</v>
      </c>
      <c r="BD462" s="154">
        <f>IF(BD$5&lt;=$D462,0,IF(SUM($D462,I435)&gt;BD$5,$W446/I435,$W446-SUM($I462:BC462)))</f>
        <v>0</v>
      </c>
      <c r="BE462" s="154">
        <f>IF(BE$5&lt;=$D462,0,IF(SUM($D462,I435)&gt;BE$5,$W446/I435,$W446-SUM($I462:BD462)))</f>
        <v>0</v>
      </c>
      <c r="BF462" s="154">
        <f>IF(BF$5&lt;=$D462,0,IF(SUM($D462,I435)&gt;BF$5,$W446/I435,$W446-SUM($I462:BE462)))</f>
        <v>0</v>
      </c>
      <c r="BG462" s="154">
        <f>IF(BG$5&lt;=$D462,0,IF(SUM($D462,I435)&gt;BG$5,$W446/I435,$W446-SUM($I462:BF462)))</f>
        <v>0</v>
      </c>
      <c r="BH462" s="154">
        <f>IF(BH$5&lt;=$D462,0,IF(SUM($D462,I435)&gt;BH$5,$W446/I435,$W446-SUM($I462:BG462)))</f>
        <v>0</v>
      </c>
      <c r="BI462" s="154">
        <f>IF(BI$5&lt;=$D462,0,IF(SUM($D462,I435)&gt;BI$5,$W446/I435,$W446-SUM($I462:BH462)))</f>
        <v>0</v>
      </c>
      <c r="BJ462" s="154">
        <f>IF(BJ$5&lt;=$D462,0,IF(SUM($D462,I435)&gt;BJ$5,$W446/I435,$W446-SUM($I462:BI462)))</f>
        <v>0</v>
      </c>
      <c r="BK462" s="154">
        <f>IF(BK$5&lt;=$D462,0,IF(SUM($D462,I435)&gt;BK$5,$W446/I435,$W446-SUM($I462:BJ462)))</f>
        <v>0</v>
      </c>
      <c r="BL462" s="154">
        <f>IF(BL$5&lt;=$D462,0,IF(SUM($D462,I435)&gt;BL$5,$W446/I435,$W446-SUM($I462:BK462)))</f>
        <v>0</v>
      </c>
      <c r="BM462" s="154">
        <f>IF(BM$5&lt;=$D462,0,IF(SUM($D462,I435)&gt;BM$5,$W446/I435,$W446-SUM($I462:BL462)))</f>
        <v>0</v>
      </c>
      <c r="BN462" s="154">
        <f>IF(BN$5&lt;=$D462,0,IF(SUM($D462,I435)&gt;BN$5,$W446/I435,$W446-SUM($I462:BM462)))</f>
        <v>0</v>
      </c>
      <c r="BO462" s="154">
        <f>IF(BO$5&lt;=$D462,0,IF(SUM($D462,I435)&gt;BO$5,$W446/I435,$W446-SUM($I462:BN462)))</f>
        <v>0</v>
      </c>
      <c r="BP462" s="154">
        <f>IF(BP$5&lt;=$D462,0,IF(SUM($D462,I435)&gt;BP$5,$W446/I435,$W446-SUM($I462:BO462)))</f>
        <v>0</v>
      </c>
      <c r="BQ462" s="154">
        <f>IF(BQ$5&lt;=$D462,0,IF(SUM($D462,I435)&gt;BQ$5,$W446/I435,$W446-SUM($I462:BP462)))</f>
        <v>0</v>
      </c>
      <c r="BR462" s="154">
        <f>IF(BR$5&lt;=$D462,0,IF(SUM($D462,I435)&gt;BR$5,$W446/I435,$W446-SUM($I462:BQ462)))</f>
        <v>0</v>
      </c>
      <c r="BS462" s="154">
        <f>IF(BS$5&lt;=$D462,0,IF(SUM($D462,I435)&gt;BS$5,$W446/I435,$W446-SUM($I462:BR462)))</f>
        <v>0</v>
      </c>
      <c r="BT462" s="154">
        <f>IF(BT$5&lt;=$D462,0,IF(SUM($D462,I435)&gt;BT$5,$W446/I435,$W446-SUM($I462:BS462)))</f>
        <v>0</v>
      </c>
      <c r="BU462" s="154">
        <f>IF(BU$5&lt;=$D462,0,IF(SUM($D462,I435)&gt;BU$5,$W446/I435,$W446-SUM($I462:BT462)))</f>
        <v>0</v>
      </c>
      <c r="BV462" s="154">
        <f>IF(BV$5&lt;=$D462,0,IF(SUM($D462,I435)&gt;BV$5,$W446/I435,$W446-SUM($I462:BU462)))</f>
        <v>0</v>
      </c>
      <c r="BW462" s="154">
        <f>IF(BW$5&lt;=$D462,0,IF(SUM($D462,I435)&gt;BW$5,$W446/I435,$W446-SUM($I462:BV462)))</f>
        <v>0</v>
      </c>
    </row>
    <row r="463" spans="4:75" ht="12.75" customHeight="1" outlineLevel="1">
      <c r="D463" s="155">
        <f t="shared" si="116"/>
        <v>2027</v>
      </c>
      <c r="E463" s="120" t="s">
        <v>55</v>
      </c>
      <c r="I463" s="134"/>
      <c r="J463" s="152">
        <f>IF(J$5&lt;=$D463,0,IF(SUM($D463,I435)&gt;J$5,$X446/I435,$X446-SUM($I463:I463)))</f>
        <v>0</v>
      </c>
      <c r="K463" s="152">
        <f>IF(K$5&lt;=$D463,0,IF(SUM($D463,I435)&gt;K$5,$X446/I435,$X446-SUM($I463:J463)))</f>
        <v>0</v>
      </c>
      <c r="L463" s="152">
        <f>IF(L$5&lt;=$D463,0,IF(SUM($D463,I435)&gt;L$5,$X446/I435,$X446-SUM($I463:K463)))</f>
        <v>0</v>
      </c>
      <c r="M463" s="152">
        <f>IF(M$5&lt;=$D463,0,IF(SUM($D463,I435)&gt;M$5,$X446/I435,$X446-SUM($I463:L463)))</f>
        <v>0</v>
      </c>
      <c r="N463" s="152">
        <f>IF(N$5&lt;=$D463,0,IF(SUM($D463,I435)&gt;N$5,$X446/I435,$X446-SUM($I463:M463)))</f>
        <v>0</v>
      </c>
      <c r="O463" s="152">
        <f>IF(O$5&lt;=$D463,0,IF(SUM($D463,I435)&gt;O$5,$X446/I435,$X446-SUM($I463:N463)))</f>
        <v>0</v>
      </c>
      <c r="P463" s="152">
        <f>IF(P$5&lt;=$D463,0,IF(SUM($D463,I435)&gt;P$5,$X446/I435,$X446-SUM($I463:O463)))</f>
        <v>0</v>
      </c>
      <c r="Q463" s="152">
        <f>IF(Q$5&lt;=$D463,0,IF(SUM($D463,I435)&gt;Q$5,$X446/I435,$X446-SUM($I463:P463)))</f>
        <v>0</v>
      </c>
      <c r="R463" s="152">
        <f>IF(R$5&lt;=$D463,0,IF(SUM($D463,I435)&gt;R$5,$X446/I435,$X446-SUM($I463:Q463)))</f>
        <v>0</v>
      </c>
      <c r="S463" s="152">
        <f>IF(S$5&lt;=$D463,0,IF(SUM($D463,I435)&gt;S$5,$X446/I435,$X446-SUM($I463:R463)))</f>
        <v>0</v>
      </c>
      <c r="T463" s="152">
        <f>IF(T$5&lt;=$D463,0,IF(SUM($D463,I435)&gt;T$5,$X446/I435,$X446-SUM($I463:S463)))</f>
        <v>0</v>
      </c>
      <c r="U463" s="152">
        <f>IF(U$5&lt;=$D463,0,IF(SUM($D463,I435)&gt;U$5,$X446/I435,$X446-SUM($I463:T463)))</f>
        <v>0</v>
      </c>
      <c r="V463" s="152">
        <f>IF(V$5&lt;=$D463,0,IF(SUM($D463,I435)&gt;V$5,$X446/I435,$X446-SUM($I463:U463)))</f>
        <v>0</v>
      </c>
      <c r="W463" s="152">
        <f>IF(W$5&lt;=$D463,0,IF(SUM($D463,I435)&gt;W$5,$X446/I435,$X446-SUM($I463:V463)))</f>
        <v>0</v>
      </c>
      <c r="X463" s="152">
        <f>IF(X$5&lt;=$D463,0,IF(SUM($D463,I435)&gt;X$5,$X446/I435,$X446-SUM($I463:W463)))</f>
        <v>0</v>
      </c>
      <c r="Y463" s="153">
        <f>IF(Y$5&lt;=$D463,0,IF(SUM($D463,I435)&gt;Y$5,$X446/I435,$X446-SUM($I463:X463)))</f>
        <v>0</v>
      </c>
      <c r="Z463" s="154">
        <f>IF(Z$5&lt;=$D463,0,IF(SUM($D463,I435)&gt;Z$5,$X446/I435,$X446-SUM($I463:Y463)))</f>
        <v>0</v>
      </c>
      <c r="AA463" s="154">
        <f>IF(AA$5&lt;=$D463,0,IF(SUM($D463,I435)&gt;AA$5,$X446/I435,$X446-SUM($I463:Z463)))</f>
        <v>0</v>
      </c>
      <c r="AB463" s="154">
        <f>IF(AB$5&lt;=$D463,0,IF(SUM($D463,I435)&gt;AB$5,$X446/I435,$X446-SUM($I463:AA463)))</f>
        <v>0</v>
      </c>
      <c r="AC463" s="154">
        <f>IF(AC$5&lt;=$D463,0,IF(SUM($D463,I435)&gt;AC$5,$X446/I435,$X446-SUM($I463:AB463)))</f>
        <v>0</v>
      </c>
      <c r="AD463" s="154">
        <f>IF(AD$5&lt;=$D463,0,IF(SUM($D463,I435)&gt;AD$5,$X446/I435,$X446-SUM($I463:AC463)))</f>
        <v>0</v>
      </c>
      <c r="AE463" s="154">
        <f>IF(AE$5&lt;=$D463,0,IF(SUM($D463,I435)&gt;AE$5,$X446/I435,$X446-SUM($I463:AD463)))</f>
        <v>0</v>
      </c>
      <c r="AF463" s="154">
        <f>IF(AF$5&lt;=$D463,0,IF(SUM($D463,I435)&gt;AF$5,$X446/I435,$X446-SUM($I463:AE463)))</f>
        <v>0</v>
      </c>
      <c r="AG463" s="154">
        <f>IF(AG$5&lt;=$D463,0,IF(SUM($D463,I435)&gt;AG$5,$X446/I435,$X446-SUM($I463:AF463)))</f>
        <v>0</v>
      </c>
      <c r="AH463" s="154">
        <f>IF(AH$5&lt;=$D463,0,IF(SUM($D463,I435)&gt;AH$5,$X446/I435,$X446-SUM($I463:AG463)))</f>
        <v>0</v>
      </c>
      <c r="AI463" s="154">
        <f>IF(AI$5&lt;=$D463,0,IF(SUM($D463,I435)&gt;AI$5,$X446/I435,$X446-SUM($I463:AH463)))</f>
        <v>0</v>
      </c>
      <c r="AJ463" s="154">
        <f>IF(AJ$5&lt;=$D463,0,IF(SUM($D463,I435)&gt;AJ$5,$X446/I435,$X446-SUM($I463:AI463)))</f>
        <v>0</v>
      </c>
      <c r="AK463" s="154">
        <f>IF(AK$5&lt;=$D463,0,IF(SUM($D463,I435)&gt;AK$5,$X446/I435,$X446-SUM($I463:AJ463)))</f>
        <v>0</v>
      </c>
      <c r="AL463" s="154">
        <f>IF(AL$5&lt;=$D463,0,IF(SUM($D463,I435)&gt;AL$5,$X446/I435,$X446-SUM($I463:AK463)))</f>
        <v>0</v>
      </c>
      <c r="AM463" s="154">
        <f>IF(AM$5&lt;=$D463,0,IF(SUM($D463,I435)&gt;AM$5,$X446/I435,$X446-SUM($I463:AL463)))</f>
        <v>0</v>
      </c>
      <c r="AN463" s="154">
        <f>IF(AN$5&lt;=$D463,0,IF(SUM($D463,I435)&gt;AN$5,$X446/I435,$X446-SUM($I463:AM463)))</f>
        <v>0</v>
      </c>
      <c r="AO463" s="154">
        <f>IF(AO$5&lt;=$D463,0,IF(SUM($D463,I435)&gt;AO$5,$X446/I435,$X446-SUM($I463:AN463)))</f>
        <v>0</v>
      </c>
      <c r="AP463" s="154">
        <f>IF(AP$5&lt;=$D463,0,IF(SUM($D463,I435)&gt;AP$5,$X446/I435,$X446-SUM($I463:AO463)))</f>
        <v>0</v>
      </c>
      <c r="AQ463" s="154">
        <f>IF(AQ$5&lt;=$D463,0,IF(SUM($D463,I435)&gt;AQ$5,$X446/I435,$X446-SUM($I463:AP463)))</f>
        <v>0</v>
      </c>
      <c r="AR463" s="154">
        <f>IF(AR$5&lt;=$D463,0,IF(SUM($D463,I435)&gt;AR$5,$X446/I435,$X446-SUM($I463:AQ463)))</f>
        <v>0</v>
      </c>
      <c r="AS463" s="154">
        <f>IF(AS$5&lt;=$D463,0,IF(SUM($D463,I435)&gt;AS$5,$X446/I435,$X446-SUM($I463:AR463)))</f>
        <v>0</v>
      </c>
      <c r="AT463" s="154">
        <f>IF(AT$5&lt;=$D463,0,IF(SUM($D463,I435)&gt;AT$5,$X446/I435,$X446-SUM($I463:AS463)))</f>
        <v>0</v>
      </c>
      <c r="AU463" s="154">
        <f>IF(AU$5&lt;=$D463,0,IF(SUM($D463,I435)&gt;AU$5,$X446/I435,$X446-SUM($I463:AT463)))</f>
        <v>0</v>
      </c>
      <c r="AV463" s="154">
        <f>IF(AV$5&lt;=$D463,0,IF(SUM($D463,I435)&gt;AV$5,$X446/I435,$X446-SUM($I463:AU463)))</f>
        <v>0</v>
      </c>
      <c r="AW463" s="154">
        <f>IF(AW$5&lt;=$D463,0,IF(SUM($D463,I435)&gt;AW$5,$X446/I435,$X446-SUM($I463:AV463)))</f>
        <v>0</v>
      </c>
      <c r="AX463" s="154">
        <f>IF(AX$5&lt;=$D463,0,IF(SUM($D463,I435)&gt;AX$5,$X446/I435,$X446-SUM($I463:AW463)))</f>
        <v>0</v>
      </c>
      <c r="AY463" s="154">
        <f>IF(AY$5&lt;=$D463,0,IF(SUM($D463,I435)&gt;AY$5,$X446/I435,$X446-SUM($I463:AX463)))</f>
        <v>0</v>
      </c>
      <c r="AZ463" s="154">
        <f>IF(AZ$5&lt;=$D463,0,IF(SUM($D463,I435)&gt;AZ$5,$X446/I435,$X446-SUM($I463:AY463)))</f>
        <v>0</v>
      </c>
      <c r="BA463" s="154">
        <f>IF(BA$5&lt;=$D463,0,IF(SUM($D463,I435)&gt;BA$5,$X446/I435,$X446-SUM($I463:AZ463)))</f>
        <v>0</v>
      </c>
      <c r="BB463" s="154">
        <f>IF(BB$5&lt;=$D463,0,IF(SUM($D463,I435)&gt;BB$5,$X446/I435,$X446-SUM($I463:BA463)))</f>
        <v>0</v>
      </c>
      <c r="BC463" s="154">
        <f>IF(BC$5&lt;=$D463,0,IF(SUM($D463,I435)&gt;BC$5,$X446/I435,$X446-SUM($I463:BB463)))</f>
        <v>0</v>
      </c>
      <c r="BD463" s="154">
        <f>IF(BD$5&lt;=$D463,0,IF(SUM($D463,I435)&gt;BD$5,$X446/I435,$X446-SUM($I463:BC463)))</f>
        <v>0</v>
      </c>
      <c r="BE463" s="154">
        <f>IF(BE$5&lt;=$D463,0,IF(SUM($D463,I435)&gt;BE$5,$X446/I435,$X446-SUM($I463:BD463)))</f>
        <v>0</v>
      </c>
      <c r="BF463" s="154">
        <f>IF(BF$5&lt;=$D463,0,IF(SUM($D463,I435)&gt;BF$5,$X446/I435,$X446-SUM($I463:BE463)))</f>
        <v>0</v>
      </c>
      <c r="BG463" s="154">
        <f>IF(BG$5&lt;=$D463,0,IF(SUM($D463,I435)&gt;BG$5,$X446/I435,$X446-SUM($I463:BF463)))</f>
        <v>0</v>
      </c>
      <c r="BH463" s="154">
        <f>IF(BH$5&lt;=$D463,0,IF(SUM($D463,I435)&gt;BH$5,$X446/I435,$X446-SUM($I463:BG463)))</f>
        <v>0</v>
      </c>
      <c r="BI463" s="154">
        <f>IF(BI$5&lt;=$D463,0,IF(SUM($D463,I435)&gt;BI$5,$X446/I435,$X446-SUM($I463:BH463)))</f>
        <v>0</v>
      </c>
      <c r="BJ463" s="154">
        <f>IF(BJ$5&lt;=$D463,0,IF(SUM($D463,I435)&gt;BJ$5,$X446/I435,$X446-SUM($I463:BI463)))</f>
        <v>0</v>
      </c>
      <c r="BK463" s="154">
        <f>IF(BK$5&lt;=$D463,0,IF(SUM($D463,I435)&gt;BK$5,$X446/I435,$X446-SUM($I463:BJ463)))</f>
        <v>0</v>
      </c>
      <c r="BL463" s="154">
        <f>IF(BL$5&lt;=$D463,0,IF(SUM($D463,I435)&gt;BL$5,$X446/I435,$X446-SUM($I463:BK463)))</f>
        <v>0</v>
      </c>
      <c r="BM463" s="154">
        <f>IF(BM$5&lt;=$D463,0,IF(SUM($D463,I435)&gt;BM$5,$X446/I435,$X446-SUM($I463:BL463)))</f>
        <v>0</v>
      </c>
      <c r="BN463" s="154">
        <f>IF(BN$5&lt;=$D463,0,IF(SUM($D463,I435)&gt;BN$5,$X446/I435,$X446-SUM($I463:BM463)))</f>
        <v>0</v>
      </c>
      <c r="BO463" s="154">
        <f>IF(BO$5&lt;=$D463,0,IF(SUM($D463,I435)&gt;BO$5,$X446/I435,$X446-SUM($I463:BN463)))</f>
        <v>0</v>
      </c>
      <c r="BP463" s="154">
        <f>IF(BP$5&lt;=$D463,0,IF(SUM($D463,I435)&gt;BP$5,$X446/I435,$X446-SUM($I463:BO463)))</f>
        <v>0</v>
      </c>
      <c r="BQ463" s="154">
        <f>IF(BQ$5&lt;=$D463,0,IF(SUM($D463,I435)&gt;BQ$5,$X446/I435,$X446-SUM($I463:BP463)))</f>
        <v>0</v>
      </c>
      <c r="BR463" s="154">
        <f>IF(BR$5&lt;=$D463,0,IF(SUM($D463,I435)&gt;BR$5,$X446/I435,$X446-SUM($I463:BQ463)))</f>
        <v>0</v>
      </c>
      <c r="BS463" s="154">
        <f>IF(BS$5&lt;=$D463,0,IF(SUM($D463,I435)&gt;BS$5,$X446/I435,$X446-SUM($I463:BR463)))</f>
        <v>0</v>
      </c>
      <c r="BT463" s="154">
        <f>IF(BT$5&lt;=$D463,0,IF(SUM($D463,I435)&gt;BT$5,$X446/I435,$X446-SUM($I463:BS463)))</f>
        <v>0</v>
      </c>
      <c r="BU463" s="154">
        <f>IF(BU$5&lt;=$D463,0,IF(SUM($D463,I435)&gt;BU$5,$X446/I435,$X446-SUM($I463:BT463)))</f>
        <v>0</v>
      </c>
      <c r="BV463" s="154">
        <f>IF(BV$5&lt;=$D463,0,IF(SUM($D463,I435)&gt;BV$5,$X446/I435,$X446-SUM($I463:BU463)))</f>
        <v>0</v>
      </c>
      <c r="BW463" s="154">
        <f>IF(BW$5&lt;=$D463,0,IF(SUM($D463,I435)&gt;BW$5,$X446/I435,$X446-SUM($I463:BV463)))</f>
        <v>0</v>
      </c>
    </row>
    <row r="464" spans="4:75" ht="12.75" customHeight="1" outlineLevel="1">
      <c r="D464" s="155">
        <f t="shared" si="116"/>
        <v>2028</v>
      </c>
      <c r="E464" s="120" t="s">
        <v>55</v>
      </c>
      <c r="I464" s="134"/>
      <c r="J464" s="152">
        <f>IF(J$5&lt;=$D464,0,IF(SUM($D464,I435)&gt;J$5,$Y446/I435,$Y446-SUM($I464:I464)))</f>
        <v>0</v>
      </c>
      <c r="K464" s="152">
        <f>IF(K$5&lt;=$D464,0,IF(SUM($D464,I435)&gt;K$5,$Y446/I435,$Y446-SUM($I464:J464)))</f>
        <v>0</v>
      </c>
      <c r="L464" s="152">
        <f>IF(L$5&lt;=$D464,0,IF(SUM($D464,I435)&gt;L$5,$Y446/I435,$Y446-SUM($I464:K464)))</f>
        <v>0</v>
      </c>
      <c r="M464" s="152">
        <f>IF(M$5&lt;=$D464,0,IF(SUM($D464,I435)&gt;M$5,$Y446/I435,$Y446-SUM($I464:L464)))</f>
        <v>0</v>
      </c>
      <c r="N464" s="152">
        <f>IF(N$5&lt;=$D464,0,IF(SUM($D464,I435)&gt;N$5,$Y446/I435,$Y446-SUM($I464:M464)))</f>
        <v>0</v>
      </c>
      <c r="O464" s="152">
        <f>IF(O$5&lt;=$D464,0,IF(SUM($D464,I435)&gt;O$5,$Y446/I435,$Y446-SUM($I464:N464)))</f>
        <v>0</v>
      </c>
      <c r="P464" s="152">
        <f>IF(P$5&lt;=$D464,0,IF(SUM($D464,I435)&gt;P$5,$Y446/I435,$Y446-SUM($I464:O464)))</f>
        <v>0</v>
      </c>
      <c r="Q464" s="152">
        <f>IF(Q$5&lt;=$D464,0,IF(SUM($D464,I435)&gt;Q$5,$Y446/I435,$Y446-SUM($I464:P464)))</f>
        <v>0</v>
      </c>
      <c r="R464" s="152">
        <f>IF(R$5&lt;=$D464,0,IF(SUM($D464,I435)&gt;R$5,$Y446/I435,$Y446-SUM($I464:Q464)))</f>
        <v>0</v>
      </c>
      <c r="S464" s="152">
        <f>IF(S$5&lt;=$D464,0,IF(SUM($D464,I435)&gt;S$5,$Y446/I435,$Y446-SUM($I464:R464)))</f>
        <v>0</v>
      </c>
      <c r="T464" s="152">
        <f>IF(T$5&lt;=$D464,0,IF(SUM($D464,I435)&gt;T$5,$Y446/I435,$Y446-SUM($I464:S464)))</f>
        <v>0</v>
      </c>
      <c r="U464" s="152">
        <f>IF(U$5&lt;=$D464,0,IF(SUM($D464,I435)&gt;U$5,$Y446/I435,$Y446-SUM($I464:T464)))</f>
        <v>0</v>
      </c>
      <c r="V464" s="152">
        <f>IF(V$5&lt;=$D464,0,IF(SUM($D464,I435)&gt;V$5,$Y446/I435,$Y446-SUM($I464:U464)))</f>
        <v>0</v>
      </c>
      <c r="W464" s="152">
        <f>IF(W$5&lt;=$D464,0,IF(SUM($D464,I435)&gt;W$5,$Y446/I435,$Y446-SUM($I464:V464)))</f>
        <v>0</v>
      </c>
      <c r="X464" s="152">
        <f>IF(X$5&lt;=$D464,0,IF(SUM($D464,I435)&gt;X$5,$Y446/I435,$Y446-SUM($I464:W464)))</f>
        <v>0</v>
      </c>
      <c r="Y464" s="152">
        <f>IF(Y$5&lt;=$D464,0,IF(SUM($D464,I435)&gt;Y$5,$Y446/I435,$Y446-SUM($I464:X464)))</f>
        <v>0</v>
      </c>
      <c r="Z464" s="153">
        <f>IF(Z$5&lt;=$D464,0,IF(SUM($D464,I435)&gt;Z$5,$Y446/I435,$Y446-SUM($I464:Y464)))</f>
        <v>0</v>
      </c>
      <c r="AA464" s="154">
        <f>IF(AA$5&lt;=$D464,0,IF(SUM($D464,I435)&gt;AA$5,$Y446/I435,$Y446-SUM($I464:Z464)))</f>
        <v>0</v>
      </c>
      <c r="AB464" s="154">
        <f>IF(AB$5&lt;=$D464,0,IF(SUM($D464,I435)&gt;AB$5,$Y446/I435,$Y446-SUM($I464:AA464)))</f>
        <v>0</v>
      </c>
      <c r="AC464" s="154">
        <f>IF(AC$5&lt;=$D464,0,IF(SUM($D464,I435)&gt;AC$5,$Y446/I435,$Y446-SUM($I464:AB464)))</f>
        <v>0</v>
      </c>
      <c r="AD464" s="154">
        <f>IF(AD$5&lt;=$D464,0,IF(SUM($D464,I435)&gt;AD$5,$Y446/I435,$Y446-SUM($I464:AC464)))</f>
        <v>0</v>
      </c>
      <c r="AE464" s="154">
        <f>IF(AE$5&lt;=$D464,0,IF(SUM($D464,I435)&gt;AE$5,$Y446/I435,$Y446-SUM($I464:AD464)))</f>
        <v>0</v>
      </c>
      <c r="AF464" s="154">
        <f>IF(AF$5&lt;=$D464,0,IF(SUM($D464,I435)&gt;AF$5,$Y446/I435,$Y446-SUM($I464:AE464)))</f>
        <v>0</v>
      </c>
      <c r="AG464" s="154">
        <f>IF(AG$5&lt;=$D464,0,IF(SUM($D464,I435)&gt;AG$5,$Y446/I435,$Y446-SUM($I464:AF464)))</f>
        <v>0</v>
      </c>
      <c r="AH464" s="154">
        <f>IF(AH$5&lt;=$D464,0,IF(SUM($D464,I435)&gt;AH$5,$Y446/I435,$Y446-SUM($I464:AG464)))</f>
        <v>0</v>
      </c>
      <c r="AI464" s="154">
        <f>IF(AI$5&lt;=$D464,0,IF(SUM($D464,I435)&gt;AI$5,$Y446/I435,$Y446-SUM($I464:AH464)))</f>
        <v>0</v>
      </c>
      <c r="AJ464" s="154">
        <f>IF(AJ$5&lt;=$D464,0,IF(SUM($D464,I435)&gt;AJ$5,$Y446/I435,$Y446-SUM($I464:AI464)))</f>
        <v>0</v>
      </c>
      <c r="AK464" s="154">
        <f>IF(AK$5&lt;=$D464,0,IF(SUM($D464,I435)&gt;AK$5,$Y446/I435,$Y446-SUM($I464:AJ464)))</f>
        <v>0</v>
      </c>
      <c r="AL464" s="154">
        <f>IF(AL$5&lt;=$D464,0,IF(SUM($D464,I435)&gt;AL$5,$Y446/I435,$Y446-SUM($I464:AK464)))</f>
        <v>0</v>
      </c>
      <c r="AM464" s="154">
        <f>IF(AM$5&lt;=$D464,0,IF(SUM($D464,I435)&gt;AM$5,$Y446/I435,$Y446-SUM($I464:AL464)))</f>
        <v>0</v>
      </c>
      <c r="AN464" s="154">
        <f>IF(AN$5&lt;=$D464,0,IF(SUM($D464,I435)&gt;AN$5,$Y446/I435,$Y446-SUM($I464:AM464)))</f>
        <v>0</v>
      </c>
      <c r="AO464" s="154">
        <f>IF(AO$5&lt;=$D464,0,IF(SUM($D464,I435)&gt;AO$5,$Y446/I435,$Y446-SUM($I464:AN464)))</f>
        <v>0</v>
      </c>
      <c r="AP464" s="154">
        <f>IF(AP$5&lt;=$D464,0,IF(SUM($D464,I435)&gt;AP$5,$Y446/I435,$Y446-SUM($I464:AO464)))</f>
        <v>0</v>
      </c>
      <c r="AQ464" s="154">
        <f>IF(AQ$5&lt;=$D464,0,IF(SUM($D464,I435)&gt;AQ$5,$Y446/I435,$Y446-SUM($I464:AP464)))</f>
        <v>0</v>
      </c>
      <c r="AR464" s="154">
        <f>IF(AR$5&lt;=$D464,0,IF(SUM($D464,I435)&gt;AR$5,$Y446/I435,$Y446-SUM($I464:AQ464)))</f>
        <v>0</v>
      </c>
      <c r="AS464" s="154">
        <f>IF(AS$5&lt;=$D464,0,IF(SUM($D464,I435)&gt;AS$5,$Y446/I435,$Y446-SUM($I464:AR464)))</f>
        <v>0</v>
      </c>
      <c r="AT464" s="154">
        <f>IF(AT$5&lt;=$D464,0,IF(SUM($D464,I435)&gt;AT$5,$Y446/I435,$Y446-SUM($I464:AS464)))</f>
        <v>0</v>
      </c>
      <c r="AU464" s="154">
        <f>IF(AU$5&lt;=$D464,0,IF(SUM($D464,I435)&gt;AU$5,$Y446/I435,$Y446-SUM($I464:AT464)))</f>
        <v>0</v>
      </c>
      <c r="AV464" s="154">
        <f>IF(AV$5&lt;=$D464,0,IF(SUM($D464,I435)&gt;AV$5,$Y446/I435,$Y446-SUM($I464:AU464)))</f>
        <v>0</v>
      </c>
      <c r="AW464" s="154">
        <f>IF(AW$5&lt;=$D464,0,IF(SUM($D464,I435)&gt;AW$5,$Y446/I435,$Y446-SUM($I464:AV464)))</f>
        <v>0</v>
      </c>
      <c r="AX464" s="154">
        <f>IF(AX$5&lt;=$D464,0,IF(SUM($D464,I435)&gt;AX$5,$Y446/I435,$Y446-SUM($I464:AW464)))</f>
        <v>0</v>
      </c>
      <c r="AY464" s="154">
        <f>IF(AY$5&lt;=$D464,0,IF(SUM($D464,I435)&gt;AY$5,$Y446/I435,$Y446-SUM($I464:AX464)))</f>
        <v>0</v>
      </c>
      <c r="AZ464" s="154">
        <f>IF(AZ$5&lt;=$D464,0,IF(SUM($D464,I435)&gt;AZ$5,$Y446/I435,$Y446-SUM($I464:AY464)))</f>
        <v>0</v>
      </c>
      <c r="BA464" s="154">
        <f>IF(BA$5&lt;=$D464,0,IF(SUM($D464,I435)&gt;BA$5,$Y446/I435,$Y446-SUM($I464:AZ464)))</f>
        <v>0</v>
      </c>
      <c r="BB464" s="154">
        <f>IF(BB$5&lt;=$D464,0,IF(SUM($D464,I435)&gt;BB$5,$Y446/I435,$Y446-SUM($I464:BA464)))</f>
        <v>0</v>
      </c>
      <c r="BC464" s="154">
        <f>IF(BC$5&lt;=$D464,0,IF(SUM($D464,I435)&gt;BC$5,$Y446/I435,$Y446-SUM($I464:BB464)))</f>
        <v>0</v>
      </c>
      <c r="BD464" s="154">
        <f>IF(BD$5&lt;=$D464,0,IF(SUM($D464,I435)&gt;BD$5,$Y446/I435,$Y446-SUM($I464:BC464)))</f>
        <v>0</v>
      </c>
      <c r="BE464" s="154">
        <f>IF(BE$5&lt;=$D464,0,IF(SUM($D464,I435)&gt;BE$5,$Y446/I435,$Y446-SUM($I464:BD464)))</f>
        <v>0</v>
      </c>
      <c r="BF464" s="154">
        <f>IF(BF$5&lt;=$D464,0,IF(SUM($D464,I435)&gt;BF$5,$Y446/I435,$Y446-SUM($I464:BE464)))</f>
        <v>0</v>
      </c>
      <c r="BG464" s="154">
        <f>IF(BG$5&lt;=$D464,0,IF(SUM($D464,I435)&gt;BG$5,$Y446/I435,$Y446-SUM($I464:BF464)))</f>
        <v>0</v>
      </c>
      <c r="BH464" s="154">
        <f>IF(BH$5&lt;=$D464,0,IF(SUM($D464,I435)&gt;BH$5,$Y446/I435,$Y446-SUM($I464:BG464)))</f>
        <v>0</v>
      </c>
      <c r="BI464" s="154">
        <f>IF(BI$5&lt;=$D464,0,IF(SUM($D464,I435)&gt;BI$5,$Y446/I435,$Y446-SUM($I464:BH464)))</f>
        <v>0</v>
      </c>
      <c r="BJ464" s="154">
        <f>IF(BJ$5&lt;=$D464,0,IF(SUM($D464,I435)&gt;BJ$5,$Y446/I435,$Y446-SUM($I464:BI464)))</f>
        <v>0</v>
      </c>
      <c r="BK464" s="154">
        <f>IF(BK$5&lt;=$D464,0,IF(SUM($D464,I435)&gt;BK$5,$Y446/I435,$Y446-SUM($I464:BJ464)))</f>
        <v>0</v>
      </c>
      <c r="BL464" s="154">
        <f>IF(BL$5&lt;=$D464,0,IF(SUM($D464,I435)&gt;BL$5,$Y446/I435,$Y446-SUM($I464:BK464)))</f>
        <v>0</v>
      </c>
      <c r="BM464" s="154">
        <f>IF(BM$5&lt;=$D464,0,IF(SUM($D464,I435)&gt;BM$5,$Y446/I435,$Y446-SUM($I464:BL464)))</f>
        <v>0</v>
      </c>
      <c r="BN464" s="154">
        <f>IF(BN$5&lt;=$D464,0,IF(SUM($D464,I435)&gt;BN$5,$Y446/I435,$Y446-SUM($I464:BM464)))</f>
        <v>0</v>
      </c>
      <c r="BO464" s="154">
        <f>IF(BO$5&lt;=$D464,0,IF(SUM($D464,I435)&gt;BO$5,$Y446/I435,$Y446-SUM($I464:BN464)))</f>
        <v>0</v>
      </c>
      <c r="BP464" s="154">
        <f>IF(BP$5&lt;=$D464,0,IF(SUM($D464,I435)&gt;BP$5,$Y446/I435,$Y446-SUM($I464:BO464)))</f>
        <v>0</v>
      </c>
      <c r="BQ464" s="154">
        <f>IF(BQ$5&lt;=$D464,0,IF(SUM($D464,I435)&gt;BQ$5,$Y446/I435,$Y446-SUM($I464:BP464)))</f>
        <v>0</v>
      </c>
      <c r="BR464" s="154">
        <f>IF(BR$5&lt;=$D464,0,IF(SUM($D464,I435)&gt;BR$5,$Y446/I435,$Y446-SUM($I464:BQ464)))</f>
        <v>0</v>
      </c>
      <c r="BS464" s="154">
        <f>IF(BS$5&lt;=$D464,0,IF(SUM($D464,I435)&gt;BS$5,$Y446/I435,$Y446-SUM($I464:BR464)))</f>
        <v>0</v>
      </c>
      <c r="BT464" s="154">
        <f>IF(BT$5&lt;=$D464,0,IF(SUM($D464,I435)&gt;BT$5,$Y446/I435,$Y446-SUM($I464:BS464)))</f>
        <v>0</v>
      </c>
      <c r="BU464" s="154">
        <f>IF(BU$5&lt;=$D464,0,IF(SUM($D464,I435)&gt;BU$5,$Y446/I435,$Y446-SUM($I464:BT464)))</f>
        <v>0</v>
      </c>
      <c r="BV464" s="154">
        <f>IF(BV$5&lt;=$D464,0,IF(SUM($D464,I435)&gt;BV$5,$Y446/I435,$Y446-SUM($I464:BU464)))</f>
        <v>0</v>
      </c>
      <c r="BW464" s="154">
        <f>IF(BW$5&lt;=$D464,0,IF(SUM($D464,I435)&gt;BW$5,$Y446/I435,$Y446-SUM($I464:BV464)))</f>
        <v>0</v>
      </c>
    </row>
    <row r="465" spans="4:75" ht="12.75" customHeight="1" outlineLevel="1">
      <c r="D465" s="155">
        <f t="shared" si="116"/>
        <v>2029</v>
      </c>
      <c r="E465" s="120" t="s">
        <v>55</v>
      </c>
      <c r="I465" s="134"/>
      <c r="J465" s="152">
        <f>IF(J$5&lt;=$D465,0,IF(SUM($D465,I435)&gt;J$5,$Z446/I435,$Z446-SUM($I465:I465)))</f>
        <v>0</v>
      </c>
      <c r="K465" s="152">
        <f>IF(K$5&lt;=$D465,0,IF(SUM($D465,I435)&gt;K$5,$Z446/I435,$Z446-SUM($I465:J465)))</f>
        <v>0</v>
      </c>
      <c r="L465" s="152">
        <f>IF(L$5&lt;=$D465,0,IF(SUM($D465,I435)&gt;L$5,$Z446/I435,$Z446-SUM($I465:K465)))</f>
        <v>0</v>
      </c>
      <c r="M465" s="152">
        <f>IF(M$5&lt;=$D465,0,IF(SUM($D465,I435)&gt;M$5,$Z446/I435,$Z446-SUM($I465:L465)))</f>
        <v>0</v>
      </c>
      <c r="N465" s="152">
        <f>IF(N$5&lt;=$D465,0,IF(SUM($D465,I435)&gt;N$5,$Z446/I435,$Z446-SUM($I465:M465)))</f>
        <v>0</v>
      </c>
      <c r="O465" s="152">
        <f>IF(O$5&lt;=$D465,0,IF(SUM($D465,I435)&gt;O$5,$Z446/I435,$Z446-SUM($I465:N465)))</f>
        <v>0</v>
      </c>
      <c r="P465" s="152">
        <f>IF(P$5&lt;=$D465,0,IF(SUM($D465,I435)&gt;P$5,$Z446/I435,$Z446-SUM($I465:O465)))</f>
        <v>0</v>
      </c>
      <c r="Q465" s="152">
        <f>IF(Q$5&lt;=$D465,0,IF(SUM($D465,I435)&gt;Q$5,$Z446/I435,$Z446-SUM($I465:P465)))</f>
        <v>0</v>
      </c>
      <c r="R465" s="152">
        <f>IF(R$5&lt;=$D465,0,IF(SUM($D465,I435)&gt;R$5,$Z446/I435,$Z446-SUM($I465:Q465)))</f>
        <v>0</v>
      </c>
      <c r="S465" s="152">
        <f>IF(S$5&lt;=$D465,0,IF(SUM($D465,I435)&gt;S$5,$Z446/I435,$Z446-SUM($I465:R465)))</f>
        <v>0</v>
      </c>
      <c r="T465" s="152">
        <f>IF(T$5&lt;=$D465,0,IF(SUM($D465,I435)&gt;T$5,$Z446/I435,$Z446-SUM($I465:S465)))</f>
        <v>0</v>
      </c>
      <c r="U465" s="152">
        <f>IF(U$5&lt;=$D465,0,IF(SUM($D465,I435)&gt;U$5,$Z446/I435,$Z446-SUM($I465:T465)))</f>
        <v>0</v>
      </c>
      <c r="V465" s="152">
        <f>IF(V$5&lt;=$D465,0,IF(SUM($D465,I435)&gt;V$5,$Z446/I435,$Z446-SUM($I465:U465)))</f>
        <v>0</v>
      </c>
      <c r="W465" s="152">
        <f>IF(W$5&lt;=$D465,0,IF(SUM($D465,I435)&gt;W$5,$Z446/I435,$Z446-SUM($I465:V465)))</f>
        <v>0</v>
      </c>
      <c r="X465" s="152">
        <f>IF(X$5&lt;=$D465,0,IF(SUM($D465,I435)&gt;X$5,$Z446/I435,$Z446-SUM($I465:W465)))</f>
        <v>0</v>
      </c>
      <c r="Y465" s="152">
        <f>IF(Y$5&lt;=$D465,0,IF(SUM($D465,I435)&gt;Y$5,$Z446/I435,$Z446-SUM($I465:X465)))</f>
        <v>0</v>
      </c>
      <c r="Z465" s="152">
        <f>IF(Z$5&lt;=$D465,0,IF(SUM($D465,I435)&gt;Z$5,$Z446/I435,$Z446-SUM($I465:Y465)))</f>
        <v>0</v>
      </c>
      <c r="AA465" s="153">
        <f>IF(AA$5&lt;=$D465,0,IF(SUM($D465,I435)&gt;AA$5,$Z446/I435,$Z446-SUM($I465:Z465)))</f>
        <v>0</v>
      </c>
      <c r="AB465" s="154">
        <f>IF(AB$5&lt;=$D465,0,IF(SUM($D465,I435)&gt;AB$5,$Z446/I435,$Z446-SUM($I465:AA465)))</f>
        <v>0</v>
      </c>
      <c r="AC465" s="154">
        <f>IF(AC$5&lt;=$D465,0,IF(SUM($D465,I435)&gt;AC$5,$Z446/I435,$Z446-SUM($I465:AB465)))</f>
        <v>0</v>
      </c>
      <c r="AD465" s="154">
        <f>IF(AD$5&lt;=$D465,0,IF(SUM($D465,I435)&gt;AD$5,$Z446/I435,$Z446-SUM($I465:AC465)))</f>
        <v>0</v>
      </c>
      <c r="AE465" s="154">
        <f>IF(AE$5&lt;=$D465,0,IF(SUM($D465,I435)&gt;AE$5,$Z446/I435,$Z446-SUM($I465:AD465)))</f>
        <v>0</v>
      </c>
      <c r="AF465" s="154">
        <f>IF(AF$5&lt;=$D465,0,IF(SUM($D465,I435)&gt;AF$5,$Z446/I435,$Z446-SUM($I465:AE465)))</f>
        <v>0</v>
      </c>
      <c r="AG465" s="154">
        <f>IF(AG$5&lt;=$D465,0,IF(SUM($D465,I435)&gt;AG$5,$Z446/I435,$Z446-SUM($I465:AF465)))</f>
        <v>0</v>
      </c>
      <c r="AH465" s="154">
        <f>IF(AH$5&lt;=$D465,0,IF(SUM($D465,I435)&gt;AH$5,$Z446/I435,$Z446-SUM($I465:AG465)))</f>
        <v>0</v>
      </c>
      <c r="AI465" s="154">
        <f>IF(AI$5&lt;=$D465,0,IF(SUM($D465,I435)&gt;AI$5,$Z446/I435,$Z446-SUM($I465:AH465)))</f>
        <v>0</v>
      </c>
      <c r="AJ465" s="154">
        <f>IF(AJ$5&lt;=$D465,0,IF(SUM($D465,I435)&gt;AJ$5,$Z446/I435,$Z446-SUM($I465:AI465)))</f>
        <v>0</v>
      </c>
      <c r="AK465" s="154">
        <f>IF(AK$5&lt;=$D465,0,IF(SUM($D465,I435)&gt;AK$5,$Z446/I435,$Z446-SUM($I465:AJ465)))</f>
        <v>0</v>
      </c>
      <c r="AL465" s="154">
        <f>IF(AL$5&lt;=$D465,0,IF(SUM($D465,I435)&gt;AL$5,$Z446/I435,$Z446-SUM($I465:AK465)))</f>
        <v>0</v>
      </c>
      <c r="AM465" s="154">
        <f>IF(AM$5&lt;=$D465,0,IF(SUM($D465,I435)&gt;AM$5,$Z446/I435,$Z446-SUM($I465:AL465)))</f>
        <v>0</v>
      </c>
      <c r="AN465" s="154">
        <f>IF(AN$5&lt;=$D465,0,IF(SUM($D465,I435)&gt;AN$5,$Z446/I435,$Z446-SUM($I465:AM465)))</f>
        <v>0</v>
      </c>
      <c r="AO465" s="154">
        <f>IF(AO$5&lt;=$D465,0,IF(SUM($D465,I435)&gt;AO$5,$Z446/I435,$Z446-SUM($I465:AN465)))</f>
        <v>0</v>
      </c>
      <c r="AP465" s="154">
        <f>IF(AP$5&lt;=$D465,0,IF(SUM($D465,I435)&gt;AP$5,$Z446/I435,$Z446-SUM($I465:AO465)))</f>
        <v>0</v>
      </c>
      <c r="AQ465" s="154">
        <f>IF(AQ$5&lt;=$D465,0,IF(SUM($D465,I435)&gt;AQ$5,$Z446/I435,$Z446-SUM($I465:AP465)))</f>
        <v>0</v>
      </c>
      <c r="AR465" s="154">
        <f>IF(AR$5&lt;=$D465,0,IF(SUM($D465,I435)&gt;AR$5,$Z446/I435,$Z446-SUM($I465:AQ465)))</f>
        <v>0</v>
      </c>
      <c r="AS465" s="154">
        <f>IF(AS$5&lt;=$D465,0,IF(SUM($D465,I435)&gt;AS$5,$Z446/I435,$Z446-SUM($I465:AR465)))</f>
        <v>0</v>
      </c>
      <c r="AT465" s="154">
        <f>IF(AT$5&lt;=$D465,0,IF(SUM($D465,I435)&gt;AT$5,$Z446/I435,$Z446-SUM($I465:AS465)))</f>
        <v>0</v>
      </c>
      <c r="AU465" s="154">
        <f>IF(AU$5&lt;=$D465,0,IF(SUM($D465,I435)&gt;AU$5,$Z446/I435,$Z446-SUM($I465:AT465)))</f>
        <v>0</v>
      </c>
      <c r="AV465" s="154">
        <f>IF(AV$5&lt;=$D465,0,IF(SUM($D465,I435)&gt;AV$5,$Z446/I435,$Z446-SUM($I465:AU465)))</f>
        <v>0</v>
      </c>
      <c r="AW465" s="154">
        <f>IF(AW$5&lt;=$D465,0,IF(SUM($D465,I435)&gt;AW$5,$Z446/I435,$Z446-SUM($I465:AV465)))</f>
        <v>0</v>
      </c>
      <c r="AX465" s="154">
        <f>IF(AX$5&lt;=$D465,0,IF(SUM($D465,I435)&gt;AX$5,$Z446/I435,$Z446-SUM($I465:AW465)))</f>
        <v>0</v>
      </c>
      <c r="AY465" s="154">
        <f>IF(AY$5&lt;=$D465,0,IF(SUM($D465,I435)&gt;AY$5,$Z446/I435,$Z446-SUM($I465:AX465)))</f>
        <v>0</v>
      </c>
      <c r="AZ465" s="154">
        <f>IF(AZ$5&lt;=$D465,0,IF(SUM($D465,I435)&gt;AZ$5,$Z446/I435,$Z446-SUM($I465:AY465)))</f>
        <v>0</v>
      </c>
      <c r="BA465" s="154">
        <f>IF(BA$5&lt;=$D465,0,IF(SUM($D465,I435)&gt;BA$5,$Z446/I435,$Z446-SUM($I465:AZ465)))</f>
        <v>0</v>
      </c>
      <c r="BB465" s="154">
        <f>IF(BB$5&lt;=$D465,0,IF(SUM($D465,I435)&gt;BB$5,$Z446/I435,$Z446-SUM($I465:BA465)))</f>
        <v>0</v>
      </c>
      <c r="BC465" s="154">
        <f>IF(BC$5&lt;=$D465,0,IF(SUM($D465,I435)&gt;BC$5,$Z446/I435,$Z446-SUM($I465:BB465)))</f>
        <v>0</v>
      </c>
      <c r="BD465" s="154">
        <f>IF(BD$5&lt;=$D465,0,IF(SUM($D465,I435)&gt;BD$5,$Z446/I435,$Z446-SUM($I465:BC465)))</f>
        <v>0</v>
      </c>
      <c r="BE465" s="154">
        <f>IF(BE$5&lt;=$D465,0,IF(SUM($D465,I435)&gt;BE$5,$Z446/I435,$Z446-SUM($I465:BD465)))</f>
        <v>0</v>
      </c>
      <c r="BF465" s="154">
        <f>IF(BF$5&lt;=$D465,0,IF(SUM($D465,I435)&gt;BF$5,$Z446/I435,$Z446-SUM($I465:BE465)))</f>
        <v>0</v>
      </c>
      <c r="BG465" s="154">
        <f>IF(BG$5&lt;=$D465,0,IF(SUM($D465,I435)&gt;BG$5,$Z446/I435,$Z446-SUM($I465:BF465)))</f>
        <v>0</v>
      </c>
      <c r="BH465" s="154">
        <f>IF(BH$5&lt;=$D465,0,IF(SUM($D465,I435)&gt;BH$5,$Z446/I435,$Z446-SUM($I465:BG465)))</f>
        <v>0</v>
      </c>
      <c r="BI465" s="154">
        <f>IF(BI$5&lt;=$D465,0,IF(SUM($D465,I435)&gt;BI$5,$Z446/I435,$Z446-SUM($I465:BH465)))</f>
        <v>0</v>
      </c>
      <c r="BJ465" s="154">
        <f>IF(BJ$5&lt;=$D465,0,IF(SUM($D465,I435)&gt;BJ$5,$Z446/I435,$Z446-SUM($I465:BI465)))</f>
        <v>0</v>
      </c>
      <c r="BK465" s="154">
        <f>IF(BK$5&lt;=$D465,0,IF(SUM($D465,I435)&gt;BK$5,$Z446/I435,$Z446-SUM($I465:BJ465)))</f>
        <v>0</v>
      </c>
      <c r="BL465" s="154">
        <f>IF(BL$5&lt;=$D465,0,IF(SUM($D465,I435)&gt;BL$5,$Z446/I435,$Z446-SUM($I465:BK465)))</f>
        <v>0</v>
      </c>
      <c r="BM465" s="154">
        <f>IF(BM$5&lt;=$D465,0,IF(SUM($D465,I435)&gt;BM$5,$Z446/I435,$Z446-SUM($I465:BL465)))</f>
        <v>0</v>
      </c>
      <c r="BN465" s="154">
        <f>IF(BN$5&lt;=$D465,0,IF(SUM($D465,I435)&gt;BN$5,$Z446/I435,$Z446-SUM($I465:BM465)))</f>
        <v>0</v>
      </c>
      <c r="BO465" s="154">
        <f>IF(BO$5&lt;=$D465,0,IF(SUM($D465,I435)&gt;BO$5,$Z446/I435,$Z446-SUM($I465:BN465)))</f>
        <v>0</v>
      </c>
      <c r="BP465" s="154">
        <f>IF(BP$5&lt;=$D465,0,IF(SUM($D465,I435)&gt;BP$5,$Z446/I435,$Z446-SUM($I465:BO465)))</f>
        <v>0</v>
      </c>
      <c r="BQ465" s="154">
        <f>IF(BQ$5&lt;=$D465,0,IF(SUM($D465,I435)&gt;BQ$5,$Z446/I435,$Z446-SUM($I465:BP465)))</f>
        <v>0</v>
      </c>
      <c r="BR465" s="154">
        <f>IF(BR$5&lt;=$D465,0,IF(SUM($D465,I435)&gt;BR$5,$Z446/I435,$Z446-SUM($I465:BQ465)))</f>
        <v>0</v>
      </c>
      <c r="BS465" s="154">
        <f>IF(BS$5&lt;=$D465,0,IF(SUM($D465,I435)&gt;BS$5,$Z446/I435,$Z446-SUM($I465:BR465)))</f>
        <v>0</v>
      </c>
      <c r="BT465" s="154">
        <f>IF(BT$5&lt;=$D465,0,IF(SUM($D465,I435)&gt;BT$5,$Z446/I435,$Z446-SUM($I465:BS465)))</f>
        <v>0</v>
      </c>
      <c r="BU465" s="154">
        <f>IF(BU$5&lt;=$D465,0,IF(SUM($D465,I435)&gt;BU$5,$Z446/I435,$Z446-SUM($I465:BT465)))</f>
        <v>0</v>
      </c>
      <c r="BV465" s="154">
        <f>IF(BV$5&lt;=$D465,0,IF(SUM($D465,I435)&gt;BV$5,$Z446/I435,$Z446-SUM($I465:BU465)))</f>
        <v>0</v>
      </c>
      <c r="BW465" s="154">
        <f>IF(BW$5&lt;=$D465,0,IF(SUM($D465,I435)&gt;BW$5,$Z446/I435,$Z446-SUM($I465:BV465)))</f>
        <v>0</v>
      </c>
    </row>
    <row r="466" spans="4:75" ht="12.75" customHeight="1" outlineLevel="1">
      <c r="D466" s="155">
        <f t="shared" si="116"/>
        <v>2030</v>
      </c>
      <c r="E466" s="120" t="s">
        <v>55</v>
      </c>
      <c r="I466" s="134"/>
      <c r="J466" s="152">
        <f>IF(J$5&lt;=$D466,0,IF(SUM($D466,I435)&gt;J$5,$AA446/I435,$AA446-SUM($I466:I466)))</f>
        <v>0</v>
      </c>
      <c r="K466" s="152">
        <f>IF(K$5&lt;=$D466,0,IF(SUM($D466,I435)&gt;K$5,$AA446/I435,$AA446-SUM($I466:J466)))</f>
        <v>0</v>
      </c>
      <c r="L466" s="152">
        <f>IF(L$5&lt;=$D466,0,IF(SUM($D466,I435)&gt;L$5,$AA446/I435,$AA446-SUM($I466:K466)))</f>
        <v>0</v>
      </c>
      <c r="M466" s="152">
        <f>IF(M$5&lt;=$D466,0,IF(SUM($D466,I435)&gt;M$5,$AA446/I435,$AA446-SUM($I466:L466)))</f>
        <v>0</v>
      </c>
      <c r="N466" s="152">
        <f>IF(N$5&lt;=$D466,0,IF(SUM($D466,I435)&gt;N$5,$AA446/I435,$AA446-SUM($I466:M466)))</f>
        <v>0</v>
      </c>
      <c r="O466" s="152">
        <f>IF(O$5&lt;=$D466,0,IF(SUM($D466,I435)&gt;O$5,$AA446/I435,$AA446-SUM($I466:N466)))</f>
        <v>0</v>
      </c>
      <c r="P466" s="152">
        <f>IF(P$5&lt;=$D466,0,IF(SUM($D466,I435)&gt;P$5,$AA446/I435,$AA446-SUM($I466:O466)))</f>
        <v>0</v>
      </c>
      <c r="Q466" s="152">
        <f>IF(Q$5&lt;=$D466,0,IF(SUM($D466,I435)&gt;Q$5,$AA446/I435,$AA446-SUM($I466:P466)))</f>
        <v>0</v>
      </c>
      <c r="R466" s="152">
        <f>IF(R$5&lt;=$D466,0,IF(SUM($D466,I435)&gt;R$5,$AA446/I435,$AA446-SUM($I466:Q466)))</f>
        <v>0</v>
      </c>
      <c r="S466" s="152">
        <f>IF(S$5&lt;=$D466,0,IF(SUM($D466,I435)&gt;S$5,$AA446/I435,$AA446-SUM($I466:R466)))</f>
        <v>0</v>
      </c>
      <c r="T466" s="152">
        <f>IF(T$5&lt;=$D466,0,IF(SUM($D466,I435)&gt;T$5,$AA446/I435,$AA446-SUM($I466:S466)))</f>
        <v>0</v>
      </c>
      <c r="U466" s="152">
        <f>IF(U$5&lt;=$D466,0,IF(SUM($D466,I435)&gt;U$5,$AA446/I435,$AA446-SUM($I466:T466)))</f>
        <v>0</v>
      </c>
      <c r="V466" s="152">
        <f>IF(V$5&lt;=$D466,0,IF(SUM($D466,I435)&gt;V$5,$AA446/I435,$AA446-SUM($I466:U466)))</f>
        <v>0</v>
      </c>
      <c r="W466" s="152">
        <f>IF(W$5&lt;=$D466,0,IF(SUM($D466,I435)&gt;W$5,$AA446/I435,$AA446-SUM($I466:V466)))</f>
        <v>0</v>
      </c>
      <c r="X466" s="152">
        <f>IF(X$5&lt;=$D466,0,IF(SUM($D466,I435)&gt;X$5,$AA446/I435,$AA446-SUM($I466:W466)))</f>
        <v>0</v>
      </c>
      <c r="Y466" s="152">
        <f>IF(Y$5&lt;=$D466,0,IF(SUM($D466,I435)&gt;Y$5,$AA446/I435,$AA446-SUM($I466:X466)))</f>
        <v>0</v>
      </c>
      <c r="Z466" s="152">
        <f>IF(Z$5&lt;=$D466,0,IF(SUM($D466,I435)&gt;Z$5,$AA446/I435,$AA446-SUM($I466:Y466)))</f>
        <v>0</v>
      </c>
      <c r="AA466" s="152">
        <f>IF(AA$5&lt;=$D466,0,IF(SUM($D466,I435)&gt;AA$5,$AA446/I435,$AA446-SUM($I466:Z466)))</f>
        <v>0</v>
      </c>
      <c r="AB466" s="153">
        <f>IF(AB$5&lt;=$D466,0,IF(SUM($D466,I435)&gt;AB$5,$AA446/I435,$AA446-SUM($I466:AA466)))</f>
        <v>0</v>
      </c>
      <c r="AC466" s="154">
        <f>IF(AC$5&lt;=$D466,0,IF(SUM($D466,I435)&gt;AC$5,$AA446/I435,$AA446-SUM($I466:AB466)))</f>
        <v>0</v>
      </c>
      <c r="AD466" s="154">
        <f>IF(AD$5&lt;=$D466,0,IF(SUM($D466,I435)&gt;AD$5,$AA446/I435,$AA446-SUM($I466:AC466)))</f>
        <v>0</v>
      </c>
      <c r="AE466" s="154">
        <f>IF(AE$5&lt;=$D466,0,IF(SUM($D466,I435)&gt;AE$5,$AA446/I435,$AA446-SUM($I466:AD466)))</f>
        <v>0</v>
      </c>
      <c r="AF466" s="154">
        <f>IF(AF$5&lt;=$D466,0,IF(SUM($D466,I435)&gt;AF$5,$AA446/I435,$AA446-SUM($I466:AE466)))</f>
        <v>0</v>
      </c>
      <c r="AG466" s="154">
        <f>IF(AG$5&lt;=$D466,0,IF(SUM($D466,I435)&gt;AG$5,$AA446/I435,$AA446-SUM($I466:AF466)))</f>
        <v>0</v>
      </c>
      <c r="AH466" s="154">
        <f>IF(AH$5&lt;=$D466,0,IF(SUM($D466,I435)&gt;AH$5,$AA446/I435,$AA446-SUM($I466:AG466)))</f>
        <v>0</v>
      </c>
      <c r="AI466" s="154">
        <f>IF(AI$5&lt;=$D466,0,IF(SUM($D466,I435)&gt;AI$5,$AA446/I435,$AA446-SUM($I466:AH466)))</f>
        <v>0</v>
      </c>
      <c r="AJ466" s="154">
        <f>IF(AJ$5&lt;=$D466,0,IF(SUM($D466,I435)&gt;AJ$5,$AA446/I435,$AA446-SUM($I466:AI466)))</f>
        <v>0</v>
      </c>
      <c r="AK466" s="154">
        <f>IF(AK$5&lt;=$D466,0,IF(SUM($D466,I435)&gt;AK$5,$AA446/I435,$AA446-SUM($I466:AJ466)))</f>
        <v>0</v>
      </c>
      <c r="AL466" s="154">
        <f>IF(AL$5&lt;=$D466,0,IF(SUM($D466,I435)&gt;AL$5,$AA446/I435,$AA446-SUM($I466:AK466)))</f>
        <v>0</v>
      </c>
      <c r="AM466" s="154">
        <f>IF(AM$5&lt;=$D466,0,IF(SUM($D466,I435)&gt;AM$5,$AA446/I435,$AA446-SUM($I466:AL466)))</f>
        <v>0</v>
      </c>
      <c r="AN466" s="154">
        <f>IF(AN$5&lt;=$D466,0,IF(SUM($D466,I435)&gt;AN$5,$AA446/I435,$AA446-SUM($I466:AM466)))</f>
        <v>0</v>
      </c>
      <c r="AO466" s="154">
        <f>IF(AO$5&lt;=$D466,0,IF(SUM($D466,I435)&gt;AO$5,$AA446/I435,$AA446-SUM($I466:AN466)))</f>
        <v>0</v>
      </c>
      <c r="AP466" s="154">
        <f>IF(AP$5&lt;=$D466,0,IF(SUM($D466,I435)&gt;AP$5,$AA446/I435,$AA446-SUM($I466:AO466)))</f>
        <v>0</v>
      </c>
      <c r="AQ466" s="154">
        <f>IF(AQ$5&lt;=$D466,0,IF(SUM($D466,I435)&gt;AQ$5,$AA446/I435,$AA446-SUM($I466:AP466)))</f>
        <v>0</v>
      </c>
      <c r="AR466" s="154">
        <f>IF(AR$5&lt;=$D466,0,IF(SUM($D466,I435)&gt;AR$5,$AA446/I435,$AA446-SUM($I466:AQ466)))</f>
        <v>0</v>
      </c>
      <c r="AS466" s="154">
        <f>IF(AS$5&lt;=$D466,0,IF(SUM($D466,I435)&gt;AS$5,$AA446/I435,$AA446-SUM($I466:AR466)))</f>
        <v>0</v>
      </c>
      <c r="AT466" s="154">
        <f>IF(AT$5&lt;=$D466,0,IF(SUM($D466,I435)&gt;AT$5,$AA446/I435,$AA446-SUM($I466:AS466)))</f>
        <v>0</v>
      </c>
      <c r="AU466" s="154">
        <f>IF(AU$5&lt;=$D466,0,IF(SUM($D466,I435)&gt;AU$5,$AA446/I435,$AA446-SUM($I466:AT466)))</f>
        <v>0</v>
      </c>
      <c r="AV466" s="154">
        <f>IF(AV$5&lt;=$D466,0,IF(SUM($D466,I435)&gt;AV$5,$AA446/I435,$AA446-SUM($I466:AU466)))</f>
        <v>0</v>
      </c>
      <c r="AW466" s="154">
        <f>IF(AW$5&lt;=$D466,0,IF(SUM($D466,I435)&gt;AW$5,$AA446/I435,$AA446-SUM($I466:AV466)))</f>
        <v>0</v>
      </c>
      <c r="AX466" s="154">
        <f>IF(AX$5&lt;=$D466,0,IF(SUM($D466,I435)&gt;AX$5,$AA446/I435,$AA446-SUM($I466:AW466)))</f>
        <v>0</v>
      </c>
      <c r="AY466" s="154">
        <f>IF(AY$5&lt;=$D466,0,IF(SUM($D466,I435)&gt;AY$5,$AA446/I435,$AA446-SUM($I466:AX466)))</f>
        <v>0</v>
      </c>
      <c r="AZ466" s="154">
        <f>IF(AZ$5&lt;=$D466,0,IF(SUM($D466,I435)&gt;AZ$5,$AA446/I435,$AA446-SUM($I466:AY466)))</f>
        <v>0</v>
      </c>
      <c r="BA466" s="154">
        <f>IF(BA$5&lt;=$D466,0,IF(SUM($D466,I435)&gt;BA$5,$AA446/I435,$AA446-SUM($I466:AZ466)))</f>
        <v>0</v>
      </c>
      <c r="BB466" s="154">
        <f>IF(BB$5&lt;=$D466,0,IF(SUM($D466,I435)&gt;BB$5,$AA446/I435,$AA446-SUM($I466:BA466)))</f>
        <v>0</v>
      </c>
      <c r="BC466" s="154">
        <f>IF(BC$5&lt;=$D466,0,IF(SUM($D466,I435)&gt;BC$5,$AA446/I435,$AA446-SUM($I466:BB466)))</f>
        <v>0</v>
      </c>
      <c r="BD466" s="154">
        <f>IF(BD$5&lt;=$D466,0,IF(SUM($D466,I435)&gt;BD$5,$AA446/I435,$AA446-SUM($I466:BC466)))</f>
        <v>0</v>
      </c>
      <c r="BE466" s="154">
        <f>IF(BE$5&lt;=$D466,0,IF(SUM($D466,I435)&gt;BE$5,$AA446/I435,$AA446-SUM($I466:BD466)))</f>
        <v>0</v>
      </c>
      <c r="BF466" s="154">
        <f>IF(BF$5&lt;=$D466,0,IF(SUM($D466,I435)&gt;BF$5,$AA446/I435,$AA446-SUM($I466:BE466)))</f>
        <v>0</v>
      </c>
      <c r="BG466" s="154">
        <f>IF(BG$5&lt;=$D466,0,IF(SUM($D466,I435)&gt;BG$5,$AA446/I435,$AA446-SUM($I466:BF466)))</f>
        <v>0</v>
      </c>
      <c r="BH466" s="154">
        <f>IF(BH$5&lt;=$D466,0,IF(SUM($D466,I435)&gt;BH$5,$AA446/I435,$AA446-SUM($I466:BG466)))</f>
        <v>0</v>
      </c>
      <c r="BI466" s="154">
        <f>IF(BI$5&lt;=$D466,0,IF(SUM($D466,I435)&gt;BI$5,$AA446/I435,$AA446-SUM($I466:BH466)))</f>
        <v>0</v>
      </c>
      <c r="BJ466" s="154">
        <f>IF(BJ$5&lt;=$D466,0,IF(SUM($D466,I435)&gt;BJ$5,$AA446/I435,$AA446-SUM($I466:BI466)))</f>
        <v>0</v>
      </c>
      <c r="BK466" s="154">
        <f>IF(BK$5&lt;=$D466,0,IF(SUM($D466,I435)&gt;BK$5,$AA446/I435,$AA446-SUM($I466:BJ466)))</f>
        <v>0</v>
      </c>
      <c r="BL466" s="154">
        <f>IF(BL$5&lt;=$D466,0,IF(SUM($D466,I435)&gt;BL$5,$AA446/I435,$AA446-SUM($I466:BK466)))</f>
        <v>0</v>
      </c>
      <c r="BM466" s="154">
        <f>IF(BM$5&lt;=$D466,0,IF(SUM($D466,I435)&gt;BM$5,$AA446/I435,$AA446-SUM($I466:BL466)))</f>
        <v>0</v>
      </c>
      <c r="BN466" s="154">
        <f>IF(BN$5&lt;=$D466,0,IF(SUM($D466,I435)&gt;BN$5,$AA446/I435,$AA446-SUM($I466:BM466)))</f>
        <v>0</v>
      </c>
      <c r="BO466" s="154">
        <f>IF(BO$5&lt;=$D466,0,IF(SUM($D466,I435)&gt;BO$5,$AA446/I435,$AA446-SUM($I466:BN466)))</f>
        <v>0</v>
      </c>
      <c r="BP466" s="154">
        <f>IF(BP$5&lt;=$D466,0,IF(SUM($D466,I435)&gt;BP$5,$AA446/I435,$AA446-SUM($I466:BO466)))</f>
        <v>0</v>
      </c>
      <c r="BQ466" s="154">
        <f>IF(BQ$5&lt;=$D466,0,IF(SUM($D466,I435)&gt;BQ$5,$AA446/I435,$AA446-SUM($I466:BP466)))</f>
        <v>0</v>
      </c>
      <c r="BR466" s="154">
        <f>IF(BR$5&lt;=$D466,0,IF(SUM($D466,I435)&gt;BR$5,$AA446/I435,$AA446-SUM($I466:BQ466)))</f>
        <v>0</v>
      </c>
      <c r="BS466" s="154">
        <f>IF(BS$5&lt;=$D466,0,IF(SUM($D466,I435)&gt;BS$5,$AA446/I435,$AA446-SUM($I466:BR466)))</f>
        <v>0</v>
      </c>
      <c r="BT466" s="154">
        <f>IF(BT$5&lt;=$D466,0,IF(SUM($D466,I435)&gt;BT$5,$AA446/I435,$AA446-SUM($I466:BS466)))</f>
        <v>0</v>
      </c>
      <c r="BU466" s="154">
        <f>IF(BU$5&lt;=$D466,0,IF(SUM($D466,I435)&gt;BU$5,$AA446/I435,$AA446-SUM($I466:BT466)))</f>
        <v>0</v>
      </c>
      <c r="BV466" s="154">
        <f>IF(BV$5&lt;=$D466,0,IF(SUM($D466,I435)&gt;BV$5,$AA446/I435,$AA446-SUM($I466:BU466)))</f>
        <v>0</v>
      </c>
      <c r="BW466" s="154">
        <f>IF(BW$5&lt;=$D466,0,IF(SUM($D466,I435)&gt;BW$5,$AA446/I435,$AA446-SUM($I466:BV466)))</f>
        <v>0</v>
      </c>
    </row>
    <row r="467" spans="4:75" ht="12.75" customHeight="1" outlineLevel="1">
      <c r="D467" s="155">
        <f t="shared" si="116"/>
        <v>2031</v>
      </c>
      <c r="E467" s="120" t="s">
        <v>55</v>
      </c>
      <c r="I467" s="134"/>
      <c r="J467" s="152">
        <f>IF(J$5&lt;=$D467,0,IF(SUM($D467,I435)&gt;J$5,$AB446/I435,$AB446-SUM($I467:I467)))</f>
        <v>0</v>
      </c>
      <c r="K467" s="152">
        <f>IF(K$5&lt;=$D467,0,IF(SUM($D467,I435)&gt;K$5,$AB446/I435,$AB446-SUM($I467:J467)))</f>
        <v>0</v>
      </c>
      <c r="L467" s="152">
        <f>IF(L$5&lt;=$D467,0,IF(SUM($D467,I435)&gt;L$5,$AB446/I435,$AB446-SUM($I467:K467)))</f>
        <v>0</v>
      </c>
      <c r="M467" s="152">
        <f>IF(M$5&lt;=$D467,0,IF(SUM($D467,I435)&gt;M$5,$AB446/I435,$AB446-SUM($I467:L467)))</f>
        <v>0</v>
      </c>
      <c r="N467" s="152">
        <f>IF(N$5&lt;=$D467,0,IF(SUM($D467,I435)&gt;N$5,$AB446/I435,$AB446-SUM($I467:M467)))</f>
        <v>0</v>
      </c>
      <c r="O467" s="152">
        <f>IF(O$5&lt;=$D467,0,IF(SUM($D467,I435)&gt;O$5,$AB446/I435,$AB446-SUM($I467:N467)))</f>
        <v>0</v>
      </c>
      <c r="P467" s="152">
        <f>IF(P$5&lt;=$D467,0,IF(SUM($D467,I435)&gt;P$5,$AB446/I435,$AB446-SUM($I467:O467)))</f>
        <v>0</v>
      </c>
      <c r="Q467" s="152">
        <f>IF(Q$5&lt;=$D467,0,IF(SUM($D467,I435)&gt;Q$5,$AB446/I435,$AB446-SUM($I467:P467)))</f>
        <v>0</v>
      </c>
      <c r="R467" s="152">
        <f>IF(R$5&lt;=$D467,0,IF(SUM($D467,I435)&gt;R$5,$AB446/I435,$AB446-SUM($I467:Q467)))</f>
        <v>0</v>
      </c>
      <c r="S467" s="152">
        <f>IF(S$5&lt;=$D467,0,IF(SUM($D467,I435)&gt;S$5,$AB446/I435,$AB446-SUM($I467:R467)))</f>
        <v>0</v>
      </c>
      <c r="T467" s="152">
        <f>IF(T$5&lt;=$D467,0,IF(SUM($D467,I435)&gt;T$5,$AB446/I435,$AB446-SUM($I467:S467)))</f>
        <v>0</v>
      </c>
      <c r="U467" s="152">
        <f>IF(U$5&lt;=$D467,0,IF(SUM($D467,I435)&gt;U$5,$AB446/I435,$AB446-SUM($I467:T467)))</f>
        <v>0</v>
      </c>
      <c r="V467" s="152">
        <f>IF(V$5&lt;=$D467,0,IF(SUM($D467,I435)&gt;V$5,$AB446/I435,$AB446-SUM($I467:U467)))</f>
        <v>0</v>
      </c>
      <c r="W467" s="152">
        <f>IF(W$5&lt;=$D467,0,IF(SUM($D467,I435)&gt;W$5,$AB446/I435,$AB446-SUM($I467:V467)))</f>
        <v>0</v>
      </c>
      <c r="X467" s="152">
        <f>IF(X$5&lt;=$D467,0,IF(SUM($D467,I435)&gt;X$5,$AB446/I435,$AB446-SUM($I467:W467)))</f>
        <v>0</v>
      </c>
      <c r="Y467" s="152">
        <f>IF(Y$5&lt;=$D467,0,IF(SUM($D467,I435)&gt;Y$5,$AB446/I435,$AB446-SUM($I467:X467)))</f>
        <v>0</v>
      </c>
      <c r="Z467" s="152">
        <f>IF(Z$5&lt;=$D467,0,IF(SUM($D467,I435)&gt;Z$5,$AB446/I435,$AB446-SUM($I467:Y467)))</f>
        <v>0</v>
      </c>
      <c r="AA467" s="152">
        <f>IF(AA$5&lt;=$D467,0,IF(SUM($D467,I435)&gt;AA$5,$AB446/I435,$AB446-SUM($I467:Z467)))</f>
        <v>0</v>
      </c>
      <c r="AB467" s="152">
        <f>IF(AB$5&lt;=$D467,0,IF(SUM($D467,I435)&gt;AB$5,$AB446/I435,$AB446-SUM($I467:AA467)))</f>
        <v>0</v>
      </c>
      <c r="AC467" s="153">
        <f>IF(AC$5&lt;=$D467,0,IF(SUM($D467,I435)&gt;AC$5,$AB446/I435,$AB446-SUM($I467:AB467)))</f>
        <v>0</v>
      </c>
      <c r="AD467" s="154">
        <f>IF(AD$5&lt;=$D467,0,IF(SUM($D467,I435)&gt;AD$5,$AB446/I435,$AB446-SUM($I467:AC467)))</f>
        <v>0</v>
      </c>
      <c r="AE467" s="154">
        <f>IF(AE$5&lt;=$D467,0,IF(SUM($D467,I435)&gt;AE$5,$AB446/I435,$AB446-SUM($I467:AD467)))</f>
        <v>0</v>
      </c>
      <c r="AF467" s="154">
        <f>IF(AF$5&lt;=$D467,0,IF(SUM($D467,I435)&gt;AF$5,$AB446/I435,$AB446-SUM($I467:AE467)))</f>
        <v>0</v>
      </c>
      <c r="AG467" s="154">
        <f>IF(AG$5&lt;=$D467,0,IF(SUM($D467,I435)&gt;AG$5,$AB446/I435,$AB446-SUM($I467:AF467)))</f>
        <v>0</v>
      </c>
      <c r="AH467" s="154">
        <f>IF(AH$5&lt;=$D467,0,IF(SUM($D467,I435)&gt;AH$5,$AB446/I435,$AB446-SUM($I467:AG467)))</f>
        <v>0</v>
      </c>
      <c r="AI467" s="154">
        <f>IF(AI$5&lt;=$D467,0,IF(SUM($D467,I435)&gt;AI$5,$AB446/I435,$AB446-SUM($I467:AH467)))</f>
        <v>0</v>
      </c>
      <c r="AJ467" s="154">
        <f>IF(AJ$5&lt;=$D467,0,IF(SUM($D467,I435)&gt;AJ$5,$AB446/I435,$AB446-SUM($I467:AI467)))</f>
        <v>0</v>
      </c>
      <c r="AK467" s="154">
        <f>IF(AK$5&lt;=$D467,0,IF(SUM($D467,I435)&gt;AK$5,$AB446/I435,$AB446-SUM($I467:AJ467)))</f>
        <v>0</v>
      </c>
      <c r="AL467" s="154">
        <f>IF(AL$5&lt;=$D467,0,IF(SUM($D467,I435)&gt;AL$5,$AB446/I435,$AB446-SUM($I467:AK467)))</f>
        <v>0</v>
      </c>
      <c r="AM467" s="154">
        <f>IF(AM$5&lt;=$D467,0,IF(SUM($D467,I435)&gt;AM$5,$AB446/I435,$AB446-SUM($I467:AL467)))</f>
        <v>0</v>
      </c>
      <c r="AN467" s="154">
        <f>IF(AN$5&lt;=$D467,0,IF(SUM($D467,I435)&gt;AN$5,$AB446/I435,$AB446-SUM($I467:AM467)))</f>
        <v>0</v>
      </c>
      <c r="AO467" s="154">
        <f>IF(AO$5&lt;=$D467,0,IF(SUM($D467,I435)&gt;AO$5,$AB446/I435,$AB446-SUM($I467:AN467)))</f>
        <v>0</v>
      </c>
      <c r="AP467" s="154">
        <f>IF(AP$5&lt;=$D467,0,IF(SUM($D467,I435)&gt;AP$5,$AB446/I435,$AB446-SUM($I467:AO467)))</f>
        <v>0</v>
      </c>
      <c r="AQ467" s="154">
        <f>IF(AQ$5&lt;=$D467,0,IF(SUM($D467,I435)&gt;AQ$5,$AB446/I435,$AB446-SUM($I467:AP467)))</f>
        <v>0</v>
      </c>
      <c r="AR467" s="154">
        <f>IF(AR$5&lt;=$D467,0,IF(SUM($D467,I435)&gt;AR$5,$AB446/I435,$AB446-SUM($I467:AQ467)))</f>
        <v>0</v>
      </c>
      <c r="AS467" s="154">
        <f>IF(AS$5&lt;=$D467,0,IF(SUM($D467,I435)&gt;AS$5,$AB446/I435,$AB446-SUM($I467:AR467)))</f>
        <v>0</v>
      </c>
      <c r="AT467" s="154">
        <f>IF(AT$5&lt;=$D467,0,IF(SUM($D467,I435)&gt;AT$5,$AB446/I435,$AB446-SUM($I467:AS467)))</f>
        <v>0</v>
      </c>
      <c r="AU467" s="154">
        <f>IF(AU$5&lt;=$D467,0,IF(SUM($D467,I435)&gt;AU$5,$AB446/I435,$AB446-SUM($I467:AT467)))</f>
        <v>0</v>
      </c>
      <c r="AV467" s="154">
        <f>IF(AV$5&lt;=$D467,0,IF(SUM($D467,I435)&gt;AV$5,$AB446/I435,$AB446-SUM($I467:AU467)))</f>
        <v>0</v>
      </c>
      <c r="AW467" s="154">
        <f>IF(AW$5&lt;=$D467,0,IF(SUM($D467,I435)&gt;AW$5,$AB446/I435,$AB446-SUM($I467:AV467)))</f>
        <v>0</v>
      </c>
      <c r="AX467" s="154">
        <f>IF(AX$5&lt;=$D467,0,IF(SUM($D467,I435)&gt;AX$5,$AB446/I435,$AB446-SUM($I467:AW467)))</f>
        <v>0</v>
      </c>
      <c r="AY467" s="154">
        <f>IF(AY$5&lt;=$D467,0,IF(SUM($D467,I435)&gt;AY$5,$AB446/I435,$AB446-SUM($I467:AX467)))</f>
        <v>0</v>
      </c>
      <c r="AZ467" s="154">
        <f>IF(AZ$5&lt;=$D467,0,IF(SUM($D467,I435)&gt;AZ$5,$AB446/I435,$AB446-SUM($I467:AY467)))</f>
        <v>0</v>
      </c>
      <c r="BA467" s="154">
        <f>IF(BA$5&lt;=$D467,0,IF(SUM($D467,I435)&gt;BA$5,$AB446/I435,$AB446-SUM($I467:AZ467)))</f>
        <v>0</v>
      </c>
      <c r="BB467" s="154">
        <f>IF(BB$5&lt;=$D467,0,IF(SUM($D467,I435)&gt;BB$5,$AB446/I435,$AB446-SUM($I467:BA467)))</f>
        <v>0</v>
      </c>
      <c r="BC467" s="154">
        <f>IF(BC$5&lt;=$D467,0,IF(SUM($D467,I435)&gt;BC$5,$AB446/I435,$AB446-SUM($I467:BB467)))</f>
        <v>0</v>
      </c>
      <c r="BD467" s="154">
        <f>IF(BD$5&lt;=$D467,0,IF(SUM($D467,I435)&gt;BD$5,$AB446/I435,$AB446-SUM($I467:BC467)))</f>
        <v>0</v>
      </c>
      <c r="BE467" s="154">
        <f>IF(BE$5&lt;=$D467,0,IF(SUM($D467,I435)&gt;BE$5,$AB446/I435,$AB446-SUM($I467:BD467)))</f>
        <v>0</v>
      </c>
      <c r="BF467" s="154">
        <f>IF(BF$5&lt;=$D467,0,IF(SUM($D467,I435)&gt;BF$5,$AB446/I435,$AB446-SUM($I467:BE467)))</f>
        <v>0</v>
      </c>
      <c r="BG467" s="154">
        <f>IF(BG$5&lt;=$D467,0,IF(SUM($D467,I435)&gt;BG$5,$AB446/I435,$AB446-SUM($I467:BF467)))</f>
        <v>0</v>
      </c>
      <c r="BH467" s="154">
        <f>IF(BH$5&lt;=$D467,0,IF(SUM($D467,I435)&gt;BH$5,$AB446/I435,$AB446-SUM($I467:BG467)))</f>
        <v>0</v>
      </c>
      <c r="BI467" s="154">
        <f>IF(BI$5&lt;=$D467,0,IF(SUM($D467,I435)&gt;BI$5,$AB446/I435,$AB446-SUM($I467:BH467)))</f>
        <v>0</v>
      </c>
      <c r="BJ467" s="154">
        <f>IF(BJ$5&lt;=$D467,0,IF(SUM($D467,I435)&gt;BJ$5,$AB446/I435,$AB446-SUM($I467:BI467)))</f>
        <v>0</v>
      </c>
      <c r="BK467" s="154">
        <f>IF(BK$5&lt;=$D467,0,IF(SUM($D467,I435)&gt;BK$5,$AB446/I435,$AB446-SUM($I467:BJ467)))</f>
        <v>0</v>
      </c>
      <c r="BL467" s="154">
        <f>IF(BL$5&lt;=$D467,0,IF(SUM($D467,I435)&gt;BL$5,$AB446/I435,$AB446-SUM($I467:BK467)))</f>
        <v>0</v>
      </c>
      <c r="BM467" s="154">
        <f>IF(BM$5&lt;=$D467,0,IF(SUM($D467,I435)&gt;BM$5,$AB446/I435,$AB446-SUM($I467:BL467)))</f>
        <v>0</v>
      </c>
      <c r="BN467" s="154">
        <f>IF(BN$5&lt;=$D467,0,IF(SUM($D467,I435)&gt;BN$5,$AB446/I435,$AB446-SUM($I467:BM467)))</f>
        <v>0</v>
      </c>
      <c r="BO467" s="154">
        <f>IF(BO$5&lt;=$D467,0,IF(SUM($D467,I435)&gt;BO$5,$AB446/I435,$AB446-SUM($I467:BN467)))</f>
        <v>0</v>
      </c>
      <c r="BP467" s="154">
        <f>IF(BP$5&lt;=$D467,0,IF(SUM($D467,I435)&gt;BP$5,$AB446/I435,$AB446-SUM($I467:BO467)))</f>
        <v>0</v>
      </c>
      <c r="BQ467" s="154">
        <f>IF(BQ$5&lt;=$D467,0,IF(SUM($D467,I435)&gt;BQ$5,$AB446/I435,$AB446-SUM($I467:BP467)))</f>
        <v>0</v>
      </c>
      <c r="BR467" s="154">
        <f>IF(BR$5&lt;=$D467,0,IF(SUM($D467,I435)&gt;BR$5,$AB446/I435,$AB446-SUM($I467:BQ467)))</f>
        <v>0</v>
      </c>
      <c r="BS467" s="154">
        <f>IF(BS$5&lt;=$D467,0,IF(SUM($D467,I435)&gt;BS$5,$AB446/I435,$AB446-SUM($I467:BR467)))</f>
        <v>0</v>
      </c>
      <c r="BT467" s="154">
        <f>IF(BT$5&lt;=$D467,0,IF(SUM($D467,I435)&gt;BT$5,$AB446/I435,$AB446-SUM($I467:BS467)))</f>
        <v>0</v>
      </c>
      <c r="BU467" s="154">
        <f>IF(BU$5&lt;=$D467,0,IF(SUM($D467,I435)&gt;BU$5,$AB446/I435,$AB446-SUM($I467:BT467)))</f>
        <v>0</v>
      </c>
      <c r="BV467" s="154">
        <f>IF(BV$5&lt;=$D467,0,IF(SUM($D467,I435)&gt;BV$5,$AB446/I435,$AB446-SUM($I467:BU467)))</f>
        <v>0</v>
      </c>
      <c r="BW467" s="154">
        <f>IF(BW$5&lt;=$D467,0,IF(SUM($D467,I435)&gt;BW$5,$AB446/I435,$AB446-SUM($I467:BV467)))</f>
        <v>0</v>
      </c>
    </row>
    <row r="468" spans="4:75" ht="12.75" customHeight="1" outlineLevel="1">
      <c r="D468" s="155">
        <f t="shared" si="116"/>
        <v>2032</v>
      </c>
      <c r="E468" s="120" t="s">
        <v>55</v>
      </c>
      <c r="I468" s="134"/>
      <c r="J468" s="152">
        <f>IF(J$5&lt;=$D468,0,IF(SUM($D468,I435)&gt;J$5,$AC446/I435,$AC446-SUM($I468:I468)))</f>
        <v>0</v>
      </c>
      <c r="K468" s="152">
        <f>IF(K$5&lt;=$D468,0,IF(SUM($D468,I435)&gt;K$5,$AC446/I435,$AC446-SUM($I468:J468)))</f>
        <v>0</v>
      </c>
      <c r="L468" s="152">
        <f>IF(L$5&lt;=$D468,0,IF(SUM($D468,I435)&gt;L$5,$AC446/I435,$AC446-SUM($I468:K468)))</f>
        <v>0</v>
      </c>
      <c r="M468" s="152">
        <f>IF(M$5&lt;=$D468,0,IF(SUM($D468,I435)&gt;M$5,$AC446/I435,$AC446-SUM($I468:L468)))</f>
        <v>0</v>
      </c>
      <c r="N468" s="152">
        <f>IF(N$5&lt;=$D468,0,IF(SUM($D468,I435)&gt;N$5,$AC446/I435,$AC446-SUM($I468:M468)))</f>
        <v>0</v>
      </c>
      <c r="O468" s="152">
        <f>IF(O$5&lt;=$D468,0,IF(SUM($D468,I435)&gt;O$5,$AC446/I435,$AC446-SUM($I468:N468)))</f>
        <v>0</v>
      </c>
      <c r="P468" s="152">
        <f>IF(P$5&lt;=$D468,0,IF(SUM($D468,I435)&gt;P$5,$AC446/I435,$AC446-SUM($I468:O468)))</f>
        <v>0</v>
      </c>
      <c r="Q468" s="152">
        <f>IF(Q$5&lt;=$D468,0,IF(SUM($D468,I435)&gt;Q$5,$AC446/I435,$AC446-SUM($I468:P468)))</f>
        <v>0</v>
      </c>
      <c r="R468" s="152">
        <f>IF(R$5&lt;=$D468,0,IF(SUM($D468,I435)&gt;R$5,$AC446/I435,$AC446-SUM($I468:Q468)))</f>
        <v>0</v>
      </c>
      <c r="S468" s="152">
        <f>IF(S$5&lt;=$D468,0,IF(SUM($D468,I435)&gt;S$5,$AC446/I435,$AC446-SUM($I468:R468)))</f>
        <v>0</v>
      </c>
      <c r="T468" s="152">
        <f>IF(T$5&lt;=$D468,0,IF(SUM($D468,I435)&gt;T$5,$AC446/I435,$AC446-SUM($I468:S468)))</f>
        <v>0</v>
      </c>
      <c r="U468" s="152">
        <f>IF(U$5&lt;=$D468,0,IF(SUM($D468,I435)&gt;U$5,$AC446/I435,$AC446-SUM($I468:T468)))</f>
        <v>0</v>
      </c>
      <c r="V468" s="152">
        <f>IF(V$5&lt;=$D468,0,IF(SUM($D468,I435)&gt;V$5,$AC446/I435,$AC446-SUM($I468:U468)))</f>
        <v>0</v>
      </c>
      <c r="W468" s="152">
        <f>IF(W$5&lt;=$D468,0,IF(SUM($D468,I435)&gt;W$5,$AC446/I435,$AC446-SUM($I468:V468)))</f>
        <v>0</v>
      </c>
      <c r="X468" s="152">
        <f>IF(X$5&lt;=$D468,0,IF(SUM($D468,I435)&gt;X$5,$AC446/I435,$AC446-SUM($I468:W468)))</f>
        <v>0</v>
      </c>
      <c r="Y468" s="152">
        <f>IF(Y$5&lt;=$D468,0,IF(SUM($D468,I435)&gt;Y$5,$AC446/I435,$AC446-SUM($I468:X468)))</f>
        <v>0</v>
      </c>
      <c r="Z468" s="152">
        <f>IF(Z$5&lt;=$D468,0,IF(SUM($D468,I435)&gt;Z$5,$AC446/I435,$AC446-SUM($I468:Y468)))</f>
        <v>0</v>
      </c>
      <c r="AA468" s="152">
        <f>IF(AA$5&lt;=$D468,0,IF(SUM($D468,I435)&gt;AA$5,$AC446/I435,$AC446-SUM($I468:Z468)))</f>
        <v>0</v>
      </c>
      <c r="AB468" s="152">
        <f>IF(AB$5&lt;=$D468,0,IF(SUM($D468,I435)&gt;AB$5,$AC446/I435,$AC446-SUM($I468:AA468)))</f>
        <v>0</v>
      </c>
      <c r="AC468" s="152">
        <f>IF(AC$5&lt;=$D468,0,IF(SUM($D468,I435)&gt;AC$5,$AC446/I435,$AC446-SUM($I468:AB468)))</f>
        <v>0</v>
      </c>
      <c r="AD468" s="153">
        <f>IF(AD$5&lt;=$D468,0,IF(SUM($D468,I435)&gt;AD$5,$AC446/I435,$AC446-SUM($I468:AC468)))</f>
        <v>0</v>
      </c>
      <c r="AE468" s="154">
        <f>IF(AE$5&lt;=$D468,0,IF(SUM($D468,I435)&gt;AE$5,$AC446/I435,$AC446-SUM($I468:AD468)))</f>
        <v>0</v>
      </c>
      <c r="AF468" s="154">
        <f>IF(AF$5&lt;=$D468,0,IF(SUM($D468,I435)&gt;AF$5,$AC446/I435,$AC446-SUM($I468:AE468)))</f>
        <v>0</v>
      </c>
      <c r="AG468" s="154">
        <f>IF(AG$5&lt;=$D468,0,IF(SUM($D468,I435)&gt;AG$5,$AC446/I435,$AC446-SUM($I468:AF468)))</f>
        <v>0</v>
      </c>
      <c r="AH468" s="154">
        <f>IF(AH$5&lt;=$D468,0,IF(SUM($D468,I435)&gt;AH$5,$AC446/I435,$AC446-SUM($I468:AG468)))</f>
        <v>0</v>
      </c>
      <c r="AI468" s="154">
        <f>IF(AI$5&lt;=$D468,0,IF(SUM($D468,I435)&gt;AI$5,$AC446/I435,$AC446-SUM($I468:AH468)))</f>
        <v>0</v>
      </c>
      <c r="AJ468" s="154">
        <f>IF(AJ$5&lt;=$D468,0,IF(SUM($D468,I435)&gt;AJ$5,$AC446/I435,$AC446-SUM($I468:AI468)))</f>
        <v>0</v>
      </c>
      <c r="AK468" s="154">
        <f>IF(AK$5&lt;=$D468,0,IF(SUM($D468,I435)&gt;AK$5,$AC446/I435,$AC446-SUM($I468:AJ468)))</f>
        <v>0</v>
      </c>
      <c r="AL468" s="154">
        <f>IF(AL$5&lt;=$D468,0,IF(SUM($D468,I435)&gt;AL$5,$AC446/I435,$AC446-SUM($I468:AK468)))</f>
        <v>0</v>
      </c>
      <c r="AM468" s="154">
        <f>IF(AM$5&lt;=$D468,0,IF(SUM($D468,I435)&gt;AM$5,$AC446/I435,$AC446-SUM($I468:AL468)))</f>
        <v>0</v>
      </c>
      <c r="AN468" s="154">
        <f>IF(AN$5&lt;=$D468,0,IF(SUM($D468,I435)&gt;AN$5,$AC446/I435,$AC446-SUM($I468:AM468)))</f>
        <v>0</v>
      </c>
      <c r="AO468" s="154">
        <f>IF(AO$5&lt;=$D468,0,IF(SUM($D468,I435)&gt;AO$5,$AC446/I435,$AC446-SUM($I468:AN468)))</f>
        <v>0</v>
      </c>
      <c r="AP468" s="154">
        <f>IF(AP$5&lt;=$D468,0,IF(SUM($D468,I435)&gt;AP$5,$AC446/I435,$AC446-SUM($I468:AO468)))</f>
        <v>0</v>
      </c>
      <c r="AQ468" s="154">
        <f>IF(AQ$5&lt;=$D468,0,IF(SUM($D468,I435)&gt;AQ$5,$AC446/I435,$AC446-SUM($I468:AP468)))</f>
        <v>0</v>
      </c>
      <c r="AR468" s="154">
        <f>IF(AR$5&lt;=$D468,0,IF(SUM($D468,I435)&gt;AR$5,$AC446/I435,$AC446-SUM($I468:AQ468)))</f>
        <v>0</v>
      </c>
      <c r="AS468" s="154">
        <f>IF(AS$5&lt;=$D468,0,IF(SUM($D468,I435)&gt;AS$5,$AC446/I435,$AC446-SUM($I468:AR468)))</f>
        <v>0</v>
      </c>
      <c r="AT468" s="154">
        <f>IF(AT$5&lt;=$D468,0,IF(SUM($D468,I435)&gt;AT$5,$AC446/I435,$AC446-SUM($I468:AS468)))</f>
        <v>0</v>
      </c>
      <c r="AU468" s="154">
        <f>IF(AU$5&lt;=$D468,0,IF(SUM($D468,I435)&gt;AU$5,$AC446/I435,$AC446-SUM($I468:AT468)))</f>
        <v>0</v>
      </c>
      <c r="AV468" s="154">
        <f>IF(AV$5&lt;=$D468,0,IF(SUM($D468,I435)&gt;AV$5,$AC446/I435,$AC446-SUM($I468:AU468)))</f>
        <v>0</v>
      </c>
      <c r="AW468" s="154">
        <f>IF(AW$5&lt;=$D468,0,IF(SUM($D468,I435)&gt;AW$5,$AC446/I435,$AC446-SUM($I468:AV468)))</f>
        <v>0</v>
      </c>
      <c r="AX468" s="154">
        <f>IF(AX$5&lt;=$D468,0,IF(SUM($D468,I435)&gt;AX$5,$AC446/I435,$AC446-SUM($I468:AW468)))</f>
        <v>0</v>
      </c>
      <c r="AY468" s="154">
        <f>IF(AY$5&lt;=$D468,0,IF(SUM($D468,I435)&gt;AY$5,$AC446/I435,$AC446-SUM($I468:AX468)))</f>
        <v>0</v>
      </c>
      <c r="AZ468" s="154">
        <f>IF(AZ$5&lt;=$D468,0,IF(SUM($D468,I435)&gt;AZ$5,$AC446/I435,$AC446-SUM($I468:AY468)))</f>
        <v>0</v>
      </c>
      <c r="BA468" s="154">
        <f>IF(BA$5&lt;=$D468,0,IF(SUM($D468,I435)&gt;BA$5,$AC446/I435,$AC446-SUM($I468:AZ468)))</f>
        <v>0</v>
      </c>
      <c r="BB468" s="154">
        <f>IF(BB$5&lt;=$D468,0,IF(SUM($D468,I435)&gt;BB$5,$AC446/I435,$AC446-SUM($I468:BA468)))</f>
        <v>0</v>
      </c>
      <c r="BC468" s="154">
        <f>IF(BC$5&lt;=$D468,0,IF(SUM($D468,I435)&gt;BC$5,$AC446/I435,$AC446-SUM($I468:BB468)))</f>
        <v>0</v>
      </c>
      <c r="BD468" s="154">
        <f>IF(BD$5&lt;=$D468,0,IF(SUM($D468,I435)&gt;BD$5,$AC446/I435,$AC446-SUM($I468:BC468)))</f>
        <v>0</v>
      </c>
      <c r="BE468" s="154">
        <f>IF(BE$5&lt;=$D468,0,IF(SUM($D468,I435)&gt;BE$5,$AC446/I435,$AC446-SUM($I468:BD468)))</f>
        <v>0</v>
      </c>
      <c r="BF468" s="154">
        <f>IF(BF$5&lt;=$D468,0,IF(SUM($D468,I435)&gt;BF$5,$AC446/I435,$AC446-SUM($I468:BE468)))</f>
        <v>0</v>
      </c>
      <c r="BG468" s="154">
        <f>IF(BG$5&lt;=$D468,0,IF(SUM($D468,I435)&gt;BG$5,$AC446/I435,$AC446-SUM($I468:BF468)))</f>
        <v>0</v>
      </c>
      <c r="BH468" s="154">
        <f>IF(BH$5&lt;=$D468,0,IF(SUM($D468,I435)&gt;BH$5,$AC446/I435,$AC446-SUM($I468:BG468)))</f>
        <v>0</v>
      </c>
      <c r="BI468" s="154">
        <f>IF(BI$5&lt;=$D468,0,IF(SUM($D468,I435)&gt;BI$5,$AC446/I435,$AC446-SUM($I468:BH468)))</f>
        <v>0</v>
      </c>
      <c r="BJ468" s="154">
        <f>IF(BJ$5&lt;=$D468,0,IF(SUM($D468,I435)&gt;BJ$5,$AC446/I435,$AC446-SUM($I468:BI468)))</f>
        <v>0</v>
      </c>
      <c r="BK468" s="154">
        <f>IF(BK$5&lt;=$D468,0,IF(SUM($D468,I435)&gt;BK$5,$AC446/I435,$AC446-SUM($I468:BJ468)))</f>
        <v>0</v>
      </c>
      <c r="BL468" s="154">
        <f>IF(BL$5&lt;=$D468,0,IF(SUM($D468,I435)&gt;BL$5,$AC446/I435,$AC446-SUM($I468:BK468)))</f>
        <v>0</v>
      </c>
      <c r="BM468" s="154">
        <f>IF(BM$5&lt;=$D468,0,IF(SUM($D468,I435)&gt;BM$5,$AC446/I435,$AC446-SUM($I468:BL468)))</f>
        <v>0</v>
      </c>
      <c r="BN468" s="154">
        <f>IF(BN$5&lt;=$D468,0,IF(SUM($D468,I435)&gt;BN$5,$AC446/I435,$AC446-SUM($I468:BM468)))</f>
        <v>0</v>
      </c>
      <c r="BO468" s="154">
        <f>IF(BO$5&lt;=$D468,0,IF(SUM($D468,I435)&gt;BO$5,$AC446/I435,$AC446-SUM($I468:BN468)))</f>
        <v>0</v>
      </c>
      <c r="BP468" s="154">
        <f>IF(BP$5&lt;=$D468,0,IF(SUM($D468,I435)&gt;BP$5,$AC446/I435,$AC446-SUM($I468:BO468)))</f>
        <v>0</v>
      </c>
      <c r="BQ468" s="154">
        <f>IF(BQ$5&lt;=$D468,0,IF(SUM($D468,I435)&gt;BQ$5,$AC446/I435,$AC446-SUM($I468:BP468)))</f>
        <v>0</v>
      </c>
      <c r="BR468" s="154">
        <f>IF(BR$5&lt;=$D468,0,IF(SUM($D468,I435)&gt;BR$5,$AC446/I435,$AC446-SUM($I468:BQ468)))</f>
        <v>0</v>
      </c>
      <c r="BS468" s="154">
        <f>IF(BS$5&lt;=$D468,0,IF(SUM($D468,I435)&gt;BS$5,$AC446/I435,$AC446-SUM($I468:BR468)))</f>
        <v>0</v>
      </c>
      <c r="BT468" s="154">
        <f>IF(BT$5&lt;=$D468,0,IF(SUM($D468,I435)&gt;BT$5,$AC446/I435,$AC446-SUM($I468:BS468)))</f>
        <v>0</v>
      </c>
      <c r="BU468" s="154">
        <f>IF(BU$5&lt;=$D468,0,IF(SUM($D468,I435)&gt;BU$5,$AC446/I435,$AC446-SUM($I468:BT468)))</f>
        <v>0</v>
      </c>
      <c r="BV468" s="154">
        <f>IF(BV$5&lt;=$D468,0,IF(SUM($D468,I435)&gt;BV$5,$AC446/I435,$AC446-SUM($I468:BU468)))</f>
        <v>0</v>
      </c>
      <c r="BW468" s="154">
        <f>IF(BW$5&lt;=$D468,0,IF(SUM($D468,I435)&gt;BW$5,$AC446/I435,$AC446-SUM($I468:BV468)))</f>
        <v>0</v>
      </c>
    </row>
    <row r="469" spans="4:75" ht="12.75" customHeight="1" outlineLevel="1">
      <c r="D469" s="155">
        <f t="shared" si="116"/>
        <v>2033</v>
      </c>
      <c r="E469" s="120" t="s">
        <v>55</v>
      </c>
      <c r="I469" s="134"/>
      <c r="J469" s="152">
        <f>IF(J$5&lt;=$D469,0,IF(SUM($D469,I435)&gt;J$5,$AD446/I435,$AD446-SUM($I469:I469)))</f>
        <v>0</v>
      </c>
      <c r="K469" s="152">
        <f>IF(K$5&lt;=$D469,0,IF(SUM($D469,I435)&gt;K$5,$AD446/I435,$AD446-SUM($I469:J469)))</f>
        <v>0</v>
      </c>
      <c r="L469" s="152">
        <f>IF(L$5&lt;=$D469,0,IF(SUM($D469,I435)&gt;L$5,$AD446/I435,$AD446-SUM($I469:K469)))</f>
        <v>0</v>
      </c>
      <c r="M469" s="152">
        <f>IF(M$5&lt;=$D469,0,IF(SUM($D469,I435)&gt;M$5,$AD446/I435,$AD446-SUM($I469:L469)))</f>
        <v>0</v>
      </c>
      <c r="N469" s="152">
        <f>IF(N$5&lt;=$D469,0,IF(SUM($D469,I435)&gt;N$5,$AD446/I435,$AD446-SUM($I469:M469)))</f>
        <v>0</v>
      </c>
      <c r="O469" s="152">
        <f>IF(O$5&lt;=$D469,0,IF(SUM($D469,I435)&gt;O$5,$AD446/I435,$AD446-SUM($I469:N469)))</f>
        <v>0</v>
      </c>
      <c r="P469" s="152">
        <f>IF(P$5&lt;=$D469,0,IF(SUM($D469,I435)&gt;P$5,$AD446/I435,$AD446-SUM($I469:O469)))</f>
        <v>0</v>
      </c>
      <c r="Q469" s="152">
        <f>IF(Q$5&lt;=$D469,0,IF(SUM($D469,I435)&gt;Q$5,$AD446/I435,$AD446-SUM($I469:P469)))</f>
        <v>0</v>
      </c>
      <c r="R469" s="152">
        <f>IF(R$5&lt;=$D469,0,IF(SUM($D469,I435)&gt;R$5,$AD446/I435,$AD446-SUM($I469:Q469)))</f>
        <v>0</v>
      </c>
      <c r="S469" s="152">
        <f>IF(S$5&lt;=$D469,0,IF(SUM($D469,I435)&gt;S$5,$AD446/I435,$AD446-SUM($I469:R469)))</f>
        <v>0</v>
      </c>
      <c r="T469" s="152">
        <f>IF(T$5&lt;=$D469,0,IF(SUM($D469,I435)&gt;T$5,$AD446/I435,$AD446-SUM($I469:S469)))</f>
        <v>0</v>
      </c>
      <c r="U469" s="152">
        <f>IF(U$5&lt;=$D469,0,IF(SUM($D469,I435)&gt;U$5,$AD446/I435,$AD446-SUM($I469:T469)))</f>
        <v>0</v>
      </c>
      <c r="V469" s="152">
        <f>IF(V$5&lt;=$D469,0,IF(SUM($D469,I435)&gt;V$5,$AD446/I435,$AD446-SUM($I469:U469)))</f>
        <v>0</v>
      </c>
      <c r="W469" s="152">
        <f>IF(W$5&lt;=$D469,0,IF(SUM($D469,I435)&gt;W$5,$AD446/I435,$AD446-SUM($I469:V469)))</f>
        <v>0</v>
      </c>
      <c r="X469" s="152">
        <f>IF(X$5&lt;=$D469,0,IF(SUM($D469,I435)&gt;X$5,$AD446/I435,$AD446-SUM($I469:W469)))</f>
        <v>0</v>
      </c>
      <c r="Y469" s="152">
        <f>IF(Y$5&lt;=$D469,0,IF(SUM($D469,I435)&gt;Y$5,$AD446/I435,$AD446-SUM($I469:X469)))</f>
        <v>0</v>
      </c>
      <c r="Z469" s="152">
        <f>IF(Z$5&lt;=$D469,0,IF(SUM($D469,I435)&gt;Z$5,$AD446/I435,$AD446-SUM($I469:Y469)))</f>
        <v>0</v>
      </c>
      <c r="AA469" s="152">
        <f>IF(AA$5&lt;=$D469,0,IF(SUM($D469,I435)&gt;AA$5,$AD446/I435,$AD446-SUM($I469:Z469)))</f>
        <v>0</v>
      </c>
      <c r="AB469" s="152">
        <f>IF(AB$5&lt;=$D469,0,IF(SUM($D469,I435)&gt;AB$5,$AD446/I435,$AD446-SUM($I469:AA469)))</f>
        <v>0</v>
      </c>
      <c r="AC469" s="152">
        <f>IF(AC$5&lt;=$D469,0,IF(SUM($D469,I435)&gt;AC$5,$AD446/I435,$AD446-SUM($I469:AB469)))</f>
        <v>0</v>
      </c>
      <c r="AD469" s="152">
        <f>IF(AD$5&lt;=$D469,0,IF(SUM($D469,I435)&gt;AD$5,$AD446/I435,$AD446-SUM($I469:AC469)))</f>
        <v>0</v>
      </c>
      <c r="AE469" s="153">
        <f>IF(AE$5&lt;=$D469,0,IF(SUM($D469,I435)&gt;AE$5,$AD446/I435,$AD446-SUM($I469:AD469)))</f>
        <v>0</v>
      </c>
      <c r="AF469" s="154">
        <f>IF(AF$5&lt;=$D469,0,IF(SUM($D469,I435)&gt;AF$5,$AD446/I435,$AD446-SUM($I469:AE469)))</f>
        <v>0</v>
      </c>
      <c r="AG469" s="154">
        <f>IF(AG$5&lt;=$D469,0,IF(SUM($D469,I435)&gt;AG$5,$AD446/I435,$AD446-SUM($I469:AF469)))</f>
        <v>0</v>
      </c>
      <c r="AH469" s="154">
        <f>IF(AH$5&lt;=$D469,0,IF(SUM($D469,I435)&gt;AH$5,$AD446/I435,$AD446-SUM($I469:AG469)))</f>
        <v>0</v>
      </c>
      <c r="AI469" s="154">
        <f>IF(AI$5&lt;=$D469,0,IF(SUM($D469,I435)&gt;AI$5,$AD446/I435,$AD446-SUM($I469:AH469)))</f>
        <v>0</v>
      </c>
      <c r="AJ469" s="154">
        <f>IF(AJ$5&lt;=$D469,0,IF(SUM($D469,I435)&gt;AJ$5,$AD446/I435,$AD446-SUM($I469:AI469)))</f>
        <v>0</v>
      </c>
      <c r="AK469" s="154">
        <f>IF(AK$5&lt;=$D469,0,IF(SUM($D469,I435)&gt;AK$5,$AD446/I435,$AD446-SUM($I469:AJ469)))</f>
        <v>0</v>
      </c>
      <c r="AL469" s="154">
        <f>IF(AL$5&lt;=$D469,0,IF(SUM($D469,I435)&gt;AL$5,$AD446/I435,$AD446-SUM($I469:AK469)))</f>
        <v>0</v>
      </c>
      <c r="AM469" s="154">
        <f>IF(AM$5&lt;=$D469,0,IF(SUM($D469,I435)&gt;AM$5,$AD446/I435,$AD446-SUM($I469:AL469)))</f>
        <v>0</v>
      </c>
      <c r="AN469" s="154">
        <f>IF(AN$5&lt;=$D469,0,IF(SUM($D469,I435)&gt;AN$5,$AD446/I435,$AD446-SUM($I469:AM469)))</f>
        <v>0</v>
      </c>
      <c r="AO469" s="154">
        <f>IF(AO$5&lt;=$D469,0,IF(SUM($D469,I435)&gt;AO$5,$AD446/I435,$AD446-SUM($I469:AN469)))</f>
        <v>0</v>
      </c>
      <c r="AP469" s="154">
        <f>IF(AP$5&lt;=$D469,0,IF(SUM($D469,I435)&gt;AP$5,$AD446/I435,$AD446-SUM($I469:AO469)))</f>
        <v>0</v>
      </c>
      <c r="AQ469" s="154">
        <f>IF(AQ$5&lt;=$D469,0,IF(SUM($D469,I435)&gt;AQ$5,$AD446/I435,$AD446-SUM($I469:AP469)))</f>
        <v>0</v>
      </c>
      <c r="AR469" s="154">
        <f>IF(AR$5&lt;=$D469,0,IF(SUM($D469,I435)&gt;AR$5,$AD446/I435,$AD446-SUM($I469:AQ469)))</f>
        <v>0</v>
      </c>
      <c r="AS469" s="154">
        <f>IF(AS$5&lt;=$D469,0,IF(SUM($D469,I435)&gt;AS$5,$AD446/I435,$AD446-SUM($I469:AR469)))</f>
        <v>0</v>
      </c>
      <c r="AT469" s="154">
        <f>IF(AT$5&lt;=$D469,0,IF(SUM($D469,I435)&gt;AT$5,$AD446/I435,$AD446-SUM($I469:AS469)))</f>
        <v>0</v>
      </c>
      <c r="AU469" s="154">
        <f>IF(AU$5&lt;=$D469,0,IF(SUM($D469,I435)&gt;AU$5,$AD446/I435,$AD446-SUM($I469:AT469)))</f>
        <v>0</v>
      </c>
      <c r="AV469" s="154">
        <f>IF(AV$5&lt;=$D469,0,IF(SUM($D469,I435)&gt;AV$5,$AD446/I435,$AD446-SUM($I469:AU469)))</f>
        <v>0</v>
      </c>
      <c r="AW469" s="154">
        <f>IF(AW$5&lt;=$D469,0,IF(SUM($D469,I435)&gt;AW$5,$AD446/I435,$AD446-SUM($I469:AV469)))</f>
        <v>0</v>
      </c>
      <c r="AX469" s="154">
        <f>IF(AX$5&lt;=$D469,0,IF(SUM($D469,I435)&gt;AX$5,$AD446/I435,$AD446-SUM($I469:AW469)))</f>
        <v>0</v>
      </c>
      <c r="AY469" s="154">
        <f>IF(AY$5&lt;=$D469,0,IF(SUM($D469,I435)&gt;AY$5,$AD446/I435,$AD446-SUM($I469:AX469)))</f>
        <v>0</v>
      </c>
      <c r="AZ469" s="154">
        <f>IF(AZ$5&lt;=$D469,0,IF(SUM($D469,I435)&gt;AZ$5,$AD446/I435,$AD446-SUM($I469:AY469)))</f>
        <v>0</v>
      </c>
      <c r="BA469" s="154">
        <f>IF(BA$5&lt;=$D469,0,IF(SUM($D469,I435)&gt;BA$5,$AD446/I435,$AD446-SUM($I469:AZ469)))</f>
        <v>0</v>
      </c>
      <c r="BB469" s="154">
        <f>IF(BB$5&lt;=$D469,0,IF(SUM($D469,I435)&gt;BB$5,$AD446/I435,$AD446-SUM($I469:BA469)))</f>
        <v>0</v>
      </c>
      <c r="BC469" s="154">
        <f>IF(BC$5&lt;=$D469,0,IF(SUM($D469,I435)&gt;BC$5,$AD446/I435,$AD446-SUM($I469:BB469)))</f>
        <v>0</v>
      </c>
      <c r="BD469" s="154">
        <f>IF(BD$5&lt;=$D469,0,IF(SUM($D469,I435)&gt;BD$5,$AD446/I435,$AD446-SUM($I469:BC469)))</f>
        <v>0</v>
      </c>
      <c r="BE469" s="154">
        <f>IF(BE$5&lt;=$D469,0,IF(SUM($D469,I435)&gt;BE$5,$AD446/I435,$AD446-SUM($I469:BD469)))</f>
        <v>0</v>
      </c>
      <c r="BF469" s="154">
        <f>IF(BF$5&lt;=$D469,0,IF(SUM($D469,I435)&gt;BF$5,$AD446/I435,$AD446-SUM($I469:BE469)))</f>
        <v>0</v>
      </c>
      <c r="BG469" s="154">
        <f>IF(BG$5&lt;=$D469,0,IF(SUM($D469,I435)&gt;BG$5,$AD446/I435,$AD446-SUM($I469:BF469)))</f>
        <v>0</v>
      </c>
      <c r="BH469" s="154">
        <f>IF(BH$5&lt;=$D469,0,IF(SUM($D469,I435)&gt;BH$5,$AD446/I435,$AD446-SUM($I469:BG469)))</f>
        <v>0</v>
      </c>
      <c r="BI469" s="154">
        <f>IF(BI$5&lt;=$D469,0,IF(SUM($D469,I435)&gt;BI$5,$AD446/I435,$AD446-SUM($I469:BH469)))</f>
        <v>0</v>
      </c>
      <c r="BJ469" s="154">
        <f>IF(BJ$5&lt;=$D469,0,IF(SUM($D469,I435)&gt;BJ$5,$AD446/I435,$AD446-SUM($I469:BI469)))</f>
        <v>0</v>
      </c>
      <c r="BK469" s="154">
        <f>IF(BK$5&lt;=$D469,0,IF(SUM($D469,I435)&gt;BK$5,$AD446/I435,$AD446-SUM($I469:BJ469)))</f>
        <v>0</v>
      </c>
      <c r="BL469" s="154">
        <f>IF(BL$5&lt;=$D469,0,IF(SUM($D469,I435)&gt;BL$5,$AD446/I435,$AD446-SUM($I469:BK469)))</f>
        <v>0</v>
      </c>
      <c r="BM469" s="154">
        <f>IF(BM$5&lt;=$D469,0,IF(SUM($D469,I435)&gt;BM$5,$AD446/I435,$AD446-SUM($I469:BL469)))</f>
        <v>0</v>
      </c>
      <c r="BN469" s="154">
        <f>IF(BN$5&lt;=$D469,0,IF(SUM($D469,I435)&gt;BN$5,$AD446/I435,$AD446-SUM($I469:BM469)))</f>
        <v>0</v>
      </c>
      <c r="BO469" s="154">
        <f>IF(BO$5&lt;=$D469,0,IF(SUM($D469,I435)&gt;BO$5,$AD446/I435,$AD446-SUM($I469:BN469)))</f>
        <v>0</v>
      </c>
      <c r="BP469" s="154">
        <f>IF(BP$5&lt;=$D469,0,IF(SUM($D469,I435)&gt;BP$5,$AD446/I435,$AD446-SUM($I469:BO469)))</f>
        <v>0</v>
      </c>
      <c r="BQ469" s="154">
        <f>IF(BQ$5&lt;=$D469,0,IF(SUM($D469,I435)&gt;BQ$5,$AD446/I435,$AD446-SUM($I469:BP469)))</f>
        <v>0</v>
      </c>
      <c r="BR469" s="154">
        <f>IF(BR$5&lt;=$D469,0,IF(SUM($D469,I435)&gt;BR$5,$AD446/I435,$AD446-SUM($I469:BQ469)))</f>
        <v>0</v>
      </c>
      <c r="BS469" s="154">
        <f>IF(BS$5&lt;=$D469,0,IF(SUM($D469,I435)&gt;BS$5,$AD446/I435,$AD446-SUM($I469:BR469)))</f>
        <v>0</v>
      </c>
      <c r="BT469" s="154">
        <f>IF(BT$5&lt;=$D469,0,IF(SUM($D469,I435)&gt;BT$5,$AD446/I435,$AD446-SUM($I469:BS469)))</f>
        <v>0</v>
      </c>
      <c r="BU469" s="154">
        <f>IF(BU$5&lt;=$D469,0,IF(SUM($D469,I435)&gt;BU$5,$AD446/I435,$AD446-SUM($I469:BT469)))</f>
        <v>0</v>
      </c>
      <c r="BV469" s="154">
        <f>IF(BV$5&lt;=$D469,0,IF(SUM($D469,I435)&gt;BV$5,$AD446/I435,$AD446-SUM($I469:BU469)))</f>
        <v>0</v>
      </c>
      <c r="BW469" s="154">
        <f>IF(BW$5&lt;=$D469,0,IF(SUM($D469,I435)&gt;BW$5,$AD446/I435,$AD446-SUM($I469:BV469)))</f>
        <v>0</v>
      </c>
    </row>
    <row r="470" spans="4:75" ht="12.75" customHeight="1" outlineLevel="1">
      <c r="D470" s="155">
        <f t="shared" si="116"/>
        <v>2034</v>
      </c>
      <c r="E470" s="120" t="s">
        <v>55</v>
      </c>
      <c r="I470" s="134"/>
      <c r="J470" s="152">
        <f>IF(J$5&lt;=$D470,0,IF(SUM($D470,I435)&gt;J$5,$AE446/I435,$AE446-SUM($I470:I470)))</f>
        <v>0</v>
      </c>
      <c r="K470" s="152">
        <f>IF(K$5&lt;=$D470,0,IF(SUM($D470,I435)&gt;K$5,$AE446/I435,$AE446-SUM($I470:J470)))</f>
        <v>0</v>
      </c>
      <c r="L470" s="152">
        <f>IF(L$5&lt;=$D470,0,IF(SUM($D470,I435)&gt;L$5,$AE446/I435,$AE446-SUM($I470:K470)))</f>
        <v>0</v>
      </c>
      <c r="M470" s="152">
        <f>IF(M$5&lt;=$D470,0,IF(SUM($D470,I435)&gt;M$5,$AE446/I435,$AE446-SUM($I470:L470)))</f>
        <v>0</v>
      </c>
      <c r="N470" s="152">
        <f>IF(N$5&lt;=$D470,0,IF(SUM($D470,I435)&gt;N$5,$AE446/I435,$AE446-SUM($I470:M470)))</f>
        <v>0</v>
      </c>
      <c r="O470" s="152">
        <f>IF(O$5&lt;=$D470,0,IF(SUM($D470,I435)&gt;O$5,$AE446/I435,$AE446-SUM($I470:N470)))</f>
        <v>0</v>
      </c>
      <c r="P470" s="152">
        <f>IF(P$5&lt;=$D470,0,IF(SUM($D470,I435)&gt;P$5,$AE446/I435,$AE446-SUM($I470:O470)))</f>
        <v>0</v>
      </c>
      <c r="Q470" s="152">
        <f>IF(Q$5&lt;=$D470,0,IF(SUM($D470,I435)&gt;Q$5,$AE446/I435,$AE446-SUM($I470:P470)))</f>
        <v>0</v>
      </c>
      <c r="R470" s="152">
        <f>IF(R$5&lt;=$D470,0,IF(SUM($D470,I435)&gt;R$5,$AE446/I435,$AE446-SUM($I470:Q470)))</f>
        <v>0</v>
      </c>
      <c r="S470" s="152">
        <f>IF(S$5&lt;=$D470,0,IF(SUM($D470,I435)&gt;S$5,$AE446/I435,$AE446-SUM($I470:R470)))</f>
        <v>0</v>
      </c>
      <c r="T470" s="152">
        <f>IF(T$5&lt;=$D470,0,IF(SUM($D470,I435)&gt;T$5,$AE446/I435,$AE446-SUM($I470:S470)))</f>
        <v>0</v>
      </c>
      <c r="U470" s="152">
        <f>IF(U$5&lt;=$D470,0,IF(SUM($D470,I435)&gt;U$5,$AE446/I435,$AE446-SUM($I470:T470)))</f>
        <v>0</v>
      </c>
      <c r="V470" s="152">
        <f>IF(V$5&lt;=$D470,0,IF(SUM($D470,I435)&gt;V$5,$AE446/I435,$AE446-SUM($I470:U470)))</f>
        <v>0</v>
      </c>
      <c r="W470" s="152">
        <f>IF(W$5&lt;=$D470,0,IF(SUM($D470,I435)&gt;W$5,$AE446/I435,$AE446-SUM($I470:V470)))</f>
        <v>0</v>
      </c>
      <c r="X470" s="152">
        <f>IF(X$5&lt;=$D470,0,IF(SUM($D470,I435)&gt;X$5,$AE446/I435,$AE446-SUM($I470:W470)))</f>
        <v>0</v>
      </c>
      <c r="Y470" s="152">
        <f>IF(Y$5&lt;=$D470,0,IF(SUM($D470,I435)&gt;Y$5,$AE446/I435,$AE446-SUM($I470:X470)))</f>
        <v>0</v>
      </c>
      <c r="Z470" s="152">
        <f>IF(Z$5&lt;=$D470,0,IF(SUM($D470,I435)&gt;Z$5,$AE446/I435,$AE446-SUM($I470:Y470)))</f>
        <v>0</v>
      </c>
      <c r="AA470" s="152">
        <f>IF(AA$5&lt;=$D470,0,IF(SUM($D470,I435)&gt;AA$5,$AE446/I435,$AE446-SUM($I470:Z470)))</f>
        <v>0</v>
      </c>
      <c r="AB470" s="152">
        <f>IF(AB$5&lt;=$D470,0,IF(SUM($D470,I435)&gt;AB$5,$AE446/I435,$AE446-SUM($I470:AA470)))</f>
        <v>0</v>
      </c>
      <c r="AC470" s="152">
        <f>IF(AC$5&lt;=$D470,0,IF(SUM($D470,I435)&gt;AC$5,$AE446/I435,$AE446-SUM($I470:AB470)))</f>
        <v>0</v>
      </c>
      <c r="AD470" s="152">
        <f>IF(AD$5&lt;=$D470,0,IF(SUM($D470,I435)&gt;AD$5,$AE446/I435,$AE446-SUM($I470:AC470)))</f>
        <v>0</v>
      </c>
      <c r="AE470" s="152">
        <f>IF(AE$5&lt;=$D470,0,IF(SUM($D470,I435)&gt;AE$5,$AE446/I435,$AE446-SUM($I470:AD470)))</f>
        <v>0</v>
      </c>
      <c r="AF470" s="153">
        <f>IF(AF$5&lt;=$D470,0,IF(SUM($D470,I435)&gt;AF$5,$AE446/I435,$AE446-SUM($I470:AE470)))</f>
        <v>0</v>
      </c>
      <c r="AG470" s="154">
        <f>IF(AG$5&lt;=$D470,0,IF(SUM($D470,I435)&gt;AG$5,$AE446/I435,$AE446-SUM($I470:AF470)))</f>
        <v>0</v>
      </c>
      <c r="AH470" s="154">
        <f>IF(AH$5&lt;=$D470,0,IF(SUM($D470,I435)&gt;AH$5,$AE446/I435,$AE446-SUM($I470:AG470)))</f>
        <v>0</v>
      </c>
      <c r="AI470" s="154">
        <f>IF(AI$5&lt;=$D470,0,IF(SUM($D470,I435)&gt;AI$5,$AE446/I435,$AE446-SUM($I470:AH470)))</f>
        <v>0</v>
      </c>
      <c r="AJ470" s="154">
        <f>IF(AJ$5&lt;=$D470,0,IF(SUM($D470,I435)&gt;AJ$5,$AE446/I435,$AE446-SUM($I470:AI470)))</f>
        <v>0</v>
      </c>
      <c r="AK470" s="154">
        <f>IF(AK$5&lt;=$D470,0,IF(SUM($D470,I435)&gt;AK$5,$AE446/I435,$AE446-SUM($I470:AJ470)))</f>
        <v>0</v>
      </c>
      <c r="AL470" s="154">
        <f>IF(AL$5&lt;=$D470,0,IF(SUM($D470,I435)&gt;AL$5,$AE446/I435,$AE446-SUM($I470:AK470)))</f>
        <v>0</v>
      </c>
      <c r="AM470" s="154">
        <f>IF(AM$5&lt;=$D470,0,IF(SUM($D470,I435)&gt;AM$5,$AE446/I435,$AE446-SUM($I470:AL470)))</f>
        <v>0</v>
      </c>
      <c r="AN470" s="154">
        <f>IF(AN$5&lt;=$D470,0,IF(SUM($D470,I435)&gt;AN$5,$AE446/I435,$AE446-SUM($I470:AM470)))</f>
        <v>0</v>
      </c>
      <c r="AO470" s="154">
        <f>IF(AO$5&lt;=$D470,0,IF(SUM($D470,I435)&gt;AO$5,$AE446/I435,$AE446-SUM($I470:AN470)))</f>
        <v>0</v>
      </c>
      <c r="AP470" s="154">
        <f>IF(AP$5&lt;=$D470,0,IF(SUM($D470,I435)&gt;AP$5,$AE446/I435,$AE446-SUM($I470:AO470)))</f>
        <v>0</v>
      </c>
      <c r="AQ470" s="154">
        <f>IF(AQ$5&lt;=$D470,0,IF(SUM($D470,I435)&gt;AQ$5,$AE446/I435,$AE446-SUM($I470:AP470)))</f>
        <v>0</v>
      </c>
      <c r="AR470" s="154">
        <f>IF(AR$5&lt;=$D470,0,IF(SUM($D470,I435)&gt;AR$5,$AE446/I435,$AE446-SUM($I470:AQ470)))</f>
        <v>0</v>
      </c>
      <c r="AS470" s="154">
        <f>IF(AS$5&lt;=$D470,0,IF(SUM($D470,I435)&gt;AS$5,$AE446/I435,$AE446-SUM($I470:AR470)))</f>
        <v>0</v>
      </c>
      <c r="AT470" s="154">
        <f>IF(AT$5&lt;=$D470,0,IF(SUM($D470,I435)&gt;AT$5,$AE446/I435,$AE446-SUM($I470:AS470)))</f>
        <v>0</v>
      </c>
      <c r="AU470" s="154">
        <f>IF(AU$5&lt;=$D470,0,IF(SUM($D470,I435)&gt;AU$5,$AE446/I435,$AE446-SUM($I470:AT470)))</f>
        <v>0</v>
      </c>
      <c r="AV470" s="154">
        <f>IF(AV$5&lt;=$D470,0,IF(SUM($D470,I435)&gt;AV$5,$AE446/I435,$AE446-SUM($I470:AU470)))</f>
        <v>0</v>
      </c>
      <c r="AW470" s="154">
        <f>IF(AW$5&lt;=$D470,0,IF(SUM($D470,I435)&gt;AW$5,$AE446/I435,$AE446-SUM($I470:AV470)))</f>
        <v>0</v>
      </c>
      <c r="AX470" s="154">
        <f>IF(AX$5&lt;=$D470,0,IF(SUM($D470,I435)&gt;AX$5,$AE446/I435,$AE446-SUM($I470:AW470)))</f>
        <v>0</v>
      </c>
      <c r="AY470" s="154">
        <f>IF(AY$5&lt;=$D470,0,IF(SUM($D470,I435)&gt;AY$5,$AE446/I435,$AE446-SUM($I470:AX470)))</f>
        <v>0</v>
      </c>
      <c r="AZ470" s="154">
        <f>IF(AZ$5&lt;=$D470,0,IF(SUM($D470,I435)&gt;AZ$5,$AE446/I435,$AE446-SUM($I470:AY470)))</f>
        <v>0</v>
      </c>
      <c r="BA470" s="154">
        <f>IF(BA$5&lt;=$D470,0,IF(SUM($D470,I435)&gt;BA$5,$AE446/I435,$AE446-SUM($I470:AZ470)))</f>
        <v>0</v>
      </c>
      <c r="BB470" s="154">
        <f>IF(BB$5&lt;=$D470,0,IF(SUM($D470,I435)&gt;BB$5,$AE446/I435,$AE446-SUM($I470:BA470)))</f>
        <v>0</v>
      </c>
      <c r="BC470" s="154">
        <f>IF(BC$5&lt;=$D470,0,IF(SUM($D470,I435)&gt;BC$5,$AE446/I435,$AE446-SUM($I470:BB470)))</f>
        <v>0</v>
      </c>
      <c r="BD470" s="154">
        <f>IF(BD$5&lt;=$D470,0,IF(SUM($D470,I435)&gt;BD$5,$AE446/I435,$AE446-SUM($I470:BC470)))</f>
        <v>0</v>
      </c>
      <c r="BE470" s="154">
        <f>IF(BE$5&lt;=$D470,0,IF(SUM($D470,I435)&gt;BE$5,$AE446/I435,$AE446-SUM($I470:BD470)))</f>
        <v>0</v>
      </c>
      <c r="BF470" s="154">
        <f>IF(BF$5&lt;=$D470,0,IF(SUM($D470,I435)&gt;BF$5,$AE446/I435,$AE446-SUM($I470:BE470)))</f>
        <v>0</v>
      </c>
      <c r="BG470" s="154">
        <f>IF(BG$5&lt;=$D470,0,IF(SUM($D470,I435)&gt;BG$5,$AE446/I435,$AE446-SUM($I470:BF470)))</f>
        <v>0</v>
      </c>
      <c r="BH470" s="154">
        <f>IF(BH$5&lt;=$D470,0,IF(SUM($D470,I435)&gt;BH$5,$AE446/I435,$AE446-SUM($I470:BG470)))</f>
        <v>0</v>
      </c>
      <c r="BI470" s="154">
        <f>IF(BI$5&lt;=$D470,0,IF(SUM($D470,I435)&gt;BI$5,$AE446/I435,$AE446-SUM($I470:BH470)))</f>
        <v>0</v>
      </c>
      <c r="BJ470" s="154">
        <f>IF(BJ$5&lt;=$D470,0,IF(SUM($D470,I435)&gt;BJ$5,$AE446/I435,$AE446-SUM($I470:BI470)))</f>
        <v>0</v>
      </c>
      <c r="BK470" s="154">
        <f>IF(BK$5&lt;=$D470,0,IF(SUM($D470,I435)&gt;BK$5,$AE446/I435,$AE446-SUM($I470:BJ470)))</f>
        <v>0</v>
      </c>
      <c r="BL470" s="154">
        <f>IF(BL$5&lt;=$D470,0,IF(SUM($D470,I435)&gt;BL$5,$AE446/I435,$AE446-SUM($I470:BK470)))</f>
        <v>0</v>
      </c>
      <c r="BM470" s="154">
        <f>IF(BM$5&lt;=$D470,0,IF(SUM($D470,I435)&gt;BM$5,$AE446/I435,$AE446-SUM($I470:BL470)))</f>
        <v>0</v>
      </c>
      <c r="BN470" s="154">
        <f>IF(BN$5&lt;=$D470,0,IF(SUM($D470,I435)&gt;BN$5,$AE446/I435,$AE446-SUM($I470:BM470)))</f>
        <v>0</v>
      </c>
      <c r="BO470" s="154">
        <f>IF(BO$5&lt;=$D470,0,IF(SUM($D470,I435)&gt;BO$5,$AE446/I435,$AE446-SUM($I470:BN470)))</f>
        <v>0</v>
      </c>
      <c r="BP470" s="154">
        <f>IF(BP$5&lt;=$D470,0,IF(SUM($D470,I435)&gt;BP$5,$AE446/I435,$AE446-SUM($I470:BO470)))</f>
        <v>0</v>
      </c>
      <c r="BQ470" s="154">
        <f>IF(BQ$5&lt;=$D470,0,IF(SUM($D470,I435)&gt;BQ$5,$AE446/I435,$AE446-SUM($I470:BP470)))</f>
        <v>0</v>
      </c>
      <c r="BR470" s="154">
        <f>IF(BR$5&lt;=$D470,0,IF(SUM($D470,I435)&gt;BR$5,$AE446/I435,$AE446-SUM($I470:BQ470)))</f>
        <v>0</v>
      </c>
      <c r="BS470" s="154">
        <f>IF(BS$5&lt;=$D470,0,IF(SUM($D470,I435)&gt;BS$5,$AE446/I435,$AE446-SUM($I470:BR470)))</f>
        <v>0</v>
      </c>
      <c r="BT470" s="154">
        <f>IF(BT$5&lt;=$D470,0,IF(SUM($D470,I435)&gt;BT$5,$AE446/I435,$AE446-SUM($I470:BS470)))</f>
        <v>0</v>
      </c>
      <c r="BU470" s="154">
        <f>IF(BU$5&lt;=$D470,0,IF(SUM($D470,I435)&gt;BU$5,$AE446/I435,$AE446-SUM($I470:BT470)))</f>
        <v>0</v>
      </c>
      <c r="BV470" s="154">
        <f>IF(BV$5&lt;=$D470,0,IF(SUM($D470,I435)&gt;BV$5,$AE446/I435,$AE446-SUM($I470:BU470)))</f>
        <v>0</v>
      </c>
      <c r="BW470" s="154">
        <f>IF(BW$5&lt;=$D470,0,IF(SUM($D470,I435)&gt;BW$5,$AE446/I435,$AE446-SUM($I470:BV470)))</f>
        <v>0</v>
      </c>
    </row>
    <row r="471" spans="4:75" ht="12.75" customHeight="1" outlineLevel="1">
      <c r="D471" s="155">
        <f t="shared" si="116"/>
        <v>2035</v>
      </c>
      <c r="E471" s="120" t="s">
        <v>55</v>
      </c>
      <c r="I471" s="134"/>
      <c r="J471" s="152">
        <f>IF(J$5&lt;=$D471,0,IF(SUM($D471,I435)&gt;J$5,$AF446/I435,$AF446-SUM($I471:I471)))</f>
        <v>0</v>
      </c>
      <c r="K471" s="152">
        <f>IF(K$5&lt;=$D471,0,IF(SUM($D471,I435)&gt;K$5,$AF446/I435,$AF446-SUM($I471:J471)))</f>
        <v>0</v>
      </c>
      <c r="L471" s="152">
        <f>IF(L$5&lt;=$D471,0,IF(SUM($D471,I435)&gt;L$5,$AF446/I435,$AF446-SUM($I471:K471)))</f>
        <v>0</v>
      </c>
      <c r="M471" s="152">
        <f>IF(M$5&lt;=$D471,0,IF(SUM($D471,I435)&gt;M$5,$AF446/I435,$AF446-SUM($I471:L471)))</f>
        <v>0</v>
      </c>
      <c r="N471" s="152">
        <f>IF(N$5&lt;=$D471,0,IF(SUM($D471,I435)&gt;N$5,$AF446/I435,$AF446-SUM($I471:M471)))</f>
        <v>0</v>
      </c>
      <c r="O471" s="152">
        <f>IF(O$5&lt;=$D471,0,IF(SUM($D471,I435)&gt;O$5,$AF446/I435,$AF446-SUM($I471:N471)))</f>
        <v>0</v>
      </c>
      <c r="P471" s="152">
        <f>IF(P$5&lt;=$D471,0,IF(SUM($D471,I435)&gt;P$5,$AF446/I435,$AF446-SUM($I471:O471)))</f>
        <v>0</v>
      </c>
      <c r="Q471" s="152">
        <f>IF(Q$5&lt;=$D471,0,IF(SUM($D471,I435)&gt;Q$5,$AF446/I435,$AF446-SUM($I471:P471)))</f>
        <v>0</v>
      </c>
      <c r="R471" s="152">
        <f>IF(R$5&lt;=$D471,0,IF(SUM($D471,I435)&gt;R$5,$AF446/I435,$AF446-SUM($I471:Q471)))</f>
        <v>0</v>
      </c>
      <c r="S471" s="152">
        <f>IF(S$5&lt;=$D471,0,IF(SUM($D471,I435)&gt;S$5,$AF446/I435,$AF446-SUM($I471:R471)))</f>
        <v>0</v>
      </c>
      <c r="T471" s="152">
        <f>IF(T$5&lt;=$D471,0,IF(SUM($D471,I435)&gt;T$5,$AF446/I435,$AF446-SUM($I471:S471)))</f>
        <v>0</v>
      </c>
      <c r="U471" s="152">
        <f>IF(U$5&lt;=$D471,0,IF(SUM($D471,I435)&gt;U$5,$AF446/I435,$AF446-SUM($I471:T471)))</f>
        <v>0</v>
      </c>
      <c r="V471" s="152">
        <f>IF(V$5&lt;=$D471,0,IF(SUM($D471,I435)&gt;V$5,$AF446/I435,$AF446-SUM($I471:U471)))</f>
        <v>0</v>
      </c>
      <c r="W471" s="152">
        <f>IF(W$5&lt;=$D471,0,IF(SUM($D471,I435)&gt;W$5,$AF446/I435,$AF446-SUM($I471:V471)))</f>
        <v>0</v>
      </c>
      <c r="X471" s="152">
        <f>IF(X$5&lt;=$D471,0,IF(SUM($D471,I435)&gt;X$5,$AF446/I435,$AF446-SUM($I471:W471)))</f>
        <v>0</v>
      </c>
      <c r="Y471" s="152">
        <f>IF(Y$5&lt;=$D471,0,IF(SUM($D471,I435)&gt;Y$5,$AF446/I435,$AF446-SUM($I471:X471)))</f>
        <v>0</v>
      </c>
      <c r="Z471" s="152">
        <f>IF(Z$5&lt;=$D471,0,IF(SUM($D471,I435)&gt;Z$5,$AF446/I435,$AF446-SUM($I471:Y471)))</f>
        <v>0</v>
      </c>
      <c r="AA471" s="152">
        <f>IF(AA$5&lt;=$D471,0,IF(SUM($D471,I435)&gt;AA$5,$AF446/I435,$AF446-SUM($I471:Z471)))</f>
        <v>0</v>
      </c>
      <c r="AB471" s="152">
        <f>IF(AB$5&lt;=$D471,0,IF(SUM($D471,I435)&gt;AB$5,$AF446/I435,$AF446-SUM($I471:AA471)))</f>
        <v>0</v>
      </c>
      <c r="AC471" s="152">
        <f>IF(AC$5&lt;=$D471,0,IF(SUM($D471,I435)&gt;AC$5,$AF446/I435,$AF446-SUM($I471:AB471)))</f>
        <v>0</v>
      </c>
      <c r="AD471" s="152">
        <f>IF(AD$5&lt;=$D471,0,IF(SUM($D471,I435)&gt;AD$5,$AF446/I435,$AF446-SUM($I471:AC471)))</f>
        <v>0</v>
      </c>
      <c r="AE471" s="152">
        <f>IF(AE$5&lt;=$D471,0,IF(SUM($D471,I435)&gt;AE$5,$AF446/I435,$AF446-SUM($I471:AD471)))</f>
        <v>0</v>
      </c>
      <c r="AF471" s="152">
        <f>IF(AF$5&lt;=$D471,0,IF(SUM($D471,I435)&gt;AF$5,$AF446/I435,$AF446-SUM($I471:AE471)))</f>
        <v>0</v>
      </c>
      <c r="AG471" s="153">
        <f>IF(AG$5&lt;=$D471,0,IF(SUM($D471,I435)&gt;AG$5,$AF446/I435,$AF446-SUM($I471:AF471)))</f>
        <v>0</v>
      </c>
      <c r="AH471" s="154">
        <f>IF(AH$5&lt;=$D471,0,IF(SUM($D471,I435)&gt;AH$5,$AF446/I435,$AF446-SUM($I471:AG471)))</f>
        <v>0</v>
      </c>
      <c r="AI471" s="154">
        <f>IF(AI$5&lt;=$D471,0,IF(SUM($D471,I435)&gt;AI$5,$AF446/I435,$AF446-SUM($I471:AH471)))</f>
        <v>0</v>
      </c>
      <c r="AJ471" s="154">
        <f>IF(AJ$5&lt;=$D471,0,IF(SUM($D471,I435)&gt;AJ$5,$AF446/I435,$AF446-SUM($I471:AI471)))</f>
        <v>0</v>
      </c>
      <c r="AK471" s="154">
        <f>IF(AK$5&lt;=$D471,0,IF(SUM($D471,I435)&gt;AK$5,$AF446/I435,$AF446-SUM($I471:AJ471)))</f>
        <v>0</v>
      </c>
      <c r="AL471" s="154">
        <f>IF(AL$5&lt;=$D471,0,IF(SUM($D471,I435)&gt;AL$5,$AF446/I435,$AF446-SUM($I471:AK471)))</f>
        <v>0</v>
      </c>
      <c r="AM471" s="154">
        <f>IF(AM$5&lt;=$D471,0,IF(SUM($D471,I435)&gt;AM$5,$AF446/I435,$AF446-SUM($I471:AL471)))</f>
        <v>0</v>
      </c>
      <c r="AN471" s="154">
        <f>IF(AN$5&lt;=$D471,0,IF(SUM($D471,I435)&gt;AN$5,$AF446/I435,$AF446-SUM($I471:AM471)))</f>
        <v>0</v>
      </c>
      <c r="AO471" s="154">
        <f>IF(AO$5&lt;=$D471,0,IF(SUM($D471,I435)&gt;AO$5,$AF446/I435,$AF446-SUM($I471:AN471)))</f>
        <v>0</v>
      </c>
      <c r="AP471" s="154">
        <f>IF(AP$5&lt;=$D471,0,IF(SUM($D471,I435)&gt;AP$5,$AF446/I435,$AF446-SUM($I471:AO471)))</f>
        <v>0</v>
      </c>
      <c r="AQ471" s="154">
        <f>IF(AQ$5&lt;=$D471,0,IF(SUM($D471,I435)&gt;AQ$5,$AF446/I435,$AF446-SUM($I471:AP471)))</f>
        <v>0</v>
      </c>
      <c r="AR471" s="154">
        <f>IF(AR$5&lt;=$D471,0,IF(SUM($D471,I435)&gt;AR$5,$AF446/I435,$AF446-SUM($I471:AQ471)))</f>
        <v>0</v>
      </c>
      <c r="AS471" s="154">
        <f>IF(AS$5&lt;=$D471,0,IF(SUM($D471,I435)&gt;AS$5,$AF446/I435,$AF446-SUM($I471:AR471)))</f>
        <v>0</v>
      </c>
      <c r="AT471" s="154">
        <f>IF(AT$5&lt;=$D471,0,IF(SUM($D471,I435)&gt;AT$5,$AF446/I435,$AF446-SUM($I471:AS471)))</f>
        <v>0</v>
      </c>
      <c r="AU471" s="154">
        <f>IF(AU$5&lt;=$D471,0,IF(SUM($D471,I435)&gt;AU$5,$AF446/I435,$AF446-SUM($I471:AT471)))</f>
        <v>0</v>
      </c>
      <c r="AV471" s="154">
        <f>IF(AV$5&lt;=$D471,0,IF(SUM($D471,I435)&gt;AV$5,$AF446/I435,$AF446-SUM($I471:AU471)))</f>
        <v>0</v>
      </c>
      <c r="AW471" s="154">
        <f>IF(AW$5&lt;=$D471,0,IF(SUM($D471,I435)&gt;AW$5,$AF446/I435,$AF446-SUM($I471:AV471)))</f>
        <v>0</v>
      </c>
      <c r="AX471" s="154">
        <f>IF(AX$5&lt;=$D471,0,IF(SUM($D471,I435)&gt;AX$5,$AF446/I435,$AF446-SUM($I471:AW471)))</f>
        <v>0</v>
      </c>
      <c r="AY471" s="154">
        <f>IF(AY$5&lt;=$D471,0,IF(SUM($D471,I435)&gt;AY$5,$AF446/I435,$AF446-SUM($I471:AX471)))</f>
        <v>0</v>
      </c>
      <c r="AZ471" s="154">
        <f>IF(AZ$5&lt;=$D471,0,IF(SUM($D471,I435)&gt;AZ$5,$AF446/I435,$AF446-SUM($I471:AY471)))</f>
        <v>0</v>
      </c>
      <c r="BA471" s="154">
        <f>IF(BA$5&lt;=$D471,0,IF(SUM($D471,I435)&gt;BA$5,$AF446/I435,$AF446-SUM($I471:AZ471)))</f>
        <v>0</v>
      </c>
      <c r="BB471" s="154">
        <f>IF(BB$5&lt;=$D471,0,IF(SUM($D471,I435)&gt;BB$5,$AF446/I435,$AF446-SUM($I471:BA471)))</f>
        <v>0</v>
      </c>
      <c r="BC471" s="154">
        <f>IF(BC$5&lt;=$D471,0,IF(SUM($D471,I435)&gt;BC$5,$AF446/I435,$AF446-SUM($I471:BB471)))</f>
        <v>0</v>
      </c>
      <c r="BD471" s="154">
        <f>IF(BD$5&lt;=$D471,0,IF(SUM($D471,I435)&gt;BD$5,$AF446/I435,$AF446-SUM($I471:BC471)))</f>
        <v>0</v>
      </c>
      <c r="BE471" s="154">
        <f>IF(BE$5&lt;=$D471,0,IF(SUM($D471,I435)&gt;BE$5,$AF446/I435,$AF446-SUM($I471:BD471)))</f>
        <v>0</v>
      </c>
      <c r="BF471" s="154">
        <f>IF(BF$5&lt;=$D471,0,IF(SUM($D471,I435)&gt;BF$5,$AF446/I435,$AF446-SUM($I471:BE471)))</f>
        <v>0</v>
      </c>
      <c r="BG471" s="154">
        <f>IF(BG$5&lt;=$D471,0,IF(SUM($D471,I435)&gt;BG$5,$AF446/I435,$AF446-SUM($I471:BF471)))</f>
        <v>0</v>
      </c>
      <c r="BH471" s="154">
        <f>IF(BH$5&lt;=$D471,0,IF(SUM($D471,I435)&gt;BH$5,$AF446/I435,$AF446-SUM($I471:BG471)))</f>
        <v>0</v>
      </c>
      <c r="BI471" s="154">
        <f>IF(BI$5&lt;=$D471,0,IF(SUM($D471,I435)&gt;BI$5,$AF446/I435,$AF446-SUM($I471:BH471)))</f>
        <v>0</v>
      </c>
      <c r="BJ471" s="154">
        <f>IF(BJ$5&lt;=$D471,0,IF(SUM($D471,I435)&gt;BJ$5,$AF446/I435,$AF446-SUM($I471:BI471)))</f>
        <v>0</v>
      </c>
      <c r="BK471" s="154">
        <f>IF(BK$5&lt;=$D471,0,IF(SUM($D471,I435)&gt;BK$5,$AF446/I435,$AF446-SUM($I471:BJ471)))</f>
        <v>0</v>
      </c>
      <c r="BL471" s="154">
        <f>IF(BL$5&lt;=$D471,0,IF(SUM($D471,I435)&gt;BL$5,$AF446/I435,$AF446-SUM($I471:BK471)))</f>
        <v>0</v>
      </c>
      <c r="BM471" s="154">
        <f>IF(BM$5&lt;=$D471,0,IF(SUM($D471,I435)&gt;BM$5,$AF446/I435,$AF446-SUM($I471:BL471)))</f>
        <v>0</v>
      </c>
      <c r="BN471" s="154">
        <f>IF(BN$5&lt;=$D471,0,IF(SUM($D471,I435)&gt;BN$5,$AF446/I435,$AF446-SUM($I471:BM471)))</f>
        <v>0</v>
      </c>
      <c r="BO471" s="154">
        <f>IF(BO$5&lt;=$D471,0,IF(SUM($D471,I435)&gt;BO$5,$AF446/I435,$AF446-SUM($I471:BN471)))</f>
        <v>0</v>
      </c>
      <c r="BP471" s="154">
        <f>IF(BP$5&lt;=$D471,0,IF(SUM($D471,I435)&gt;BP$5,$AF446/I435,$AF446-SUM($I471:BO471)))</f>
        <v>0</v>
      </c>
      <c r="BQ471" s="154">
        <f>IF(BQ$5&lt;=$D471,0,IF(SUM($D471,I435)&gt;BQ$5,$AF446/I435,$AF446-SUM($I471:BP471)))</f>
        <v>0</v>
      </c>
      <c r="BR471" s="154">
        <f>IF(BR$5&lt;=$D471,0,IF(SUM($D471,I435)&gt;BR$5,$AF446/I435,$AF446-SUM($I471:BQ471)))</f>
        <v>0</v>
      </c>
      <c r="BS471" s="154">
        <f>IF(BS$5&lt;=$D471,0,IF(SUM($D471,I435)&gt;BS$5,$AF446/I435,$AF446-SUM($I471:BR471)))</f>
        <v>0</v>
      </c>
      <c r="BT471" s="154">
        <f>IF(BT$5&lt;=$D471,0,IF(SUM($D471,I435)&gt;BT$5,$AF446/I435,$AF446-SUM($I471:BS471)))</f>
        <v>0</v>
      </c>
      <c r="BU471" s="154">
        <f>IF(BU$5&lt;=$D471,0,IF(SUM($D471,I435)&gt;BU$5,$AF446/I435,$AF446-SUM($I471:BT471)))</f>
        <v>0</v>
      </c>
      <c r="BV471" s="154">
        <f>IF(BV$5&lt;=$D471,0,IF(SUM($D471,I435)&gt;BV$5,$AF446/I435,$AF446-SUM($I471:BU471)))</f>
        <v>0</v>
      </c>
      <c r="BW471" s="154">
        <f>IF(BW$5&lt;=$D471,0,IF(SUM($D471,I435)&gt;BW$5,$AF446/I435,$AF446-SUM($I471:BV471)))</f>
        <v>0</v>
      </c>
    </row>
    <row r="472" spans="4:75" ht="12.75" customHeight="1" outlineLevel="1">
      <c r="D472" s="155">
        <f t="shared" si="116"/>
        <v>2036</v>
      </c>
      <c r="E472" s="120" t="s">
        <v>55</v>
      </c>
      <c r="I472" s="134"/>
      <c r="J472" s="152">
        <f>IF(J$5&lt;=$D472,0,IF(SUM($D472,I435)&gt;J$5,$AG446/I435,$AG446-SUM($I472:I472)))</f>
        <v>0</v>
      </c>
      <c r="K472" s="152">
        <f>IF(K$5&lt;=$D472,0,IF(SUM($D472,I435)&gt;K$5,$AG446/I435,$AG446-SUM($I472:J472)))</f>
        <v>0</v>
      </c>
      <c r="L472" s="152">
        <f>IF(L$5&lt;=$D472,0,IF(SUM($D472,I435)&gt;L$5,$AG446/I435,$AG446-SUM($I472:K472)))</f>
        <v>0</v>
      </c>
      <c r="M472" s="152">
        <f>IF(M$5&lt;=$D472,0,IF(SUM($D472,I435)&gt;M$5,$AG446/I435,$AG446-SUM($I472:L472)))</f>
        <v>0</v>
      </c>
      <c r="N472" s="152">
        <f>IF(N$5&lt;=$D472,0,IF(SUM($D472,I435)&gt;N$5,$AG446/I435,$AG446-SUM($I472:M472)))</f>
        <v>0</v>
      </c>
      <c r="O472" s="152">
        <f>IF(O$5&lt;=$D472,0,IF(SUM($D472,I435)&gt;O$5,$AG446/I435,$AG446-SUM($I472:N472)))</f>
        <v>0</v>
      </c>
      <c r="P472" s="152">
        <f>IF(P$5&lt;=$D472,0,IF(SUM($D472,I435)&gt;P$5,$AG446/I435,$AG446-SUM($I472:O472)))</f>
        <v>0</v>
      </c>
      <c r="Q472" s="152">
        <f>IF(Q$5&lt;=$D472,0,IF(SUM($D472,I435)&gt;Q$5,$AG446/I435,$AG446-SUM($I472:P472)))</f>
        <v>0</v>
      </c>
      <c r="R472" s="152">
        <f>IF(R$5&lt;=$D472,0,IF(SUM($D472,I435)&gt;R$5,$AG446/I435,$AG446-SUM($I472:Q472)))</f>
        <v>0</v>
      </c>
      <c r="S472" s="152">
        <f>IF(S$5&lt;=$D472,0,IF(SUM($D472,I435)&gt;S$5,$AG446/I435,$AG446-SUM($I472:R472)))</f>
        <v>0</v>
      </c>
      <c r="T472" s="152">
        <f>IF(T$5&lt;=$D472,0,IF(SUM($D472,I435)&gt;T$5,$AG446/I435,$AG446-SUM($I472:S472)))</f>
        <v>0</v>
      </c>
      <c r="U472" s="152">
        <f>IF(U$5&lt;=$D472,0,IF(SUM($D472,I435)&gt;U$5,$AG446/I435,$AG446-SUM($I472:T472)))</f>
        <v>0</v>
      </c>
      <c r="V472" s="152">
        <f>IF(V$5&lt;=$D472,0,IF(SUM($D472,I435)&gt;V$5,$AG446/I435,$AG446-SUM($I472:U472)))</f>
        <v>0</v>
      </c>
      <c r="W472" s="152">
        <f>IF(W$5&lt;=$D472,0,IF(SUM($D472,I435)&gt;W$5,$AG446/I435,$AG446-SUM($I472:V472)))</f>
        <v>0</v>
      </c>
      <c r="X472" s="152">
        <f>IF(X$5&lt;=$D472,0,IF(SUM($D472,I435)&gt;X$5,$AG446/I435,$AG446-SUM($I472:W472)))</f>
        <v>0</v>
      </c>
      <c r="Y472" s="152">
        <f>IF(Y$5&lt;=$D472,0,IF(SUM($D472,I435)&gt;Y$5,$AG446/I435,$AG446-SUM($I472:X472)))</f>
        <v>0</v>
      </c>
      <c r="Z472" s="152">
        <f>IF(Z$5&lt;=$D472,0,IF(SUM($D472,I435)&gt;Z$5,$AG446/I435,$AG446-SUM($I472:Y472)))</f>
        <v>0</v>
      </c>
      <c r="AA472" s="152">
        <f>IF(AA$5&lt;=$D472,0,IF(SUM($D472,I435)&gt;AA$5,$AG446/I435,$AG446-SUM($I472:Z472)))</f>
        <v>0</v>
      </c>
      <c r="AB472" s="152">
        <f>IF(AB$5&lt;=$D472,0,IF(SUM($D472,I435)&gt;AB$5,$AG446/I435,$AG446-SUM($I472:AA472)))</f>
        <v>0</v>
      </c>
      <c r="AC472" s="152">
        <f>IF(AC$5&lt;=$D472,0,IF(SUM($D472,I435)&gt;AC$5,$AG446/I435,$AG446-SUM($I472:AB472)))</f>
        <v>0</v>
      </c>
      <c r="AD472" s="152">
        <f>IF(AD$5&lt;=$D472,0,IF(SUM($D472,I435)&gt;AD$5,$AG446/I435,$AG446-SUM($I472:AC472)))</f>
        <v>0</v>
      </c>
      <c r="AE472" s="152">
        <f>IF(AE$5&lt;=$D472,0,IF(SUM($D472,I435)&gt;AE$5,$AG446/I435,$AG446-SUM($I472:AD472)))</f>
        <v>0</v>
      </c>
      <c r="AF472" s="152">
        <f>IF(AF$5&lt;=$D472,0,IF(SUM($D472,I435)&gt;AF$5,$AG446/I435,$AG446-SUM($I472:AE472)))</f>
        <v>0</v>
      </c>
      <c r="AG472" s="152">
        <f>IF(AG$5&lt;=$D472,0,IF(SUM($D472,I435)&gt;AG$5,$AG446/I435,$AG446-SUM($I472:AF472)))</f>
        <v>0</v>
      </c>
      <c r="AH472" s="153">
        <f>IF(AH$5&lt;=$D472,0,IF(SUM($D472,I435)&gt;AH$5,$AG446/I435,$AG446-SUM($I472:AG472)))</f>
        <v>0</v>
      </c>
      <c r="AI472" s="154">
        <f>IF(AI$5&lt;=$D472,0,IF(SUM($D472,I435)&gt;AI$5,$AG446/I435,$AG446-SUM($I472:AH472)))</f>
        <v>0</v>
      </c>
      <c r="AJ472" s="154">
        <f>IF(AJ$5&lt;=$D472,0,IF(SUM($D472,I435)&gt;AJ$5,$AG446/I435,$AG446-SUM($I472:AI472)))</f>
        <v>0</v>
      </c>
      <c r="AK472" s="154">
        <f>IF(AK$5&lt;=$D472,0,IF(SUM($D472,I435)&gt;AK$5,$AG446/I435,$AG446-SUM($I472:AJ472)))</f>
        <v>0</v>
      </c>
      <c r="AL472" s="154">
        <f>IF(AL$5&lt;=$D472,0,IF(SUM($D472,I435)&gt;AL$5,$AG446/I435,$AG446-SUM($I472:AK472)))</f>
        <v>0</v>
      </c>
      <c r="AM472" s="154">
        <f>IF(AM$5&lt;=$D472,0,IF(SUM($D472,I435)&gt;AM$5,$AG446/I435,$AG446-SUM($I472:AL472)))</f>
        <v>0</v>
      </c>
      <c r="AN472" s="154">
        <f>IF(AN$5&lt;=$D472,0,IF(SUM($D472,I435)&gt;AN$5,$AG446/I435,$AG446-SUM($I472:AM472)))</f>
        <v>0</v>
      </c>
      <c r="AO472" s="154">
        <f>IF(AO$5&lt;=$D472,0,IF(SUM($D472,I435)&gt;AO$5,$AG446/I435,$AG446-SUM($I472:AN472)))</f>
        <v>0</v>
      </c>
      <c r="AP472" s="154">
        <f>IF(AP$5&lt;=$D472,0,IF(SUM($D472,I435)&gt;AP$5,$AG446/I435,$AG446-SUM($I472:AO472)))</f>
        <v>0</v>
      </c>
      <c r="AQ472" s="154">
        <f>IF(AQ$5&lt;=$D472,0,IF(SUM($D472,I435)&gt;AQ$5,$AG446/I435,$AG446-SUM($I472:AP472)))</f>
        <v>0</v>
      </c>
      <c r="AR472" s="154">
        <f>IF(AR$5&lt;=$D472,0,IF(SUM($D472,I435)&gt;AR$5,$AG446/I435,$AG446-SUM($I472:AQ472)))</f>
        <v>0</v>
      </c>
      <c r="AS472" s="154">
        <f>IF(AS$5&lt;=$D472,0,IF(SUM($D472,I435)&gt;AS$5,$AG446/I435,$AG446-SUM($I472:AR472)))</f>
        <v>0</v>
      </c>
      <c r="AT472" s="154">
        <f>IF(AT$5&lt;=$D472,0,IF(SUM($D472,I435)&gt;AT$5,$AG446/I435,$AG446-SUM($I472:AS472)))</f>
        <v>0</v>
      </c>
      <c r="AU472" s="154">
        <f>IF(AU$5&lt;=$D472,0,IF(SUM($D472,I435)&gt;AU$5,$AG446/I435,$AG446-SUM($I472:AT472)))</f>
        <v>0</v>
      </c>
      <c r="AV472" s="154">
        <f>IF(AV$5&lt;=$D472,0,IF(SUM($D472,I435)&gt;AV$5,$AG446/I435,$AG446-SUM($I472:AU472)))</f>
        <v>0</v>
      </c>
      <c r="AW472" s="154">
        <f>IF(AW$5&lt;=$D472,0,IF(SUM($D472,I435)&gt;AW$5,$AG446/I435,$AG446-SUM($I472:AV472)))</f>
        <v>0</v>
      </c>
      <c r="AX472" s="154">
        <f>IF(AX$5&lt;=$D472,0,IF(SUM($D472,I435)&gt;AX$5,$AG446/I435,$AG446-SUM($I472:AW472)))</f>
        <v>0</v>
      </c>
      <c r="AY472" s="154">
        <f>IF(AY$5&lt;=$D472,0,IF(SUM($D472,I435)&gt;AY$5,$AG446/I435,$AG446-SUM($I472:AX472)))</f>
        <v>0</v>
      </c>
      <c r="AZ472" s="154">
        <f>IF(AZ$5&lt;=$D472,0,IF(SUM($D472,I435)&gt;AZ$5,$AG446/I435,$AG446-SUM($I472:AY472)))</f>
        <v>0</v>
      </c>
      <c r="BA472" s="154">
        <f>IF(BA$5&lt;=$D472,0,IF(SUM($D472,I435)&gt;BA$5,$AG446/I435,$AG446-SUM($I472:AZ472)))</f>
        <v>0</v>
      </c>
      <c r="BB472" s="154">
        <f>IF(BB$5&lt;=$D472,0,IF(SUM($D472,I435)&gt;BB$5,$AG446/I435,$AG446-SUM($I472:BA472)))</f>
        <v>0</v>
      </c>
      <c r="BC472" s="154">
        <f>IF(BC$5&lt;=$D472,0,IF(SUM($D472,I435)&gt;BC$5,$AG446/I435,$AG446-SUM($I472:BB472)))</f>
        <v>0</v>
      </c>
      <c r="BD472" s="154">
        <f>IF(BD$5&lt;=$D472,0,IF(SUM($D472,I435)&gt;BD$5,$AG446/I435,$AG446-SUM($I472:BC472)))</f>
        <v>0</v>
      </c>
      <c r="BE472" s="154">
        <f>IF(BE$5&lt;=$D472,0,IF(SUM($D472,I435)&gt;BE$5,$AG446/I435,$AG446-SUM($I472:BD472)))</f>
        <v>0</v>
      </c>
      <c r="BF472" s="154">
        <f>IF(BF$5&lt;=$D472,0,IF(SUM($D472,I435)&gt;BF$5,$AG446/I435,$AG446-SUM($I472:BE472)))</f>
        <v>0</v>
      </c>
      <c r="BG472" s="154">
        <f>IF(BG$5&lt;=$D472,0,IF(SUM($D472,I435)&gt;BG$5,$AG446/I435,$AG446-SUM($I472:BF472)))</f>
        <v>0</v>
      </c>
      <c r="BH472" s="154">
        <f>IF(BH$5&lt;=$D472,0,IF(SUM($D472,I435)&gt;BH$5,$AG446/I435,$AG446-SUM($I472:BG472)))</f>
        <v>0</v>
      </c>
      <c r="BI472" s="154">
        <f>IF(BI$5&lt;=$D472,0,IF(SUM($D472,I435)&gt;BI$5,$AG446/I435,$AG446-SUM($I472:BH472)))</f>
        <v>0</v>
      </c>
      <c r="BJ472" s="154">
        <f>IF(BJ$5&lt;=$D472,0,IF(SUM($D472,I435)&gt;BJ$5,$AG446/I435,$AG446-SUM($I472:BI472)))</f>
        <v>0</v>
      </c>
      <c r="BK472" s="154">
        <f>IF(BK$5&lt;=$D472,0,IF(SUM($D472,I435)&gt;BK$5,$AG446/I435,$AG446-SUM($I472:BJ472)))</f>
        <v>0</v>
      </c>
      <c r="BL472" s="154">
        <f>IF(BL$5&lt;=$D472,0,IF(SUM($D472,I435)&gt;BL$5,$AG446/I435,$AG446-SUM($I472:BK472)))</f>
        <v>0</v>
      </c>
      <c r="BM472" s="154">
        <f>IF(BM$5&lt;=$D472,0,IF(SUM($D472,I435)&gt;BM$5,$AG446/I435,$AG446-SUM($I472:BL472)))</f>
        <v>0</v>
      </c>
      <c r="BN472" s="154">
        <f>IF(BN$5&lt;=$D472,0,IF(SUM($D472,I435)&gt;BN$5,$AG446/I435,$AG446-SUM($I472:BM472)))</f>
        <v>0</v>
      </c>
      <c r="BO472" s="154">
        <f>IF(BO$5&lt;=$D472,0,IF(SUM($D472,I435)&gt;BO$5,$AG446/I435,$AG446-SUM($I472:BN472)))</f>
        <v>0</v>
      </c>
      <c r="BP472" s="154">
        <f>IF(BP$5&lt;=$D472,0,IF(SUM($D472,I435)&gt;BP$5,$AG446/I435,$AG446-SUM($I472:BO472)))</f>
        <v>0</v>
      </c>
      <c r="BQ472" s="154">
        <f>IF(BQ$5&lt;=$D472,0,IF(SUM($D472,I435)&gt;BQ$5,$AG446/I435,$AG446-SUM($I472:BP472)))</f>
        <v>0</v>
      </c>
      <c r="BR472" s="154">
        <f>IF(BR$5&lt;=$D472,0,IF(SUM($D472,I435)&gt;BR$5,$AG446/I435,$AG446-SUM($I472:BQ472)))</f>
        <v>0</v>
      </c>
      <c r="BS472" s="154">
        <f>IF(BS$5&lt;=$D472,0,IF(SUM($D472,I435)&gt;BS$5,$AG446/I435,$AG446-SUM($I472:BR472)))</f>
        <v>0</v>
      </c>
      <c r="BT472" s="154">
        <f>IF(BT$5&lt;=$D472,0,IF(SUM($D472,I435)&gt;BT$5,$AG446/I435,$AG446-SUM($I472:BS472)))</f>
        <v>0</v>
      </c>
      <c r="BU472" s="154">
        <f>IF(BU$5&lt;=$D472,0,IF(SUM($D472,I435)&gt;BU$5,$AG446/I435,$AG446-SUM($I472:BT472)))</f>
        <v>0</v>
      </c>
      <c r="BV472" s="154">
        <f>IF(BV$5&lt;=$D472,0,IF(SUM($D472,I435)&gt;BV$5,$AG446/I435,$AG446-SUM($I472:BU472)))</f>
        <v>0</v>
      </c>
      <c r="BW472" s="154">
        <f>IF(BW$5&lt;=$D472,0,IF(SUM($D472,I435)&gt;BW$5,$AG446/I435,$AG446-SUM($I472:BV472)))</f>
        <v>0</v>
      </c>
    </row>
    <row r="473" spans="4:75" ht="12.75" customHeight="1" outlineLevel="1">
      <c r="D473" s="155">
        <f t="shared" si="116"/>
        <v>2037</v>
      </c>
      <c r="E473" s="120" t="s">
        <v>55</v>
      </c>
      <c r="I473" s="134"/>
      <c r="J473" s="152">
        <f>IF(J$5&lt;=$D473,0,IF(SUM($D473,I435)&gt;J$5,$AH446/I435,$AH446-SUM($I473:I473)))</f>
        <v>0</v>
      </c>
      <c r="K473" s="152">
        <f>IF(K$5&lt;=$D473,0,IF(SUM($D473,I435)&gt;K$5,$AH446/I435,$AH446-SUM($I473:J473)))</f>
        <v>0</v>
      </c>
      <c r="L473" s="152">
        <f>IF(L$5&lt;=$D473,0,IF(SUM($D473,I435)&gt;L$5,$AH446/I435,$AH446-SUM($I473:K473)))</f>
        <v>0</v>
      </c>
      <c r="M473" s="152">
        <f>IF(M$5&lt;=$D473,0,IF(SUM($D473,I435)&gt;M$5,$AH446/I435,$AH446-SUM($I473:L473)))</f>
        <v>0</v>
      </c>
      <c r="N473" s="152">
        <f>IF(N$5&lt;=$D473,0,IF(SUM($D473,I435)&gt;N$5,$AH446/I435,$AH446-SUM($I473:M473)))</f>
        <v>0</v>
      </c>
      <c r="O473" s="152">
        <f>IF(O$5&lt;=$D473,0,IF(SUM($D473,I435)&gt;O$5,$AH446/I435,$AH446-SUM($I473:N473)))</f>
        <v>0</v>
      </c>
      <c r="P473" s="152">
        <f>IF(P$5&lt;=$D473,0,IF(SUM($D473,I435)&gt;P$5,$AH446/I435,$AH446-SUM($I473:O473)))</f>
        <v>0</v>
      </c>
      <c r="Q473" s="152">
        <f>IF(Q$5&lt;=$D473,0,IF(SUM($D473,I435)&gt;Q$5,$AH446/I435,$AH446-SUM($I473:P473)))</f>
        <v>0</v>
      </c>
      <c r="R473" s="152">
        <f>IF(R$5&lt;=$D473,0,IF(SUM($D473,I435)&gt;R$5,$AH446/I435,$AH446-SUM($I473:Q473)))</f>
        <v>0</v>
      </c>
      <c r="S473" s="152">
        <f>IF(S$5&lt;=$D473,0,IF(SUM($D473,I435)&gt;S$5,$AH446/I435,$AH446-SUM($I473:R473)))</f>
        <v>0</v>
      </c>
      <c r="T473" s="152">
        <f>IF(T$5&lt;=$D473,0,IF(SUM($D473,I435)&gt;T$5,$AH446/I435,$AH446-SUM($I473:S473)))</f>
        <v>0</v>
      </c>
      <c r="U473" s="152">
        <f>IF(U$5&lt;=$D473,0,IF(SUM($D473,I435)&gt;U$5,$AH446/I435,$AH446-SUM($I473:T473)))</f>
        <v>0</v>
      </c>
      <c r="V473" s="152">
        <f>IF(V$5&lt;=$D473,0,IF(SUM($D473,I435)&gt;V$5,$AH446/I435,$AH446-SUM($I473:U473)))</f>
        <v>0</v>
      </c>
      <c r="W473" s="152">
        <f>IF(W$5&lt;=$D473,0,IF(SUM($D473,I435)&gt;W$5,$AH446/I435,$AH446-SUM($I473:V473)))</f>
        <v>0</v>
      </c>
      <c r="X473" s="152">
        <f>IF(X$5&lt;=$D473,0,IF(SUM($D473,I435)&gt;X$5,$AH446/I435,$AH446-SUM($I473:W473)))</f>
        <v>0</v>
      </c>
      <c r="Y473" s="152">
        <f>IF(Y$5&lt;=$D473,0,IF(SUM($D473,I435)&gt;Y$5,$AH446/I435,$AH446-SUM($I473:X473)))</f>
        <v>0</v>
      </c>
      <c r="Z473" s="152">
        <f>IF(Z$5&lt;=$D473,0,IF(SUM($D473,I435)&gt;Z$5,$AH446/I435,$AH446-SUM($I473:Y473)))</f>
        <v>0</v>
      </c>
      <c r="AA473" s="152">
        <f>IF(AA$5&lt;=$D473,0,IF(SUM($D473,I435)&gt;AA$5,$AH446/I435,$AH446-SUM($I473:Z473)))</f>
        <v>0</v>
      </c>
      <c r="AB473" s="152">
        <f>IF(AB$5&lt;=$D473,0,IF(SUM($D473,I435)&gt;AB$5,$AH446/I435,$AH446-SUM($I473:AA473)))</f>
        <v>0</v>
      </c>
      <c r="AC473" s="152">
        <f>IF(AC$5&lt;=$D473,0,IF(SUM($D473,I435)&gt;AC$5,$AH446/I435,$AH446-SUM($I473:AB473)))</f>
        <v>0</v>
      </c>
      <c r="AD473" s="152">
        <f>IF(AD$5&lt;=$D473,0,IF(SUM($D473,I435)&gt;AD$5,$AH446/I435,$AH446-SUM($I473:AC473)))</f>
        <v>0</v>
      </c>
      <c r="AE473" s="152">
        <f>IF(AE$5&lt;=$D473,0,IF(SUM($D473,I435)&gt;AE$5,$AH446/I435,$AH446-SUM($I473:AD473)))</f>
        <v>0</v>
      </c>
      <c r="AF473" s="152">
        <f>IF(AF$5&lt;=$D473,0,IF(SUM($D473,I435)&gt;AF$5,$AH446/I435,$AH446-SUM($I473:AE473)))</f>
        <v>0</v>
      </c>
      <c r="AG473" s="152">
        <f>IF(AG$5&lt;=$D473,0,IF(SUM($D473,I435)&gt;AG$5,$AH446/I435,$AH446-SUM($I473:AF473)))</f>
        <v>0</v>
      </c>
      <c r="AH473" s="152">
        <f>IF(AH$5&lt;=$D473,0,IF(SUM($D473,I435)&gt;AH$5,$AH446/I435,$AH446-SUM($I473:AG473)))</f>
        <v>0</v>
      </c>
      <c r="AI473" s="153">
        <f>IF(AI$5&lt;=$D473,0,IF(SUM($D473,I435)&gt;AI$5,$AH446/I435,$AH446-SUM($I473:AH473)))</f>
        <v>0</v>
      </c>
      <c r="AJ473" s="154">
        <f>IF(AJ$5&lt;=$D473,0,IF(SUM($D473,I435)&gt;AJ$5,$AH446/I435,$AH446-SUM($I473:AI473)))</f>
        <v>0</v>
      </c>
      <c r="AK473" s="154">
        <f>IF(AK$5&lt;=$D473,0,IF(SUM($D473,I435)&gt;AK$5,$AH446/I435,$AH446-SUM($I473:AJ473)))</f>
        <v>0</v>
      </c>
      <c r="AL473" s="154">
        <f>IF(AL$5&lt;=$D473,0,IF(SUM($D473,I435)&gt;AL$5,$AH446/I435,$AH446-SUM($I473:AK473)))</f>
        <v>0</v>
      </c>
      <c r="AM473" s="154">
        <f>IF(AM$5&lt;=$D473,0,IF(SUM($D473,I435)&gt;AM$5,$AH446/I435,$AH446-SUM($I473:AL473)))</f>
        <v>0</v>
      </c>
      <c r="AN473" s="154">
        <f>IF(AN$5&lt;=$D473,0,IF(SUM($D473,I435)&gt;AN$5,$AH446/I435,$AH446-SUM($I473:AM473)))</f>
        <v>0</v>
      </c>
      <c r="AO473" s="154">
        <f>IF(AO$5&lt;=$D473,0,IF(SUM($D473,I435)&gt;AO$5,$AH446/I435,$AH446-SUM($I473:AN473)))</f>
        <v>0</v>
      </c>
      <c r="AP473" s="154">
        <f>IF(AP$5&lt;=$D473,0,IF(SUM($D473,I435)&gt;AP$5,$AH446/I435,$AH446-SUM($I473:AO473)))</f>
        <v>0</v>
      </c>
      <c r="AQ473" s="154">
        <f>IF(AQ$5&lt;=$D473,0,IF(SUM($D473,I435)&gt;AQ$5,$AH446/I435,$AH446-SUM($I473:AP473)))</f>
        <v>0</v>
      </c>
      <c r="AR473" s="154">
        <f>IF(AR$5&lt;=$D473,0,IF(SUM($D473,I435)&gt;AR$5,$AH446/I435,$AH446-SUM($I473:AQ473)))</f>
        <v>0</v>
      </c>
      <c r="AS473" s="154">
        <f>IF(AS$5&lt;=$D473,0,IF(SUM($D473,I435)&gt;AS$5,$AH446/I435,$AH446-SUM($I473:AR473)))</f>
        <v>0</v>
      </c>
      <c r="AT473" s="154">
        <f>IF(AT$5&lt;=$D473,0,IF(SUM($D473,I435)&gt;AT$5,$AH446/I435,$AH446-SUM($I473:AS473)))</f>
        <v>0</v>
      </c>
      <c r="AU473" s="154">
        <f>IF(AU$5&lt;=$D473,0,IF(SUM($D473,I435)&gt;AU$5,$AH446/I435,$AH446-SUM($I473:AT473)))</f>
        <v>0</v>
      </c>
      <c r="AV473" s="154">
        <f>IF(AV$5&lt;=$D473,0,IF(SUM($D473,I435)&gt;AV$5,$AH446/I435,$AH446-SUM($I473:AU473)))</f>
        <v>0</v>
      </c>
      <c r="AW473" s="154">
        <f>IF(AW$5&lt;=$D473,0,IF(SUM($D473,I435)&gt;AW$5,$AH446/I435,$AH446-SUM($I473:AV473)))</f>
        <v>0</v>
      </c>
      <c r="AX473" s="154">
        <f>IF(AX$5&lt;=$D473,0,IF(SUM($D473,I435)&gt;AX$5,$AH446/I435,$AH446-SUM($I473:AW473)))</f>
        <v>0</v>
      </c>
      <c r="AY473" s="154">
        <f>IF(AY$5&lt;=$D473,0,IF(SUM($D473,I435)&gt;AY$5,$AH446/I435,$AH446-SUM($I473:AX473)))</f>
        <v>0</v>
      </c>
      <c r="AZ473" s="154">
        <f>IF(AZ$5&lt;=$D473,0,IF(SUM($D473,I435)&gt;AZ$5,$AH446/I435,$AH446-SUM($I473:AY473)))</f>
        <v>0</v>
      </c>
      <c r="BA473" s="154">
        <f>IF(BA$5&lt;=$D473,0,IF(SUM($D473,I435)&gt;BA$5,$AH446/I435,$AH446-SUM($I473:AZ473)))</f>
        <v>0</v>
      </c>
      <c r="BB473" s="154">
        <f>IF(BB$5&lt;=$D473,0,IF(SUM($D473,I435)&gt;BB$5,$AH446/I435,$AH446-SUM($I473:BA473)))</f>
        <v>0</v>
      </c>
      <c r="BC473" s="154">
        <f>IF(BC$5&lt;=$D473,0,IF(SUM($D473,I435)&gt;BC$5,$AH446/I435,$AH446-SUM($I473:BB473)))</f>
        <v>0</v>
      </c>
      <c r="BD473" s="154">
        <f>IF(BD$5&lt;=$D473,0,IF(SUM($D473,I435)&gt;BD$5,$AH446/I435,$AH446-SUM($I473:BC473)))</f>
        <v>0</v>
      </c>
      <c r="BE473" s="154">
        <f>IF(BE$5&lt;=$D473,0,IF(SUM($D473,I435)&gt;BE$5,$AH446/I435,$AH446-SUM($I473:BD473)))</f>
        <v>0</v>
      </c>
      <c r="BF473" s="154">
        <f>IF(BF$5&lt;=$D473,0,IF(SUM($D473,I435)&gt;BF$5,$AH446/I435,$AH446-SUM($I473:BE473)))</f>
        <v>0</v>
      </c>
      <c r="BG473" s="154">
        <f>IF(BG$5&lt;=$D473,0,IF(SUM($D473,I435)&gt;BG$5,$AH446/I435,$AH446-SUM($I473:BF473)))</f>
        <v>0</v>
      </c>
      <c r="BH473" s="154">
        <f>IF(BH$5&lt;=$D473,0,IF(SUM($D473,I435)&gt;BH$5,$AH446/I435,$AH446-SUM($I473:BG473)))</f>
        <v>0</v>
      </c>
      <c r="BI473" s="154">
        <f>IF(BI$5&lt;=$D473,0,IF(SUM($D473,I435)&gt;BI$5,$AH446/I435,$AH446-SUM($I473:BH473)))</f>
        <v>0</v>
      </c>
      <c r="BJ473" s="154">
        <f>IF(BJ$5&lt;=$D473,0,IF(SUM($D473,I435)&gt;BJ$5,$AH446/I435,$AH446-SUM($I473:BI473)))</f>
        <v>0</v>
      </c>
      <c r="BK473" s="154">
        <f>IF(BK$5&lt;=$D473,0,IF(SUM($D473,I435)&gt;BK$5,$AH446/I435,$AH446-SUM($I473:BJ473)))</f>
        <v>0</v>
      </c>
      <c r="BL473" s="154">
        <f>IF(BL$5&lt;=$D473,0,IF(SUM($D473,I435)&gt;BL$5,$AH446/I435,$AH446-SUM($I473:BK473)))</f>
        <v>0</v>
      </c>
      <c r="BM473" s="154">
        <f>IF(BM$5&lt;=$D473,0,IF(SUM($D473,I435)&gt;BM$5,$AH446/I435,$AH446-SUM($I473:BL473)))</f>
        <v>0</v>
      </c>
      <c r="BN473" s="154">
        <f>IF(BN$5&lt;=$D473,0,IF(SUM($D473,I435)&gt;BN$5,$AH446/I435,$AH446-SUM($I473:BM473)))</f>
        <v>0</v>
      </c>
      <c r="BO473" s="154">
        <f>IF(BO$5&lt;=$D473,0,IF(SUM($D473,I435)&gt;BO$5,$AH446/I435,$AH446-SUM($I473:BN473)))</f>
        <v>0</v>
      </c>
      <c r="BP473" s="154">
        <f>IF(BP$5&lt;=$D473,0,IF(SUM($D473,I435)&gt;BP$5,$AH446/I435,$AH446-SUM($I473:BO473)))</f>
        <v>0</v>
      </c>
      <c r="BQ473" s="154">
        <f>IF(BQ$5&lt;=$D473,0,IF(SUM($D473,I435)&gt;BQ$5,$AH446/I435,$AH446-SUM($I473:BP473)))</f>
        <v>0</v>
      </c>
      <c r="BR473" s="154">
        <f>IF(BR$5&lt;=$D473,0,IF(SUM($D473,I435)&gt;BR$5,$AH446/I435,$AH446-SUM($I473:BQ473)))</f>
        <v>0</v>
      </c>
      <c r="BS473" s="154">
        <f>IF(BS$5&lt;=$D473,0,IF(SUM($D473,I435)&gt;BS$5,$AH446/I435,$AH446-SUM($I473:BR473)))</f>
        <v>0</v>
      </c>
      <c r="BT473" s="154">
        <f>IF(BT$5&lt;=$D473,0,IF(SUM($D473,I435)&gt;BT$5,$AH446/I435,$AH446-SUM($I473:BS473)))</f>
        <v>0</v>
      </c>
      <c r="BU473" s="154">
        <f>IF(BU$5&lt;=$D473,0,IF(SUM($D473,I435)&gt;BU$5,$AH446/I435,$AH446-SUM($I473:BT473)))</f>
        <v>0</v>
      </c>
      <c r="BV473" s="154">
        <f>IF(BV$5&lt;=$D473,0,IF(SUM($D473,I435)&gt;BV$5,$AH446/I435,$AH446-SUM($I473:BU473)))</f>
        <v>0</v>
      </c>
      <c r="BW473" s="154">
        <f>IF(BW$5&lt;=$D473,0,IF(SUM($D473,I435)&gt;BW$5,$AH446/I435,$AH446-SUM($I473:BV473)))</f>
        <v>0</v>
      </c>
    </row>
    <row r="474" spans="4:75" ht="12.75" customHeight="1" outlineLevel="1">
      <c r="D474" s="155">
        <f t="shared" si="116"/>
        <v>2038</v>
      </c>
      <c r="E474" s="120" t="s">
        <v>55</v>
      </c>
      <c r="I474" s="134"/>
      <c r="J474" s="152">
        <f>IF(J$5&lt;=$D474,0,IF(SUM($D474,I435)&gt;J$5,$AI446/I435,$AI446-SUM($I474:I474)))</f>
        <v>0</v>
      </c>
      <c r="K474" s="152">
        <f>IF(K$5&lt;=$D474,0,IF(SUM($D474,I435)&gt;K$5,$AI446/I435,$AI446-SUM($I474:J474)))</f>
        <v>0</v>
      </c>
      <c r="L474" s="152">
        <f>IF(L$5&lt;=$D474,0,IF(SUM($D474,I435)&gt;L$5,$AI446/I435,$AI446-SUM($I474:K474)))</f>
        <v>0</v>
      </c>
      <c r="M474" s="152">
        <f>IF(M$5&lt;=$D474,0,IF(SUM($D474,I435)&gt;M$5,$AI446/I435,$AI446-SUM($I474:L474)))</f>
        <v>0</v>
      </c>
      <c r="N474" s="152">
        <f>IF(N$5&lt;=$D474,0,IF(SUM($D474,I435)&gt;N$5,$AI446/I435,$AI446-SUM($I474:M474)))</f>
        <v>0</v>
      </c>
      <c r="O474" s="152">
        <f>IF(O$5&lt;=$D474,0,IF(SUM($D474,I435)&gt;O$5,$AI446/I435,$AI446-SUM($I474:N474)))</f>
        <v>0</v>
      </c>
      <c r="P474" s="152">
        <f>IF(P$5&lt;=$D474,0,IF(SUM($D474,I435)&gt;P$5,$AI446/I435,$AI446-SUM($I474:O474)))</f>
        <v>0</v>
      </c>
      <c r="Q474" s="152">
        <f>IF(Q$5&lt;=$D474,0,IF(SUM($D474,I435)&gt;Q$5,$AI446/I435,$AI446-SUM($I474:P474)))</f>
        <v>0</v>
      </c>
      <c r="R474" s="152">
        <f>IF(R$5&lt;=$D474,0,IF(SUM($D474,I435)&gt;R$5,$AI446/I435,$AI446-SUM($I474:Q474)))</f>
        <v>0</v>
      </c>
      <c r="S474" s="152">
        <f>IF(S$5&lt;=$D474,0,IF(SUM($D474,I435)&gt;S$5,$AI446/I435,$AI446-SUM($I474:R474)))</f>
        <v>0</v>
      </c>
      <c r="T474" s="152">
        <f>IF(T$5&lt;=$D474,0,IF(SUM($D474,I435)&gt;T$5,$AI446/I435,$AI446-SUM($I474:S474)))</f>
        <v>0</v>
      </c>
      <c r="U474" s="152">
        <f>IF(U$5&lt;=$D474,0,IF(SUM($D474,I435)&gt;U$5,$AI446/I435,$AI446-SUM($I474:T474)))</f>
        <v>0</v>
      </c>
      <c r="V474" s="152">
        <f>IF(V$5&lt;=$D474,0,IF(SUM($D474,I435)&gt;V$5,$AI446/I435,$AI446-SUM($I474:U474)))</f>
        <v>0</v>
      </c>
      <c r="W474" s="152">
        <f>IF(W$5&lt;=$D474,0,IF(SUM($D474,I435)&gt;W$5,$AI446/I435,$AI446-SUM($I474:V474)))</f>
        <v>0</v>
      </c>
      <c r="X474" s="152">
        <f>IF(X$5&lt;=$D474,0,IF(SUM($D474,I435)&gt;X$5,$AI446/I435,$AI446-SUM($I474:W474)))</f>
        <v>0</v>
      </c>
      <c r="Y474" s="152">
        <f>IF(Y$5&lt;=$D474,0,IF(SUM($D474,I435)&gt;Y$5,$AI446/I435,$AI446-SUM($I474:X474)))</f>
        <v>0</v>
      </c>
      <c r="Z474" s="152">
        <f>IF(Z$5&lt;=$D474,0,IF(SUM($D474,I435)&gt;Z$5,$AI446/I435,$AI446-SUM($I474:Y474)))</f>
        <v>0</v>
      </c>
      <c r="AA474" s="152">
        <f>IF(AA$5&lt;=$D474,0,IF(SUM($D474,I435)&gt;AA$5,$AI446/I435,$AI446-SUM($I474:Z474)))</f>
        <v>0</v>
      </c>
      <c r="AB474" s="152">
        <f>IF(AB$5&lt;=$D474,0,IF(SUM($D474,I435)&gt;AB$5,$AI446/I435,$AI446-SUM($I474:AA474)))</f>
        <v>0</v>
      </c>
      <c r="AC474" s="152">
        <f>IF(AC$5&lt;=$D474,0,IF(SUM($D474,I435)&gt;AC$5,$AI446/I435,$AI446-SUM($I474:AB474)))</f>
        <v>0</v>
      </c>
      <c r="AD474" s="152">
        <f>IF(AD$5&lt;=$D474,0,IF(SUM($D474,I435)&gt;AD$5,$AI446/I435,$AI446-SUM($I474:AC474)))</f>
        <v>0</v>
      </c>
      <c r="AE474" s="152">
        <f>IF(AE$5&lt;=$D474,0,IF(SUM($D474,I435)&gt;AE$5,$AI446/I435,$AI446-SUM($I474:AD474)))</f>
        <v>0</v>
      </c>
      <c r="AF474" s="152">
        <f>IF(AF$5&lt;=$D474,0,IF(SUM($D474,I435)&gt;AF$5,$AI446/I435,$AI446-SUM($I474:AE474)))</f>
        <v>0</v>
      </c>
      <c r="AG474" s="152">
        <f>IF(AG$5&lt;=$D474,0,IF(SUM($D474,I435)&gt;AG$5,$AI446/I435,$AI446-SUM($I474:AF474)))</f>
        <v>0</v>
      </c>
      <c r="AH474" s="152">
        <f>IF(AH$5&lt;=$D474,0,IF(SUM($D474,I435)&gt;AH$5,$AI446/I435,$AI446-SUM($I474:AG474)))</f>
        <v>0</v>
      </c>
      <c r="AI474" s="152">
        <f>IF(AI$5&lt;=$D474,0,IF(SUM($D474,I435)&gt;AI$5,$AI446/I435,$AI446-SUM($I474:AH474)))</f>
        <v>0</v>
      </c>
      <c r="AJ474" s="153">
        <f>IF(AJ$5&lt;=$D474,0,IF(SUM($D474,I435)&gt;AJ$5,$AI446/I435,$AI446-SUM($I474:AI474)))</f>
        <v>0</v>
      </c>
      <c r="AK474" s="154">
        <f>IF(AK$5&lt;=$D474,0,IF(SUM($D474,I435)&gt;AK$5,$AI446/I435,$AI446-SUM($I474:AJ474)))</f>
        <v>0</v>
      </c>
      <c r="AL474" s="154">
        <f>IF(AL$5&lt;=$D474,0,IF(SUM($D474,I435)&gt;AL$5,$AI446/I435,$AI446-SUM($I474:AK474)))</f>
        <v>0</v>
      </c>
      <c r="AM474" s="154">
        <f>IF(AM$5&lt;=$D474,0,IF(SUM($D474,I435)&gt;AM$5,$AI446/I435,$AI446-SUM($I474:AL474)))</f>
        <v>0</v>
      </c>
      <c r="AN474" s="154">
        <f>IF(AN$5&lt;=$D474,0,IF(SUM($D474,I435)&gt;AN$5,$AI446/I435,$AI446-SUM($I474:AM474)))</f>
        <v>0</v>
      </c>
      <c r="AO474" s="154">
        <f>IF(AO$5&lt;=$D474,0,IF(SUM($D474,I435)&gt;AO$5,$AI446/I435,$AI446-SUM($I474:AN474)))</f>
        <v>0</v>
      </c>
      <c r="AP474" s="154">
        <f>IF(AP$5&lt;=$D474,0,IF(SUM($D474,I435)&gt;AP$5,$AI446/I435,$AI446-SUM($I474:AO474)))</f>
        <v>0</v>
      </c>
      <c r="AQ474" s="154">
        <f>IF(AQ$5&lt;=$D474,0,IF(SUM($D474,I435)&gt;AQ$5,$AI446/I435,$AI446-SUM($I474:AP474)))</f>
        <v>0</v>
      </c>
      <c r="AR474" s="154">
        <f>IF(AR$5&lt;=$D474,0,IF(SUM($D474,I435)&gt;AR$5,$AI446/I435,$AI446-SUM($I474:AQ474)))</f>
        <v>0</v>
      </c>
      <c r="AS474" s="154">
        <f>IF(AS$5&lt;=$D474,0,IF(SUM($D474,I435)&gt;AS$5,$AI446/I435,$AI446-SUM($I474:AR474)))</f>
        <v>0</v>
      </c>
      <c r="AT474" s="154">
        <f>IF(AT$5&lt;=$D474,0,IF(SUM($D474,I435)&gt;AT$5,$AI446/I435,$AI446-SUM($I474:AS474)))</f>
        <v>0</v>
      </c>
      <c r="AU474" s="154">
        <f>IF(AU$5&lt;=$D474,0,IF(SUM($D474,I435)&gt;AU$5,$AI446/I435,$AI446-SUM($I474:AT474)))</f>
        <v>0</v>
      </c>
      <c r="AV474" s="154">
        <f>IF(AV$5&lt;=$D474,0,IF(SUM($D474,I435)&gt;AV$5,$AI446/I435,$AI446-SUM($I474:AU474)))</f>
        <v>0</v>
      </c>
      <c r="AW474" s="154">
        <f>IF(AW$5&lt;=$D474,0,IF(SUM($D474,I435)&gt;AW$5,$AI446/I435,$AI446-SUM($I474:AV474)))</f>
        <v>0</v>
      </c>
      <c r="AX474" s="154">
        <f>IF(AX$5&lt;=$D474,0,IF(SUM($D474,I435)&gt;AX$5,$AI446/I435,$AI446-SUM($I474:AW474)))</f>
        <v>0</v>
      </c>
      <c r="AY474" s="154">
        <f>IF(AY$5&lt;=$D474,0,IF(SUM($D474,I435)&gt;AY$5,$AI446/I435,$AI446-SUM($I474:AX474)))</f>
        <v>0</v>
      </c>
      <c r="AZ474" s="154">
        <f>IF(AZ$5&lt;=$D474,0,IF(SUM($D474,I435)&gt;AZ$5,$AI446/I435,$AI446-SUM($I474:AY474)))</f>
        <v>0</v>
      </c>
      <c r="BA474" s="154">
        <f>IF(BA$5&lt;=$D474,0,IF(SUM($D474,I435)&gt;BA$5,$AI446/I435,$AI446-SUM($I474:AZ474)))</f>
        <v>0</v>
      </c>
      <c r="BB474" s="154">
        <f>IF(BB$5&lt;=$D474,0,IF(SUM($D474,I435)&gt;BB$5,$AI446/I435,$AI446-SUM($I474:BA474)))</f>
        <v>0</v>
      </c>
      <c r="BC474" s="154">
        <f>IF(BC$5&lt;=$D474,0,IF(SUM($D474,I435)&gt;BC$5,$AI446/I435,$AI446-SUM($I474:BB474)))</f>
        <v>0</v>
      </c>
      <c r="BD474" s="154">
        <f>IF(BD$5&lt;=$D474,0,IF(SUM($D474,I435)&gt;BD$5,$AI446/I435,$AI446-SUM($I474:BC474)))</f>
        <v>0</v>
      </c>
      <c r="BE474" s="154">
        <f>IF(BE$5&lt;=$D474,0,IF(SUM($D474,I435)&gt;BE$5,$AI446/I435,$AI446-SUM($I474:BD474)))</f>
        <v>0</v>
      </c>
      <c r="BF474" s="154">
        <f>IF(BF$5&lt;=$D474,0,IF(SUM($D474,I435)&gt;BF$5,$AI446/I435,$AI446-SUM($I474:BE474)))</f>
        <v>0</v>
      </c>
      <c r="BG474" s="154">
        <f>IF(BG$5&lt;=$D474,0,IF(SUM($D474,I435)&gt;BG$5,$AI446/I435,$AI446-SUM($I474:BF474)))</f>
        <v>0</v>
      </c>
      <c r="BH474" s="154">
        <f>IF(BH$5&lt;=$D474,0,IF(SUM($D474,I435)&gt;BH$5,$AI446/I435,$AI446-SUM($I474:BG474)))</f>
        <v>0</v>
      </c>
      <c r="BI474" s="154">
        <f>IF(BI$5&lt;=$D474,0,IF(SUM($D474,I435)&gt;BI$5,$AI446/I435,$AI446-SUM($I474:BH474)))</f>
        <v>0</v>
      </c>
      <c r="BJ474" s="154">
        <f>IF(BJ$5&lt;=$D474,0,IF(SUM($D474,I435)&gt;BJ$5,$AI446/I435,$AI446-SUM($I474:BI474)))</f>
        <v>0</v>
      </c>
      <c r="BK474" s="154">
        <f>IF(BK$5&lt;=$D474,0,IF(SUM($D474,I435)&gt;BK$5,$AI446/I435,$AI446-SUM($I474:BJ474)))</f>
        <v>0</v>
      </c>
      <c r="BL474" s="154">
        <f>IF(BL$5&lt;=$D474,0,IF(SUM($D474,I435)&gt;BL$5,$AI446/I435,$AI446-SUM($I474:BK474)))</f>
        <v>0</v>
      </c>
      <c r="BM474" s="154">
        <f>IF(BM$5&lt;=$D474,0,IF(SUM($D474,I435)&gt;BM$5,$AI446/I435,$AI446-SUM($I474:BL474)))</f>
        <v>0</v>
      </c>
      <c r="BN474" s="154">
        <f>IF(BN$5&lt;=$D474,0,IF(SUM($D474,I435)&gt;BN$5,$AI446/I435,$AI446-SUM($I474:BM474)))</f>
        <v>0</v>
      </c>
      <c r="BO474" s="154">
        <f>IF(BO$5&lt;=$D474,0,IF(SUM($D474,I435)&gt;BO$5,$AI446/I435,$AI446-SUM($I474:BN474)))</f>
        <v>0</v>
      </c>
      <c r="BP474" s="154">
        <f>IF(BP$5&lt;=$D474,0,IF(SUM($D474,I435)&gt;BP$5,$AI446/I435,$AI446-SUM($I474:BO474)))</f>
        <v>0</v>
      </c>
      <c r="BQ474" s="154">
        <f>IF(BQ$5&lt;=$D474,0,IF(SUM($D474,I435)&gt;BQ$5,$AI446/I435,$AI446-SUM($I474:BP474)))</f>
        <v>0</v>
      </c>
      <c r="BR474" s="154">
        <f>IF(BR$5&lt;=$D474,0,IF(SUM($D474,I435)&gt;BR$5,$AI446/I435,$AI446-SUM($I474:BQ474)))</f>
        <v>0</v>
      </c>
      <c r="BS474" s="154">
        <f>IF(BS$5&lt;=$D474,0,IF(SUM($D474,I435)&gt;BS$5,$AI446/I435,$AI446-SUM($I474:BR474)))</f>
        <v>0</v>
      </c>
      <c r="BT474" s="154">
        <f>IF(BT$5&lt;=$D474,0,IF(SUM($D474,I435)&gt;BT$5,$AI446/I435,$AI446-SUM($I474:BS474)))</f>
        <v>0</v>
      </c>
      <c r="BU474" s="154">
        <f>IF(BU$5&lt;=$D474,0,IF(SUM($D474,I435)&gt;BU$5,$AI446/I435,$AI446-SUM($I474:BT474)))</f>
        <v>0</v>
      </c>
      <c r="BV474" s="154">
        <f>IF(BV$5&lt;=$D474,0,IF(SUM($D474,I435)&gt;BV$5,$AI446/I435,$AI446-SUM($I474:BU474)))</f>
        <v>0</v>
      </c>
      <c r="BW474" s="154">
        <f>IF(BW$5&lt;=$D474,0,IF(SUM($D474,I435)&gt;BW$5,$AI446/I435,$AI446-SUM($I474:BV474)))</f>
        <v>0</v>
      </c>
    </row>
    <row r="475" spans="4:75" ht="12.75" customHeight="1" outlineLevel="1">
      <c r="D475" s="155">
        <f t="shared" si="116"/>
        <v>2039</v>
      </c>
      <c r="E475" s="120" t="s">
        <v>55</v>
      </c>
      <c r="I475" s="134"/>
      <c r="J475" s="152">
        <f>IF(J$5&lt;=$D475,0,IF(SUM($D475,I435)&gt;J$5,$AJ446/I435,$AJ446-SUM($I475:I475)))</f>
        <v>0</v>
      </c>
      <c r="K475" s="152">
        <f>IF(K$5&lt;=$D475,0,IF(SUM($D475,I435)&gt;K$5,$AJ446/I435,$AJ446-SUM($I475:J475)))</f>
        <v>0</v>
      </c>
      <c r="L475" s="152">
        <f>IF(L$5&lt;=$D475,0,IF(SUM($D475,I435)&gt;L$5,$AJ446/I435,$AJ446-SUM($I475:K475)))</f>
        <v>0</v>
      </c>
      <c r="M475" s="152">
        <f>IF(M$5&lt;=$D475,0,IF(SUM($D475,I435)&gt;M$5,$AJ446/I435,$AJ446-SUM($I475:L475)))</f>
        <v>0</v>
      </c>
      <c r="N475" s="152">
        <f>IF(N$5&lt;=$D475,0,IF(SUM($D475,I435)&gt;N$5,$AJ446/I435,$AJ446-SUM($I475:M475)))</f>
        <v>0</v>
      </c>
      <c r="O475" s="152">
        <f>IF(O$5&lt;=$D475,0,IF(SUM($D475,I435)&gt;O$5,$AJ446/I435,$AJ446-SUM($I475:N475)))</f>
        <v>0</v>
      </c>
      <c r="P475" s="152">
        <f>IF(P$5&lt;=$D475,0,IF(SUM($D475,I435)&gt;P$5,$AJ446/I435,$AJ446-SUM($I475:O475)))</f>
        <v>0</v>
      </c>
      <c r="Q475" s="152">
        <f>IF(Q$5&lt;=$D475,0,IF(SUM($D475,I435)&gt;Q$5,$AJ446/I435,$AJ446-SUM($I475:P475)))</f>
        <v>0</v>
      </c>
      <c r="R475" s="152">
        <f>IF(R$5&lt;=$D475,0,IF(SUM($D475,I435)&gt;R$5,$AJ446/I435,$AJ446-SUM($I475:Q475)))</f>
        <v>0</v>
      </c>
      <c r="S475" s="152">
        <f>IF(S$5&lt;=$D475,0,IF(SUM($D475,I435)&gt;S$5,$AJ446/I435,$AJ446-SUM($I475:R475)))</f>
        <v>0</v>
      </c>
      <c r="T475" s="152">
        <f>IF(T$5&lt;=$D475,0,IF(SUM($D475,I435)&gt;T$5,$AJ446/I435,$AJ446-SUM($I475:S475)))</f>
        <v>0</v>
      </c>
      <c r="U475" s="152">
        <f>IF(U$5&lt;=$D475,0,IF(SUM($D475,I435)&gt;U$5,$AJ446/I435,$AJ446-SUM($I475:T475)))</f>
        <v>0</v>
      </c>
      <c r="V475" s="152">
        <f>IF(V$5&lt;=$D475,0,IF(SUM($D475,I435)&gt;V$5,$AJ446/I435,$AJ446-SUM($I475:U475)))</f>
        <v>0</v>
      </c>
      <c r="W475" s="152">
        <f>IF(W$5&lt;=$D475,0,IF(SUM($D475,I435)&gt;W$5,$AJ446/I435,$AJ446-SUM($I475:V475)))</f>
        <v>0</v>
      </c>
      <c r="X475" s="152">
        <f>IF(X$5&lt;=$D475,0,IF(SUM($D475,I435)&gt;X$5,$AJ446/I435,$AJ446-SUM($I475:W475)))</f>
        <v>0</v>
      </c>
      <c r="Y475" s="152">
        <f>IF(Y$5&lt;=$D475,0,IF(SUM($D475,I435)&gt;Y$5,$AJ446/I435,$AJ446-SUM($I475:X475)))</f>
        <v>0</v>
      </c>
      <c r="Z475" s="152">
        <f>IF(Z$5&lt;=$D475,0,IF(SUM($D475,I435)&gt;Z$5,$AJ446/I435,$AJ446-SUM($I475:Y475)))</f>
        <v>0</v>
      </c>
      <c r="AA475" s="152">
        <f>IF(AA$5&lt;=$D475,0,IF(SUM($D475,I435)&gt;AA$5,$AJ446/I435,$AJ446-SUM($I475:Z475)))</f>
        <v>0</v>
      </c>
      <c r="AB475" s="152">
        <f>IF(AB$5&lt;=$D475,0,IF(SUM($D475,I435)&gt;AB$5,$AJ446/I435,$AJ446-SUM($I475:AA475)))</f>
        <v>0</v>
      </c>
      <c r="AC475" s="152">
        <f>IF(AC$5&lt;=$D475,0,IF(SUM($D475,I435)&gt;AC$5,$AJ446/I435,$AJ446-SUM($I475:AB475)))</f>
        <v>0</v>
      </c>
      <c r="AD475" s="152">
        <f>IF(AD$5&lt;=$D475,0,IF(SUM($D475,I435)&gt;AD$5,$AJ446/I435,$AJ446-SUM($I475:AC475)))</f>
        <v>0</v>
      </c>
      <c r="AE475" s="152">
        <f>IF(AE$5&lt;=$D475,0,IF(SUM($D475,I435)&gt;AE$5,$AJ446/I435,$AJ446-SUM($I475:AD475)))</f>
        <v>0</v>
      </c>
      <c r="AF475" s="152">
        <f>IF(AF$5&lt;=$D475,0,IF(SUM($D475,I435)&gt;AF$5,$AJ446/I435,$AJ446-SUM($I475:AE475)))</f>
        <v>0</v>
      </c>
      <c r="AG475" s="152">
        <f>IF(AG$5&lt;=$D475,0,IF(SUM($D475,I435)&gt;AG$5,$AJ446/I435,$AJ446-SUM($I475:AF475)))</f>
        <v>0</v>
      </c>
      <c r="AH475" s="152">
        <f>IF(AH$5&lt;=$D475,0,IF(SUM($D475,I435)&gt;AH$5,$AJ446/I435,$AJ446-SUM($I475:AG475)))</f>
        <v>0</v>
      </c>
      <c r="AI475" s="152">
        <f>IF(AI$5&lt;=$D475,0,IF(SUM($D475,I435)&gt;AI$5,$AJ446/I435,$AJ446-SUM($I475:AH475)))</f>
        <v>0</v>
      </c>
      <c r="AJ475" s="152">
        <f>IF(AJ$5&lt;=$D475,0,IF(SUM($D475,I435)&gt;AJ$5,$AJ446/I435,$AJ446-SUM($I475:AI475)))</f>
        <v>0</v>
      </c>
      <c r="AK475" s="153">
        <f>IF(AK$5&lt;=$D475,0,IF(SUM($D475,I435)&gt;AK$5,$AJ446/I435,$AJ446-SUM($I475:AJ475)))</f>
        <v>0</v>
      </c>
      <c r="AL475" s="154">
        <f>IF(AL$5&lt;=$D475,0,IF(SUM($D475,I435)&gt;AL$5,$AJ446/I435,$AJ446-SUM($I475:AK475)))</f>
        <v>0</v>
      </c>
      <c r="AM475" s="154">
        <f>IF(AM$5&lt;=$D475,0,IF(SUM($D475,I435)&gt;AM$5,$AJ446/I435,$AJ446-SUM($I475:AL475)))</f>
        <v>0</v>
      </c>
      <c r="AN475" s="154">
        <f>IF(AN$5&lt;=$D475,0,IF(SUM($D475,I435)&gt;AN$5,$AJ446/I435,$AJ446-SUM($I475:AM475)))</f>
        <v>0</v>
      </c>
      <c r="AO475" s="154">
        <f>IF(AO$5&lt;=$D475,0,IF(SUM($D475,I435)&gt;AO$5,$AJ446/I435,$AJ446-SUM($I475:AN475)))</f>
        <v>0</v>
      </c>
      <c r="AP475" s="154">
        <f>IF(AP$5&lt;=$D475,0,IF(SUM($D475,I435)&gt;AP$5,$AJ446/I435,$AJ446-SUM($I475:AO475)))</f>
        <v>0</v>
      </c>
      <c r="AQ475" s="154">
        <f>IF(AQ$5&lt;=$D475,0,IF(SUM($D475,I435)&gt;AQ$5,$AJ446/I435,$AJ446-SUM($I475:AP475)))</f>
        <v>0</v>
      </c>
      <c r="AR475" s="154">
        <f>IF(AR$5&lt;=$D475,0,IF(SUM($D475,I435)&gt;AR$5,$AJ446/I435,$AJ446-SUM($I475:AQ475)))</f>
        <v>0</v>
      </c>
      <c r="AS475" s="154">
        <f>IF(AS$5&lt;=$D475,0,IF(SUM($D475,I435)&gt;AS$5,$AJ446/I435,$AJ446-SUM($I475:AR475)))</f>
        <v>0</v>
      </c>
      <c r="AT475" s="154">
        <f>IF(AT$5&lt;=$D475,0,IF(SUM($D475,I435)&gt;AT$5,$AJ446/I435,$AJ446-SUM($I475:AS475)))</f>
        <v>0</v>
      </c>
      <c r="AU475" s="154">
        <f>IF(AU$5&lt;=$D475,0,IF(SUM($D475,I435)&gt;AU$5,$AJ446/I435,$AJ446-SUM($I475:AT475)))</f>
        <v>0</v>
      </c>
      <c r="AV475" s="154">
        <f>IF(AV$5&lt;=$D475,0,IF(SUM($D475,I435)&gt;AV$5,$AJ446/I435,$AJ446-SUM($I475:AU475)))</f>
        <v>0</v>
      </c>
      <c r="AW475" s="154">
        <f>IF(AW$5&lt;=$D475,0,IF(SUM($D475,I435)&gt;AW$5,$AJ446/I435,$AJ446-SUM($I475:AV475)))</f>
        <v>0</v>
      </c>
      <c r="AX475" s="154">
        <f>IF(AX$5&lt;=$D475,0,IF(SUM($D475,I435)&gt;AX$5,$AJ446/I435,$AJ446-SUM($I475:AW475)))</f>
        <v>0</v>
      </c>
      <c r="AY475" s="154">
        <f>IF(AY$5&lt;=$D475,0,IF(SUM($D475,I435)&gt;AY$5,$AJ446/I435,$AJ446-SUM($I475:AX475)))</f>
        <v>0</v>
      </c>
      <c r="AZ475" s="154">
        <f>IF(AZ$5&lt;=$D475,0,IF(SUM($D475,I435)&gt;AZ$5,$AJ446/I435,$AJ446-SUM($I475:AY475)))</f>
        <v>0</v>
      </c>
      <c r="BA475" s="154">
        <f>IF(BA$5&lt;=$D475,0,IF(SUM($D475,I435)&gt;BA$5,$AJ446/I435,$AJ446-SUM($I475:AZ475)))</f>
        <v>0</v>
      </c>
      <c r="BB475" s="154">
        <f>IF(BB$5&lt;=$D475,0,IF(SUM($D475,I435)&gt;BB$5,$AJ446/I435,$AJ446-SUM($I475:BA475)))</f>
        <v>0</v>
      </c>
      <c r="BC475" s="154">
        <f>IF(BC$5&lt;=$D475,0,IF(SUM($D475,I435)&gt;BC$5,$AJ446/I435,$AJ446-SUM($I475:BB475)))</f>
        <v>0</v>
      </c>
      <c r="BD475" s="154">
        <f>IF(BD$5&lt;=$D475,0,IF(SUM($D475,I435)&gt;BD$5,$AJ446/I435,$AJ446-SUM($I475:BC475)))</f>
        <v>0</v>
      </c>
      <c r="BE475" s="154">
        <f>IF(BE$5&lt;=$D475,0,IF(SUM($D475,I435)&gt;BE$5,$AJ446/I435,$AJ446-SUM($I475:BD475)))</f>
        <v>0</v>
      </c>
      <c r="BF475" s="154">
        <f>IF(BF$5&lt;=$D475,0,IF(SUM($D475,I435)&gt;BF$5,$AJ446/I435,$AJ446-SUM($I475:BE475)))</f>
        <v>0</v>
      </c>
      <c r="BG475" s="154">
        <f>IF(BG$5&lt;=$D475,0,IF(SUM($D475,I435)&gt;BG$5,$AJ446/I435,$AJ446-SUM($I475:BF475)))</f>
        <v>0</v>
      </c>
      <c r="BH475" s="154">
        <f>IF(BH$5&lt;=$D475,0,IF(SUM($D475,I435)&gt;BH$5,$AJ446/I435,$AJ446-SUM($I475:BG475)))</f>
        <v>0</v>
      </c>
      <c r="BI475" s="154">
        <f>IF(BI$5&lt;=$D475,0,IF(SUM($D475,I435)&gt;BI$5,$AJ446/I435,$AJ446-SUM($I475:BH475)))</f>
        <v>0</v>
      </c>
      <c r="BJ475" s="154">
        <f>IF(BJ$5&lt;=$D475,0,IF(SUM($D475,I435)&gt;BJ$5,$AJ446/I435,$AJ446-SUM($I475:BI475)))</f>
        <v>0</v>
      </c>
      <c r="BK475" s="154">
        <f>IF(BK$5&lt;=$D475,0,IF(SUM($D475,I435)&gt;BK$5,$AJ446/I435,$AJ446-SUM($I475:BJ475)))</f>
        <v>0</v>
      </c>
      <c r="BL475" s="154">
        <f>IF(BL$5&lt;=$D475,0,IF(SUM($D475,I435)&gt;BL$5,$AJ446/I435,$AJ446-SUM($I475:BK475)))</f>
        <v>0</v>
      </c>
      <c r="BM475" s="154">
        <f>IF(BM$5&lt;=$D475,0,IF(SUM($D475,I435)&gt;BM$5,$AJ446/I435,$AJ446-SUM($I475:BL475)))</f>
        <v>0</v>
      </c>
      <c r="BN475" s="154">
        <f>IF(BN$5&lt;=$D475,0,IF(SUM($D475,I435)&gt;BN$5,$AJ446/I435,$AJ446-SUM($I475:BM475)))</f>
        <v>0</v>
      </c>
      <c r="BO475" s="154">
        <f>IF(BO$5&lt;=$D475,0,IF(SUM($D475,I435)&gt;BO$5,$AJ446/I435,$AJ446-SUM($I475:BN475)))</f>
        <v>0</v>
      </c>
      <c r="BP475" s="154">
        <f>IF(BP$5&lt;=$D475,0,IF(SUM($D475,I435)&gt;BP$5,$AJ446/I435,$AJ446-SUM($I475:BO475)))</f>
        <v>0</v>
      </c>
      <c r="BQ475" s="154">
        <f>IF(BQ$5&lt;=$D475,0,IF(SUM($D475,I435)&gt;BQ$5,$AJ446/I435,$AJ446-SUM($I475:BP475)))</f>
        <v>0</v>
      </c>
      <c r="BR475" s="154">
        <f>IF(BR$5&lt;=$D475,0,IF(SUM($D475,I435)&gt;BR$5,$AJ446/I435,$AJ446-SUM($I475:BQ475)))</f>
        <v>0</v>
      </c>
      <c r="BS475" s="154">
        <f>IF(BS$5&lt;=$D475,0,IF(SUM($D475,I435)&gt;BS$5,$AJ446/I435,$AJ446-SUM($I475:BR475)))</f>
        <v>0</v>
      </c>
      <c r="BT475" s="154">
        <f>IF(BT$5&lt;=$D475,0,IF(SUM($D475,I435)&gt;BT$5,$AJ446/I435,$AJ446-SUM($I475:BS475)))</f>
        <v>0</v>
      </c>
      <c r="BU475" s="154">
        <f>IF(BU$5&lt;=$D475,0,IF(SUM($D475,I435)&gt;BU$5,$AJ446/I435,$AJ446-SUM($I475:BT475)))</f>
        <v>0</v>
      </c>
      <c r="BV475" s="154">
        <f>IF(BV$5&lt;=$D475,0,IF(SUM($D475,I435)&gt;BV$5,$AJ446/I435,$AJ446-SUM($I475:BU475)))</f>
        <v>0</v>
      </c>
      <c r="BW475" s="154">
        <f>IF(BW$5&lt;=$D475,0,IF(SUM($D475,I435)&gt;BW$5,$AJ446/I435,$AJ446-SUM($I475:BV475)))</f>
        <v>0</v>
      </c>
    </row>
    <row r="476" spans="4:75" ht="12.75" customHeight="1" outlineLevel="1">
      <c r="D476" s="155">
        <f t="shared" si="116"/>
        <v>2040</v>
      </c>
      <c r="E476" s="120" t="s">
        <v>55</v>
      </c>
      <c r="I476" s="134"/>
      <c r="J476" s="152">
        <f>IF(J$5&lt;=$D476,0,IF(SUM($D476,I435)&gt;J$5,$AK446/I435,$AK446-SUM($I476:I476)))</f>
        <v>0</v>
      </c>
      <c r="K476" s="152">
        <f>IF(K$5&lt;=$D476,0,IF(SUM($D476,I435)&gt;K$5,$AK446/I435,$AK446-SUM($I476:J476)))</f>
        <v>0</v>
      </c>
      <c r="L476" s="152">
        <f>IF(L$5&lt;=$D476,0,IF(SUM($D476,I435)&gt;L$5,$AK446/I435,$AK446-SUM($I476:K476)))</f>
        <v>0</v>
      </c>
      <c r="M476" s="152">
        <f>IF(M$5&lt;=$D476,0,IF(SUM($D476,I435)&gt;M$5,$AK446/I435,$AK446-SUM($I476:L476)))</f>
        <v>0</v>
      </c>
      <c r="N476" s="152">
        <f>IF(N$5&lt;=$D476,0,IF(SUM($D476,I435)&gt;N$5,$AK446/I435,$AK446-SUM($I476:M476)))</f>
        <v>0</v>
      </c>
      <c r="O476" s="152">
        <f>IF(O$5&lt;=$D476,0,IF(SUM($D476,I435)&gt;O$5,$AK446/I435,$AK446-SUM($I476:N476)))</f>
        <v>0</v>
      </c>
      <c r="P476" s="152">
        <f>IF(P$5&lt;=$D476,0,IF(SUM($D476,I435)&gt;P$5,$AK446/I435,$AK446-SUM($I476:O476)))</f>
        <v>0</v>
      </c>
      <c r="Q476" s="152">
        <f>IF(Q$5&lt;=$D476,0,IF(SUM($D476,I435)&gt;Q$5,$AK446/I435,$AK446-SUM($I476:P476)))</f>
        <v>0</v>
      </c>
      <c r="R476" s="152">
        <f>IF(R$5&lt;=$D476,0,IF(SUM($D476,I435)&gt;R$5,$AK446/I435,$AK446-SUM($I476:Q476)))</f>
        <v>0</v>
      </c>
      <c r="S476" s="152">
        <f>IF(S$5&lt;=$D476,0,IF(SUM($D476,I435)&gt;S$5,$AK446/I435,$AK446-SUM($I476:R476)))</f>
        <v>0</v>
      </c>
      <c r="T476" s="152">
        <f>IF(T$5&lt;=$D476,0,IF(SUM($D476,I435)&gt;T$5,$AK446/I435,$AK446-SUM($I476:S476)))</f>
        <v>0</v>
      </c>
      <c r="U476" s="152">
        <f>IF(U$5&lt;=$D476,0,IF(SUM($D476,I435)&gt;U$5,$AK446/I435,$AK446-SUM($I476:T476)))</f>
        <v>0</v>
      </c>
      <c r="V476" s="152">
        <f>IF(V$5&lt;=$D476,0,IF(SUM($D476,I435)&gt;V$5,$AK446/I435,$AK446-SUM($I476:U476)))</f>
        <v>0</v>
      </c>
      <c r="W476" s="152">
        <f>IF(W$5&lt;=$D476,0,IF(SUM($D476,I435)&gt;W$5,$AK446/I435,$AK446-SUM($I476:V476)))</f>
        <v>0</v>
      </c>
      <c r="X476" s="152">
        <f>IF(X$5&lt;=$D476,0,IF(SUM($D476,I435)&gt;X$5,$AK446/I435,$AK446-SUM($I476:W476)))</f>
        <v>0</v>
      </c>
      <c r="Y476" s="152">
        <f>IF(Y$5&lt;=$D476,0,IF(SUM($D476,I435)&gt;Y$5,$AK446/I435,$AK446-SUM($I476:X476)))</f>
        <v>0</v>
      </c>
      <c r="Z476" s="152">
        <f>IF(Z$5&lt;=$D476,0,IF(SUM($D476,I435)&gt;Z$5,$AK446/I435,$AK446-SUM($I476:Y476)))</f>
        <v>0</v>
      </c>
      <c r="AA476" s="152">
        <f>IF(AA$5&lt;=$D476,0,IF(SUM($D476,I435)&gt;AA$5,$AK446/I435,$AK446-SUM($I476:Z476)))</f>
        <v>0</v>
      </c>
      <c r="AB476" s="152">
        <f>IF(AB$5&lt;=$D476,0,IF(SUM($D476,I435)&gt;AB$5,$AK446/I435,$AK446-SUM($I476:AA476)))</f>
        <v>0</v>
      </c>
      <c r="AC476" s="152">
        <f>IF(AC$5&lt;=$D476,0,IF(SUM($D476,I435)&gt;AC$5,$AK446/I435,$AK446-SUM($I476:AB476)))</f>
        <v>0</v>
      </c>
      <c r="AD476" s="152">
        <f>IF(AD$5&lt;=$D476,0,IF(SUM($D476,I435)&gt;AD$5,$AK446/I435,$AK446-SUM($I476:AC476)))</f>
        <v>0</v>
      </c>
      <c r="AE476" s="152">
        <f>IF(AE$5&lt;=$D476,0,IF(SUM($D476,I435)&gt;AE$5,$AK446/I435,$AK446-SUM($I476:AD476)))</f>
        <v>0</v>
      </c>
      <c r="AF476" s="152">
        <f>IF(AF$5&lt;=$D476,0,IF(SUM($D476,I435)&gt;AF$5,$AK446/I435,$AK446-SUM($I476:AE476)))</f>
        <v>0</v>
      </c>
      <c r="AG476" s="152">
        <f>IF(AG$5&lt;=$D476,0,IF(SUM($D476,I435)&gt;AG$5,$AK446/I435,$AK446-SUM($I476:AF476)))</f>
        <v>0</v>
      </c>
      <c r="AH476" s="152">
        <f>IF(AH$5&lt;=$D476,0,IF(SUM($D476,I435)&gt;AH$5,$AK446/I435,$AK446-SUM($I476:AG476)))</f>
        <v>0</v>
      </c>
      <c r="AI476" s="152">
        <f>IF(AI$5&lt;=$D476,0,IF(SUM($D476,I435)&gt;AI$5,$AK446/I435,$AK446-SUM($I476:AH476)))</f>
        <v>0</v>
      </c>
      <c r="AJ476" s="152">
        <f>IF(AJ$5&lt;=$D476,0,IF(SUM($D476,I435)&gt;AJ$5,$AK446/I435,$AK446-SUM($I476:AI476)))</f>
        <v>0</v>
      </c>
      <c r="AK476" s="152">
        <f>IF(AK$5&lt;=$D476,0,IF(SUM($D476,I435)&gt;AK$5,$AK446/I435,$AK446-SUM($I476:AJ476)))</f>
        <v>0</v>
      </c>
      <c r="AL476" s="153">
        <f>IF(AL$5&lt;=$D476,0,IF(SUM($D476,I435)&gt;AL$5,$AK446/I435,$AK446-SUM($I476:AK476)))</f>
        <v>0</v>
      </c>
      <c r="AM476" s="154">
        <f>IF(AM$5&lt;=$D476,0,IF(SUM($D476,I435)&gt;AM$5,$AK446/I435,$AK446-SUM($I476:AL476)))</f>
        <v>0</v>
      </c>
      <c r="AN476" s="154">
        <f>IF(AN$5&lt;=$D476,0,IF(SUM($D476,I435)&gt;AN$5,$AK446/I435,$AK446-SUM($I476:AM476)))</f>
        <v>0</v>
      </c>
      <c r="AO476" s="154">
        <f>IF(AO$5&lt;=$D476,0,IF(SUM($D476,I435)&gt;AO$5,$AK446/I435,$AK446-SUM($I476:AN476)))</f>
        <v>0</v>
      </c>
      <c r="AP476" s="154">
        <f>IF(AP$5&lt;=$D476,0,IF(SUM($D476,I435)&gt;AP$5,$AK446/I435,$AK446-SUM($I476:AO476)))</f>
        <v>0</v>
      </c>
      <c r="AQ476" s="154">
        <f>IF(AQ$5&lt;=$D476,0,IF(SUM($D476,I435)&gt;AQ$5,$AK446/I435,$AK446-SUM($I476:AP476)))</f>
        <v>0</v>
      </c>
      <c r="AR476" s="154">
        <f>IF(AR$5&lt;=$D476,0,IF(SUM($D476,I435)&gt;AR$5,$AK446/I435,$AK446-SUM($I476:AQ476)))</f>
        <v>0</v>
      </c>
      <c r="AS476" s="154">
        <f>IF(AS$5&lt;=$D476,0,IF(SUM($D476,I435)&gt;AS$5,$AK446/I435,$AK446-SUM($I476:AR476)))</f>
        <v>0</v>
      </c>
      <c r="AT476" s="154">
        <f>IF(AT$5&lt;=$D476,0,IF(SUM($D476,I435)&gt;AT$5,$AK446/I435,$AK446-SUM($I476:AS476)))</f>
        <v>0</v>
      </c>
      <c r="AU476" s="154">
        <f>IF(AU$5&lt;=$D476,0,IF(SUM($D476,I435)&gt;AU$5,$AK446/I435,$AK446-SUM($I476:AT476)))</f>
        <v>0</v>
      </c>
      <c r="AV476" s="154">
        <f>IF(AV$5&lt;=$D476,0,IF(SUM($D476,I435)&gt;AV$5,$AK446/I435,$AK446-SUM($I476:AU476)))</f>
        <v>0</v>
      </c>
      <c r="AW476" s="154">
        <f>IF(AW$5&lt;=$D476,0,IF(SUM($D476,I435)&gt;AW$5,$AK446/I435,$AK446-SUM($I476:AV476)))</f>
        <v>0</v>
      </c>
      <c r="AX476" s="154">
        <f>IF(AX$5&lt;=$D476,0,IF(SUM($D476,I435)&gt;AX$5,$AK446/I435,$AK446-SUM($I476:AW476)))</f>
        <v>0</v>
      </c>
      <c r="AY476" s="154">
        <f>IF(AY$5&lt;=$D476,0,IF(SUM($D476,I435)&gt;AY$5,$AK446/I435,$AK446-SUM($I476:AX476)))</f>
        <v>0</v>
      </c>
      <c r="AZ476" s="154">
        <f>IF(AZ$5&lt;=$D476,0,IF(SUM($D476,I435)&gt;AZ$5,$AK446/I435,$AK446-SUM($I476:AY476)))</f>
        <v>0</v>
      </c>
      <c r="BA476" s="154">
        <f>IF(BA$5&lt;=$D476,0,IF(SUM($D476,I435)&gt;BA$5,$AK446/I435,$AK446-SUM($I476:AZ476)))</f>
        <v>0</v>
      </c>
      <c r="BB476" s="154">
        <f>IF(BB$5&lt;=$D476,0,IF(SUM($D476,I435)&gt;BB$5,$AK446/I435,$AK446-SUM($I476:BA476)))</f>
        <v>0</v>
      </c>
      <c r="BC476" s="154">
        <f>IF(BC$5&lt;=$D476,0,IF(SUM($D476,I435)&gt;BC$5,$AK446/I435,$AK446-SUM($I476:BB476)))</f>
        <v>0</v>
      </c>
      <c r="BD476" s="154">
        <f>IF(BD$5&lt;=$D476,0,IF(SUM($D476,I435)&gt;BD$5,$AK446/I435,$AK446-SUM($I476:BC476)))</f>
        <v>0</v>
      </c>
      <c r="BE476" s="154">
        <f>IF(BE$5&lt;=$D476,0,IF(SUM($D476,I435)&gt;BE$5,$AK446/I435,$AK446-SUM($I476:BD476)))</f>
        <v>0</v>
      </c>
      <c r="BF476" s="154">
        <f>IF(BF$5&lt;=$D476,0,IF(SUM($D476,I435)&gt;BF$5,$AK446/I435,$AK446-SUM($I476:BE476)))</f>
        <v>0</v>
      </c>
      <c r="BG476" s="154">
        <f>IF(BG$5&lt;=$D476,0,IF(SUM($D476,I435)&gt;BG$5,$AK446/I435,$AK446-SUM($I476:BF476)))</f>
        <v>0</v>
      </c>
      <c r="BH476" s="154">
        <f>IF(BH$5&lt;=$D476,0,IF(SUM($D476,I435)&gt;BH$5,$AK446/I435,$AK446-SUM($I476:BG476)))</f>
        <v>0</v>
      </c>
      <c r="BI476" s="154">
        <f>IF(BI$5&lt;=$D476,0,IF(SUM($D476,I435)&gt;BI$5,$AK446/I435,$AK446-SUM($I476:BH476)))</f>
        <v>0</v>
      </c>
      <c r="BJ476" s="154">
        <f>IF(BJ$5&lt;=$D476,0,IF(SUM($D476,I435)&gt;BJ$5,$AK446/I435,$AK446-SUM($I476:BI476)))</f>
        <v>0</v>
      </c>
      <c r="BK476" s="154">
        <f>IF(BK$5&lt;=$D476,0,IF(SUM($D476,I435)&gt;BK$5,$AK446/I435,$AK446-SUM($I476:BJ476)))</f>
        <v>0</v>
      </c>
      <c r="BL476" s="154">
        <f>IF(BL$5&lt;=$D476,0,IF(SUM($D476,I435)&gt;BL$5,$AK446/I435,$AK446-SUM($I476:BK476)))</f>
        <v>0</v>
      </c>
      <c r="BM476" s="154">
        <f>IF(BM$5&lt;=$D476,0,IF(SUM($D476,I435)&gt;BM$5,$AK446/I435,$AK446-SUM($I476:BL476)))</f>
        <v>0</v>
      </c>
      <c r="BN476" s="154">
        <f>IF(BN$5&lt;=$D476,0,IF(SUM($D476,I435)&gt;BN$5,$AK446/I435,$AK446-SUM($I476:BM476)))</f>
        <v>0</v>
      </c>
      <c r="BO476" s="154">
        <f>IF(BO$5&lt;=$D476,0,IF(SUM($D476,I435)&gt;BO$5,$AK446/I435,$AK446-SUM($I476:BN476)))</f>
        <v>0</v>
      </c>
      <c r="BP476" s="154">
        <f>IF(BP$5&lt;=$D476,0,IF(SUM($D476,I435)&gt;BP$5,$AK446/I435,$AK446-SUM($I476:BO476)))</f>
        <v>0</v>
      </c>
      <c r="BQ476" s="154">
        <f>IF(BQ$5&lt;=$D476,0,IF(SUM($D476,I435)&gt;BQ$5,$AK446/I435,$AK446-SUM($I476:BP476)))</f>
        <v>0</v>
      </c>
      <c r="BR476" s="154">
        <f>IF(BR$5&lt;=$D476,0,IF(SUM($D476,I435)&gt;BR$5,$AK446/I435,$AK446-SUM($I476:BQ476)))</f>
        <v>0</v>
      </c>
      <c r="BS476" s="154">
        <f>IF(BS$5&lt;=$D476,0,IF(SUM($D476,I435)&gt;BS$5,$AK446/I435,$AK446-SUM($I476:BR476)))</f>
        <v>0</v>
      </c>
      <c r="BT476" s="154">
        <f>IF(BT$5&lt;=$D476,0,IF(SUM($D476,I435)&gt;BT$5,$AK446/I435,$AK446-SUM($I476:BS476)))</f>
        <v>0</v>
      </c>
      <c r="BU476" s="154">
        <f>IF(BU$5&lt;=$D476,0,IF(SUM($D476,I435)&gt;BU$5,$AK446/I435,$AK446-SUM($I476:BT476)))</f>
        <v>0</v>
      </c>
      <c r="BV476" s="154">
        <f>IF(BV$5&lt;=$D476,0,IF(SUM($D476,I435)&gt;BV$5,$AK446/I435,$AK446-SUM($I476:BU476)))</f>
        <v>0</v>
      </c>
      <c r="BW476" s="154">
        <f>IF(BW$5&lt;=$D476,0,IF(SUM($D476,I435)&gt;BW$5,$AK446/I435,$AK446-SUM($I476:BV476)))</f>
        <v>0</v>
      </c>
    </row>
    <row r="477" spans="4:75" ht="12.75" customHeight="1" outlineLevel="1">
      <c r="D477" s="155">
        <f t="shared" si="116"/>
        <v>2041</v>
      </c>
      <c r="E477" s="120" t="s">
        <v>55</v>
      </c>
      <c r="I477" s="134"/>
      <c r="J477" s="152">
        <f>IF(J$5&lt;=$D477,0,IF(SUM($D477,I435)&gt;J$5,$AL446/I435,$AL446-SUM($I477:I477)))</f>
        <v>0</v>
      </c>
      <c r="K477" s="152">
        <f>IF(K$5&lt;=$D477,0,IF(SUM($D477,I435)&gt;K$5,$AL446/I435,$AL446-SUM($I477:J477)))</f>
        <v>0</v>
      </c>
      <c r="L477" s="152">
        <f>IF(L$5&lt;=$D477,0,IF(SUM($D477,I435)&gt;L$5,$AL446/I435,$AL446-SUM($I477:K477)))</f>
        <v>0</v>
      </c>
      <c r="M477" s="152">
        <f>IF(M$5&lt;=$D477,0,IF(SUM($D477,I435)&gt;M$5,$AL446/I435,$AL446-SUM($I477:L477)))</f>
        <v>0</v>
      </c>
      <c r="N477" s="152">
        <f>IF(N$5&lt;=$D477,0,IF(SUM($D477,I435)&gt;N$5,$AL446/I435,$AL446-SUM($I477:M477)))</f>
        <v>0</v>
      </c>
      <c r="O477" s="152">
        <f>IF(O$5&lt;=$D477,0,IF(SUM($D477,I435)&gt;O$5,$AL446/I435,$AL446-SUM($I477:N477)))</f>
        <v>0</v>
      </c>
      <c r="P477" s="152">
        <f>IF(P$5&lt;=$D477,0,IF(SUM($D477,I435)&gt;P$5,$AL446/I435,$AL446-SUM($I477:O477)))</f>
        <v>0</v>
      </c>
      <c r="Q477" s="152">
        <f>IF(Q$5&lt;=$D477,0,IF(SUM($D477,I435)&gt;Q$5,$AL446/I435,$AL446-SUM($I477:P477)))</f>
        <v>0</v>
      </c>
      <c r="R477" s="152">
        <f>IF(R$5&lt;=$D477,0,IF(SUM($D477,I435)&gt;R$5,$AL446/I435,$AL446-SUM($I477:Q477)))</f>
        <v>0</v>
      </c>
      <c r="S477" s="152">
        <f>IF(S$5&lt;=$D477,0,IF(SUM($D477,I435)&gt;S$5,$AL446/I435,$AL446-SUM($I477:R477)))</f>
        <v>0</v>
      </c>
      <c r="T477" s="152">
        <f>IF(T$5&lt;=$D477,0,IF(SUM($D477,I435)&gt;T$5,$AL446/I435,$AL446-SUM($I477:S477)))</f>
        <v>0</v>
      </c>
      <c r="U477" s="152">
        <f>IF(U$5&lt;=$D477,0,IF(SUM($D477,I435)&gt;U$5,$AL446/I435,$AL446-SUM($I477:T477)))</f>
        <v>0</v>
      </c>
      <c r="V477" s="152">
        <f>IF(V$5&lt;=$D477,0,IF(SUM($D477,I435)&gt;V$5,$AL446/I435,$AL446-SUM($I477:U477)))</f>
        <v>0</v>
      </c>
      <c r="W477" s="152">
        <f>IF(W$5&lt;=$D477,0,IF(SUM($D477,I435)&gt;W$5,$AL446/I435,$AL446-SUM($I477:V477)))</f>
        <v>0</v>
      </c>
      <c r="X477" s="152">
        <f>IF(X$5&lt;=$D477,0,IF(SUM($D477,I435)&gt;X$5,$AL446/I435,$AL446-SUM($I477:W477)))</f>
        <v>0</v>
      </c>
      <c r="Y477" s="152">
        <f>IF(Y$5&lt;=$D477,0,IF(SUM($D477,I435)&gt;Y$5,$AL446/I435,$AL446-SUM($I477:X477)))</f>
        <v>0</v>
      </c>
      <c r="Z477" s="152">
        <f>IF(Z$5&lt;=$D477,0,IF(SUM($D477,I435)&gt;Z$5,$AL446/I435,$AL446-SUM($I477:Y477)))</f>
        <v>0</v>
      </c>
      <c r="AA477" s="152">
        <f>IF(AA$5&lt;=$D477,0,IF(SUM($D477,I435)&gt;AA$5,$AL446/I435,$AL446-SUM($I477:Z477)))</f>
        <v>0</v>
      </c>
      <c r="AB477" s="152">
        <f>IF(AB$5&lt;=$D477,0,IF(SUM($D477,I435)&gt;AB$5,$AL446/I435,$AL446-SUM($I477:AA477)))</f>
        <v>0</v>
      </c>
      <c r="AC477" s="152">
        <f>IF(AC$5&lt;=$D477,0,IF(SUM($D477,I435)&gt;AC$5,$AL446/I435,$AL446-SUM($I477:AB477)))</f>
        <v>0</v>
      </c>
      <c r="AD477" s="152">
        <f>IF(AD$5&lt;=$D477,0,IF(SUM($D477,I435)&gt;AD$5,$AL446/I435,$AL446-SUM($I477:AC477)))</f>
        <v>0</v>
      </c>
      <c r="AE477" s="152">
        <f>IF(AE$5&lt;=$D477,0,IF(SUM($D477,I435)&gt;AE$5,$AL446/I435,$AL446-SUM($I477:AD477)))</f>
        <v>0</v>
      </c>
      <c r="AF477" s="152">
        <f>IF(AF$5&lt;=$D477,0,IF(SUM($D477,I435)&gt;AF$5,$AL446/I435,$AL446-SUM($I477:AE477)))</f>
        <v>0</v>
      </c>
      <c r="AG477" s="152">
        <f>IF(AG$5&lt;=$D477,0,IF(SUM($D477,I435)&gt;AG$5,$AL446/I435,$AL446-SUM($I477:AF477)))</f>
        <v>0</v>
      </c>
      <c r="AH477" s="152">
        <f>IF(AH$5&lt;=$D477,0,IF(SUM($D477,I435)&gt;AH$5,$AL446/I435,$AL446-SUM($I477:AG477)))</f>
        <v>0</v>
      </c>
      <c r="AI477" s="152">
        <f>IF(AI$5&lt;=$D477,0,IF(SUM($D477,I435)&gt;AI$5,$AL446/I435,$AL446-SUM($I477:AH477)))</f>
        <v>0</v>
      </c>
      <c r="AJ477" s="152">
        <f>IF(AJ$5&lt;=$D477,0,IF(SUM($D477,I435)&gt;AJ$5,$AL446/I435,$AL446-SUM($I477:AI477)))</f>
        <v>0</v>
      </c>
      <c r="AK477" s="152">
        <f>IF(AK$5&lt;=$D477,0,IF(SUM($D477,I435)&gt;AK$5,$AL446/I435,$AL446-SUM($I477:AJ477)))</f>
        <v>0</v>
      </c>
      <c r="AL477" s="152">
        <f>IF(AL$5&lt;=$D477,0,IF(SUM($D477,I435)&gt;AL$5,$AL446/I435,$AL446-SUM($I477:AK477)))</f>
        <v>0</v>
      </c>
      <c r="AM477" s="153">
        <f>IF(AM$5&lt;=$D477,0,IF(SUM($D477,I435)&gt;AM$5,$AL446/I435,$AL446-SUM($I477:AL477)))</f>
        <v>0</v>
      </c>
      <c r="AN477" s="154">
        <f>IF(AN$5&lt;=$D477,0,IF(SUM($D477,I435)&gt;AN$5,$AL446/I435,$AL446-SUM($I477:AM477)))</f>
        <v>0</v>
      </c>
      <c r="AO477" s="154">
        <f>IF(AO$5&lt;=$D477,0,IF(SUM($D477,I435)&gt;AO$5,$AL446/I435,$AL446-SUM($I477:AN477)))</f>
        <v>0</v>
      </c>
      <c r="AP477" s="154">
        <f>IF(AP$5&lt;=$D477,0,IF(SUM($D477,I435)&gt;AP$5,$AL446/I435,$AL446-SUM($I477:AO477)))</f>
        <v>0</v>
      </c>
      <c r="AQ477" s="154">
        <f>IF(AQ$5&lt;=$D477,0,IF(SUM($D477,I435)&gt;AQ$5,$AL446/I435,$AL446-SUM($I477:AP477)))</f>
        <v>0</v>
      </c>
      <c r="AR477" s="154">
        <f>IF(AR$5&lt;=$D477,0,IF(SUM($D477,I435)&gt;AR$5,$AL446/I435,$AL446-SUM($I477:AQ477)))</f>
        <v>0</v>
      </c>
      <c r="AS477" s="154">
        <f>IF(AS$5&lt;=$D477,0,IF(SUM($D477,I435)&gt;AS$5,$AL446/I435,$AL446-SUM($I477:AR477)))</f>
        <v>0</v>
      </c>
      <c r="AT477" s="154">
        <f>IF(AT$5&lt;=$D477,0,IF(SUM($D477,I435)&gt;AT$5,$AL446/I435,$AL446-SUM($I477:AS477)))</f>
        <v>0</v>
      </c>
      <c r="AU477" s="154">
        <f>IF(AU$5&lt;=$D477,0,IF(SUM($D477,I435)&gt;AU$5,$AL446/I435,$AL446-SUM($I477:AT477)))</f>
        <v>0</v>
      </c>
      <c r="AV477" s="154">
        <f>IF(AV$5&lt;=$D477,0,IF(SUM($D477,I435)&gt;AV$5,$AL446/I435,$AL446-SUM($I477:AU477)))</f>
        <v>0</v>
      </c>
      <c r="AW477" s="154">
        <f>IF(AW$5&lt;=$D477,0,IF(SUM($D477,I435)&gt;AW$5,$AL446/I435,$AL446-SUM($I477:AV477)))</f>
        <v>0</v>
      </c>
      <c r="AX477" s="154">
        <f>IF(AX$5&lt;=$D477,0,IF(SUM($D477,I435)&gt;AX$5,$AL446/I435,$AL446-SUM($I477:AW477)))</f>
        <v>0</v>
      </c>
      <c r="AY477" s="154">
        <f>IF(AY$5&lt;=$D477,0,IF(SUM($D477,I435)&gt;AY$5,$AL446/I435,$AL446-SUM($I477:AX477)))</f>
        <v>0</v>
      </c>
      <c r="AZ477" s="154">
        <f>IF(AZ$5&lt;=$D477,0,IF(SUM($D477,I435)&gt;AZ$5,$AL446/I435,$AL446-SUM($I477:AY477)))</f>
        <v>0</v>
      </c>
      <c r="BA477" s="154">
        <f>IF(BA$5&lt;=$D477,0,IF(SUM($D477,I435)&gt;BA$5,$AL446/I435,$AL446-SUM($I477:AZ477)))</f>
        <v>0</v>
      </c>
      <c r="BB477" s="154">
        <f>IF(BB$5&lt;=$D477,0,IF(SUM($D477,I435)&gt;BB$5,$AL446/I435,$AL446-SUM($I477:BA477)))</f>
        <v>0</v>
      </c>
      <c r="BC477" s="154">
        <f>IF(BC$5&lt;=$D477,0,IF(SUM($D477,I435)&gt;BC$5,$AL446/I435,$AL446-SUM($I477:BB477)))</f>
        <v>0</v>
      </c>
      <c r="BD477" s="154">
        <f>IF(BD$5&lt;=$D477,0,IF(SUM($D477,I435)&gt;BD$5,$AL446/I435,$AL446-SUM($I477:BC477)))</f>
        <v>0</v>
      </c>
      <c r="BE477" s="154">
        <f>IF(BE$5&lt;=$D477,0,IF(SUM($D477,I435)&gt;BE$5,$AL446/I435,$AL446-SUM($I477:BD477)))</f>
        <v>0</v>
      </c>
      <c r="BF477" s="154">
        <f>IF(BF$5&lt;=$D477,0,IF(SUM($D477,I435)&gt;BF$5,$AL446/I435,$AL446-SUM($I477:BE477)))</f>
        <v>0</v>
      </c>
      <c r="BG477" s="154">
        <f>IF(BG$5&lt;=$D477,0,IF(SUM($D477,I435)&gt;BG$5,$AL446/I435,$AL446-SUM($I477:BF477)))</f>
        <v>0</v>
      </c>
      <c r="BH477" s="154">
        <f>IF(BH$5&lt;=$D477,0,IF(SUM($D477,I435)&gt;BH$5,$AL446/I435,$AL446-SUM($I477:BG477)))</f>
        <v>0</v>
      </c>
      <c r="BI477" s="154">
        <f>IF(BI$5&lt;=$D477,0,IF(SUM($D477,I435)&gt;BI$5,$AL446/I435,$AL446-SUM($I477:BH477)))</f>
        <v>0</v>
      </c>
      <c r="BJ477" s="154">
        <f>IF(BJ$5&lt;=$D477,0,IF(SUM($D477,I435)&gt;BJ$5,$AL446/I435,$AL446-SUM($I477:BI477)))</f>
        <v>0</v>
      </c>
      <c r="BK477" s="154">
        <f>IF(BK$5&lt;=$D477,0,IF(SUM($D477,I435)&gt;BK$5,$AL446/I435,$AL446-SUM($I477:BJ477)))</f>
        <v>0</v>
      </c>
      <c r="BL477" s="154">
        <f>IF(BL$5&lt;=$D477,0,IF(SUM($D477,I435)&gt;BL$5,$AL446/I435,$AL446-SUM($I477:BK477)))</f>
        <v>0</v>
      </c>
      <c r="BM477" s="154">
        <f>IF(BM$5&lt;=$D477,0,IF(SUM($D477,I435)&gt;BM$5,$AL446/I435,$AL446-SUM($I477:BL477)))</f>
        <v>0</v>
      </c>
      <c r="BN477" s="154">
        <f>IF(BN$5&lt;=$D477,0,IF(SUM($D477,I435)&gt;BN$5,$AL446/I435,$AL446-SUM($I477:BM477)))</f>
        <v>0</v>
      </c>
      <c r="BO477" s="154">
        <f>IF(BO$5&lt;=$D477,0,IF(SUM($D477,I435)&gt;BO$5,$AL446/I435,$AL446-SUM($I477:BN477)))</f>
        <v>0</v>
      </c>
      <c r="BP477" s="154">
        <f>IF(BP$5&lt;=$D477,0,IF(SUM($D477,I435)&gt;BP$5,$AL446/I435,$AL446-SUM($I477:BO477)))</f>
        <v>0</v>
      </c>
      <c r="BQ477" s="154">
        <f>IF(BQ$5&lt;=$D477,0,IF(SUM($D477,I435)&gt;BQ$5,$AL446/I435,$AL446-SUM($I477:BP477)))</f>
        <v>0</v>
      </c>
      <c r="BR477" s="154">
        <f>IF(BR$5&lt;=$D477,0,IF(SUM($D477,I435)&gt;BR$5,$AL446/I435,$AL446-SUM($I477:BQ477)))</f>
        <v>0</v>
      </c>
      <c r="BS477" s="154">
        <f>IF(BS$5&lt;=$D477,0,IF(SUM($D477,I435)&gt;BS$5,$AL446/I435,$AL446-SUM($I477:BR477)))</f>
        <v>0</v>
      </c>
      <c r="BT477" s="154">
        <f>IF(BT$5&lt;=$D477,0,IF(SUM($D477,I435)&gt;BT$5,$AL446/I435,$AL446-SUM($I477:BS477)))</f>
        <v>0</v>
      </c>
      <c r="BU477" s="154">
        <f>IF(BU$5&lt;=$D477,0,IF(SUM($D477,I435)&gt;BU$5,$AL446/I435,$AL446-SUM($I477:BT477)))</f>
        <v>0</v>
      </c>
      <c r="BV477" s="154">
        <f>IF(BV$5&lt;=$D477,0,IF(SUM($D477,I435)&gt;BV$5,$AL446/I435,$AL446-SUM($I477:BU477)))</f>
        <v>0</v>
      </c>
      <c r="BW477" s="154">
        <f>IF(BW$5&lt;=$D477,0,IF(SUM($D477,I435)&gt;BW$5,$AL446/I435,$AL446-SUM($I477:BV477)))</f>
        <v>0</v>
      </c>
    </row>
    <row r="478" spans="4:75" ht="12.75" customHeight="1" outlineLevel="1">
      <c r="D478" s="155">
        <f t="shared" si="116"/>
        <v>2042</v>
      </c>
      <c r="E478" s="120" t="s">
        <v>55</v>
      </c>
      <c r="I478" s="134"/>
      <c r="J478" s="152">
        <f>IF(J$5&lt;=$D478,0,IF(SUM($D478,I435)&gt;J$5,$AM446/I435,$AM446-SUM($I478:I478)))</f>
        <v>0</v>
      </c>
      <c r="K478" s="152">
        <f>IF(K$5&lt;=$D478,0,IF(SUM($D478,I435)&gt;K$5,$AM446/I435,$AM446-SUM($I478:J478)))</f>
        <v>0</v>
      </c>
      <c r="L478" s="152">
        <f>IF(L$5&lt;=$D478,0,IF(SUM($D478,I435)&gt;L$5,$AM446/I435,$AM446-SUM($I478:K478)))</f>
        <v>0</v>
      </c>
      <c r="M478" s="152">
        <f>IF(M$5&lt;=$D478,0,IF(SUM($D478,I435)&gt;M$5,$AM446/I435,$AM446-SUM($I478:L478)))</f>
        <v>0</v>
      </c>
      <c r="N478" s="152">
        <f>IF(N$5&lt;=$D478,0,IF(SUM($D478,I435)&gt;N$5,$AM446/I435,$AM446-SUM($I478:M478)))</f>
        <v>0</v>
      </c>
      <c r="O478" s="152">
        <f>IF(O$5&lt;=$D478,0,IF(SUM($D478,I435)&gt;O$5,$AM446/I435,$AM446-SUM($I478:N478)))</f>
        <v>0</v>
      </c>
      <c r="P478" s="152">
        <f>IF(P$5&lt;=$D478,0,IF(SUM($D478,I435)&gt;P$5,$AM446/I435,$AM446-SUM($I478:O478)))</f>
        <v>0</v>
      </c>
      <c r="Q478" s="152">
        <f>IF(Q$5&lt;=$D478,0,IF(SUM($D478,I435)&gt;Q$5,$AM446/I435,$AM446-SUM($I478:P478)))</f>
        <v>0</v>
      </c>
      <c r="R478" s="152">
        <f>IF(R$5&lt;=$D478,0,IF(SUM($D478,I435)&gt;R$5,$AM446/I435,$AM446-SUM($I478:Q478)))</f>
        <v>0</v>
      </c>
      <c r="S478" s="152">
        <f>IF(S$5&lt;=$D478,0,IF(SUM($D478,I435)&gt;S$5,$AM446/I435,$AM446-SUM($I478:R478)))</f>
        <v>0</v>
      </c>
      <c r="T478" s="152">
        <f>IF(T$5&lt;=$D478,0,IF(SUM($D478,I435)&gt;T$5,$AM446/I435,$AM446-SUM($I478:S478)))</f>
        <v>0</v>
      </c>
      <c r="U478" s="152">
        <f>IF(U$5&lt;=$D478,0,IF(SUM($D478,I435)&gt;U$5,$AM446/I435,$AM446-SUM($I478:T478)))</f>
        <v>0</v>
      </c>
      <c r="V478" s="152">
        <f>IF(V$5&lt;=$D478,0,IF(SUM($D478,I435)&gt;V$5,$AM446/I435,$AM446-SUM($I478:U478)))</f>
        <v>0</v>
      </c>
      <c r="W478" s="152">
        <f>IF(W$5&lt;=$D478,0,IF(SUM($D478,I435)&gt;W$5,$AM446/I435,$AM446-SUM($I478:V478)))</f>
        <v>0</v>
      </c>
      <c r="X478" s="152">
        <f>IF(X$5&lt;=$D478,0,IF(SUM($D478,I435)&gt;X$5,$AM446/I435,$AM446-SUM($I478:W478)))</f>
        <v>0</v>
      </c>
      <c r="Y478" s="152">
        <f>IF(Y$5&lt;=$D478,0,IF(SUM($D478,I435)&gt;Y$5,$AM446/I435,$AM446-SUM($I478:X478)))</f>
        <v>0</v>
      </c>
      <c r="Z478" s="152">
        <f>IF(Z$5&lt;=$D478,0,IF(SUM($D478,I435)&gt;Z$5,$AM446/I435,$AM446-SUM($I478:Y478)))</f>
        <v>0</v>
      </c>
      <c r="AA478" s="152">
        <f>IF(AA$5&lt;=$D478,0,IF(SUM($D478,I435)&gt;AA$5,$AM446/I435,$AM446-SUM($I478:Z478)))</f>
        <v>0</v>
      </c>
      <c r="AB478" s="152">
        <f>IF(AB$5&lt;=$D478,0,IF(SUM($D478,I435)&gt;AB$5,$AM446/I435,$AM446-SUM($I478:AA478)))</f>
        <v>0</v>
      </c>
      <c r="AC478" s="152">
        <f>IF(AC$5&lt;=$D478,0,IF(SUM($D478,I435)&gt;AC$5,$AM446/I435,$AM446-SUM($I478:AB478)))</f>
        <v>0</v>
      </c>
      <c r="AD478" s="152">
        <f>IF(AD$5&lt;=$D478,0,IF(SUM($D478,I435)&gt;AD$5,$AM446/I435,$AM446-SUM($I478:AC478)))</f>
        <v>0</v>
      </c>
      <c r="AE478" s="152">
        <f>IF(AE$5&lt;=$D478,0,IF(SUM($D478,I435)&gt;AE$5,$AM446/I435,$AM446-SUM($I478:AD478)))</f>
        <v>0</v>
      </c>
      <c r="AF478" s="152">
        <f>IF(AF$5&lt;=$D478,0,IF(SUM($D478,I435)&gt;AF$5,$AM446/I435,$AM446-SUM($I478:AE478)))</f>
        <v>0</v>
      </c>
      <c r="AG478" s="152">
        <f>IF(AG$5&lt;=$D478,0,IF(SUM($D478,I435)&gt;AG$5,$AM446/I435,$AM446-SUM($I478:AF478)))</f>
        <v>0</v>
      </c>
      <c r="AH478" s="152">
        <f>IF(AH$5&lt;=$D478,0,IF(SUM($D478,I435)&gt;AH$5,$AM446/I435,$AM446-SUM($I478:AG478)))</f>
        <v>0</v>
      </c>
      <c r="AI478" s="152">
        <f>IF(AI$5&lt;=$D478,0,IF(SUM($D478,I435)&gt;AI$5,$AM446/I435,$AM446-SUM($I478:AH478)))</f>
        <v>0</v>
      </c>
      <c r="AJ478" s="152">
        <f>IF(AJ$5&lt;=$D478,0,IF(SUM($D478,I435)&gt;AJ$5,$AM446/I435,$AM446-SUM($I478:AI478)))</f>
        <v>0</v>
      </c>
      <c r="AK478" s="152">
        <f>IF(AK$5&lt;=$D478,0,IF(SUM($D478,I435)&gt;AK$5,$AM446/I435,$AM446-SUM($I478:AJ478)))</f>
        <v>0</v>
      </c>
      <c r="AL478" s="152">
        <f>IF(AL$5&lt;=$D478,0,IF(SUM($D478,I435)&gt;AL$5,$AM446/I435,$AM446-SUM($I478:AK478)))</f>
        <v>0</v>
      </c>
      <c r="AM478" s="152">
        <f>IF(AM$5&lt;=$D478,0,IF(SUM($D478,I435)&gt;AM$5,$AM446/I435,$AM446-SUM($I478:AL478)))</f>
        <v>0</v>
      </c>
      <c r="AN478" s="153">
        <f>IF(AN$5&lt;=$D478,0,IF(SUM($D478,I435)&gt;AN$5,$AM446/I435,$AM446-SUM($I478:AM478)))</f>
        <v>0</v>
      </c>
      <c r="AO478" s="154">
        <f>IF(AO$5&lt;=$D478,0,IF(SUM($D478,I435)&gt;AO$5,$AM446/I435,$AM446-SUM($I478:AN478)))</f>
        <v>0</v>
      </c>
      <c r="AP478" s="154">
        <f>IF(AP$5&lt;=$D478,0,IF(SUM($D478,I435)&gt;AP$5,$AM446/I435,$AM446-SUM($I478:AO478)))</f>
        <v>0</v>
      </c>
      <c r="AQ478" s="154">
        <f>IF(AQ$5&lt;=$D478,0,IF(SUM($D478,I435)&gt;AQ$5,$AM446/I435,$AM446-SUM($I478:AP478)))</f>
        <v>0</v>
      </c>
      <c r="AR478" s="154">
        <f>IF(AR$5&lt;=$D478,0,IF(SUM($D478,I435)&gt;AR$5,$AM446/I435,$AM446-SUM($I478:AQ478)))</f>
        <v>0</v>
      </c>
      <c r="AS478" s="154">
        <f>IF(AS$5&lt;=$D478,0,IF(SUM($D478,I435)&gt;AS$5,$AM446/I435,$AM446-SUM($I478:AR478)))</f>
        <v>0</v>
      </c>
      <c r="AT478" s="154">
        <f>IF(AT$5&lt;=$D478,0,IF(SUM($D478,I435)&gt;AT$5,$AM446/I435,$AM446-SUM($I478:AS478)))</f>
        <v>0</v>
      </c>
      <c r="AU478" s="154">
        <f>IF(AU$5&lt;=$D478,0,IF(SUM($D478,I435)&gt;AU$5,$AM446/I435,$AM446-SUM($I478:AT478)))</f>
        <v>0</v>
      </c>
      <c r="AV478" s="154">
        <f>IF(AV$5&lt;=$D478,0,IF(SUM($D478,I435)&gt;AV$5,$AM446/I435,$AM446-SUM($I478:AU478)))</f>
        <v>0</v>
      </c>
      <c r="AW478" s="154">
        <f>IF(AW$5&lt;=$D478,0,IF(SUM($D478,I435)&gt;AW$5,$AM446/I435,$AM446-SUM($I478:AV478)))</f>
        <v>0</v>
      </c>
      <c r="AX478" s="154">
        <f>IF(AX$5&lt;=$D478,0,IF(SUM($D478,I435)&gt;AX$5,$AM446/I435,$AM446-SUM($I478:AW478)))</f>
        <v>0</v>
      </c>
      <c r="AY478" s="154">
        <f>IF(AY$5&lt;=$D478,0,IF(SUM($D478,I435)&gt;AY$5,$AM446/I435,$AM446-SUM($I478:AX478)))</f>
        <v>0</v>
      </c>
      <c r="AZ478" s="154">
        <f>IF(AZ$5&lt;=$D478,0,IF(SUM($D478,I435)&gt;AZ$5,$AM446/I435,$AM446-SUM($I478:AY478)))</f>
        <v>0</v>
      </c>
      <c r="BA478" s="154">
        <f>IF(BA$5&lt;=$D478,0,IF(SUM($D478,I435)&gt;BA$5,$AM446/I435,$AM446-SUM($I478:AZ478)))</f>
        <v>0</v>
      </c>
      <c r="BB478" s="154">
        <f>IF(BB$5&lt;=$D478,0,IF(SUM($D478,I435)&gt;BB$5,$AM446/I435,$AM446-SUM($I478:BA478)))</f>
        <v>0</v>
      </c>
      <c r="BC478" s="154">
        <f>IF(BC$5&lt;=$D478,0,IF(SUM($D478,I435)&gt;BC$5,$AM446/I435,$AM446-SUM($I478:BB478)))</f>
        <v>0</v>
      </c>
      <c r="BD478" s="154">
        <f>IF(BD$5&lt;=$D478,0,IF(SUM($D478,I435)&gt;BD$5,$AM446/I435,$AM446-SUM($I478:BC478)))</f>
        <v>0</v>
      </c>
      <c r="BE478" s="154">
        <f>IF(BE$5&lt;=$D478,0,IF(SUM($D478,I435)&gt;BE$5,$AM446/I435,$AM446-SUM($I478:BD478)))</f>
        <v>0</v>
      </c>
      <c r="BF478" s="154">
        <f>IF(BF$5&lt;=$D478,0,IF(SUM($D478,I435)&gt;BF$5,$AM446/I435,$AM446-SUM($I478:BE478)))</f>
        <v>0</v>
      </c>
      <c r="BG478" s="154">
        <f>IF(BG$5&lt;=$D478,0,IF(SUM($D478,I435)&gt;BG$5,$AM446/I435,$AM446-SUM($I478:BF478)))</f>
        <v>0</v>
      </c>
      <c r="BH478" s="154">
        <f>IF(BH$5&lt;=$D478,0,IF(SUM($D478,I435)&gt;BH$5,$AM446/I435,$AM446-SUM($I478:BG478)))</f>
        <v>0</v>
      </c>
      <c r="BI478" s="154">
        <f>IF(BI$5&lt;=$D478,0,IF(SUM($D478,I435)&gt;BI$5,$AM446/I435,$AM446-SUM($I478:BH478)))</f>
        <v>0</v>
      </c>
      <c r="BJ478" s="154">
        <f>IF(BJ$5&lt;=$D478,0,IF(SUM($D478,I435)&gt;BJ$5,$AM446/I435,$AM446-SUM($I478:BI478)))</f>
        <v>0</v>
      </c>
      <c r="BK478" s="154">
        <f>IF(BK$5&lt;=$D478,0,IF(SUM($D478,I435)&gt;BK$5,$AM446/I435,$AM446-SUM($I478:BJ478)))</f>
        <v>0</v>
      </c>
      <c r="BL478" s="154">
        <f>IF(BL$5&lt;=$D478,0,IF(SUM($D478,I435)&gt;BL$5,$AM446/I435,$AM446-SUM($I478:BK478)))</f>
        <v>0</v>
      </c>
      <c r="BM478" s="154">
        <f>IF(BM$5&lt;=$D478,0,IF(SUM($D478,I435)&gt;BM$5,$AM446/I435,$AM446-SUM($I478:BL478)))</f>
        <v>0</v>
      </c>
      <c r="BN478" s="154">
        <f>IF(BN$5&lt;=$D478,0,IF(SUM($D478,I435)&gt;BN$5,$AM446/I435,$AM446-SUM($I478:BM478)))</f>
        <v>0</v>
      </c>
      <c r="BO478" s="154">
        <f>IF(BO$5&lt;=$D478,0,IF(SUM($D478,I435)&gt;BO$5,$AM446/I435,$AM446-SUM($I478:BN478)))</f>
        <v>0</v>
      </c>
      <c r="BP478" s="154">
        <f>IF(BP$5&lt;=$D478,0,IF(SUM($D478,I435)&gt;BP$5,$AM446/I435,$AM446-SUM($I478:BO478)))</f>
        <v>0</v>
      </c>
      <c r="BQ478" s="154">
        <f>IF(BQ$5&lt;=$D478,0,IF(SUM($D478,I435)&gt;BQ$5,$AM446/I435,$AM446-SUM($I478:BP478)))</f>
        <v>0</v>
      </c>
      <c r="BR478" s="154">
        <f>IF(BR$5&lt;=$D478,0,IF(SUM($D478,I435)&gt;BR$5,$AM446/I435,$AM446-SUM($I478:BQ478)))</f>
        <v>0</v>
      </c>
      <c r="BS478" s="154">
        <f>IF(BS$5&lt;=$D478,0,IF(SUM($D478,I435)&gt;BS$5,$AM446/I435,$AM446-SUM($I478:BR478)))</f>
        <v>0</v>
      </c>
      <c r="BT478" s="154">
        <f>IF(BT$5&lt;=$D478,0,IF(SUM($D478,I435)&gt;BT$5,$AM446/I435,$AM446-SUM($I478:BS478)))</f>
        <v>0</v>
      </c>
      <c r="BU478" s="154">
        <f>IF(BU$5&lt;=$D478,0,IF(SUM($D478,I435)&gt;BU$5,$AM446/I435,$AM446-SUM($I478:BT478)))</f>
        <v>0</v>
      </c>
      <c r="BV478" s="154">
        <f>IF(BV$5&lt;=$D478,0,IF(SUM($D478,I435)&gt;BV$5,$AM446/I435,$AM446-SUM($I478:BU478)))</f>
        <v>0</v>
      </c>
      <c r="BW478" s="154">
        <f>IF(BW$5&lt;=$D478,0,IF(SUM($D478,I435)&gt;BW$5,$AM446/I435,$AM446-SUM($I478:BV478)))</f>
        <v>0</v>
      </c>
    </row>
    <row r="479" spans="4:75" ht="12.75" customHeight="1" outlineLevel="1">
      <c r="I479" s="134"/>
    </row>
    <row r="480" spans="4:75" ht="12.75" customHeight="1">
      <c r="D480" s="126" t="s">
        <v>28</v>
      </c>
      <c r="E480" s="120" t="s">
        <v>55</v>
      </c>
      <c r="I480" s="134"/>
      <c r="J480" s="120">
        <f>J440+SUM(J448:J478)</f>
        <v>0.12093648578159578</v>
      </c>
      <c r="K480" s="120">
        <f t="shared" ref="K480:BQ480" si="117">K440+SUM(K448:K478)</f>
        <v>0.12825924696275542</v>
      </c>
      <c r="L480" s="120">
        <f t="shared" si="117"/>
        <v>0.17288033986627818</v>
      </c>
      <c r="M480" s="120">
        <f t="shared" si="117"/>
        <v>0.19662898084193531</v>
      </c>
      <c r="N480" s="120">
        <f t="shared" si="117"/>
        <v>0.20188738158426603</v>
      </c>
      <c r="O480" s="120">
        <f t="shared" si="117"/>
        <v>0.20188738158426603</v>
      </c>
      <c r="P480" s="120">
        <f t="shared" si="117"/>
        <v>0.20188738158426603</v>
      </c>
      <c r="Q480" s="120">
        <f t="shared" si="117"/>
        <v>0.19764858964380982</v>
      </c>
      <c r="R480" s="120">
        <f t="shared" si="117"/>
        <v>8.0950895802670245E-2</v>
      </c>
      <c r="S480" s="120">
        <f t="shared" si="117"/>
        <v>8.0950895802670245E-2</v>
      </c>
      <c r="T480" s="120">
        <f t="shared" si="117"/>
        <v>8.0950895802670245E-2</v>
      </c>
      <c r="U480" s="120">
        <f t="shared" si="117"/>
        <v>7.3628134621510535E-2</v>
      </c>
      <c r="V480" s="120">
        <f t="shared" si="117"/>
        <v>2.9007041717987909E-2</v>
      </c>
      <c r="W480" s="120">
        <f t="shared" si="117"/>
        <v>5.258400742330728E-3</v>
      </c>
      <c r="X480" s="120">
        <f t="shared" si="117"/>
        <v>0</v>
      </c>
      <c r="Y480" s="120">
        <f t="shared" si="117"/>
        <v>0</v>
      </c>
      <c r="Z480" s="120">
        <f t="shared" si="117"/>
        <v>0</v>
      </c>
      <c r="AA480" s="120">
        <f t="shared" si="117"/>
        <v>0</v>
      </c>
      <c r="AB480" s="120">
        <f t="shared" si="117"/>
        <v>0</v>
      </c>
      <c r="AC480" s="120">
        <f t="shared" si="117"/>
        <v>0</v>
      </c>
      <c r="AD480" s="120">
        <f t="shared" si="117"/>
        <v>0</v>
      </c>
      <c r="AE480" s="120">
        <f t="shared" si="117"/>
        <v>0</v>
      </c>
      <c r="AF480" s="120">
        <f t="shared" si="117"/>
        <v>0</v>
      </c>
      <c r="AG480" s="120">
        <f t="shared" si="117"/>
        <v>0</v>
      </c>
      <c r="AH480" s="120">
        <f t="shared" si="117"/>
        <v>0</v>
      </c>
      <c r="AI480" s="120">
        <f t="shared" si="117"/>
        <v>0</v>
      </c>
      <c r="AJ480" s="120">
        <f t="shared" si="117"/>
        <v>0</v>
      </c>
      <c r="AK480" s="120">
        <f t="shared" si="117"/>
        <v>0</v>
      </c>
      <c r="AL480" s="120">
        <f t="shared" si="117"/>
        <v>0</v>
      </c>
      <c r="AM480" s="120">
        <f t="shared" si="117"/>
        <v>0</v>
      </c>
      <c r="AN480" s="120">
        <f t="shared" si="117"/>
        <v>0</v>
      </c>
      <c r="AO480" s="120">
        <f t="shared" si="117"/>
        <v>0</v>
      </c>
      <c r="AP480" s="120">
        <f t="shared" si="117"/>
        <v>0</v>
      </c>
      <c r="AQ480" s="120">
        <f t="shared" si="117"/>
        <v>0</v>
      </c>
      <c r="AR480" s="120">
        <f t="shared" si="117"/>
        <v>0</v>
      </c>
      <c r="AS480" s="120">
        <f t="shared" si="117"/>
        <v>0</v>
      </c>
      <c r="AT480" s="120">
        <f t="shared" si="117"/>
        <v>0</v>
      </c>
      <c r="AU480" s="120">
        <f t="shared" si="117"/>
        <v>0</v>
      </c>
      <c r="AV480" s="120">
        <f t="shared" si="117"/>
        <v>0</v>
      </c>
      <c r="AW480" s="120">
        <f t="shared" si="117"/>
        <v>0</v>
      </c>
      <c r="AX480" s="120">
        <f t="shared" si="117"/>
        <v>0</v>
      </c>
      <c r="AY480" s="120">
        <f t="shared" si="117"/>
        <v>0</v>
      </c>
      <c r="AZ480" s="120">
        <f t="shared" si="117"/>
        <v>0</v>
      </c>
      <c r="BA480" s="120">
        <f t="shared" si="117"/>
        <v>0</v>
      </c>
      <c r="BB480" s="120">
        <f t="shared" si="117"/>
        <v>0</v>
      </c>
      <c r="BC480" s="120">
        <f t="shared" si="117"/>
        <v>0</v>
      </c>
      <c r="BD480" s="120">
        <f t="shared" si="117"/>
        <v>0</v>
      </c>
      <c r="BE480" s="120">
        <f t="shared" si="117"/>
        <v>0</v>
      </c>
      <c r="BF480" s="120">
        <f t="shared" si="117"/>
        <v>0</v>
      </c>
      <c r="BG480" s="120">
        <f t="shared" si="117"/>
        <v>0</v>
      </c>
      <c r="BH480" s="120">
        <f t="shared" si="117"/>
        <v>0</v>
      </c>
      <c r="BI480" s="120">
        <f t="shared" si="117"/>
        <v>0</v>
      </c>
      <c r="BJ480" s="120">
        <f t="shared" si="117"/>
        <v>0</v>
      </c>
      <c r="BK480" s="120">
        <f t="shared" si="117"/>
        <v>0</v>
      </c>
      <c r="BL480" s="120">
        <f t="shared" si="117"/>
        <v>0</v>
      </c>
      <c r="BM480" s="120">
        <f t="shared" si="117"/>
        <v>0</v>
      </c>
      <c r="BN480" s="120">
        <f t="shared" si="117"/>
        <v>0</v>
      </c>
      <c r="BO480" s="120">
        <f t="shared" si="117"/>
        <v>0</v>
      </c>
      <c r="BP480" s="120">
        <f t="shared" si="117"/>
        <v>0</v>
      </c>
      <c r="BQ480" s="120">
        <f t="shared" si="117"/>
        <v>0</v>
      </c>
      <c r="BR480" s="120">
        <f t="shared" ref="BR480:BV480" si="118">BR440+SUM(BR448:BR478)</f>
        <v>0</v>
      </c>
      <c r="BS480" s="120">
        <f t="shared" si="118"/>
        <v>0</v>
      </c>
      <c r="BT480" s="120">
        <f t="shared" si="118"/>
        <v>0</v>
      </c>
      <c r="BU480" s="120">
        <f t="shared" si="118"/>
        <v>0</v>
      </c>
      <c r="BV480" s="120">
        <f t="shared" si="118"/>
        <v>0</v>
      </c>
      <c r="BW480" s="120">
        <f t="shared" ref="BW480" si="119">BW440+SUM(BW448:BW478)</f>
        <v>0</v>
      </c>
    </row>
    <row r="481" spans="1:75" ht="12.75" customHeight="1">
      <c r="D481" s="126" t="s">
        <v>30</v>
      </c>
      <c r="E481" s="120" t="s">
        <v>55</v>
      </c>
      <c r="I481" s="134"/>
      <c r="J481" s="120">
        <f>J446-SUM(J449:J478)+I481</f>
        <v>7.3227611811596274E-2</v>
      </c>
      <c r="K481" s="120">
        <f t="shared" ref="K481" si="120">K446-SUM(K449:K478)+J481</f>
        <v>0.51211577966566424</v>
      </c>
      <c r="L481" s="120">
        <f t="shared" ref="L481:BW481" si="121">L446-SUM(L449:L478)+K481</f>
        <v>0.69765833533755317</v>
      </c>
      <c r="M481" s="120">
        <f t="shared" si="121"/>
        <v>0.67454984770052095</v>
      </c>
      <c r="N481" s="120">
        <f t="shared" si="121"/>
        <v>0.59359895189785072</v>
      </c>
      <c r="O481" s="120">
        <f t="shared" si="121"/>
        <v>0.51264805609518049</v>
      </c>
      <c r="P481" s="120">
        <f t="shared" si="121"/>
        <v>0.43169716029251026</v>
      </c>
      <c r="Q481" s="120">
        <f t="shared" si="121"/>
        <v>0.35074626448984003</v>
      </c>
      <c r="R481" s="120">
        <f t="shared" si="121"/>
        <v>0.2697953686871698</v>
      </c>
      <c r="S481" s="120">
        <f t="shared" si="121"/>
        <v>0.18884447288449957</v>
      </c>
      <c r="T481" s="120">
        <f t="shared" si="121"/>
        <v>0.10789357708182933</v>
      </c>
      <c r="U481" s="120">
        <f t="shared" si="121"/>
        <v>3.426544246031879E-2</v>
      </c>
      <c r="V481" s="120">
        <f t="shared" si="121"/>
        <v>5.2584007423308807E-3</v>
      </c>
      <c r="W481" s="120">
        <f t="shared" si="121"/>
        <v>1.5265566588595902E-16</v>
      </c>
      <c r="X481" s="120">
        <f t="shared" si="121"/>
        <v>1.5265566588595902E-16</v>
      </c>
      <c r="Y481" s="120">
        <f t="shared" si="121"/>
        <v>1.5265566588595902E-16</v>
      </c>
      <c r="Z481" s="120">
        <f t="shared" si="121"/>
        <v>1.5265566588595902E-16</v>
      </c>
      <c r="AA481" s="120">
        <f t="shared" si="121"/>
        <v>1.5265566588595902E-16</v>
      </c>
      <c r="AB481" s="120">
        <f t="shared" si="121"/>
        <v>1.5265566588595902E-16</v>
      </c>
      <c r="AC481" s="120">
        <f t="shared" si="121"/>
        <v>1.5265566588595902E-16</v>
      </c>
      <c r="AD481" s="120">
        <f t="shared" si="121"/>
        <v>1.5265566588595902E-16</v>
      </c>
      <c r="AE481" s="120">
        <f t="shared" si="121"/>
        <v>1.5265566588595902E-16</v>
      </c>
      <c r="AF481" s="120">
        <f t="shared" si="121"/>
        <v>1.5265566588595902E-16</v>
      </c>
      <c r="AG481" s="120">
        <f t="shared" si="121"/>
        <v>1.5265566588595902E-16</v>
      </c>
      <c r="AH481" s="120">
        <f t="shared" si="121"/>
        <v>1.5265566588595902E-16</v>
      </c>
      <c r="AI481" s="120">
        <f t="shared" si="121"/>
        <v>1.5265566588595902E-16</v>
      </c>
      <c r="AJ481" s="120">
        <f t="shared" si="121"/>
        <v>1.5265566588595902E-16</v>
      </c>
      <c r="AK481" s="120">
        <f t="shared" si="121"/>
        <v>1.5265566588595902E-16</v>
      </c>
      <c r="AL481" s="120">
        <f t="shared" si="121"/>
        <v>1.5265566588595902E-16</v>
      </c>
      <c r="AM481" s="120">
        <f t="shared" si="121"/>
        <v>1.5265566588595902E-16</v>
      </c>
      <c r="AN481" s="120">
        <f t="shared" si="121"/>
        <v>1.5265566588595902E-16</v>
      </c>
      <c r="AO481" s="120">
        <f t="shared" si="121"/>
        <v>1.5265566588595902E-16</v>
      </c>
      <c r="AP481" s="120">
        <f t="shared" si="121"/>
        <v>1.5265566588595902E-16</v>
      </c>
      <c r="AQ481" s="120">
        <f t="shared" si="121"/>
        <v>1.5265566588595902E-16</v>
      </c>
      <c r="AR481" s="120">
        <f t="shared" si="121"/>
        <v>1.5265566588595902E-16</v>
      </c>
      <c r="AS481" s="120">
        <f t="shared" si="121"/>
        <v>1.5265566588595902E-16</v>
      </c>
      <c r="AT481" s="120">
        <f t="shared" si="121"/>
        <v>1.5265566588595902E-16</v>
      </c>
      <c r="AU481" s="120">
        <f t="shared" si="121"/>
        <v>1.5265566588595902E-16</v>
      </c>
      <c r="AV481" s="120">
        <f t="shared" si="121"/>
        <v>1.5265566588595902E-16</v>
      </c>
      <c r="AW481" s="120">
        <f t="shared" si="121"/>
        <v>1.5265566588595902E-16</v>
      </c>
      <c r="AX481" s="120">
        <f t="shared" si="121"/>
        <v>1.5265566588595902E-16</v>
      </c>
      <c r="AY481" s="120">
        <f t="shared" si="121"/>
        <v>1.5265566588595902E-16</v>
      </c>
      <c r="AZ481" s="120">
        <f t="shared" si="121"/>
        <v>1.5265566588595902E-16</v>
      </c>
      <c r="BA481" s="120">
        <f t="shared" si="121"/>
        <v>1.5265566588595902E-16</v>
      </c>
      <c r="BB481" s="120">
        <f t="shared" si="121"/>
        <v>1.5265566588595902E-16</v>
      </c>
      <c r="BC481" s="120">
        <f t="shared" si="121"/>
        <v>1.5265566588595902E-16</v>
      </c>
      <c r="BD481" s="120">
        <f t="shared" si="121"/>
        <v>1.5265566588595902E-16</v>
      </c>
      <c r="BE481" s="120">
        <f t="shared" si="121"/>
        <v>1.5265566588595902E-16</v>
      </c>
      <c r="BF481" s="120">
        <f t="shared" si="121"/>
        <v>1.5265566588595902E-16</v>
      </c>
      <c r="BG481" s="120">
        <f t="shared" si="121"/>
        <v>1.5265566588595902E-16</v>
      </c>
      <c r="BH481" s="120">
        <f t="shared" si="121"/>
        <v>1.5265566588595902E-16</v>
      </c>
      <c r="BI481" s="120">
        <f t="shared" si="121"/>
        <v>1.5265566588595902E-16</v>
      </c>
      <c r="BJ481" s="120">
        <f t="shared" si="121"/>
        <v>1.5265566588595902E-16</v>
      </c>
      <c r="BK481" s="120">
        <f t="shared" si="121"/>
        <v>1.5265566588595902E-16</v>
      </c>
      <c r="BL481" s="120">
        <f t="shared" si="121"/>
        <v>1.5265566588595902E-16</v>
      </c>
      <c r="BM481" s="120">
        <f t="shared" si="121"/>
        <v>1.5265566588595902E-16</v>
      </c>
      <c r="BN481" s="120">
        <f t="shared" si="121"/>
        <v>1.5265566588595902E-16</v>
      </c>
      <c r="BO481" s="120">
        <f t="shared" si="121"/>
        <v>1.5265566588595902E-16</v>
      </c>
      <c r="BP481" s="120">
        <f t="shared" si="121"/>
        <v>1.5265566588595902E-16</v>
      </c>
      <c r="BQ481" s="120">
        <f t="shared" si="121"/>
        <v>1.5265566588595902E-16</v>
      </c>
      <c r="BR481" s="120">
        <f t="shared" si="121"/>
        <v>1.5265566588595902E-16</v>
      </c>
      <c r="BS481" s="120">
        <f t="shared" si="121"/>
        <v>1.5265566588595902E-16</v>
      </c>
      <c r="BT481" s="120">
        <f t="shared" si="121"/>
        <v>1.5265566588595902E-16</v>
      </c>
      <c r="BU481" s="120">
        <f t="shared" si="121"/>
        <v>1.5265566588595902E-16</v>
      </c>
      <c r="BV481" s="120">
        <f t="shared" si="121"/>
        <v>1.5265566588595902E-16</v>
      </c>
      <c r="BW481" s="120">
        <f t="shared" si="121"/>
        <v>1.5265566588595902E-16</v>
      </c>
    </row>
    <row r="482" spans="1:75" ht="12.75" customHeight="1">
      <c r="D482" s="126" t="str">
        <f>"Total Closing RAB - "&amp;B433</f>
        <v>Total Closing RAB - Other</v>
      </c>
      <c r="E482" s="120" t="s">
        <v>55</v>
      </c>
      <c r="I482" s="134"/>
      <c r="J482" s="120">
        <f t="shared" ref="J482:BU482" si="122">J481+J443</f>
        <v>0.91554422034231064</v>
      </c>
      <c r="K482" s="120">
        <f t="shared" si="122"/>
        <v>1.2334959024147829</v>
      </c>
      <c r="L482" s="120">
        <f t="shared" si="122"/>
        <v>1.298101972305076</v>
      </c>
      <c r="M482" s="120">
        <f t="shared" si="122"/>
        <v>1.154056998886448</v>
      </c>
      <c r="N482" s="120">
        <f t="shared" si="122"/>
        <v>0.95216961730218197</v>
      </c>
      <c r="O482" s="120">
        <f t="shared" si="122"/>
        <v>0.75028223571791597</v>
      </c>
      <c r="P482" s="120">
        <f t="shared" si="122"/>
        <v>0.54839485413364997</v>
      </c>
      <c r="Q482" s="120">
        <f t="shared" si="122"/>
        <v>0.35074626448984014</v>
      </c>
      <c r="R482" s="120">
        <f t="shared" si="122"/>
        <v>0.26979536868716991</v>
      </c>
      <c r="S482" s="120">
        <f t="shared" si="122"/>
        <v>0.18884447288449968</v>
      </c>
      <c r="T482" s="120">
        <f t="shared" si="122"/>
        <v>0.10789357708182942</v>
      </c>
      <c r="U482" s="120">
        <f t="shared" si="122"/>
        <v>3.4265442460318887E-2</v>
      </c>
      <c r="V482" s="120">
        <f t="shared" si="122"/>
        <v>5.2584007423309778E-3</v>
      </c>
      <c r="W482" s="120">
        <f t="shared" si="122"/>
        <v>2.4980018054066022E-16</v>
      </c>
      <c r="X482" s="120">
        <f t="shared" si="122"/>
        <v>2.4980018054066022E-16</v>
      </c>
      <c r="Y482" s="120">
        <f t="shared" si="122"/>
        <v>2.4980018054066022E-16</v>
      </c>
      <c r="Z482" s="120">
        <f t="shared" si="122"/>
        <v>2.4980018054066022E-16</v>
      </c>
      <c r="AA482" s="120">
        <f t="shared" si="122"/>
        <v>2.4980018054066022E-16</v>
      </c>
      <c r="AB482" s="120">
        <f t="shared" si="122"/>
        <v>2.4980018054066022E-16</v>
      </c>
      <c r="AC482" s="120">
        <f t="shared" si="122"/>
        <v>2.4980018054066022E-16</v>
      </c>
      <c r="AD482" s="120">
        <f t="shared" si="122"/>
        <v>2.4980018054066022E-16</v>
      </c>
      <c r="AE482" s="120">
        <f t="shared" si="122"/>
        <v>2.4980018054066022E-16</v>
      </c>
      <c r="AF482" s="120">
        <f t="shared" si="122"/>
        <v>2.4980018054066022E-16</v>
      </c>
      <c r="AG482" s="120">
        <f t="shared" si="122"/>
        <v>2.4980018054066022E-16</v>
      </c>
      <c r="AH482" s="120">
        <f t="shared" si="122"/>
        <v>2.4980018054066022E-16</v>
      </c>
      <c r="AI482" s="120">
        <f t="shared" si="122"/>
        <v>2.4980018054066022E-16</v>
      </c>
      <c r="AJ482" s="120">
        <f t="shared" si="122"/>
        <v>2.4980018054066022E-16</v>
      </c>
      <c r="AK482" s="120">
        <f t="shared" si="122"/>
        <v>2.4980018054066022E-16</v>
      </c>
      <c r="AL482" s="120">
        <f t="shared" si="122"/>
        <v>2.4980018054066022E-16</v>
      </c>
      <c r="AM482" s="120">
        <f t="shared" si="122"/>
        <v>2.4980018054066022E-16</v>
      </c>
      <c r="AN482" s="120">
        <f t="shared" si="122"/>
        <v>2.4980018054066022E-16</v>
      </c>
      <c r="AO482" s="120">
        <f t="shared" si="122"/>
        <v>2.4980018054066022E-16</v>
      </c>
      <c r="AP482" s="120">
        <f t="shared" si="122"/>
        <v>2.4980018054066022E-16</v>
      </c>
      <c r="AQ482" s="120">
        <f t="shared" si="122"/>
        <v>2.4980018054066022E-16</v>
      </c>
      <c r="AR482" s="120">
        <f t="shared" si="122"/>
        <v>2.4980018054066022E-16</v>
      </c>
      <c r="AS482" s="120">
        <f t="shared" si="122"/>
        <v>2.4980018054066022E-16</v>
      </c>
      <c r="AT482" s="120">
        <f t="shared" si="122"/>
        <v>2.4980018054066022E-16</v>
      </c>
      <c r="AU482" s="120">
        <f t="shared" si="122"/>
        <v>2.4980018054066022E-16</v>
      </c>
      <c r="AV482" s="120">
        <f t="shared" si="122"/>
        <v>2.4980018054066022E-16</v>
      </c>
      <c r="AW482" s="120">
        <f t="shared" si="122"/>
        <v>2.4980018054066022E-16</v>
      </c>
      <c r="AX482" s="120">
        <f t="shared" si="122"/>
        <v>2.4980018054066022E-16</v>
      </c>
      <c r="AY482" s="120">
        <f t="shared" si="122"/>
        <v>2.4980018054066022E-16</v>
      </c>
      <c r="AZ482" s="120">
        <f t="shared" si="122"/>
        <v>2.4980018054066022E-16</v>
      </c>
      <c r="BA482" s="120">
        <f t="shared" si="122"/>
        <v>2.4980018054066022E-16</v>
      </c>
      <c r="BB482" s="120">
        <f t="shared" si="122"/>
        <v>2.4980018054066022E-16</v>
      </c>
      <c r="BC482" s="120">
        <f t="shared" si="122"/>
        <v>2.4980018054066022E-16</v>
      </c>
      <c r="BD482" s="120">
        <f t="shared" si="122"/>
        <v>2.4980018054066022E-16</v>
      </c>
      <c r="BE482" s="120">
        <f t="shared" si="122"/>
        <v>2.4980018054066022E-16</v>
      </c>
      <c r="BF482" s="120">
        <f t="shared" si="122"/>
        <v>2.4980018054066022E-16</v>
      </c>
      <c r="BG482" s="120">
        <f t="shared" si="122"/>
        <v>2.4980018054066022E-16</v>
      </c>
      <c r="BH482" s="120">
        <f t="shared" si="122"/>
        <v>2.4980018054066022E-16</v>
      </c>
      <c r="BI482" s="120">
        <f t="shared" si="122"/>
        <v>2.4980018054066022E-16</v>
      </c>
      <c r="BJ482" s="120">
        <f t="shared" si="122"/>
        <v>2.4980018054066022E-16</v>
      </c>
      <c r="BK482" s="120">
        <f t="shared" si="122"/>
        <v>2.4980018054066022E-16</v>
      </c>
      <c r="BL482" s="120">
        <f t="shared" si="122"/>
        <v>2.4980018054066022E-16</v>
      </c>
      <c r="BM482" s="120">
        <f t="shared" si="122"/>
        <v>2.4980018054066022E-16</v>
      </c>
      <c r="BN482" s="120">
        <f t="shared" si="122"/>
        <v>2.4980018054066022E-16</v>
      </c>
      <c r="BO482" s="120">
        <f t="shared" si="122"/>
        <v>2.4980018054066022E-16</v>
      </c>
      <c r="BP482" s="120">
        <f t="shared" si="122"/>
        <v>2.4980018054066022E-16</v>
      </c>
      <c r="BQ482" s="120">
        <f t="shared" si="122"/>
        <v>2.4980018054066022E-16</v>
      </c>
      <c r="BR482" s="120">
        <f t="shared" si="122"/>
        <v>2.4980018054066022E-16</v>
      </c>
      <c r="BS482" s="120">
        <f t="shared" si="122"/>
        <v>2.4980018054066022E-16</v>
      </c>
      <c r="BT482" s="120">
        <f t="shared" si="122"/>
        <v>2.4980018054066022E-16</v>
      </c>
      <c r="BU482" s="120">
        <f t="shared" si="122"/>
        <v>2.4980018054066022E-16</v>
      </c>
      <c r="BV482" s="120">
        <f t="shared" ref="BV482:BW482" si="123">BV481+BV443</f>
        <v>2.4980018054066022E-16</v>
      </c>
      <c r="BW482" s="120">
        <f t="shared" si="123"/>
        <v>2.4980018054066022E-16</v>
      </c>
    </row>
    <row r="484" spans="1:75" ht="12.75" customHeight="1">
      <c r="N484" s="128"/>
    </row>
    <row r="485" spans="1:75" s="133" customFormat="1" ht="12.75" customHeight="1">
      <c r="A485" s="130"/>
      <c r="B485" s="131" t="str">
        <f>'Inputs - Summary'!C52</f>
        <v>Buildings</v>
      </c>
      <c r="C485" s="130"/>
      <c r="D485" s="132"/>
      <c r="E485" s="130"/>
      <c r="F485" s="130"/>
      <c r="G485" s="130"/>
      <c r="H485" s="130"/>
      <c r="I485" s="130"/>
      <c r="J485" s="130"/>
      <c r="K485" s="130"/>
      <c r="L485" s="130"/>
      <c r="M485" s="130"/>
      <c r="N485" s="130"/>
      <c r="O485" s="130"/>
      <c r="P485" s="130"/>
      <c r="Q485" s="130"/>
      <c r="R485" s="130"/>
      <c r="S485" s="130"/>
      <c r="T485" s="130"/>
      <c r="U485" s="130"/>
      <c r="V485" s="130"/>
      <c r="W485" s="130"/>
      <c r="X485" s="130"/>
      <c r="Y485" s="130"/>
      <c r="Z485" s="130"/>
      <c r="AA485" s="130"/>
      <c r="AB485" s="130"/>
      <c r="AC485" s="130"/>
      <c r="AD485" s="130"/>
      <c r="AE485" s="130"/>
      <c r="AF485" s="130"/>
      <c r="AG485" s="130"/>
      <c r="AH485" s="130"/>
      <c r="AI485" s="130"/>
      <c r="AJ485" s="130"/>
      <c r="AK485" s="130"/>
      <c r="AL485" s="130"/>
      <c r="AM485" s="130"/>
      <c r="AN485" s="130"/>
      <c r="AO485" s="130"/>
      <c r="AP485" s="130"/>
      <c r="AQ485" s="130"/>
      <c r="AR485" s="130"/>
      <c r="AS485" s="130"/>
      <c r="AT485" s="130"/>
      <c r="AU485" s="130"/>
      <c r="AV485" s="130"/>
      <c r="AW485" s="130"/>
      <c r="AX485" s="130"/>
      <c r="AY485" s="130"/>
      <c r="AZ485" s="130"/>
      <c r="BA485" s="130"/>
      <c r="BB485" s="130"/>
      <c r="BC485" s="130"/>
      <c r="BD485" s="130"/>
      <c r="BE485" s="130"/>
      <c r="BF485" s="130"/>
      <c r="BG485" s="130"/>
      <c r="BH485" s="130"/>
      <c r="BI485" s="130"/>
      <c r="BJ485" s="130"/>
      <c r="BK485" s="130"/>
      <c r="BL485" s="130"/>
      <c r="BM485" s="130"/>
      <c r="BN485" s="130"/>
      <c r="BO485" s="130"/>
      <c r="BP485" s="130"/>
      <c r="BQ485" s="130"/>
      <c r="BR485" s="130"/>
      <c r="BS485" s="130"/>
      <c r="BT485" s="130"/>
      <c r="BU485" s="130"/>
      <c r="BV485" s="130"/>
      <c r="BW485" s="130"/>
    </row>
    <row r="486" spans="1:75" ht="12.75" customHeight="1" outlineLevel="1">
      <c r="B486" s="118"/>
      <c r="C486" s="120" t="s">
        <v>11</v>
      </c>
      <c r="I486" s="134">
        <f>INDEX('Inputs - Summary'!$E$43:$E$52, MATCH(B485, 'Inputs - Summary'!$C$43:$C$52,0))</f>
        <v>0</v>
      </c>
    </row>
    <row r="487" spans="1:75" ht="12.75" customHeight="1" outlineLevel="1">
      <c r="B487" s="118"/>
      <c r="C487" s="120" t="s">
        <v>12</v>
      </c>
      <c r="I487" s="134">
        <f>IF(INDEX('Inputs - Summary'!$F$43:$F$52,MATCH(B485,'Inputs - Summary'!$C$43:$C$52,0))&lt;0,1,INDEX('Inputs - Summary'!$F$43:$F$52,MATCH(B485,'Inputs - Summary'!$C$43:$C$52,0)))</f>
        <v>50</v>
      </c>
    </row>
    <row r="488" spans="1:75" ht="12.75" customHeight="1" outlineLevel="1">
      <c r="B488" s="118"/>
      <c r="I488" s="134"/>
    </row>
    <row r="489" spans="1:75" ht="12.75" customHeight="1" outlineLevel="1">
      <c r="C489" s="118" t="s">
        <v>32</v>
      </c>
      <c r="I489" s="134"/>
    </row>
    <row r="490" spans="1:75" ht="12.75" customHeight="1" outlineLevel="1">
      <c r="D490" s="126" t="s">
        <v>33</v>
      </c>
      <c r="E490" s="120" t="s">
        <v>55</v>
      </c>
      <c r="I490" s="134"/>
      <c r="J490" s="135">
        <f>IF(OR($I486=0,I495=0),0,IF($I493&gt;0,(MIN($I495/$I486, $I495-SUM($I490:I490))),(MAX($I495/$I486, $I495-SUM($I490:I490)))))</f>
        <v>0</v>
      </c>
      <c r="K490" s="136">
        <f>IF(OR($I486=0,J495=0),0,IF($I493&gt;0,(MIN($I495/$I486, $I495-SUM($I490:J490))),(MAX($I495/$I486, $I495-SUM($I490:J490)))))</f>
        <v>0</v>
      </c>
      <c r="L490" s="136">
        <f>IF(OR($I486=0,K495=0),0,IF($I493&gt;0,(MIN($I495/$I486, $I495-SUM($I490:K490))),(MAX($I495/$I486, $I495-SUM($I490:K490)))))</f>
        <v>0</v>
      </c>
      <c r="M490" s="136">
        <f>IF(OR($I486=0,L495=0),0,IF($I493&gt;0,(MIN($I495/$I486, $I495-SUM($I490:L490))),(MAX($I495/$I486, $I495-SUM($I490:L490)))))</f>
        <v>0</v>
      </c>
      <c r="N490" s="136">
        <f>IF(OR($I486=0,M495=0),0,IF($I493&gt;0,(MIN($I495/$I486, $I495-SUM($I490:M490))),(MAX($I495/$I486, $I495-SUM($I490:M490)))))</f>
        <v>0</v>
      </c>
      <c r="O490" s="136">
        <f>IF(OR($I486=0,N495=0),0,IF($I493&gt;0,(MIN($I495/$I486, $I495-SUM($I490:N490))),(MAX($I495/$I486, $I495-SUM($I490:N490)))))</f>
        <v>0</v>
      </c>
      <c r="P490" s="136">
        <f>IF(OR($I486=0,O495=0),0,IF($I493&gt;0,(MIN($I495/$I486, $I495-SUM($I490:O490))),(MAX($I495/$I486, $I495-SUM($I490:O490)))))</f>
        <v>0</v>
      </c>
      <c r="Q490" s="136">
        <f>IF(OR($I486=0,P495=0),0,IF($I493&gt;0,(MIN($I495/$I486, $I495-SUM($I490:P490))),(MAX($I495/$I486, $I495-SUM($I490:P490)))))</f>
        <v>0</v>
      </c>
      <c r="R490" s="136">
        <f>IF(OR($I486=0,Q495=0),0,IF($I493&gt;0,(MIN($I495/$I486, $I495-SUM($I490:Q490))),(MAX($I495/$I486, $I495-SUM($I490:Q490)))))</f>
        <v>0</v>
      </c>
      <c r="S490" s="136">
        <f>IF(OR($I486=0,R495=0),0,IF($I493&gt;0,(MIN($I495/$I486, $I495-SUM($I490:R490))),(MAX($I495/$I486, $I495-SUM($I490:R490)))))</f>
        <v>0</v>
      </c>
      <c r="T490" s="136">
        <f>IF(OR($I486=0,S495=0),0,IF($I493&gt;0,(MIN($I495/$I486, $I495-SUM($I490:S490))),(MAX($I495/$I486, $I495-SUM($I490:S490)))))</f>
        <v>0</v>
      </c>
      <c r="U490" s="136">
        <f>IF(OR($I486=0,T495=0),0,IF($I493&gt;0,(MIN($I495/$I486, $I495-SUM($I490:T490))),(MAX($I495/$I486, $I495-SUM($I490:T490)))))</f>
        <v>0</v>
      </c>
      <c r="V490" s="136">
        <f>IF(OR($I486=0,U495=0),0,IF($I493&gt;0,(MIN($I495/$I486, $I495-SUM($I490:U490))),(MAX($I495/$I486, $I495-SUM($I490:U490)))))</f>
        <v>0</v>
      </c>
      <c r="W490" s="136">
        <f>IF(OR($I486=0,V495=0),0,IF($I493&gt;0,(MIN($I495/$I486, $I495-SUM($I490:V490))),(MAX($I495/$I486, $I495-SUM($I490:V490)))))</f>
        <v>0</v>
      </c>
      <c r="X490" s="136">
        <f>IF(OR($I486=0,W495=0),0,IF($I493&gt;0,(MIN($I495/$I486, $I495-SUM($I490:W490))),(MAX($I495/$I486, $I495-SUM($I490:W490)))))</f>
        <v>0</v>
      </c>
      <c r="Y490" s="136">
        <f>IF(OR($I486=0,X495=0),0,IF($I493&gt;0,(MIN($I495/$I486, $I495-SUM($I490:X490))),(MAX($I495/$I486, $I495-SUM($I490:X490)))))</f>
        <v>0</v>
      </c>
      <c r="Z490" s="136">
        <f>IF(OR($I486=0,Y495=0),0,IF($I493&gt;0,(MIN($I495/$I486, $I495-SUM($I490:Y490))),(MAX($I495/$I486, $I495-SUM($I490:Y490)))))</f>
        <v>0</v>
      </c>
      <c r="AA490" s="136">
        <f>IF(OR($I486=0,Z495=0),0,IF($I493&gt;0,(MIN($I495/$I486, $I495-SUM($I490:Z490))),(MAX($I495/$I486, $I495-SUM($I490:Z490)))))</f>
        <v>0</v>
      </c>
      <c r="AB490" s="136">
        <f>IF(OR($I486=0,AA495=0),0,IF($I493&gt;0,(MIN($I495/$I486, $I495-SUM($I490:AA490))),(MAX($I495/$I486, $I495-SUM($I490:AA490)))))</f>
        <v>0</v>
      </c>
      <c r="AC490" s="136">
        <f>IF(OR($I486=0,AB495=0),0,IF($I493&gt;0,(MIN($I495/$I486, $I495-SUM($I490:AB490))),(MAX($I495/$I486, $I495-SUM($I490:AB490)))))</f>
        <v>0</v>
      </c>
      <c r="AD490" s="136">
        <f>IF(OR($I486=0,AC495=0),0,IF($I493&gt;0,(MIN($I495/$I486, $I495-SUM($I490:AC490))),(MAX($I495/$I486, $I495-SUM($I490:AC490)))))</f>
        <v>0</v>
      </c>
      <c r="AE490" s="136">
        <f>IF(OR($I486=0,AD495=0),0,IF($I493&gt;0,(MIN($I495/$I486, $I495-SUM($I490:AD490))),(MAX($I495/$I486, $I495-SUM($I490:AD490)))))</f>
        <v>0</v>
      </c>
      <c r="AF490" s="136">
        <f>IF(OR($I486=0,AE495=0),0,IF($I493&gt;0,(MIN($I495/$I486, $I495-SUM($I490:AE490))),(MAX($I495/$I486, $I495-SUM($I490:AE490)))))</f>
        <v>0</v>
      </c>
      <c r="AG490" s="136">
        <f>IF(OR($I486=0,AF495=0),0,IF($I493&gt;0,(MIN($I495/$I486, $I495-SUM($I490:AF490))),(MAX($I495/$I486, $I495-SUM($I490:AF490)))))</f>
        <v>0</v>
      </c>
      <c r="AH490" s="136">
        <f>IF(OR($I486=0,AG495=0),0,IF($I493&gt;0,(MIN($I495/$I486, $I495-SUM($I490:AG490))),(MAX($I495/$I486, $I495-SUM($I490:AG490)))))</f>
        <v>0</v>
      </c>
      <c r="AI490" s="136">
        <f>IF(OR($I486=0,AH495=0),0,IF($I493&gt;0,(MIN($I495/$I486, $I495-SUM($I490:AH490))),(MAX($I495/$I486, $I495-SUM($I490:AH490)))))</f>
        <v>0</v>
      </c>
      <c r="AJ490" s="136">
        <f>IF(OR($I486=0,AI495=0),0,IF($I493&gt;0,(MIN($I495/$I486, $I495-SUM($I490:AI490))),(MAX($I495/$I486, $I495-SUM($I490:AI490)))))</f>
        <v>0</v>
      </c>
      <c r="AK490" s="136">
        <f>IF(OR($I486=0,AJ495=0),0,IF($I493&gt;0,(MIN($I495/$I486, $I495-SUM($I490:AJ490))),(MAX($I495/$I486, $I495-SUM($I490:AJ490)))))</f>
        <v>0</v>
      </c>
      <c r="AL490" s="136">
        <f>IF(OR($I486=0,AK495=0),0,IF($I493&gt;0,(MIN($I495/$I486, $I495-SUM($I490:AK490))),(MAX($I495/$I486, $I495-SUM($I490:AK490)))))</f>
        <v>0</v>
      </c>
      <c r="AM490" s="136">
        <f>IF(OR($I486=0,AL495=0),0,IF($I493&gt;0,(MIN($I495/$I486, $I495-SUM($I490:AL490))),(MAX($I495/$I486, $I495-SUM($I490:AL490)))))</f>
        <v>0</v>
      </c>
      <c r="AN490" s="136">
        <f>IF(OR($I486=0,AM495=0),0,IF($I493&gt;0,(MIN($I495/$I486, $I495-SUM($I490:AM490))),(MAX($I495/$I486, $I495-SUM($I490:AM490)))))</f>
        <v>0</v>
      </c>
      <c r="AO490" s="136">
        <f>IF(OR($I486=0,AN495=0),0,IF($I493&gt;0,(MIN($I495/$I486, $I495-SUM($I490:AN490))),(MAX($I495/$I486, $I495-SUM($I490:AN490)))))</f>
        <v>0</v>
      </c>
      <c r="AP490" s="136">
        <f>IF(OR($I486=0,AO495=0),0,IF($I493&gt;0,(MIN($I495/$I486, $I495-SUM($I490:AO490))),(MAX($I495/$I486, $I495-SUM($I490:AO490)))))</f>
        <v>0</v>
      </c>
      <c r="AQ490" s="136">
        <f>IF(OR($I486=0,AP495=0),0,IF($I493&gt;0,(MIN($I495/$I486, $I495-SUM($I490:AP490))),(MAX($I495/$I486, $I495-SUM($I490:AP490)))))</f>
        <v>0</v>
      </c>
      <c r="AR490" s="136">
        <f>IF(OR($I486=0,AQ495=0),0,IF($I493&gt;0,(MIN($I495/$I486, $I495-SUM($I490:AQ490))),(MAX($I495/$I486, $I495-SUM($I490:AQ490)))))</f>
        <v>0</v>
      </c>
      <c r="AS490" s="136">
        <f>IF(OR($I486=0,AR495=0),0,IF($I493&gt;0,(MIN($I495/$I486, $I495-SUM($I490:AR490))),(MAX($I495/$I486, $I495-SUM($I490:AR490)))))</f>
        <v>0</v>
      </c>
      <c r="AT490" s="136">
        <f>IF(OR($I486=0,AS495=0),0,IF($I493&gt;0,(MIN($I495/$I486, $I495-SUM($I490:AS490))),(MAX($I495/$I486, $I495-SUM($I490:AS490)))))</f>
        <v>0</v>
      </c>
      <c r="AU490" s="136">
        <f>IF(OR($I486=0,AT495=0),0,IF($I493&gt;0,(MIN($I495/$I486, $I495-SUM($I490:AT490))),(MAX($I495/$I486, $I495-SUM($I490:AT490)))))</f>
        <v>0</v>
      </c>
      <c r="AV490" s="136">
        <f>IF(OR($I486=0,AU495=0),0,IF($I493&gt;0,(MIN($I495/$I486, $I495-SUM($I490:AU490))),(MAX($I495/$I486, $I495-SUM($I490:AU490)))))</f>
        <v>0</v>
      </c>
      <c r="AW490" s="136">
        <f>IF(OR($I486=0,AV495=0),0,IF($I493&gt;0,(MIN($I495/$I486, $I495-SUM($I490:AV490))),(MAX($I495/$I486, $I495-SUM($I490:AV490)))))</f>
        <v>0</v>
      </c>
      <c r="AX490" s="136">
        <f>IF(OR($I486=0,AW495=0),0,IF($I493&gt;0,(MIN($I495/$I486, $I495-SUM($I490:AW490))),(MAX($I495/$I486, $I495-SUM($I490:AW490)))))</f>
        <v>0</v>
      </c>
      <c r="AY490" s="136">
        <f>IF(OR($I486=0,AX495=0),0,IF($I493&gt;0,(MIN($I495/$I486, $I495-SUM($I490:AX490))),(MAX($I495/$I486, $I495-SUM($I490:AX490)))))</f>
        <v>0</v>
      </c>
      <c r="AZ490" s="136">
        <f>IF(OR($I486=0,AY495=0),0,IF($I493&gt;0,(MIN($I495/$I486, $I495-SUM($I490:AY490))),(MAX($I495/$I486, $I495-SUM($I490:AY490)))))</f>
        <v>0</v>
      </c>
      <c r="BA490" s="136">
        <f>IF(OR($I486=0,AZ495=0),0,IF($I493&gt;0,(MIN($I495/$I486, $I495-SUM($I490:AZ490))),(MAX($I495/$I486, $I495-SUM($I490:AZ490)))))</f>
        <v>0</v>
      </c>
      <c r="BB490" s="136">
        <f>IF(OR($I486=0,BA495=0),0,IF($I493&gt;0,(MIN($I495/$I486, $I495-SUM($I490:BA490))),(MAX($I495/$I486, $I495-SUM($I490:BA490)))))</f>
        <v>0</v>
      </c>
      <c r="BC490" s="136">
        <f>IF(OR($I486=0,BB495=0),0,IF($I493&gt;0,(MIN($I495/$I486, $I495-SUM($I490:BB490))),(MAX($I495/$I486, $I495-SUM($I490:BB490)))))</f>
        <v>0</v>
      </c>
      <c r="BD490" s="136">
        <f>IF(OR($I486=0,BC495=0),0,IF($I493&gt;0,(MIN($I495/$I486, $I495-SUM($I490:BC490))),(MAX($I495/$I486, $I495-SUM($I490:BC490)))))</f>
        <v>0</v>
      </c>
      <c r="BE490" s="136">
        <f>IF(OR($I486=0,BD495=0),0,IF($I493&gt;0,(MIN($I495/$I486, $I495-SUM($I490:BD490))),(MAX($I495/$I486, $I495-SUM($I490:BD490)))))</f>
        <v>0</v>
      </c>
      <c r="BF490" s="136">
        <f>IF(OR($I486=0,BE495=0),0,IF($I493&gt;0,(MIN($I495/$I486, $I495-SUM($I490:BE490))),(MAX($I495/$I486, $I495-SUM($I490:BE490)))))</f>
        <v>0</v>
      </c>
      <c r="BG490" s="136">
        <f>IF(OR($I486=0,BF495=0),0,IF($I493&gt;0,(MIN($I495/$I486, $I495-SUM($I490:BF490))),(MAX($I495/$I486, $I495-SUM($I490:BF490)))))</f>
        <v>0</v>
      </c>
      <c r="BH490" s="136">
        <f>IF(OR($I486=0,BG495=0),0,IF($I493&gt;0,(MIN($I495/$I486, $I495-SUM($I490:BG490))),(MAX($I495/$I486, $I495-SUM($I490:BG490)))))</f>
        <v>0</v>
      </c>
      <c r="BI490" s="136">
        <f>IF(OR($I486=0,BH495=0),0,IF($I493&gt;0,(MIN($I495/$I486, $I495-SUM($I490:BH490))),(MAX($I495/$I486, $I495-SUM($I490:BH490)))))</f>
        <v>0</v>
      </c>
      <c r="BJ490" s="136">
        <f>IF(OR($I486=0,BI495=0),0,IF($I493&gt;0,(MIN($I495/$I486, $I495-SUM($I490:BI490))),(MAX($I495/$I486, $I495-SUM($I490:BI490)))))</f>
        <v>0</v>
      </c>
      <c r="BK490" s="136">
        <f>IF(OR($I486=0,BJ495=0),0,IF($I493&gt;0,(MIN($I495/$I486, $I495-SUM($I490:BJ490))),(MAX($I495/$I486, $I495-SUM($I490:BJ490)))))</f>
        <v>0</v>
      </c>
      <c r="BL490" s="136">
        <f>IF(OR($I486=0,BK495=0),0,IF($I493&gt;0,(MIN($I495/$I486, $I495-SUM($I490:BK490))),(MAX($I495/$I486, $I495-SUM($I490:BK490)))))</f>
        <v>0</v>
      </c>
      <c r="BM490" s="136">
        <f>IF(OR($I486=0,BL495=0),0,IF($I493&gt;0,(MIN($I495/$I486, $I495-SUM($I490:BL490))),(MAX($I495/$I486, $I495-SUM($I490:BL490)))))</f>
        <v>0</v>
      </c>
      <c r="BN490" s="136">
        <f>IF(OR($I486=0,BM495=0),0,IF($I493&gt;0,(MIN($I495/$I486, $I495-SUM($I490:BM490))),(MAX($I495/$I486, $I495-SUM($I490:BM490)))))</f>
        <v>0</v>
      </c>
      <c r="BO490" s="136">
        <f>IF(OR($I486=0,BN495=0),0,IF($I493&gt;0,(MIN($I495/$I486, $I495-SUM($I490:BN490))),(MAX($I495/$I486, $I495-SUM($I490:BN490)))))</f>
        <v>0</v>
      </c>
      <c r="BP490" s="136">
        <f>IF(OR($I486=0,BO495=0),0,IF($I493&gt;0,(MIN($I495/$I486, $I495-SUM($I490:BO490))),(MAX($I495/$I486, $I495-SUM($I490:BO490)))))</f>
        <v>0</v>
      </c>
      <c r="BQ490" s="136">
        <f>IF(OR($I486=0,BP495=0),0,IF($I493&gt;0,(MIN($I495/$I486, $I495-SUM($I490:BP490))),(MAX($I495/$I486, $I495-SUM($I490:BP490)))))</f>
        <v>0</v>
      </c>
      <c r="BR490" s="136">
        <f>IF(OR($I486=0,BQ495=0),0,IF($I493&gt;0,(MIN($I495/$I486, $I495-SUM($I490:BQ490))),(MAX($I495/$I486, $I495-SUM($I490:BQ490)))))</f>
        <v>0</v>
      </c>
      <c r="BS490" s="136">
        <f>IF(OR($I486=0,BR495=0),0,IF($I493&gt;0,(MIN($I495/$I486, $I495-SUM($I490:BR490))),(MAX($I495/$I486, $I495-SUM($I490:BR490)))))</f>
        <v>0</v>
      </c>
      <c r="BT490" s="136">
        <f>IF(OR($I486=0,BS495=0),0,IF($I493&gt;0,(MIN($I495/$I486, $I495-SUM($I490:BS490))),(MAX($I495/$I486, $I495-SUM($I490:BS490)))))</f>
        <v>0</v>
      </c>
      <c r="BU490" s="136">
        <f>IF(OR($I486=0,BT495=0),0,IF($I493&gt;0,(MIN($I495/$I486, $I495-SUM($I490:BT490))),(MAX($I495/$I486, $I495-SUM($I490:BT490)))))</f>
        <v>0</v>
      </c>
      <c r="BV490" s="136">
        <f>IF(OR($I486=0,BU495=0),0,IF($I493&gt;0,(MIN($I495/$I486, $I495-SUM($I490:BU490))),(MAX($I495/$I486, $I495-SUM($I490:BU490)))))</f>
        <v>0</v>
      </c>
      <c r="BW490" s="136">
        <f>IF(OR($I486=0,BV495=0),0,IF($I493&gt;0,(MIN($I495/$I486, $I495-SUM($I490:BV490))),(MAX($I495/$I486, $I495-SUM($I490:BV490)))))</f>
        <v>0</v>
      </c>
    </row>
    <row r="491" spans="1:75" ht="12.75" customHeight="1" outlineLevel="1">
      <c r="D491" s="126" t="s">
        <v>34</v>
      </c>
      <c r="E491" s="120" t="s">
        <v>55</v>
      </c>
      <c r="I491" s="134"/>
      <c r="J491" s="137"/>
      <c r="K491" s="138"/>
      <c r="L491" s="138"/>
      <c r="M491" s="138"/>
      <c r="N491" s="139"/>
      <c r="O491" s="136">
        <f>IF(OR($I486=0,N495=0),0,IF($N494&gt;0,(MIN($N494/IF($I486&lt;=5,1,($I486-5)),$N494-SUM($N491:N491))), (MAX($N494/IF($I486&lt;=5,1,($I486-5)),$N494-SUM($N491:N491)))))</f>
        <v>0</v>
      </c>
      <c r="P491" s="136">
        <f>IF(OR($I486=0,O495=0),0,IF($N494&gt;0,(MIN($N494/IF($I486&lt;=5,1,($I486-5)),$N494-SUM($N491:O491))), (MAX($N494/IF($I486&lt;=5,1,($I486-5)),$N494-SUM($N491:O491)))))</f>
        <v>0</v>
      </c>
      <c r="Q491" s="136">
        <f>IF(OR($I486=0,P495=0),0,IF($N494&gt;0,(MIN($N494/IF($I486&lt;=5,1,($I486-5)),$N494-SUM($N491:P491))), (MAX($N494/IF($I486&lt;=5,1,($I486-5)),$N494-SUM($N491:P491)))))</f>
        <v>0</v>
      </c>
      <c r="R491" s="136">
        <f>IF(OR($I486=0,Q495=0),0,IF($N494&gt;0,(MIN($N494/IF($I486&lt;=5,1,($I486-5)),$N494-SUM($N491:Q491))), (MAX($N494/IF($I486&lt;=5,1,($I486-5)),$N494-SUM($N491:Q491)))))</f>
        <v>0</v>
      </c>
      <c r="S491" s="136">
        <f>IF(OR($I486=0,R495=0),0,IF($N494&gt;0,(MIN($N494/IF($I486&lt;=5,1,($I486-5)),$N494-SUM($N491:R491))), (MAX($N494/IF($I486&lt;=5,1,($I486-5)),$N494-SUM($N491:R491)))))</f>
        <v>0</v>
      </c>
      <c r="T491" s="136">
        <f>IF(OR($I486=0,S495=0),0,IF($N494&gt;0,(MIN($N494/IF($I486&lt;=5,1,($I486-5)),$N494-SUM($N491:S491))), (MAX($N494/IF($I486&lt;=5,1,($I486-5)),$N494-SUM($N491:S491)))))</f>
        <v>0</v>
      </c>
      <c r="U491" s="136">
        <f>IF(OR($I486=0,T495=0),0,IF($N494&gt;0,(MIN($N494/IF($I486&lt;=5,1,($I486-5)),$N494-SUM($N491:T491))), (MAX($N494/IF($I486&lt;=5,1,($I486-5)),$N494-SUM($N491:T491)))))</f>
        <v>0</v>
      </c>
      <c r="V491" s="136">
        <f>IF(OR($I486=0,U495=0),0,IF($N494&gt;0,(MIN($N494/IF($I486&lt;=5,1,($I486-5)),$N494-SUM($N491:U491))), (MAX($N494/IF($I486&lt;=5,1,($I486-5)),$N494-SUM($N491:U491)))))</f>
        <v>0</v>
      </c>
      <c r="W491" s="136">
        <f>IF(OR($I486=0,V495=0),0,IF($N494&gt;0,(MIN($N494/IF($I486&lt;=5,1,($I486-5)),$N494-SUM($N491:V491))), (MAX($N494/IF($I486&lt;=5,1,($I486-5)),$N494-SUM($N491:V491)))))</f>
        <v>0</v>
      </c>
      <c r="X491" s="136">
        <f>IF(OR($I486=0,W495=0),0,IF($N494&gt;0,(MIN($N494/IF($I486&lt;=5,1,($I486-5)),$N494-SUM($N491:W491))), (MAX($N494/IF($I486&lt;=5,1,($I486-5)),$N494-SUM($N491:W491)))))</f>
        <v>0</v>
      </c>
      <c r="Y491" s="136">
        <f>IF(OR($I486=0,X495=0),0,IF($N494&gt;0,(MIN($N494/IF($I486&lt;=5,1,($I486-5)),$N494-SUM($N491:X491))), (MAX($N494/IF($I486&lt;=5,1,($I486-5)),$N494-SUM($N491:X491)))))</f>
        <v>0</v>
      </c>
      <c r="Z491" s="136">
        <f>IF(OR($I486=0,Y495=0),0,IF($N494&gt;0,(MIN($N494/IF($I486&lt;=5,1,($I486-5)),$N494-SUM($N491:Y491))), (MAX($N494/IF($I486&lt;=5,1,($I486-5)),$N494-SUM($N491:Y491)))))</f>
        <v>0</v>
      </c>
      <c r="AA491" s="136">
        <f>IF(OR($I486=0,Z495=0),0,IF($N494&gt;0,(MIN($N494/IF($I486&lt;=5,1,($I486-5)),$N494-SUM($N491:Z491))), (MAX($N494/IF($I486&lt;=5,1,($I486-5)),$N494-SUM($N491:Z491)))))</f>
        <v>0</v>
      </c>
      <c r="AB491" s="136">
        <f>IF(OR($I486=0,AA495=0),0,IF($N494&gt;0,(MIN($N494/IF($I486&lt;=5,1,($I486-5)),$N494-SUM($N491:AA491))), (MAX($N494/IF($I486&lt;=5,1,($I486-5)),$N494-SUM($N491:AA491)))))</f>
        <v>0</v>
      </c>
      <c r="AC491" s="136">
        <f>IF(OR($I486=0,AB495=0),0,IF($N494&gt;0,(MIN($N494/IF($I486&lt;=5,1,($I486-5)),$N494-SUM($N491:AB491))), (MAX($N494/IF($I486&lt;=5,1,($I486-5)),$N494-SUM($N491:AB491)))))</f>
        <v>0</v>
      </c>
      <c r="AD491" s="136">
        <f>IF(OR($I486=0,AC495=0),0,IF($N494&gt;0,(MIN($N494/IF($I486&lt;=5,1,($I486-5)),$N494-SUM($N491:AC491))), (MAX($N494/IF($I486&lt;=5,1,($I486-5)),$N494-SUM($N491:AC491)))))</f>
        <v>0</v>
      </c>
      <c r="AE491" s="136">
        <f>IF(OR($I486=0,AD495=0),0,IF($N494&gt;0,(MIN($N494/IF($I486&lt;=5,1,($I486-5)),$N494-SUM($N491:AD491))), (MAX($N494/IF($I486&lt;=5,1,($I486-5)),$N494-SUM($N491:AD491)))))</f>
        <v>0</v>
      </c>
      <c r="AF491" s="136">
        <f>IF(OR($I486=0,AE495=0),0,IF($N494&gt;0,(MIN($N494/IF($I486&lt;=5,1,($I486-5)),$N494-SUM($N491:AE491))), (MAX($N494/IF($I486&lt;=5,1,($I486-5)),$N494-SUM($N491:AE491)))))</f>
        <v>0</v>
      </c>
      <c r="AG491" s="136">
        <f>IF(OR($I486=0,AF495=0),0,IF($N494&gt;0,(MIN($N494/IF($I486&lt;=5,1,($I486-5)),$N494-SUM($N491:AF491))), (MAX($N494/IF($I486&lt;=5,1,($I486-5)),$N494-SUM($N491:AF491)))))</f>
        <v>0</v>
      </c>
      <c r="AH491" s="136">
        <f>IF(OR($I486=0,AG495=0),0,IF($N494&gt;0,(MIN($N494/IF($I486&lt;=5,1,($I486-5)),$N494-SUM($N491:AG491))), (MAX($N494/IF($I486&lt;=5,1,($I486-5)),$N494-SUM($N491:AG491)))))</f>
        <v>0</v>
      </c>
      <c r="AI491" s="136">
        <f>IF(OR($I486=0,AH495=0),0,IF($N494&gt;0,(MIN($N494/IF($I486&lt;=5,1,($I486-5)),$N494-SUM($N491:AH491))), (MAX($N494/IF($I486&lt;=5,1,($I486-5)),$N494-SUM($N491:AH491)))))</f>
        <v>0</v>
      </c>
      <c r="AJ491" s="136">
        <f>IF(OR($I486=0,AI495=0),0,IF($N494&gt;0,(MIN($N494/IF($I486&lt;=5,1,($I486-5)),$N494-SUM($N491:AI491))), (MAX($N494/IF($I486&lt;=5,1,($I486-5)),$N494-SUM($N491:AI491)))))</f>
        <v>0</v>
      </c>
      <c r="AK491" s="136">
        <f>IF(OR($I486=0,AJ495=0),0,IF($N494&gt;0,(MIN($N494/IF($I486&lt;=5,1,($I486-5)),$N494-SUM($N491:AJ491))), (MAX($N494/IF($I486&lt;=5,1,($I486-5)),$N494-SUM($N491:AJ491)))))</f>
        <v>0</v>
      </c>
      <c r="AL491" s="136">
        <f>IF(OR($I486=0,AK495=0),0,IF($N494&gt;0,(MIN($N494/IF($I486&lt;=5,1,($I486-5)),$N494-SUM($N491:AK491))), (MAX($N494/IF($I486&lt;=5,1,($I486-5)),$N494-SUM($N491:AK491)))))</f>
        <v>0</v>
      </c>
      <c r="AM491" s="136">
        <f>IF(OR($I486=0,AL495=0),0,IF($N494&gt;0,(MIN($N494/IF($I486&lt;=5,1,($I486-5)),$N494-SUM($N491:AL491))), (MAX($N494/IF($I486&lt;=5,1,($I486-5)),$N494-SUM($N491:AL491)))))</f>
        <v>0</v>
      </c>
      <c r="AN491" s="136">
        <f>IF(OR($I486=0,AM495=0),0,IF($N494&gt;0,(MIN($N494/IF($I486&lt;=5,1,($I486-5)),$N494-SUM($N491:AM491))), (MAX($N494/IF($I486&lt;=5,1,($I486-5)),$N494-SUM($N491:AM491)))))</f>
        <v>0</v>
      </c>
      <c r="AO491" s="136">
        <f>IF(OR($I486=0,AN495=0),0,IF($N494&gt;0,(MIN($N494/IF($I486&lt;=5,1,($I486-5)),$N494-SUM($N491:AN491))), (MAX($N494/IF($I486&lt;=5,1,($I486-5)),$N494-SUM($N491:AN491)))))</f>
        <v>0</v>
      </c>
      <c r="AP491" s="136">
        <f>IF(OR($I486=0,AO495=0),0,IF($N494&gt;0,(MIN($N494/IF($I486&lt;=5,1,($I486-5)),$N494-SUM($N491:AO491))), (MAX($N494/IF($I486&lt;=5,1,($I486-5)),$N494-SUM($N491:AO491)))))</f>
        <v>0</v>
      </c>
      <c r="AQ491" s="136">
        <f>IF(OR($I486=0,AP495=0),0,IF($N494&gt;0,(MIN($N494/IF($I486&lt;=5,1,($I486-5)),$N494-SUM($N491:AP491))), (MAX($N494/IF($I486&lt;=5,1,($I486-5)),$N494-SUM($N491:AP491)))))</f>
        <v>0</v>
      </c>
      <c r="AR491" s="136">
        <f>IF(OR($I486=0,AQ495=0),0,IF($N494&gt;0,(MIN($N494/IF($I486&lt;=5,1,($I486-5)),$N494-SUM($N491:AQ491))), (MAX($N494/IF($I486&lt;=5,1,($I486-5)),$N494-SUM($N491:AQ491)))))</f>
        <v>0</v>
      </c>
      <c r="AS491" s="136">
        <f>IF(OR($I486=0,AR495=0),0,IF($N494&gt;0,(MIN($N494/IF($I486&lt;=5,1,($I486-5)),$N494-SUM($N491:AR491))), (MAX($N494/IF($I486&lt;=5,1,($I486-5)),$N494-SUM($N491:AR491)))))</f>
        <v>0</v>
      </c>
      <c r="AT491" s="136">
        <f>IF(OR($I486=0,AS495=0),0,IF($N494&gt;0,(MIN($N494/IF($I486&lt;=5,1,($I486-5)),$N494-SUM($N491:AS491))), (MAX($N494/IF($I486&lt;=5,1,($I486-5)),$N494-SUM($N491:AS491)))))</f>
        <v>0</v>
      </c>
      <c r="AU491" s="136">
        <f>IF(OR($I486=0,AT495=0),0,IF($N494&gt;0,(MIN($N494/IF($I486&lt;=5,1,($I486-5)),$N494-SUM($N491:AT491))), (MAX($N494/IF($I486&lt;=5,1,($I486-5)),$N494-SUM($N491:AT491)))))</f>
        <v>0</v>
      </c>
      <c r="AV491" s="136">
        <f>IF(OR($I486=0,AU495=0),0,IF($N494&gt;0,(MIN($N494/IF($I486&lt;=5,1,($I486-5)),$N494-SUM($N491:AU491))), (MAX($N494/IF($I486&lt;=5,1,($I486-5)),$N494-SUM($N491:AU491)))))</f>
        <v>0</v>
      </c>
      <c r="AW491" s="136">
        <f>IF(OR($I486=0,AV495=0),0,IF($N494&gt;0,(MIN($N494/IF($I486&lt;=5,1,($I486-5)),$N494-SUM($N491:AV491))), (MAX($N494/IF($I486&lt;=5,1,($I486-5)),$N494-SUM($N491:AV491)))))</f>
        <v>0</v>
      </c>
      <c r="AX491" s="136">
        <f>IF(OR($I486=0,AW495=0),0,IF($N494&gt;0,(MIN($N494/IF($I486&lt;=5,1,($I486-5)),$N494-SUM($N491:AW491))), (MAX($N494/IF($I486&lt;=5,1,($I486-5)),$N494-SUM($N491:AW491)))))</f>
        <v>0</v>
      </c>
      <c r="AY491" s="136">
        <f>IF(OR($I486=0,AX495=0),0,IF($N494&gt;0,(MIN($N494/IF($I486&lt;=5,1,($I486-5)),$N494-SUM($N491:AX491))), (MAX($N494/IF($I486&lt;=5,1,($I486-5)),$N494-SUM($N491:AX491)))))</f>
        <v>0</v>
      </c>
      <c r="AZ491" s="136">
        <f>IF(OR($I486=0,AY495=0),0,IF($N494&gt;0,(MIN($N494/IF($I486&lt;=5,1,($I486-5)),$N494-SUM($N491:AY491))), (MAX($N494/IF($I486&lt;=5,1,($I486-5)),$N494-SUM($N491:AY491)))))</f>
        <v>0</v>
      </c>
      <c r="BA491" s="136">
        <f>IF(OR($I486=0,AZ495=0),0,IF($N494&gt;0,(MIN($N494/IF($I486&lt;=5,1,($I486-5)),$N494-SUM($N491:AZ491))), (MAX($N494/IF($I486&lt;=5,1,($I486-5)),$N494-SUM($N491:AZ491)))))</f>
        <v>0</v>
      </c>
      <c r="BB491" s="136">
        <f>IF(OR($I486=0,BA495=0),0,IF($N494&gt;0,(MIN($N494/IF($I486&lt;=5,1,($I486-5)),$N494-SUM($N491:BA491))), (MAX($N494/IF($I486&lt;=5,1,($I486-5)),$N494-SUM($N491:BA491)))))</f>
        <v>0</v>
      </c>
      <c r="BC491" s="136">
        <f>IF(OR($I486=0,BB495=0),0,IF($N494&gt;0,(MIN($N494/IF($I486&lt;=5,1,($I486-5)),$N494-SUM($N491:BB491))), (MAX($N494/IF($I486&lt;=5,1,($I486-5)),$N494-SUM($N491:BB491)))))</f>
        <v>0</v>
      </c>
      <c r="BD491" s="136">
        <f>IF(OR($I486=0,BC495=0),0,IF($N494&gt;0,(MIN($N494/IF($I486&lt;=5,1,($I486-5)),$N494-SUM($N491:BC491))), (MAX($N494/IF($I486&lt;=5,1,($I486-5)),$N494-SUM($N491:BC491)))))</f>
        <v>0</v>
      </c>
      <c r="BE491" s="136">
        <f>IF(OR($I486=0,BD495=0),0,IF($N494&gt;0,(MIN($N494/IF($I486&lt;=5,1,($I486-5)),$N494-SUM($N491:BD491))), (MAX($N494/IF($I486&lt;=5,1,($I486-5)),$N494-SUM($N491:BD491)))))</f>
        <v>0</v>
      </c>
      <c r="BF491" s="136">
        <f>IF(OR($I486=0,BE495=0),0,IF($N494&gt;0,(MIN($N494/IF($I486&lt;=5,1,($I486-5)),$N494-SUM($N491:BE491))), (MAX($N494/IF($I486&lt;=5,1,($I486-5)),$N494-SUM($N491:BE491)))))</f>
        <v>0</v>
      </c>
      <c r="BG491" s="136">
        <f>IF(OR($I486=0,BF495=0),0,IF($N494&gt;0,(MIN($N494/IF($I486&lt;=5,1,($I486-5)),$N494-SUM($N491:BF491))), (MAX($N494/IF($I486&lt;=5,1,($I486-5)),$N494-SUM($N491:BF491)))))</f>
        <v>0</v>
      </c>
      <c r="BH491" s="136">
        <f>IF(OR($I486=0,BG495=0),0,IF($N494&gt;0,(MIN($N494/IF($I486&lt;=5,1,($I486-5)),$N494-SUM($N491:BG491))), (MAX($N494/IF($I486&lt;=5,1,($I486-5)),$N494-SUM($N491:BG491)))))</f>
        <v>0</v>
      </c>
      <c r="BI491" s="136">
        <f>IF(OR($I486=0,BH495=0),0,IF($N494&gt;0,(MIN($N494/IF($I486&lt;=5,1,($I486-5)),$N494-SUM($N491:BH491))), (MAX($N494/IF($I486&lt;=5,1,($I486-5)),$N494-SUM($N491:BH491)))))</f>
        <v>0</v>
      </c>
      <c r="BJ491" s="136">
        <f>IF(OR($I486=0,BI495=0),0,IF($N494&gt;0,(MIN($N494/IF($I486&lt;=5,1,($I486-5)),$N494-SUM($N491:BI491))), (MAX($N494/IF($I486&lt;=5,1,($I486-5)),$N494-SUM($N491:BI491)))))</f>
        <v>0</v>
      </c>
      <c r="BK491" s="136">
        <f>IF(OR($I486=0,BJ495=0),0,IF($N494&gt;0,(MIN($N494/IF($I486&lt;=5,1,($I486-5)),$N494-SUM($N491:BJ491))), (MAX($N494/IF($I486&lt;=5,1,($I486-5)),$N494-SUM($N491:BJ491)))))</f>
        <v>0</v>
      </c>
      <c r="BL491" s="136">
        <f>IF(OR($I486=0,BK495=0),0,IF($N494&gt;0,(MIN($N494/IF($I486&lt;=5,1,($I486-5)),$N494-SUM($N491:BK491))), (MAX($N494/IF($I486&lt;=5,1,($I486-5)),$N494-SUM($N491:BK491)))))</f>
        <v>0</v>
      </c>
      <c r="BM491" s="136">
        <f>IF(OR($I486=0,BL495=0),0,IF($N494&gt;0,(MIN($N494/IF($I486&lt;=5,1,($I486-5)),$N494-SUM($N491:BL491))), (MAX($N494/IF($I486&lt;=5,1,($I486-5)),$N494-SUM($N491:BL491)))))</f>
        <v>0</v>
      </c>
      <c r="BN491" s="136">
        <f>IF(OR($I486=0,BM495=0),0,IF($N494&gt;0,(MIN($N494/IF($I486&lt;=5,1,($I486-5)),$N494-SUM($N491:BM491))), (MAX($N494/IF($I486&lt;=5,1,($I486-5)),$N494-SUM($N491:BM491)))))</f>
        <v>0</v>
      </c>
      <c r="BO491" s="136">
        <f>IF(OR($I486=0,BN495=0),0,IF($N494&gt;0,(MIN($N494/IF($I486&lt;=5,1,($I486-5)),$N494-SUM($N491:BN491))), (MAX($N494/IF($I486&lt;=5,1,($I486-5)),$N494-SUM($N491:BN491)))))</f>
        <v>0</v>
      </c>
      <c r="BP491" s="136">
        <f>IF(OR($I486=0,BO495=0),0,IF($N494&gt;0,(MIN($N494/IF($I486&lt;=5,1,($I486-5)),$N494-SUM($N491:BO491))), (MAX($N494/IF($I486&lt;=5,1,($I486-5)),$N494-SUM($N491:BO491)))))</f>
        <v>0</v>
      </c>
      <c r="BQ491" s="136">
        <f>IF(OR($I486=0,BP495=0),0,IF($N494&gt;0,(MIN($N494/IF($I486&lt;=5,1,($I486-5)),$N494-SUM($N491:BP491))), (MAX($N494/IF($I486&lt;=5,1,($I486-5)),$N494-SUM($N491:BP491)))))</f>
        <v>0</v>
      </c>
      <c r="BR491" s="136">
        <f>IF(OR($I486=0,BQ495=0),0,IF($N494&gt;0,(MIN($N494/IF($I486&lt;=5,1,($I486-5)),$N494-SUM($N491:BQ491))), (MAX($N494/IF($I486&lt;=5,1,($I486-5)),$N494-SUM($N491:BQ491)))))</f>
        <v>0</v>
      </c>
      <c r="BS491" s="136">
        <f>IF(OR($I486=0,BR495=0),0,IF($N494&gt;0,(MIN($N494/IF($I486&lt;=5,1,($I486-5)),$N494-SUM($N491:BR491))), (MAX($N494/IF($I486&lt;=5,1,($I486-5)),$N494-SUM($N491:BR491)))))</f>
        <v>0</v>
      </c>
      <c r="BT491" s="136">
        <f>IF(OR($I486=0,BS495=0),0,IF($N494&gt;0,(MIN($N494/IF($I486&lt;=5,1,($I486-5)),$N494-SUM($N491:BS491))), (MAX($N494/IF($I486&lt;=5,1,($I486-5)),$N494-SUM($N491:BS491)))))</f>
        <v>0</v>
      </c>
      <c r="BU491" s="136">
        <f>IF(OR($I486=0,BT495=0),0,IF($N494&gt;0,(MIN($N494/IF($I486&lt;=5,1,($I486-5)),$N494-SUM($N491:BT491))), (MAX($N494/IF($I486&lt;=5,1,($I486-5)),$N494-SUM($N491:BT491)))))</f>
        <v>0</v>
      </c>
      <c r="BV491" s="136">
        <f>IF(OR($I486=0,BU495=0),0,IF($N494&gt;0,(MIN($N494/IF($I486&lt;=5,1,($I486-5)),$N494-SUM($N491:BU491))), (MAX($N494/IF($I486&lt;=5,1,($I486-5)),$N494-SUM($N491:BU491)))))</f>
        <v>0</v>
      </c>
      <c r="BW491" s="136">
        <f>IF(OR($I486=0,BV495=0),0,IF($N494&gt;0,(MIN($N494/IF($I486&lt;=5,1,($I486-5)),$N494-SUM($N491:BV491))), (MAX($N494/IF($I486&lt;=5,1,($I486-5)),$N494-SUM($N491:BV491)))))</f>
        <v>0</v>
      </c>
    </row>
    <row r="492" spans="1:75" ht="12.75" customHeight="1" outlineLevel="1">
      <c r="D492" s="140" t="s">
        <v>35</v>
      </c>
      <c r="E492" s="141" t="s">
        <v>55</v>
      </c>
      <c r="F492" s="141"/>
      <c r="G492" s="141"/>
      <c r="H492" s="141"/>
      <c r="I492" s="142"/>
      <c r="J492" s="143">
        <f>SUM(J490:J491)</f>
        <v>0</v>
      </c>
      <c r="K492" s="143">
        <f t="shared" ref="K492:N492" si="124">SUM(K490:K491)</f>
        <v>0</v>
      </c>
      <c r="L492" s="143">
        <f t="shared" si="124"/>
        <v>0</v>
      </c>
      <c r="M492" s="143">
        <f t="shared" si="124"/>
        <v>0</v>
      </c>
      <c r="N492" s="143">
        <f t="shared" si="124"/>
        <v>0</v>
      </c>
      <c r="O492" s="143">
        <f>SUM(O490:O491)</f>
        <v>0</v>
      </c>
      <c r="P492" s="143">
        <f t="shared" ref="P492:BV492" si="125">SUM(P490:P491)</f>
        <v>0</v>
      </c>
      <c r="Q492" s="143">
        <f t="shared" si="125"/>
        <v>0</v>
      </c>
      <c r="R492" s="143">
        <f t="shared" si="125"/>
        <v>0</v>
      </c>
      <c r="S492" s="143">
        <f t="shared" si="125"/>
        <v>0</v>
      </c>
      <c r="T492" s="143">
        <f t="shared" si="125"/>
        <v>0</v>
      </c>
      <c r="U492" s="143">
        <f t="shared" si="125"/>
        <v>0</v>
      </c>
      <c r="V492" s="143">
        <f t="shared" si="125"/>
        <v>0</v>
      </c>
      <c r="W492" s="143">
        <f t="shared" si="125"/>
        <v>0</v>
      </c>
      <c r="X492" s="143">
        <f t="shared" si="125"/>
        <v>0</v>
      </c>
      <c r="Y492" s="143">
        <f t="shared" si="125"/>
        <v>0</v>
      </c>
      <c r="Z492" s="143">
        <f t="shared" si="125"/>
        <v>0</v>
      </c>
      <c r="AA492" s="143">
        <f t="shared" si="125"/>
        <v>0</v>
      </c>
      <c r="AB492" s="143">
        <f t="shared" si="125"/>
        <v>0</v>
      </c>
      <c r="AC492" s="143">
        <f t="shared" si="125"/>
        <v>0</v>
      </c>
      <c r="AD492" s="143">
        <f t="shared" si="125"/>
        <v>0</v>
      </c>
      <c r="AE492" s="143">
        <f t="shared" si="125"/>
        <v>0</v>
      </c>
      <c r="AF492" s="143">
        <f t="shared" si="125"/>
        <v>0</v>
      </c>
      <c r="AG492" s="143">
        <f t="shared" si="125"/>
        <v>0</v>
      </c>
      <c r="AH492" s="143">
        <f t="shared" si="125"/>
        <v>0</v>
      </c>
      <c r="AI492" s="143">
        <f t="shared" si="125"/>
        <v>0</v>
      </c>
      <c r="AJ492" s="143">
        <f t="shared" si="125"/>
        <v>0</v>
      </c>
      <c r="AK492" s="143">
        <f t="shared" si="125"/>
        <v>0</v>
      </c>
      <c r="AL492" s="143">
        <f t="shared" si="125"/>
        <v>0</v>
      </c>
      <c r="AM492" s="143">
        <f t="shared" si="125"/>
        <v>0</v>
      </c>
      <c r="AN492" s="143">
        <f t="shared" si="125"/>
        <v>0</v>
      </c>
      <c r="AO492" s="143">
        <f t="shared" si="125"/>
        <v>0</v>
      </c>
      <c r="AP492" s="143">
        <f t="shared" si="125"/>
        <v>0</v>
      </c>
      <c r="AQ492" s="143">
        <f t="shared" si="125"/>
        <v>0</v>
      </c>
      <c r="AR492" s="143">
        <f t="shared" si="125"/>
        <v>0</v>
      </c>
      <c r="AS492" s="143">
        <f t="shared" si="125"/>
        <v>0</v>
      </c>
      <c r="AT492" s="143">
        <f t="shared" si="125"/>
        <v>0</v>
      </c>
      <c r="AU492" s="143">
        <f t="shared" si="125"/>
        <v>0</v>
      </c>
      <c r="AV492" s="143">
        <f t="shared" si="125"/>
        <v>0</v>
      </c>
      <c r="AW492" s="143">
        <f t="shared" si="125"/>
        <v>0</v>
      </c>
      <c r="AX492" s="143">
        <f t="shared" si="125"/>
        <v>0</v>
      </c>
      <c r="AY492" s="143">
        <f t="shared" si="125"/>
        <v>0</v>
      </c>
      <c r="AZ492" s="143">
        <f t="shared" si="125"/>
        <v>0</v>
      </c>
      <c r="BA492" s="143">
        <f t="shared" si="125"/>
        <v>0</v>
      </c>
      <c r="BB492" s="143">
        <f t="shared" si="125"/>
        <v>0</v>
      </c>
      <c r="BC492" s="143">
        <f t="shared" si="125"/>
        <v>0</v>
      </c>
      <c r="BD492" s="143">
        <f t="shared" si="125"/>
        <v>0</v>
      </c>
      <c r="BE492" s="143">
        <f t="shared" si="125"/>
        <v>0</v>
      </c>
      <c r="BF492" s="143">
        <f t="shared" si="125"/>
        <v>0</v>
      </c>
      <c r="BG492" s="143">
        <f t="shared" si="125"/>
        <v>0</v>
      </c>
      <c r="BH492" s="143">
        <f t="shared" si="125"/>
        <v>0</v>
      </c>
      <c r="BI492" s="143">
        <f t="shared" si="125"/>
        <v>0</v>
      </c>
      <c r="BJ492" s="143">
        <f t="shared" si="125"/>
        <v>0</v>
      </c>
      <c r="BK492" s="143">
        <f t="shared" si="125"/>
        <v>0</v>
      </c>
      <c r="BL492" s="143">
        <f t="shared" si="125"/>
        <v>0</v>
      </c>
      <c r="BM492" s="143">
        <f t="shared" si="125"/>
        <v>0</v>
      </c>
      <c r="BN492" s="143">
        <f t="shared" si="125"/>
        <v>0</v>
      </c>
      <c r="BO492" s="143">
        <f t="shared" si="125"/>
        <v>0</v>
      </c>
      <c r="BP492" s="143">
        <f t="shared" si="125"/>
        <v>0</v>
      </c>
      <c r="BQ492" s="143">
        <f t="shared" si="125"/>
        <v>0</v>
      </c>
      <c r="BR492" s="143">
        <f t="shared" si="125"/>
        <v>0</v>
      </c>
      <c r="BS492" s="143">
        <f t="shared" si="125"/>
        <v>0</v>
      </c>
      <c r="BT492" s="143">
        <f t="shared" si="125"/>
        <v>0</v>
      </c>
      <c r="BU492" s="143">
        <f t="shared" si="125"/>
        <v>0</v>
      </c>
      <c r="BV492" s="143">
        <f t="shared" si="125"/>
        <v>0</v>
      </c>
      <c r="BW492" s="143">
        <f t="shared" ref="BW492" si="126">SUM(BW490:BW491)</f>
        <v>0</v>
      </c>
    </row>
    <row r="493" spans="1:75" ht="12.75" customHeight="1" outlineLevel="1">
      <c r="D493" s="126" t="s">
        <v>13</v>
      </c>
      <c r="I493" s="134">
        <f>IF(I$5=first_reg_period, INDEX('Inputs - Summary'!$I$43:$I$52,MATCH(B485,'Inputs - Summary'!$C$43:$C$52,0)),0)</f>
        <v>0</v>
      </c>
      <c r="J493" s="134">
        <f>IF(J$5=first_reg_period, INDEX('Inputs - Summary'!$I$43:$I$49,MATCH(C485,'Inputs - Summary'!$C$43:$C$49,0)),0)</f>
        <v>0</v>
      </c>
      <c r="K493" s="134">
        <f>IF(K$5=first_reg_period, INDEX('Inputs - Summary'!$I$43:$I$49,MATCH(D485,'Inputs - Summary'!$C$43:$C$49,0)),0)</f>
        <v>0</v>
      </c>
      <c r="L493" s="134">
        <f>IF(L$5=first_reg_period, INDEX('Inputs - Summary'!$I$43:$I$49,MATCH(E485,'Inputs - Summary'!$C$43:$C$49,0)),0)</f>
        <v>0</v>
      </c>
      <c r="M493" s="134">
        <f>IF(M$5=first_reg_period, INDEX('Inputs - Summary'!$I$43:$I$49,MATCH(F485,'Inputs - Summary'!$C$43:$C$49,0)),0)</f>
        <v>0</v>
      </c>
      <c r="N493" s="134">
        <f>IF(N$5=first_reg_period, INDEX('Inputs - Summary'!$I$43:$I$49,MATCH(G485,'Inputs - Summary'!$C$43:$C$49,0)),0)</f>
        <v>0</v>
      </c>
      <c r="O493" s="134">
        <f>IF(O$5=first_reg_period, INDEX('Inputs - Summary'!$I$43:$I$49,MATCH(H485,'Inputs - Summary'!$C$43:$C$49,0)),0)</f>
        <v>0</v>
      </c>
      <c r="P493" s="134">
        <f>IF(P$5=first_reg_period, INDEX('Inputs - Summary'!$I$43:$I$49,MATCH(I485,'Inputs - Summary'!$C$43:$C$49,0)),0)</f>
        <v>0</v>
      </c>
      <c r="Q493" s="134">
        <f>IF(Q$5=first_reg_period, INDEX('Inputs - Summary'!$I$43:$I$49,MATCH(J485,'Inputs - Summary'!$C$43:$C$49,0)),0)</f>
        <v>0</v>
      </c>
      <c r="R493" s="134">
        <f>IF(R$5=first_reg_period, INDEX('Inputs - Summary'!$I$43:$I$49,MATCH(K485,'Inputs - Summary'!$C$43:$C$49,0)),0)</f>
        <v>0</v>
      </c>
      <c r="S493" s="134">
        <f>IF(S$5=first_reg_period, INDEX('Inputs - Summary'!$I$43:$I$49,MATCH(L485,'Inputs - Summary'!$C$43:$C$49,0)),0)</f>
        <v>0</v>
      </c>
      <c r="T493" s="134">
        <f>IF(T$5=first_reg_period, INDEX('Inputs - Summary'!$I$43:$I$49,MATCH(M485,'Inputs - Summary'!$C$43:$C$49,0)),0)</f>
        <v>0</v>
      </c>
      <c r="U493" s="134">
        <f>IF(U$5=first_reg_period, INDEX('Inputs - Summary'!$I$43:$I$49,MATCH(N485,'Inputs - Summary'!$C$43:$C$49,0)),0)</f>
        <v>0</v>
      </c>
      <c r="V493" s="134">
        <f>IF(V$5=first_reg_period, INDEX('Inputs - Summary'!$I$43:$I$49,MATCH(O485,'Inputs - Summary'!$C$43:$C$49,0)),0)</f>
        <v>0</v>
      </c>
      <c r="W493" s="134">
        <f>IF(W$5=first_reg_period, INDEX('Inputs - Summary'!$I$43:$I$49,MATCH(P485,'Inputs - Summary'!$C$43:$C$49,0)),0)</f>
        <v>0</v>
      </c>
      <c r="X493" s="134">
        <f>IF(X$5=first_reg_period, INDEX('Inputs - Summary'!$I$43:$I$49,MATCH(Q485,'Inputs - Summary'!$C$43:$C$49,0)),0)</f>
        <v>0</v>
      </c>
      <c r="Y493" s="134">
        <f>IF(Y$5=first_reg_period, INDEX('Inputs - Summary'!$I$43:$I$49,MATCH(R485,'Inputs - Summary'!$C$43:$C$49,0)),0)</f>
        <v>0</v>
      </c>
      <c r="Z493" s="134">
        <f>IF(Z$5=first_reg_period, INDEX('Inputs - Summary'!$I$43:$I$49,MATCH(S485,'Inputs - Summary'!$C$43:$C$49,0)),0)</f>
        <v>0</v>
      </c>
      <c r="AA493" s="134">
        <f>IF(AA$5=first_reg_period, INDEX('Inputs - Summary'!$I$43:$I$49,MATCH(T485,'Inputs - Summary'!$C$43:$C$49,0)),0)</f>
        <v>0</v>
      </c>
      <c r="AB493" s="134">
        <f>IF(AB$5=first_reg_period, INDEX('Inputs - Summary'!$I$43:$I$49,MATCH(U485,'Inputs - Summary'!$C$43:$C$49,0)),0)</f>
        <v>0</v>
      </c>
      <c r="AC493" s="134">
        <f>IF(AC$5=first_reg_period, INDEX('Inputs - Summary'!$I$43:$I$49,MATCH(V485,'Inputs - Summary'!$C$43:$C$49,0)),0)</f>
        <v>0</v>
      </c>
      <c r="AD493" s="134">
        <f>IF(AD$5=first_reg_period, INDEX('Inputs - Summary'!$I$43:$I$49,MATCH(W485,'Inputs - Summary'!$C$43:$C$49,0)),0)</f>
        <v>0</v>
      </c>
      <c r="AE493" s="134">
        <f>IF(AE$5=first_reg_period, INDEX('Inputs - Summary'!$I$43:$I$49,MATCH(X485,'Inputs - Summary'!$C$43:$C$49,0)),0)</f>
        <v>0</v>
      </c>
      <c r="AF493" s="134">
        <f>IF(AF$5=first_reg_period, INDEX('Inputs - Summary'!$I$43:$I$49,MATCH(Y485,'Inputs - Summary'!$C$43:$C$49,0)),0)</f>
        <v>0</v>
      </c>
      <c r="AG493" s="134">
        <f>IF(AG$5=first_reg_period, INDEX('Inputs - Summary'!$I$43:$I$49,MATCH(Z485,'Inputs - Summary'!$C$43:$C$49,0)),0)</f>
        <v>0</v>
      </c>
      <c r="AH493" s="134">
        <f>IF(AH$5=first_reg_period, INDEX('Inputs - Summary'!$I$43:$I$49,MATCH(AA485,'Inputs - Summary'!$C$43:$C$49,0)),0)</f>
        <v>0</v>
      </c>
      <c r="AI493" s="134">
        <f>IF(AI$5=first_reg_period, INDEX('Inputs - Summary'!$I$43:$I$49,MATCH(AB485,'Inputs - Summary'!$C$43:$C$49,0)),0)</f>
        <v>0</v>
      </c>
      <c r="AJ493" s="134">
        <f>IF(AJ$5=first_reg_period, INDEX('Inputs - Summary'!$I$43:$I$49,MATCH(AC485,'Inputs - Summary'!$C$43:$C$49,0)),0)</f>
        <v>0</v>
      </c>
      <c r="AK493" s="134">
        <f>IF(AK$5=first_reg_period, INDEX('Inputs - Summary'!$I$43:$I$49,MATCH(AD485,'Inputs - Summary'!$C$43:$C$49,0)),0)</f>
        <v>0</v>
      </c>
      <c r="AL493" s="134">
        <f>IF(AL$5=first_reg_period, INDEX('Inputs - Summary'!$I$43:$I$49,MATCH(AE485,'Inputs - Summary'!$C$43:$C$49,0)),0)</f>
        <v>0</v>
      </c>
      <c r="AM493" s="134">
        <f>IF(AM$5=first_reg_period, INDEX('Inputs - Summary'!$I$43:$I$49,MATCH(AF485,'Inputs - Summary'!$C$43:$C$49,0)),0)</f>
        <v>0</v>
      </c>
      <c r="AN493" s="134">
        <f>IF(AN$5=first_reg_period, INDEX('Inputs - Summary'!$I$43:$I$49,MATCH(AG485,'Inputs - Summary'!$C$43:$C$49,0)),0)</f>
        <v>0</v>
      </c>
      <c r="AO493" s="134">
        <f>IF(AO$5=first_reg_period, INDEX('Inputs - Summary'!$I$43:$I$49,MATCH(AH485,'Inputs - Summary'!$C$43:$C$49,0)),0)</f>
        <v>0</v>
      </c>
      <c r="AP493" s="134">
        <f>IF(AP$5=first_reg_period, INDEX('Inputs - Summary'!$I$43:$I$49,MATCH(AI485,'Inputs - Summary'!$C$43:$C$49,0)),0)</f>
        <v>0</v>
      </c>
      <c r="AQ493" s="134">
        <f>IF(AQ$5=first_reg_period, INDEX('Inputs - Summary'!$I$43:$I$49,MATCH(AJ485,'Inputs - Summary'!$C$43:$C$49,0)),0)</f>
        <v>0</v>
      </c>
      <c r="AR493" s="134">
        <f>IF(AR$5=first_reg_period, INDEX('Inputs - Summary'!$I$43:$I$49,MATCH(AK485,'Inputs - Summary'!$C$43:$C$49,0)),0)</f>
        <v>0</v>
      </c>
      <c r="AS493" s="134">
        <f>IF(AS$5=first_reg_period, INDEX('Inputs - Summary'!$I$43:$I$49,MATCH(AL485,'Inputs - Summary'!$C$43:$C$49,0)),0)</f>
        <v>0</v>
      </c>
      <c r="AT493" s="134">
        <f>IF(AT$5=first_reg_period, INDEX('Inputs - Summary'!$I$43:$I$49,MATCH(AM485,'Inputs - Summary'!$C$43:$C$49,0)),0)</f>
        <v>0</v>
      </c>
      <c r="AU493" s="134">
        <f>IF(AU$5=first_reg_period, INDEX('Inputs - Summary'!$I$43:$I$49,MATCH(AN485,'Inputs - Summary'!$C$43:$C$49,0)),0)</f>
        <v>0</v>
      </c>
      <c r="AV493" s="134">
        <f>IF(AV$5=first_reg_period, INDEX('Inputs - Summary'!$I$43:$I$49,MATCH(AO485,'Inputs - Summary'!$C$43:$C$49,0)),0)</f>
        <v>0</v>
      </c>
      <c r="AW493" s="134">
        <f>IF(AW$5=first_reg_period, INDEX('Inputs - Summary'!$I$43:$I$49,MATCH(AP485,'Inputs - Summary'!$C$43:$C$49,0)),0)</f>
        <v>0</v>
      </c>
      <c r="AX493" s="134">
        <f>IF(AX$5=first_reg_period, INDEX('Inputs - Summary'!$I$43:$I$49,MATCH(AQ485,'Inputs - Summary'!$C$43:$C$49,0)),0)</f>
        <v>0</v>
      </c>
      <c r="AY493" s="134">
        <f>IF(AY$5=first_reg_period, INDEX('Inputs - Summary'!$I$43:$I$49,MATCH(AR485,'Inputs - Summary'!$C$43:$C$49,0)),0)</f>
        <v>0</v>
      </c>
      <c r="AZ493" s="134">
        <f>IF(AZ$5=first_reg_period, INDEX('Inputs - Summary'!$I$43:$I$49,MATCH(AS485,'Inputs - Summary'!$C$43:$C$49,0)),0)</f>
        <v>0</v>
      </c>
      <c r="BA493" s="134">
        <f>IF(BA$5=first_reg_period, INDEX('Inputs - Summary'!$I$43:$I$49,MATCH(AT485,'Inputs - Summary'!$C$43:$C$49,0)),0)</f>
        <v>0</v>
      </c>
      <c r="BB493" s="134">
        <f>IF(BB$5=first_reg_period, INDEX('Inputs - Summary'!$I$43:$I$49,MATCH(AU485,'Inputs - Summary'!$C$43:$C$49,0)),0)</f>
        <v>0</v>
      </c>
      <c r="BC493" s="134">
        <f>IF(BC$5=first_reg_period, INDEX('Inputs - Summary'!$I$43:$I$49,MATCH(AV485,'Inputs - Summary'!$C$43:$C$49,0)),0)</f>
        <v>0</v>
      </c>
      <c r="BD493" s="134">
        <f>IF(BD$5=first_reg_period, INDEX('Inputs - Summary'!$I$43:$I$49,MATCH(AW485,'Inputs - Summary'!$C$43:$C$49,0)),0)</f>
        <v>0</v>
      </c>
      <c r="BE493" s="134">
        <f>IF(BE$5=first_reg_period, INDEX('Inputs - Summary'!$I$43:$I$49,MATCH(AX485,'Inputs - Summary'!$C$43:$C$49,0)),0)</f>
        <v>0</v>
      </c>
      <c r="BF493" s="134">
        <f>IF(BF$5=first_reg_period, INDEX('Inputs - Summary'!$I$43:$I$49,MATCH(AY485,'Inputs - Summary'!$C$43:$C$49,0)),0)</f>
        <v>0</v>
      </c>
      <c r="BG493" s="134">
        <f>IF(BG$5=first_reg_period, INDEX('Inputs - Summary'!$I$43:$I$49,MATCH(AZ485,'Inputs - Summary'!$C$43:$C$49,0)),0)</f>
        <v>0</v>
      </c>
      <c r="BH493" s="134">
        <f>IF(BH$5=first_reg_period, INDEX('Inputs - Summary'!$I$43:$I$49,MATCH(BA485,'Inputs - Summary'!$C$43:$C$49,0)),0)</f>
        <v>0</v>
      </c>
      <c r="BI493" s="134">
        <f>IF(BI$5=first_reg_period, INDEX('Inputs - Summary'!$I$43:$I$49,MATCH(BB485,'Inputs - Summary'!$C$43:$C$49,0)),0)</f>
        <v>0</v>
      </c>
      <c r="BJ493" s="134">
        <f>IF(BJ$5=first_reg_period, INDEX('Inputs - Summary'!$I$43:$I$49,MATCH(BC485,'Inputs - Summary'!$C$43:$C$49,0)),0)</f>
        <v>0</v>
      </c>
      <c r="BK493" s="134">
        <f>IF(BK$5=first_reg_period, INDEX('Inputs - Summary'!$I$43:$I$49,MATCH(BD485,'Inputs - Summary'!$C$43:$C$49,0)),0)</f>
        <v>0</v>
      </c>
      <c r="BL493" s="134">
        <f>IF(BL$5=first_reg_period, INDEX('Inputs - Summary'!$I$43:$I$49,MATCH(BE485,'Inputs - Summary'!$C$43:$C$49,0)),0)</f>
        <v>0</v>
      </c>
      <c r="BM493" s="134">
        <f>IF(BM$5=first_reg_period, INDEX('Inputs - Summary'!$I$43:$I$49,MATCH(BF485,'Inputs - Summary'!$C$43:$C$49,0)),0)</f>
        <v>0</v>
      </c>
      <c r="BN493" s="134">
        <f>IF(BN$5=first_reg_period, INDEX('Inputs - Summary'!$I$43:$I$49,MATCH(BG485,'Inputs - Summary'!$C$43:$C$49,0)),0)</f>
        <v>0</v>
      </c>
      <c r="BO493" s="134">
        <f>IF(BO$5=first_reg_period, INDEX('Inputs - Summary'!$I$43:$I$49,MATCH(BH485,'Inputs - Summary'!$C$43:$C$49,0)),0)</f>
        <v>0</v>
      </c>
      <c r="BP493" s="134">
        <f>IF(BP$5=first_reg_period, INDEX('Inputs - Summary'!$I$43:$I$49,MATCH(BI485,'Inputs - Summary'!$C$43:$C$49,0)),0)</f>
        <v>0</v>
      </c>
      <c r="BQ493" s="134">
        <f>IF(BQ$5=first_reg_period, INDEX('Inputs - Summary'!$I$43:$I$49,MATCH(BJ485,'Inputs - Summary'!$C$43:$C$49,0)),0)</f>
        <v>0</v>
      </c>
      <c r="BR493" s="134">
        <f>IF(BR$5=first_reg_period, INDEX('Inputs - Summary'!$I$43:$I$49,MATCH(BK485,'Inputs - Summary'!$C$43:$C$49,0)),0)</f>
        <v>0</v>
      </c>
      <c r="BS493" s="134">
        <f>IF(BS$5=first_reg_period, INDEX('Inputs - Summary'!$I$43:$I$49,MATCH(BL485,'Inputs - Summary'!$C$43:$C$49,0)),0)</f>
        <v>0</v>
      </c>
      <c r="BT493" s="134">
        <f>IF(BT$5=first_reg_period, INDEX('Inputs - Summary'!$I$43:$I$49,MATCH(BM485,'Inputs - Summary'!$C$43:$C$49,0)),0)</f>
        <v>0</v>
      </c>
      <c r="BU493" s="134">
        <f>IF(BU$5=first_reg_period, INDEX('Inputs - Summary'!$I$43:$I$49,MATCH(BN485,'Inputs - Summary'!$C$43:$C$49,0)),0)</f>
        <v>0</v>
      </c>
      <c r="BV493" s="134">
        <f>IF(BV$5=first_reg_period, INDEX('Inputs - Summary'!$I$43:$I$49,MATCH(BO485,'Inputs - Summary'!$C$43:$C$49,0)),0)</f>
        <v>0</v>
      </c>
      <c r="BW493" s="134">
        <f>IF(BW$5=first_reg_period, INDEX('Inputs - Summary'!$I$43:$I$49,MATCH(BP485,'Inputs - Summary'!$C$43:$C$49,0)),0)</f>
        <v>0</v>
      </c>
    </row>
    <row r="494" spans="1:75" ht="12.75" customHeight="1" outlineLevel="1">
      <c r="D494" s="126" t="s">
        <v>56</v>
      </c>
      <c r="I494" s="134"/>
      <c r="J494" s="144">
        <f>IF(J$5=second_reg_period, INDEX('Inputs - Summary'!$N$219:$N$228,MATCH($B485,'Inputs - Summary'!$C$219:$C$228,0)),0)/conv_2015_2010</f>
        <v>0</v>
      </c>
      <c r="K494" s="144">
        <f>IF(K$5=second_reg_period, INDEX('Inputs - Summary'!$N$219:$N$228,MATCH($B485,'Inputs - Summary'!$C$219:$C$228,0)),0)/conv_2015_2010</f>
        <v>0</v>
      </c>
      <c r="L494" s="144">
        <f>IF(L$5=second_reg_period, INDEX('Inputs - Summary'!$N$219:$N$228,MATCH($B485,'Inputs - Summary'!$C$219:$C$228,0)),0)/conv_2015_2010</f>
        <v>0</v>
      </c>
      <c r="M494" s="144">
        <f>IF(M$5=second_reg_period, INDEX('Inputs - Summary'!$N$219:$N$228,MATCH($B485,'Inputs - Summary'!$C$219:$C$228,0)),0)/conv_2015_2010</f>
        <v>0</v>
      </c>
      <c r="N494" s="144">
        <f>IF(N$5=second_reg_period, INDEX('Inputs - Summary'!$N$219:$N$228,MATCH($B485,'Inputs - Summary'!$C$219:$C$228,0)),0)/conv_2015_2010</f>
        <v>0</v>
      </c>
      <c r="O494" s="144">
        <f>IF(O$5=second_reg_period, INDEX('Inputs - Summary'!$N$219:$N$228,MATCH($B485,'Inputs - Summary'!$C$219:$C$228,0)),0)/conv_2015_2010</f>
        <v>0</v>
      </c>
      <c r="P494" s="144">
        <f>IF(P$5=second_reg_period, INDEX('Inputs - Summary'!$N$219:$N$228,MATCH($B485,'Inputs - Summary'!$C$219:$C$228,0)),0)/conv_2015_2010</f>
        <v>0</v>
      </c>
      <c r="Q494" s="144">
        <f>IF(Q$5=second_reg_period, INDEX('Inputs - Summary'!$N$219:$N$228,MATCH($B485,'Inputs - Summary'!$C$219:$C$228,0)),0)/conv_2015_2010</f>
        <v>0</v>
      </c>
      <c r="R494" s="144">
        <f>IF(R$5=second_reg_period, INDEX('Inputs - Summary'!$N$219:$N$228,MATCH($B485,'Inputs - Summary'!$C$219:$C$228,0)),0)/conv_2015_2010</f>
        <v>0</v>
      </c>
      <c r="S494" s="144">
        <f>IF(S$5=second_reg_period, INDEX('Inputs - Summary'!$N$219:$N$228,MATCH($B485,'Inputs - Summary'!$C$219:$C$228,0)),0)/conv_2015_2010</f>
        <v>0</v>
      </c>
      <c r="T494" s="144">
        <f>IF(T$5=second_reg_period, INDEX('Inputs - Summary'!$N$219:$N$228,MATCH($B485,'Inputs - Summary'!$C$219:$C$228,0)),0)/conv_2015_2010</f>
        <v>0</v>
      </c>
      <c r="U494" s="144">
        <f>IF(U$5=second_reg_period, INDEX('Inputs - Summary'!$N$219:$N$228,MATCH($B485,'Inputs - Summary'!$C$219:$C$228,0)),0)/conv_2015_2010</f>
        <v>0</v>
      </c>
      <c r="V494" s="144">
        <f>IF(V$5=second_reg_period, INDEX('Inputs - Summary'!$N$219:$N$228,MATCH($B485,'Inputs - Summary'!$C$219:$C$228,0)),0)/conv_2015_2010</f>
        <v>0</v>
      </c>
      <c r="W494" s="144">
        <f>IF(W$5=second_reg_period, INDEX('Inputs - Summary'!$N$219:$N$228,MATCH($B485,'Inputs - Summary'!$C$219:$C$228,0)),0)/conv_2015_2010</f>
        <v>0</v>
      </c>
      <c r="X494" s="144">
        <f>IF(X$5=second_reg_period, INDEX('Inputs - Summary'!$N$219:$N$228,MATCH($B485,'Inputs - Summary'!$C$219:$C$228,0)),0)/conv_2015_2010</f>
        <v>0</v>
      </c>
      <c r="Y494" s="144">
        <f>IF(Y$5=second_reg_period, INDEX('Inputs - Summary'!$N$219:$N$228,MATCH($B485,'Inputs - Summary'!$C$219:$C$228,0)),0)/conv_2015_2010</f>
        <v>0</v>
      </c>
      <c r="Z494" s="144">
        <f>IF(Z$5=second_reg_period, INDEX('Inputs - Summary'!$N$219:$N$228,MATCH($B485,'Inputs - Summary'!$C$219:$C$228,0)),0)/conv_2015_2010</f>
        <v>0</v>
      </c>
      <c r="AA494" s="144">
        <f>IF(AA$5=second_reg_period, INDEX('Inputs - Summary'!$N$219:$N$228,MATCH($B485,'Inputs - Summary'!$C$219:$C$228,0)),0)/conv_2015_2010</f>
        <v>0</v>
      </c>
      <c r="AB494" s="144">
        <f>IF(AB$5=second_reg_period, INDEX('Inputs - Summary'!$N$219:$N$228,MATCH($B485,'Inputs - Summary'!$C$219:$C$228,0)),0)/conv_2015_2010</f>
        <v>0</v>
      </c>
      <c r="AC494" s="144">
        <f>IF(AC$5=second_reg_period, INDEX('Inputs - Summary'!$N$219:$N$228,MATCH($B485,'Inputs - Summary'!$C$219:$C$228,0)),0)/conv_2015_2010</f>
        <v>0</v>
      </c>
      <c r="AD494" s="144">
        <f>IF(AD$5=second_reg_period, INDEX('Inputs - Summary'!$N$219:$N$228,MATCH($B485,'Inputs - Summary'!$C$219:$C$228,0)),0)/conv_2015_2010</f>
        <v>0</v>
      </c>
      <c r="AE494" s="144">
        <f>IF(AE$5=second_reg_period, INDEX('Inputs - Summary'!$N$219:$N$228,MATCH($B485,'Inputs - Summary'!$C$219:$C$228,0)),0)/conv_2015_2010</f>
        <v>0</v>
      </c>
      <c r="AF494" s="144">
        <f>IF(AF$5=second_reg_period, INDEX('Inputs - Summary'!$N$219:$N$228,MATCH($B485,'Inputs - Summary'!$C$219:$C$228,0)),0)/conv_2015_2010</f>
        <v>0</v>
      </c>
      <c r="AG494" s="144">
        <f>IF(AG$5=second_reg_period, INDEX('Inputs - Summary'!$N$219:$N$228,MATCH($B485,'Inputs - Summary'!$C$219:$C$228,0)),0)/conv_2015_2010</f>
        <v>0</v>
      </c>
      <c r="AH494" s="144">
        <f>IF(AH$5=second_reg_period, INDEX('Inputs - Summary'!$N$219:$N$228,MATCH($B485,'Inputs - Summary'!$C$219:$C$228,0)),0)/conv_2015_2010</f>
        <v>0</v>
      </c>
      <c r="AI494" s="144">
        <f>IF(AI$5=second_reg_period, INDEX('Inputs - Summary'!$N$219:$N$228,MATCH($B485,'Inputs - Summary'!$C$219:$C$228,0)),0)/conv_2015_2010</f>
        <v>0</v>
      </c>
      <c r="AJ494" s="144">
        <f>IF(AJ$5=second_reg_period, INDEX('Inputs - Summary'!$N$219:$N$228,MATCH($B485,'Inputs - Summary'!$C$219:$C$228,0)),0)/conv_2015_2010</f>
        <v>0</v>
      </c>
      <c r="AK494" s="144">
        <f>IF(AK$5=second_reg_period, INDEX('Inputs - Summary'!$N$219:$N$228,MATCH($B485,'Inputs - Summary'!$C$219:$C$228,0)),0)/conv_2015_2010</f>
        <v>0</v>
      </c>
      <c r="AL494" s="144">
        <f>IF(AL$5=second_reg_period, INDEX('Inputs - Summary'!$N$219:$N$228,MATCH($B485,'Inputs - Summary'!$C$219:$C$228,0)),0)/conv_2015_2010</f>
        <v>0</v>
      </c>
      <c r="AM494" s="144">
        <f>IF(AM$5=second_reg_period, INDEX('Inputs - Summary'!$N$219:$N$228,MATCH($B485,'Inputs - Summary'!$C$219:$C$228,0)),0)/conv_2015_2010</f>
        <v>0</v>
      </c>
      <c r="AN494" s="144">
        <f>IF(AN$5=second_reg_period, INDEX('Inputs - Summary'!$N$219:$N$228,MATCH($B485,'Inputs - Summary'!$C$219:$C$228,0)),0)/conv_2015_2010</f>
        <v>0</v>
      </c>
      <c r="AO494" s="144">
        <f>IF(AO$5=second_reg_period, INDEX('Inputs - Summary'!$N$219:$N$228,MATCH($B485,'Inputs - Summary'!$C$219:$C$228,0)),0)/conv_2015_2010</f>
        <v>0</v>
      </c>
      <c r="AP494" s="144">
        <f>IF(AP$5=second_reg_period, INDEX('Inputs - Summary'!$N$219:$N$228,MATCH($B485,'Inputs - Summary'!$C$219:$C$228,0)),0)/conv_2015_2010</f>
        <v>0</v>
      </c>
      <c r="AQ494" s="144">
        <f>IF(AQ$5=second_reg_period, INDEX('Inputs - Summary'!$N$219:$N$228,MATCH($B485,'Inputs - Summary'!$C$219:$C$228,0)),0)/conv_2015_2010</f>
        <v>0</v>
      </c>
      <c r="AR494" s="144">
        <f>IF(AR$5=second_reg_period, INDEX('Inputs - Summary'!$N$219:$N$228,MATCH($B485,'Inputs - Summary'!$C$219:$C$228,0)),0)/conv_2015_2010</f>
        <v>0</v>
      </c>
      <c r="AS494" s="144">
        <f>IF(AS$5=second_reg_period, INDEX('Inputs - Summary'!$N$219:$N$228,MATCH($B485,'Inputs - Summary'!$C$219:$C$228,0)),0)/conv_2015_2010</f>
        <v>0</v>
      </c>
      <c r="AT494" s="144">
        <f>IF(AT$5=second_reg_period, INDEX('Inputs - Summary'!$N$219:$N$228,MATCH($B485,'Inputs - Summary'!$C$219:$C$228,0)),0)/conv_2015_2010</f>
        <v>0</v>
      </c>
      <c r="AU494" s="144">
        <f>IF(AU$5=second_reg_period, INDEX('Inputs - Summary'!$N$219:$N$228,MATCH($B485,'Inputs - Summary'!$C$219:$C$228,0)),0)/conv_2015_2010</f>
        <v>0</v>
      </c>
      <c r="AV494" s="144">
        <f>IF(AV$5=second_reg_period, INDEX('Inputs - Summary'!$N$219:$N$228,MATCH($B485,'Inputs - Summary'!$C$219:$C$228,0)),0)/conv_2015_2010</f>
        <v>0</v>
      </c>
      <c r="AW494" s="144">
        <f>IF(AW$5=second_reg_period, INDEX('Inputs - Summary'!$N$219:$N$228,MATCH($B485,'Inputs - Summary'!$C$219:$C$228,0)),0)/conv_2015_2010</f>
        <v>0</v>
      </c>
      <c r="AX494" s="144">
        <f>IF(AX$5=second_reg_period, INDEX('Inputs - Summary'!$N$219:$N$228,MATCH($B485,'Inputs - Summary'!$C$219:$C$228,0)),0)/conv_2015_2010</f>
        <v>0</v>
      </c>
      <c r="AY494" s="144">
        <f>IF(AY$5=second_reg_period, INDEX('Inputs - Summary'!$N$219:$N$228,MATCH($B485,'Inputs - Summary'!$C$219:$C$228,0)),0)/conv_2015_2010</f>
        <v>0</v>
      </c>
      <c r="AZ494" s="144">
        <f>IF(AZ$5=second_reg_period, INDEX('Inputs - Summary'!$N$219:$N$228,MATCH($B485,'Inputs - Summary'!$C$219:$C$228,0)),0)/conv_2015_2010</f>
        <v>0</v>
      </c>
      <c r="BA494" s="144">
        <f>IF(BA$5=second_reg_period, INDEX('Inputs - Summary'!$N$219:$N$228,MATCH($B485,'Inputs - Summary'!$C$219:$C$228,0)),0)/conv_2015_2010</f>
        <v>0</v>
      </c>
      <c r="BB494" s="144">
        <f>IF(BB$5=second_reg_period, INDEX('Inputs - Summary'!$N$219:$N$228,MATCH($B485,'Inputs - Summary'!$C$219:$C$228,0)),0)/conv_2015_2010</f>
        <v>0</v>
      </c>
      <c r="BC494" s="144">
        <f>IF(BC$5=second_reg_period, INDEX('Inputs - Summary'!$N$219:$N$228,MATCH($B485,'Inputs - Summary'!$C$219:$C$228,0)),0)/conv_2015_2010</f>
        <v>0</v>
      </c>
      <c r="BD494" s="144">
        <f>IF(BD$5=second_reg_period, INDEX('Inputs - Summary'!$N$219:$N$228,MATCH($B485,'Inputs - Summary'!$C$219:$C$228,0)),0)/conv_2015_2010</f>
        <v>0</v>
      </c>
      <c r="BE494" s="144">
        <f>IF(BE$5=second_reg_period, INDEX('Inputs - Summary'!$N$219:$N$228,MATCH($B485,'Inputs - Summary'!$C$219:$C$228,0)),0)/conv_2015_2010</f>
        <v>0</v>
      </c>
      <c r="BF494" s="144">
        <f>IF(BF$5=second_reg_period, INDEX('Inputs - Summary'!$N$219:$N$228,MATCH($B485,'Inputs - Summary'!$C$219:$C$228,0)),0)/conv_2015_2010</f>
        <v>0</v>
      </c>
      <c r="BG494" s="144">
        <f>IF(BG$5=second_reg_period, INDEX('Inputs - Summary'!$N$219:$N$228,MATCH($B485,'Inputs - Summary'!$C$219:$C$228,0)),0)/conv_2015_2010</f>
        <v>0</v>
      </c>
      <c r="BH494" s="144">
        <f>IF(BH$5=second_reg_period, INDEX('Inputs - Summary'!$N$219:$N$228,MATCH($B485,'Inputs - Summary'!$C$219:$C$228,0)),0)/conv_2015_2010</f>
        <v>0</v>
      </c>
      <c r="BI494" s="144">
        <f>IF(BI$5=second_reg_period, INDEX('Inputs - Summary'!$N$219:$N$228,MATCH($B485,'Inputs - Summary'!$C$219:$C$228,0)),0)/conv_2015_2010</f>
        <v>0</v>
      </c>
      <c r="BJ494" s="144">
        <f>IF(BJ$5=second_reg_period, INDEX('Inputs - Summary'!$N$219:$N$228,MATCH($B485,'Inputs - Summary'!$C$219:$C$228,0)),0)/conv_2015_2010</f>
        <v>0</v>
      </c>
      <c r="BK494" s="144">
        <f>IF(BK$5=second_reg_period, INDEX('Inputs - Summary'!$N$219:$N$228,MATCH($B485,'Inputs - Summary'!$C$219:$C$228,0)),0)/conv_2015_2010</f>
        <v>0</v>
      </c>
      <c r="BL494" s="144">
        <f>IF(BL$5=second_reg_period, INDEX('Inputs - Summary'!$N$219:$N$228,MATCH($B485,'Inputs - Summary'!$C$219:$C$228,0)),0)/conv_2015_2010</f>
        <v>0</v>
      </c>
      <c r="BM494" s="144">
        <f>IF(BM$5=second_reg_period, INDEX('Inputs - Summary'!$N$219:$N$228,MATCH($B485,'Inputs - Summary'!$C$219:$C$228,0)),0)/conv_2015_2010</f>
        <v>0</v>
      </c>
      <c r="BN494" s="144">
        <f>IF(BN$5=second_reg_period, INDEX('Inputs - Summary'!$N$219:$N$228,MATCH($B485,'Inputs - Summary'!$C$219:$C$228,0)),0)/conv_2015_2010</f>
        <v>0</v>
      </c>
      <c r="BO494" s="144">
        <f>IF(BO$5=second_reg_period, INDEX('Inputs - Summary'!$N$219:$N$228,MATCH($B485,'Inputs - Summary'!$C$219:$C$228,0)),0)/conv_2015_2010</f>
        <v>0</v>
      </c>
      <c r="BP494" s="144">
        <f>IF(BP$5=second_reg_period, INDEX('Inputs - Summary'!$N$219:$N$228,MATCH($B485,'Inputs - Summary'!$C$219:$C$228,0)),0)/conv_2015_2010</f>
        <v>0</v>
      </c>
      <c r="BQ494" s="144">
        <f>IF(BQ$5=second_reg_period, INDEX('Inputs - Summary'!$N$219:$N$228,MATCH($B485,'Inputs - Summary'!$C$219:$C$228,0)),0)/conv_2015_2010</f>
        <v>0</v>
      </c>
      <c r="BR494" s="144">
        <f>IF(BR$5=second_reg_period, INDEX('Inputs - Summary'!$N$219:$N$228,MATCH($B485,'Inputs - Summary'!$C$219:$C$228,0)),0)/conv_2015_2010</f>
        <v>0</v>
      </c>
      <c r="BS494" s="144">
        <f>IF(BS$5=second_reg_period, INDEX('Inputs - Summary'!$N$219:$N$228,MATCH($B485,'Inputs - Summary'!$C$219:$C$228,0)),0)/conv_2015_2010</f>
        <v>0</v>
      </c>
      <c r="BT494" s="144">
        <f>IF(BT$5=second_reg_period, INDEX('Inputs - Summary'!$N$219:$N$228,MATCH($B485,'Inputs - Summary'!$C$219:$C$228,0)),0)/conv_2015_2010</f>
        <v>0</v>
      </c>
      <c r="BU494" s="144">
        <f>IF(BU$5=second_reg_period, INDEX('Inputs - Summary'!$N$219:$N$228,MATCH($B485,'Inputs - Summary'!$C$219:$C$228,0)),0)/conv_2015_2010</f>
        <v>0</v>
      </c>
      <c r="BV494" s="144">
        <f>IF(BV$5=second_reg_period, INDEX('Inputs - Summary'!$N$219:$N$228,MATCH($B485,'Inputs - Summary'!$C$219:$C$228,0)),0)/conv_2015_2010</f>
        <v>0</v>
      </c>
      <c r="BW494" s="144">
        <f>IF(BW$5=second_reg_period, INDEX('Inputs - Summary'!$N$219:$N$228,MATCH($B485,'Inputs - Summary'!$C$219:$C$228,0)),0)/conv_2015_2010</f>
        <v>0</v>
      </c>
    </row>
    <row r="495" spans="1:75" ht="12.75" customHeight="1" outlineLevel="1">
      <c r="D495" s="126" t="s">
        <v>29</v>
      </c>
      <c r="E495" s="120" t="s">
        <v>55</v>
      </c>
      <c r="I495" s="120">
        <f t="shared" ref="I495" si="127">H495-I492+I493+I494</f>
        <v>0</v>
      </c>
      <c r="J495" s="120">
        <f t="shared" ref="J495" si="128">I495-J492+J493+J494</f>
        <v>0</v>
      </c>
      <c r="K495" s="120">
        <f t="shared" ref="K495" si="129">J495-K492+K493+K494</f>
        <v>0</v>
      </c>
      <c r="L495" s="120">
        <f t="shared" ref="L495" si="130">K495-L492+L493+L494</f>
        <v>0</v>
      </c>
      <c r="M495" s="120">
        <f t="shared" ref="M495" si="131">L495-M492+M493+M494</f>
        <v>0</v>
      </c>
      <c r="N495" s="120">
        <f t="shared" ref="N495" si="132">M495-N492+N493+N494</f>
        <v>0</v>
      </c>
      <c r="O495" s="120">
        <f t="shared" ref="O495" si="133">N495-O492+O493+O494</f>
        <v>0</v>
      </c>
      <c r="P495" s="120">
        <f t="shared" ref="P495" si="134">O495-P492+P493+P494</f>
        <v>0</v>
      </c>
      <c r="Q495" s="120">
        <f t="shared" ref="Q495" si="135">P495-Q492+Q493+Q494</f>
        <v>0</v>
      </c>
      <c r="R495" s="120">
        <f t="shared" ref="R495" si="136">Q495-R492+R493+R494</f>
        <v>0</v>
      </c>
      <c r="S495" s="120">
        <f t="shared" ref="S495" si="137">R495-S492+S493+S494</f>
        <v>0</v>
      </c>
      <c r="T495" s="120">
        <f t="shared" ref="T495" si="138">S495-T492+T493+T494</f>
        <v>0</v>
      </c>
      <c r="U495" s="120">
        <f t="shared" ref="U495" si="139">T495-U492+U493+U494</f>
        <v>0</v>
      </c>
      <c r="V495" s="120">
        <f t="shared" ref="V495" si="140">U495-V492+V493+V494</f>
        <v>0</v>
      </c>
      <c r="W495" s="120">
        <f t="shared" ref="W495" si="141">V495-W492+W493+W494</f>
        <v>0</v>
      </c>
      <c r="X495" s="120">
        <f t="shared" ref="X495" si="142">W495-X492+X493+X494</f>
        <v>0</v>
      </c>
      <c r="Y495" s="120">
        <f t="shared" ref="Y495" si="143">X495-Y492+Y493+Y494</f>
        <v>0</v>
      </c>
      <c r="Z495" s="120">
        <f t="shared" ref="Z495" si="144">Y495-Z492+Z493+Z494</f>
        <v>0</v>
      </c>
      <c r="AA495" s="120">
        <f t="shared" ref="AA495" si="145">Z495-AA492+AA493+AA494</f>
        <v>0</v>
      </c>
      <c r="AB495" s="120">
        <f t="shared" ref="AB495" si="146">AA495-AB492+AB493+AB494</f>
        <v>0</v>
      </c>
      <c r="AC495" s="120">
        <f t="shared" ref="AC495" si="147">AB495-AC492+AC493+AC494</f>
        <v>0</v>
      </c>
      <c r="AD495" s="120">
        <f t="shared" ref="AD495" si="148">AC495-AD492+AD493+AD494</f>
        <v>0</v>
      </c>
      <c r="AE495" s="120">
        <f t="shared" ref="AE495" si="149">AD495-AE492+AE493+AE494</f>
        <v>0</v>
      </c>
      <c r="AF495" s="120">
        <f t="shared" ref="AF495" si="150">AE495-AF492+AF493+AF494</f>
        <v>0</v>
      </c>
      <c r="AG495" s="120">
        <f t="shared" ref="AG495" si="151">AF495-AG492+AG493+AG494</f>
        <v>0</v>
      </c>
      <c r="AH495" s="120">
        <f t="shared" ref="AH495" si="152">AG495-AH492+AH493+AH494</f>
        <v>0</v>
      </c>
      <c r="AI495" s="120">
        <f t="shared" ref="AI495" si="153">AH495-AI492+AI493+AI494</f>
        <v>0</v>
      </c>
      <c r="AJ495" s="120">
        <f t="shared" ref="AJ495" si="154">AI495-AJ492+AJ493+AJ494</f>
        <v>0</v>
      </c>
      <c r="AK495" s="120">
        <f t="shared" ref="AK495" si="155">AJ495-AK492+AK493+AK494</f>
        <v>0</v>
      </c>
      <c r="AL495" s="120">
        <f t="shared" ref="AL495" si="156">AK495-AL492+AL493+AL494</f>
        <v>0</v>
      </c>
      <c r="AM495" s="120">
        <f t="shared" ref="AM495" si="157">AL495-AM492+AM493+AM494</f>
        <v>0</v>
      </c>
      <c r="AN495" s="120">
        <f t="shared" ref="AN495" si="158">AM495-AN492+AN493+AN494</f>
        <v>0</v>
      </c>
      <c r="AO495" s="120">
        <f t="shared" ref="AO495" si="159">AN495-AO492+AO493+AO494</f>
        <v>0</v>
      </c>
      <c r="AP495" s="120">
        <f t="shared" ref="AP495" si="160">AO495-AP492+AP493+AP494</f>
        <v>0</v>
      </c>
      <c r="AQ495" s="120">
        <f t="shared" ref="AQ495" si="161">AP495-AQ492+AQ493+AQ494</f>
        <v>0</v>
      </c>
      <c r="AR495" s="120">
        <f t="shared" ref="AR495" si="162">AQ495-AR492+AR493+AR494</f>
        <v>0</v>
      </c>
      <c r="AS495" s="120">
        <f t="shared" ref="AS495" si="163">AR495-AS492+AS493+AS494</f>
        <v>0</v>
      </c>
      <c r="AT495" s="120">
        <f t="shared" ref="AT495" si="164">AS495-AT492+AT493+AT494</f>
        <v>0</v>
      </c>
      <c r="AU495" s="120">
        <f t="shared" ref="AU495" si="165">AT495-AU492+AU493+AU494</f>
        <v>0</v>
      </c>
      <c r="AV495" s="120">
        <f t="shared" ref="AV495" si="166">AU495-AV492+AV493+AV494</f>
        <v>0</v>
      </c>
      <c r="AW495" s="120">
        <f t="shared" ref="AW495" si="167">AV495-AW492+AW493+AW494</f>
        <v>0</v>
      </c>
      <c r="AX495" s="120">
        <f t="shared" ref="AX495" si="168">AW495-AX492+AX493+AX494</f>
        <v>0</v>
      </c>
      <c r="AY495" s="120">
        <f t="shared" ref="AY495" si="169">AX495-AY492+AY493+AY494</f>
        <v>0</v>
      </c>
      <c r="AZ495" s="120">
        <f t="shared" ref="AZ495" si="170">AY495-AZ492+AZ493+AZ494</f>
        <v>0</v>
      </c>
      <c r="BA495" s="120">
        <f t="shared" ref="BA495" si="171">AZ495-BA492+BA493+BA494</f>
        <v>0</v>
      </c>
      <c r="BB495" s="120">
        <f t="shared" ref="BB495" si="172">BA495-BB492+BB493+BB494</f>
        <v>0</v>
      </c>
      <c r="BC495" s="120">
        <f t="shared" ref="BC495" si="173">BB495-BC492+BC493+BC494</f>
        <v>0</v>
      </c>
      <c r="BD495" s="120">
        <f t="shared" ref="BD495" si="174">BC495-BD492+BD493+BD494</f>
        <v>0</v>
      </c>
      <c r="BE495" s="120">
        <f t="shared" ref="BE495" si="175">BD495-BE492+BE493+BE494</f>
        <v>0</v>
      </c>
      <c r="BF495" s="120">
        <f t="shared" ref="BF495" si="176">BE495-BF492+BF493+BF494</f>
        <v>0</v>
      </c>
      <c r="BG495" s="120">
        <f t="shared" ref="BG495" si="177">BF495-BG492+BG493+BG494</f>
        <v>0</v>
      </c>
      <c r="BH495" s="120">
        <f t="shared" ref="BH495" si="178">BG495-BH492+BH493+BH494</f>
        <v>0</v>
      </c>
      <c r="BI495" s="120">
        <f t="shared" ref="BI495" si="179">BH495-BI492+BI493+BI494</f>
        <v>0</v>
      </c>
      <c r="BJ495" s="120">
        <f t="shared" ref="BJ495" si="180">BI495-BJ492+BJ493+BJ494</f>
        <v>0</v>
      </c>
      <c r="BK495" s="120">
        <f t="shared" ref="BK495" si="181">BJ495-BK492+BK493+BK494</f>
        <v>0</v>
      </c>
      <c r="BL495" s="120">
        <f t="shared" ref="BL495" si="182">BK495-BL492+BL493+BL494</f>
        <v>0</v>
      </c>
      <c r="BM495" s="120">
        <f t="shared" ref="BM495" si="183">BL495-BM492+BM493+BM494</f>
        <v>0</v>
      </c>
      <c r="BN495" s="120">
        <f t="shared" ref="BN495" si="184">BM495-BN492+BN493+BN494</f>
        <v>0</v>
      </c>
      <c r="BO495" s="120">
        <f t="shared" ref="BO495" si="185">BN495-BO492+BO493+BO494</f>
        <v>0</v>
      </c>
      <c r="BP495" s="120">
        <f t="shared" ref="BP495" si="186">BO495-BP492+BP493+BP494</f>
        <v>0</v>
      </c>
      <c r="BQ495" s="120">
        <f t="shared" ref="BQ495" si="187">BP495-BQ492+BQ493+BQ494</f>
        <v>0</v>
      </c>
      <c r="BR495" s="120">
        <f t="shared" ref="BR495" si="188">BQ495-BR492+BR493+BR494</f>
        <v>0</v>
      </c>
      <c r="BS495" s="120">
        <f t="shared" ref="BS495" si="189">BR495-BS492+BS493+BS494</f>
        <v>0</v>
      </c>
      <c r="BT495" s="120">
        <f t="shared" ref="BT495" si="190">BS495-BT492+BT493+BT494</f>
        <v>0</v>
      </c>
      <c r="BU495" s="120">
        <f t="shared" ref="BU495" si="191">BT495-BU492+BU493+BU494</f>
        <v>0</v>
      </c>
      <c r="BV495" s="120">
        <f t="shared" ref="BV495:BW495" si="192">BU495-BV492+BV493+BV494</f>
        <v>0</v>
      </c>
      <c r="BW495" s="120">
        <f t="shared" si="192"/>
        <v>0</v>
      </c>
    </row>
    <row r="496" spans="1:75" ht="12.75" customHeight="1" outlineLevel="1">
      <c r="I496" s="134"/>
      <c r="J496" s="128"/>
      <c r="K496" s="128"/>
      <c r="L496" s="128"/>
      <c r="M496" s="128"/>
      <c r="N496" s="128"/>
      <c r="O496" s="128"/>
      <c r="P496" s="128"/>
      <c r="Q496" s="128"/>
      <c r="R496" s="128"/>
    </row>
    <row r="497" spans="3:75" ht="12.75" customHeight="1" outlineLevel="1">
      <c r="D497" s="126" t="s">
        <v>36</v>
      </c>
      <c r="I497" s="134"/>
      <c r="J497" s="145"/>
      <c r="K497" s="146"/>
      <c r="L497" s="146"/>
      <c r="M497" s="147"/>
      <c r="N497" s="136">
        <f>INDEX('Inputs - Summary'!$N$204:$N$213,MATCH($B485,'Inputs - Summary'!$C$204:$C$213,0))/conv_2015_2010</f>
        <v>0</v>
      </c>
    </row>
    <row r="498" spans="3:75" ht="12.75" customHeight="1" outlineLevel="1">
      <c r="C498" s="118" t="s">
        <v>10</v>
      </c>
      <c r="E498" s="120" t="s">
        <v>55</v>
      </c>
      <c r="I498" s="134"/>
      <c r="J498" s="148">
        <f>INDEX('Inputs - Summary'!J$43:J$52,MATCH($B485,'Inputs - Summary'!$C$43:$C$52,0))*(1+IF(J$5&lt;=second_reg_period, J$7, J$6))^0.5</f>
        <v>1.8306896072787091</v>
      </c>
      <c r="K498" s="130">
        <f>INDEX('Inputs - Summary'!K$43:K$52,MATCH($B485,'Inputs - Summary'!$C$43:$C$52,0))*(1+IF(K$5&lt;=second_reg_period, K$7, K$6))^0.5</f>
        <v>0</v>
      </c>
      <c r="L498" s="130">
        <f>INDEX('Inputs - Summary'!L$43:L$52,MATCH($B485,'Inputs - Summary'!$C$43:$C$52,0))*(1+IF(L$5&lt;=second_reg_period, L$7, L$6))^0.5</f>
        <v>0</v>
      </c>
      <c r="M498" s="130">
        <f>INDEX('Inputs - Summary'!M$43:M$52,MATCH($B485,'Inputs - Summary'!$C$43:$C$52,0))*(1+IF(M$5&lt;=second_reg_period, M$7, M$6))^0.5</f>
        <v>0.80657525862306001</v>
      </c>
      <c r="N498" s="120">
        <f>INDEX('Inputs - Summary'!N$43:N$52,MATCH($B485,'Inputs - Summary'!$C$43:$C$52,0))*(1+IF(N$5&lt;=second_reg_period, N$7, N$6))^0.5</f>
        <v>0.43338076689782257</v>
      </c>
      <c r="O498" s="120">
        <f>INDEX('Inputs - Summary'!O$43:O$52,MATCH($B485,'Inputs - Summary'!$C$43:$C$52,0))*(1+IF(O$5&lt;=second_reg_period, O$7, O$6))^0.5</f>
        <v>0</v>
      </c>
      <c r="P498" s="120">
        <f>INDEX('Inputs - Summary'!P$43:P$52,MATCH($B485,'Inputs - Summary'!$C$43:$C$52,0))*(1+IF(P$5&lt;=second_reg_period, P$7, P$6))^0.5</f>
        <v>0</v>
      </c>
      <c r="Q498" s="120">
        <f>INDEX('Inputs - Summary'!Q$43:Q$52,MATCH($B485,'Inputs - Summary'!$C$43:$C$52,0))*(1+IF(Q$5&lt;=second_reg_period, Q$7, Q$6))^0.5</f>
        <v>0</v>
      </c>
      <c r="R498" s="120">
        <f>INDEX('Inputs - Summary'!R$43:R$52,MATCH($B485,'Inputs - Summary'!$C$43:$C$52,0))*(1+IF(R$5&lt;=second_reg_period, R$7, R$6))^0.5</f>
        <v>0</v>
      </c>
      <c r="S498" s="120">
        <f>INDEX('Inputs - Summary'!S$43:S$52,MATCH($B485,'Inputs - Summary'!$C$43:$C$52,0))*(1+IF(S$5&lt;=second_reg_period, S$7, S$6))^0.5</f>
        <v>0</v>
      </c>
      <c r="T498" s="120">
        <f>INDEX('Inputs - Summary'!T$43:T$52,MATCH($B485,'Inputs - Summary'!$C$43:$C$52,0))*(1+IF(T$5&lt;=second_reg_period, T$7, T$6))^0.5</f>
        <v>0</v>
      </c>
      <c r="U498" s="120">
        <f>INDEX('Inputs - Summary'!U$43:U$52,MATCH($B485,'Inputs - Summary'!$C$43:$C$52,0))*(1+IF(U$5&lt;=second_reg_period, U$7, U$6))^0.5</f>
        <v>0</v>
      </c>
      <c r="V498" s="120">
        <f>INDEX('Inputs - Summary'!V$43:V$52,MATCH($B485,'Inputs - Summary'!$C$43:$C$52,0))*(1+IF(V$5&lt;=second_reg_period, V$7, V$6))^0.5</f>
        <v>0</v>
      </c>
      <c r="W498" s="120">
        <f>INDEX('Inputs - Summary'!W$43:W$52,MATCH($B485,'Inputs - Summary'!$C$43:$C$52,0))*(1+IF(W$5&lt;=second_reg_period, W$7, W$6))^0.5</f>
        <v>0</v>
      </c>
      <c r="X498" s="120">
        <f>INDEX('Inputs - Summary'!X$43:X$52,MATCH($B485,'Inputs - Summary'!$C$43:$C$52,0))*(1+IF(X$5&lt;=second_reg_period, X$7, X$6))^0.5</f>
        <v>0</v>
      </c>
      <c r="Y498" s="120">
        <f>INDEX('Inputs - Summary'!Y$43:Y$52,MATCH($B485,'Inputs - Summary'!$C$43:$C$52,0))*(1+IF(Y$5&lt;=second_reg_period, Y$7, Y$6))^0.5</f>
        <v>0</v>
      </c>
      <c r="Z498" s="120">
        <f>INDEX('Inputs - Summary'!Z$43:Z$52,MATCH($B485,'Inputs - Summary'!$C$43:$C$52,0))*(1+IF(Z$5&lt;=second_reg_period, Z$7, Z$6))^0.5</f>
        <v>0</v>
      </c>
      <c r="AA498" s="120">
        <f>INDEX('Inputs - Summary'!AA$43:AA$52,MATCH($B485,'Inputs - Summary'!$C$43:$C$52,0))*(1+IF(AA$5&lt;=second_reg_period, AA$7, AA$6))^0.5</f>
        <v>0</v>
      </c>
      <c r="AB498" s="120">
        <f>INDEX('Inputs - Summary'!AB$43:AB$52,MATCH($B485,'Inputs - Summary'!$C$43:$C$52,0))*(1+IF(AB$5&lt;=second_reg_period, AB$7, AB$6))^0.5</f>
        <v>0</v>
      </c>
      <c r="AC498" s="120">
        <f>INDEX('Inputs - Summary'!AC$43:AC$52,MATCH($B485,'Inputs - Summary'!$C$43:$C$52,0))*(1+IF(AC$5&lt;=second_reg_period, AC$7, AC$6))^0.5</f>
        <v>0</v>
      </c>
      <c r="AD498" s="120">
        <f>INDEX('Inputs - Summary'!AD$43:AD$52,MATCH($B485,'Inputs - Summary'!$C$43:$C$52,0))*(1+IF(AD$5&lt;=second_reg_period, AD$7, AD$6))^0.5</f>
        <v>0</v>
      </c>
      <c r="AE498" s="120">
        <f>INDEX('Inputs - Summary'!AE$43:AE$52,MATCH($B485,'Inputs - Summary'!$C$43:$C$52,0))*(1+IF(AE$5&lt;=second_reg_period, AE$7, AE$6))^0.5</f>
        <v>0</v>
      </c>
      <c r="AF498" s="120">
        <f>INDEX('Inputs - Summary'!AF$43:AF$52,MATCH($B485,'Inputs - Summary'!$C$43:$C$52,0))*(1+IF(AF$5&lt;=second_reg_period, AF$7, AF$6))^0.5</f>
        <v>0</v>
      </c>
      <c r="AG498" s="120">
        <f>INDEX('Inputs - Summary'!AG$43:AG$52,MATCH($B485,'Inputs - Summary'!$C$43:$C$52,0))*(1+IF(AG$5&lt;=second_reg_period, AG$7, AG$6))^0.5</f>
        <v>0</v>
      </c>
      <c r="AH498" s="120">
        <f>INDEX('Inputs - Summary'!AH$43:AH$52,MATCH($B485,'Inputs - Summary'!$C$43:$C$52,0))*(1+IF(AH$5&lt;=second_reg_period, AH$7, AH$6))^0.5</f>
        <v>0</v>
      </c>
      <c r="AI498" s="120">
        <f>INDEX('Inputs - Summary'!AI$43:AI$52,MATCH($B485,'Inputs - Summary'!$C$43:$C$52,0))*(1+IF(AI$5&lt;=second_reg_period, AI$7, AI$6))^0.5</f>
        <v>0</v>
      </c>
      <c r="AJ498" s="120">
        <f>INDEX('Inputs - Summary'!AJ$43:AJ$52,MATCH($B485,'Inputs - Summary'!$C$43:$C$52,0))*(1+IF(AJ$5&lt;=second_reg_period, AJ$7, AJ$6))^0.5</f>
        <v>0</v>
      </c>
      <c r="AK498" s="120">
        <f>INDEX('Inputs - Summary'!AK$43:AK$52,MATCH($B485,'Inputs - Summary'!$C$43:$C$52,0))*(1+IF(AK$5&lt;=second_reg_period, AK$7, AK$6))^0.5</f>
        <v>0</v>
      </c>
      <c r="AL498" s="120">
        <f>INDEX('Inputs - Summary'!AL$43:AL$52,MATCH($B485,'Inputs - Summary'!$C$43:$C$52,0))*(1+IF(AL$5&lt;=second_reg_period, AL$7, AL$6))^0.5</f>
        <v>0</v>
      </c>
      <c r="AM498" s="120">
        <f>INDEX('Inputs - Summary'!AM$43:AM$52,MATCH($B485,'Inputs - Summary'!$C$43:$C$52,0))*(1+IF(AM$5&lt;=second_reg_period, AM$7, AM$6))^0.5</f>
        <v>0</v>
      </c>
      <c r="AN498" s="120">
        <f>INDEX('Inputs - Summary'!AN$43:AN$52,MATCH($B485,'Inputs - Summary'!$C$43:$C$52,0))*(1+IF(AN$5&lt;=second_reg_period, AN$7, AN$6))^0.5</f>
        <v>0</v>
      </c>
      <c r="AO498" s="120">
        <f>INDEX('Inputs - Summary'!AO$43:AO$52,MATCH($B485,'Inputs - Summary'!$C$43:$C$52,0))*(1+IF(AO$5&lt;=second_reg_period, AO$7, AO$6))^0.5</f>
        <v>0</v>
      </c>
      <c r="AP498" s="120">
        <f>INDEX('Inputs - Summary'!AP$43:AP$52,MATCH($B485,'Inputs - Summary'!$C$43:$C$52,0))*(1+IF(AP$5&lt;=second_reg_period, AP$7, AP$6))^0.5</f>
        <v>0</v>
      </c>
      <c r="AQ498" s="120">
        <f>INDEX('Inputs - Summary'!AQ$43:AQ$52,MATCH($B485,'Inputs - Summary'!$C$43:$C$52,0))*(1+IF(AQ$5&lt;=second_reg_period, AQ$7, AQ$6))^0.5</f>
        <v>0</v>
      </c>
      <c r="AR498" s="120">
        <f>INDEX('Inputs - Summary'!AR$43:AR$52,MATCH($B485,'Inputs - Summary'!$C$43:$C$52,0))*(1+IF(AR$5&lt;=second_reg_period, AR$7, AR$6))^0.5</f>
        <v>0</v>
      </c>
      <c r="AS498" s="120">
        <f>INDEX('Inputs - Summary'!AS$43:AS$52,MATCH($B485,'Inputs - Summary'!$C$43:$C$52,0))*(1+IF(AS$5&lt;=second_reg_period, AS$7, AS$6))^0.5</f>
        <v>0</v>
      </c>
      <c r="AT498" s="120">
        <f>INDEX('Inputs - Summary'!AT$43:AT$52,MATCH($B485,'Inputs - Summary'!$C$43:$C$52,0))*(1+IF(AT$5&lt;=second_reg_period, AT$7, AT$6))^0.5</f>
        <v>0</v>
      </c>
      <c r="AU498" s="120">
        <f>INDEX('Inputs - Summary'!AU$43:AU$52,MATCH($B485,'Inputs - Summary'!$C$43:$C$52,0))*(1+IF(AU$5&lt;=second_reg_period, AU$7, AU$6))^0.5</f>
        <v>0</v>
      </c>
      <c r="AV498" s="120">
        <f>INDEX('Inputs - Summary'!AV$43:AV$52,MATCH($B485,'Inputs - Summary'!$C$43:$C$52,0))*(1+IF(AV$5&lt;=second_reg_period, AV$7, AV$6))^0.5</f>
        <v>0</v>
      </c>
      <c r="AW498" s="120">
        <f>INDEX('Inputs - Summary'!AW$43:AW$52,MATCH($B485,'Inputs - Summary'!$C$43:$C$52,0))*(1+IF(AW$5&lt;=second_reg_period, AW$7, AW$6))^0.5</f>
        <v>0</v>
      </c>
      <c r="AX498" s="120">
        <f>INDEX('Inputs - Summary'!AX$43:AX$52,MATCH($B485,'Inputs - Summary'!$C$43:$C$52,0))*(1+IF(AX$5&lt;=second_reg_period, AX$7, AX$6))^0.5</f>
        <v>0</v>
      </c>
      <c r="AY498" s="120">
        <f>INDEX('Inputs - Summary'!AY$43:AY$52,MATCH($B485,'Inputs - Summary'!$C$43:$C$52,0))*(1+IF(AY$5&lt;=second_reg_period, AY$7, AY$6))^0.5</f>
        <v>0</v>
      </c>
      <c r="AZ498" s="120">
        <f>INDEX('Inputs - Summary'!AZ$43:AZ$52,MATCH($B485,'Inputs - Summary'!$C$43:$C$52,0))*(1+IF(AZ$5&lt;=second_reg_period, AZ$7, AZ$6))^0.5</f>
        <v>0</v>
      </c>
      <c r="BA498" s="120">
        <f>INDEX('Inputs - Summary'!BA$43:BA$52,MATCH($B485,'Inputs - Summary'!$C$43:$C$52,0))*(1+IF(BA$5&lt;=second_reg_period, BA$7, BA$6))^0.5</f>
        <v>0</v>
      </c>
      <c r="BB498" s="120">
        <f>INDEX('Inputs - Summary'!BB$43:BB$52,MATCH($B485,'Inputs - Summary'!$C$43:$C$52,0))*(1+IF(BB$5&lt;=second_reg_period, BB$7, BB$6))^0.5</f>
        <v>0</v>
      </c>
      <c r="BC498" s="120">
        <f>INDEX('Inputs - Summary'!BC$43:BC$52,MATCH($B485,'Inputs - Summary'!$C$43:$C$52,0))*(1+IF(BC$5&lt;=second_reg_period, BC$7, BC$6))^0.5</f>
        <v>0</v>
      </c>
      <c r="BD498" s="120">
        <f>INDEX('Inputs - Summary'!BD$43:BD$52,MATCH($B485,'Inputs - Summary'!$C$43:$C$52,0))*(1+IF(BD$5&lt;=second_reg_period, BD$7, BD$6))^0.5</f>
        <v>0</v>
      </c>
      <c r="BE498" s="120">
        <f>INDEX('Inputs - Summary'!BE$43:BE$52,MATCH($B485,'Inputs - Summary'!$C$43:$C$52,0))*(1+IF(BE$5&lt;=second_reg_period, BE$7, BE$6))^0.5</f>
        <v>0</v>
      </c>
      <c r="BF498" s="120">
        <f>INDEX('Inputs - Summary'!BF$43:BF$52,MATCH($B485,'Inputs - Summary'!$C$43:$C$52,0))*(1+IF(BF$5&lt;=second_reg_period, BF$7, BF$6))^0.5</f>
        <v>0</v>
      </c>
      <c r="BG498" s="120">
        <f>INDEX('Inputs - Summary'!BG$43:BG$52,MATCH($B485,'Inputs - Summary'!$C$43:$C$52,0))*(1+IF(BG$5&lt;=second_reg_period, BG$7, BG$6))^0.5</f>
        <v>0</v>
      </c>
      <c r="BH498" s="120">
        <f>INDEX('Inputs - Summary'!BH$43:BH$52,MATCH($B485,'Inputs - Summary'!$C$43:$C$52,0))*(1+IF(BH$5&lt;=second_reg_period, BH$7, BH$6))^0.5</f>
        <v>0</v>
      </c>
      <c r="BI498" s="120">
        <f>INDEX('Inputs - Summary'!BI$43:BI$52,MATCH($B485,'Inputs - Summary'!$C$43:$C$52,0))*(1+IF(BI$5&lt;=second_reg_period, BI$7, BI$6))^0.5</f>
        <v>0</v>
      </c>
      <c r="BJ498" s="120">
        <f>INDEX('Inputs - Summary'!BJ$43:BJ$52,MATCH($B485,'Inputs - Summary'!$C$43:$C$52,0))*(1+IF(BJ$5&lt;=second_reg_period, BJ$7, BJ$6))^0.5</f>
        <v>0</v>
      </c>
      <c r="BK498" s="120">
        <f>INDEX('Inputs - Summary'!BK$43:BK$52,MATCH($B485,'Inputs - Summary'!$C$43:$C$52,0))*(1+IF(BK$5&lt;=second_reg_period, BK$7, BK$6))^0.5</f>
        <v>0</v>
      </c>
      <c r="BL498" s="120">
        <f>INDEX('Inputs - Summary'!BL$43:BL$52,MATCH($B485,'Inputs - Summary'!$C$43:$C$52,0))*(1+IF(BL$5&lt;=second_reg_period, BL$7, BL$6))^0.5</f>
        <v>0</v>
      </c>
      <c r="BM498" s="120">
        <f>INDEX('Inputs - Summary'!BM$43:BM$52,MATCH($B485,'Inputs - Summary'!$C$43:$C$52,0))*(1+IF(BM$5&lt;=second_reg_period, BM$7, BM$6))^0.5</f>
        <v>0</v>
      </c>
      <c r="BN498" s="120">
        <f>INDEX('Inputs - Summary'!BN$43:BN$52,MATCH($B485,'Inputs - Summary'!$C$43:$C$52,0))*(1+IF(BN$5&lt;=second_reg_period, BN$7, BN$6))^0.5</f>
        <v>0</v>
      </c>
      <c r="BO498" s="120">
        <f>INDEX('Inputs - Summary'!BO$43:BO$52,MATCH($B485,'Inputs - Summary'!$C$43:$C$52,0))*(1+IF(BO$5&lt;=second_reg_period, BO$7, BO$6))^0.5</f>
        <v>0</v>
      </c>
      <c r="BP498" s="120">
        <f>INDEX('Inputs - Summary'!BP$43:BP$52,MATCH($B485,'Inputs - Summary'!$C$43:$C$52,0))*(1+IF(BP$5&lt;=second_reg_period, BP$7, BP$6))^0.5</f>
        <v>0</v>
      </c>
      <c r="BQ498" s="120">
        <f>INDEX('Inputs - Summary'!BQ$43:BQ$52,MATCH($B485,'Inputs - Summary'!$C$43:$C$52,0))*(1+IF(BQ$5&lt;=second_reg_period, BQ$7, BQ$6))^0.5</f>
        <v>0</v>
      </c>
      <c r="BR498" s="120">
        <f>INDEX('Inputs - Summary'!BR$43:BR$52,MATCH($B485,'Inputs - Summary'!$C$43:$C$52,0))*(1+IF(BR$5&lt;=second_reg_period, BR$7, BR$6))^0.5</f>
        <v>0</v>
      </c>
      <c r="BS498" s="120">
        <f>INDEX('Inputs - Summary'!BS$43:BS$52,MATCH($B485,'Inputs - Summary'!$C$43:$C$52,0))*(1+IF(BS$5&lt;=second_reg_period, BS$7, BS$6))^0.5</f>
        <v>0</v>
      </c>
      <c r="BT498" s="120">
        <f>INDEX('Inputs - Summary'!BT$43:BT$52,MATCH($B485,'Inputs - Summary'!$C$43:$C$52,0))*(1+IF(BT$5&lt;=second_reg_period, BT$7, BT$6))^0.5</f>
        <v>0</v>
      </c>
      <c r="BU498" s="120">
        <f>INDEX('Inputs - Summary'!BU$43:BU$52,MATCH($B485,'Inputs - Summary'!$C$43:$C$52,0))*(1+IF(BU$5&lt;=second_reg_period, BU$7, BU$6))^0.5</f>
        <v>0</v>
      </c>
      <c r="BV498" s="120">
        <f>INDEX('Inputs - Summary'!BV$43:BV$52,MATCH($B485,'Inputs - Summary'!$C$43:$C$52,0))*(1+IF(BV$5&lt;=second_reg_period, BV$7, BV$6))^0.5</f>
        <v>0</v>
      </c>
      <c r="BW498" s="120">
        <f>INDEX('Inputs - Summary'!BW$43:BW$52,MATCH($B485,'Inputs - Summary'!$C$43:$C$52,0))*(1+IF(BW$5&lt;=second_reg_period, BW$7, BW$6))^0.5</f>
        <v>0</v>
      </c>
    </row>
    <row r="499" spans="3:75" ht="12.75" customHeight="1" outlineLevel="1">
      <c r="D499" s="126" t="s">
        <v>37</v>
      </c>
      <c r="I499" s="134"/>
      <c r="O499" s="149"/>
      <c r="P499" s="128"/>
      <c r="Q499" s="128"/>
      <c r="R499" s="128"/>
      <c r="S499" s="128"/>
      <c r="T499" s="128"/>
      <c r="U499" s="128"/>
      <c r="V499" s="128"/>
      <c r="W499" s="128"/>
      <c r="X499" s="128"/>
      <c r="Y499" s="128"/>
      <c r="Z499" s="128"/>
      <c r="AA499" s="128"/>
      <c r="AB499" s="128"/>
      <c r="AC499" s="128"/>
      <c r="AD499" s="128"/>
      <c r="AE499" s="128"/>
      <c r="AF499" s="128"/>
      <c r="AG499" s="128"/>
      <c r="AH499" s="128"/>
      <c r="AI499" s="128"/>
      <c r="AJ499" s="128"/>
      <c r="AK499" s="128"/>
      <c r="AL499" s="128"/>
      <c r="AM499" s="128"/>
      <c r="AN499" s="128"/>
      <c r="AO499" s="128"/>
      <c r="AP499" s="128"/>
      <c r="AQ499" s="128"/>
      <c r="AR499" s="128"/>
      <c r="AS499" s="128"/>
      <c r="AT499" s="128"/>
      <c r="AU499" s="128"/>
      <c r="AV499" s="128"/>
      <c r="AW499" s="128"/>
      <c r="AX499" s="128"/>
      <c r="AY499" s="128"/>
      <c r="AZ499" s="128"/>
      <c r="BA499" s="128"/>
      <c r="BB499" s="128"/>
      <c r="BC499" s="128"/>
      <c r="BD499" s="128"/>
      <c r="BE499" s="128"/>
      <c r="BF499" s="128"/>
      <c r="BG499" s="128"/>
      <c r="BH499" s="128"/>
      <c r="BI499" s="128"/>
      <c r="BJ499" s="128"/>
      <c r="BK499" s="128"/>
      <c r="BL499" s="128"/>
      <c r="BM499" s="128"/>
      <c r="BN499" s="128"/>
      <c r="BO499" s="128"/>
      <c r="BP499" s="128"/>
      <c r="BQ499" s="128"/>
      <c r="BR499" s="128"/>
      <c r="BS499" s="128"/>
      <c r="BT499" s="128"/>
      <c r="BU499" s="128"/>
      <c r="BV499" s="128"/>
      <c r="BW499" s="128"/>
    </row>
    <row r="500" spans="3:75" ht="12.75" customHeight="1" outlineLevel="1">
      <c r="D500" s="150" t="s">
        <v>36</v>
      </c>
      <c r="E500" s="120" t="s">
        <v>55</v>
      </c>
      <c r="I500" s="134"/>
      <c r="J500" s="151"/>
      <c r="K500" s="151"/>
      <c r="L500" s="151"/>
      <c r="M500" s="151"/>
      <c r="N500" s="151"/>
      <c r="O500" s="151">
        <f>IF($I487="n/a",0,IF(O$5-$N$5&gt;$I487-5,$N497-SUM($J500:N500),$N497/($I487-5)))</f>
        <v>0</v>
      </c>
      <c r="P500" s="151">
        <f>IF($I487="n/a",0,IF(P$5-$N$5&gt;$I487-5,$N497-SUM($J500:O500),$N497/($I487-5)))</f>
        <v>0</v>
      </c>
      <c r="Q500" s="151">
        <f>IF($I487="n/a",0,IF(Q$5-$N$5&gt;$I487-5,$N497-SUM($J500:P500),$N497/($I487-5)))</f>
        <v>0</v>
      </c>
      <c r="R500" s="151">
        <f>IF($I487="n/a",0,IF(R$5-$N$5&gt;$I487-5,$N497-SUM($J500:Q500),$N497/($I487-5)))</f>
        <v>0</v>
      </c>
      <c r="S500" s="151">
        <f>IF($I487="n/a",0,IF(S$5-$N$5&gt;$I487-5,$N497-SUM($J500:R500),$N497/($I487-5)))</f>
        <v>0</v>
      </c>
      <c r="T500" s="151">
        <f>IF($I487="n/a",0,IF(T$5-$N$5&gt;$I487-5,$N497-SUM($J500:S500),$N497/($I487-5)))</f>
        <v>0</v>
      </c>
      <c r="U500" s="151">
        <f>IF($I487="n/a",0,IF(U$5-$N$5&gt;$I487-5,$N497-SUM($J500:T500),$N497/($I487-5)))</f>
        <v>0</v>
      </c>
      <c r="V500" s="151">
        <f>IF($I487="n/a",0,IF(V$5-$N$5&gt;$I487-5,$N497-SUM($J500:U500),$N497/($I487-5)))</f>
        <v>0</v>
      </c>
      <c r="W500" s="151">
        <f>IF($I487="n/a",0,IF(W$5-$N$5&gt;$I487-5,$N497-SUM($J500:V500),$N497/($I487-5)))</f>
        <v>0</v>
      </c>
      <c r="X500" s="151">
        <f>IF($I487="n/a",0,IF(X$5-$N$5&gt;$I487-5,$N497-SUM($J500:W500),$N497/($I487-5)))</f>
        <v>0</v>
      </c>
      <c r="Y500" s="151">
        <f>IF($I487="n/a",0,IF(Y$5-$N$5&gt;$I487-5,$N497-SUM($J500:X500),$N497/($I487-5)))</f>
        <v>0</v>
      </c>
      <c r="Z500" s="151">
        <f>IF($I487="n/a",0,IF(Z$5-$N$5&gt;$I487-5,$N497-SUM($J500:Y500),$N497/($I487-5)))</f>
        <v>0</v>
      </c>
      <c r="AA500" s="151">
        <f>IF($I487="n/a",0,IF(AA$5-$N$5&gt;$I487-5,$N497-SUM($J500:Z500),$N497/($I487-5)))</f>
        <v>0</v>
      </c>
      <c r="AB500" s="151">
        <f>IF($I487="n/a",0,IF(AB$5-$N$5&gt;$I487-5,$N497-SUM($J500:AA500),$N497/($I487-5)))</f>
        <v>0</v>
      </c>
      <c r="AC500" s="151">
        <f>IF($I487="n/a",0,IF(AC$5-$N$5&gt;$I487-5,$N497-SUM($J500:AB500),$N497/($I487-5)))</f>
        <v>0</v>
      </c>
      <c r="AD500" s="151">
        <f>IF($I487="n/a",0,IF(AD$5-$N$5&gt;$I487-5,$N497-SUM($J500:AC500),$N497/($I487-5)))</f>
        <v>0</v>
      </c>
      <c r="AE500" s="151">
        <f>IF($I487="n/a",0,IF(AE$5-$N$5&gt;$I487-5,$N497-SUM($J500:AD500),$N497/($I487-5)))</f>
        <v>0</v>
      </c>
      <c r="AF500" s="151">
        <f>IF($I487="n/a",0,IF(AF$5-$N$5&gt;$I487-5,$N497-SUM($J500:AE500),$N497/($I487-5)))</f>
        <v>0</v>
      </c>
      <c r="AG500" s="151">
        <f>IF($I487="n/a",0,IF(AG$5-$N$5&gt;$I487-5,$N497-SUM($J500:AF500),$N497/($I487-5)))</f>
        <v>0</v>
      </c>
      <c r="AH500" s="151">
        <f>IF($I487="n/a",0,IF(AH$5-$N$5&gt;$I487-5,$N497-SUM($J500:AG500),$N497/($I487-5)))</f>
        <v>0</v>
      </c>
      <c r="AI500" s="151">
        <f>IF($I487="n/a",0,IF(AI$5-$N$5&gt;$I487-5,$N497-SUM($J500:AH500),$N497/($I487-5)))</f>
        <v>0</v>
      </c>
      <c r="AJ500" s="151">
        <f>IF($I487="n/a",0,IF(AJ$5-$N$5&gt;$I487-5,$N497-SUM($J500:AI500),$N497/($I487-5)))</f>
        <v>0</v>
      </c>
      <c r="AK500" s="151">
        <f>IF($I487="n/a",0,IF(AK$5-$N$5&gt;$I487-5,$N497-SUM($J500:AJ500),$N497/($I487-5)))</f>
        <v>0</v>
      </c>
      <c r="AL500" s="151">
        <f>IF($I487="n/a",0,IF(AL$5-$N$5&gt;$I487-5,$N497-SUM($J500:AK500),$N497/($I487-5)))</f>
        <v>0</v>
      </c>
      <c r="AM500" s="151">
        <f>IF($I487="n/a",0,IF(AM$5-$N$5&gt;$I487-5,$N497-SUM($J500:AL500),$N497/($I487-5)))</f>
        <v>0</v>
      </c>
      <c r="AN500" s="151">
        <f>IF($I487="n/a",0,IF(AN$5-$N$5&gt;$I487-5,$N497-SUM($J500:AM500),$N497/($I487-5)))</f>
        <v>0</v>
      </c>
      <c r="AO500" s="151">
        <f>IF($I487="n/a",0,IF(AO$5-$N$5&gt;$I487-5,$N497-SUM($J500:AN500),$N497/($I487-5)))</f>
        <v>0</v>
      </c>
      <c r="AP500" s="151">
        <f>IF($I487="n/a",0,IF(AP$5-$N$5&gt;$I487-5,$N497-SUM($J500:AO500),$N497/($I487-5)))</f>
        <v>0</v>
      </c>
      <c r="AQ500" s="151">
        <f>IF($I487="n/a",0,IF(AQ$5-$N$5&gt;$I487-5,$N497-SUM($J500:AP500),$N497/($I487-5)))</f>
        <v>0</v>
      </c>
      <c r="AR500" s="151">
        <f>IF($I487="n/a",0,IF(AR$5-$N$5&gt;$I487-5,$N497-SUM($J500:AQ500),$N497/($I487-5)))</f>
        <v>0</v>
      </c>
      <c r="AS500" s="151">
        <f>IF($I487="n/a",0,IF(AS$5-$N$5&gt;$I487-5,$N497-SUM($J500:AR500),$N497/($I487-5)))</f>
        <v>0</v>
      </c>
      <c r="AT500" s="151">
        <f>IF($I487="n/a",0,IF(AT$5-$N$5&gt;$I487-5,$N497-SUM($J500:AS500),$N497/($I487-5)))</f>
        <v>0</v>
      </c>
      <c r="AU500" s="151">
        <f>IF($I487="n/a",0,IF(AU$5-$N$5&gt;$I487-5,$N497-SUM($J500:AT500),$N497/($I487-5)))</f>
        <v>0</v>
      </c>
      <c r="AV500" s="151">
        <f>IF($I487="n/a",0,IF(AV$5-$N$5&gt;$I487-5,$N497-SUM($J500:AU500),$N497/($I487-5)))</f>
        <v>0</v>
      </c>
      <c r="AW500" s="151">
        <f>IF($I487="n/a",0,IF(AW$5-$N$5&gt;$I487-5,$N497-SUM($J500:AV500),$N497/($I487-5)))</f>
        <v>0</v>
      </c>
      <c r="AX500" s="151">
        <f>IF($I487="n/a",0,IF(AX$5-$N$5&gt;$I487-5,$N497-SUM($J500:AW500),$N497/($I487-5)))</f>
        <v>0</v>
      </c>
      <c r="AY500" s="151">
        <f>IF($I487="n/a",0,IF(AY$5-$N$5&gt;$I487-5,$N497-SUM($J500:AX500),$N497/($I487-5)))</f>
        <v>0</v>
      </c>
      <c r="AZ500" s="151">
        <f>IF($I487="n/a",0,IF(AZ$5-$N$5&gt;$I487-5,$N497-SUM($J500:AY500),$N497/($I487-5)))</f>
        <v>0</v>
      </c>
      <c r="BA500" s="151">
        <f>IF($I487="n/a",0,IF(BA$5-$N$5&gt;$I487-5,$N497-SUM($J500:AZ500),$N497/($I487-5)))</f>
        <v>0</v>
      </c>
      <c r="BB500" s="151">
        <f>IF($I487="n/a",0,IF(BB$5-$N$5&gt;$I487-5,$N497-SUM($J500:BA500),$N497/($I487-5)))</f>
        <v>0</v>
      </c>
      <c r="BC500" s="151">
        <f>IF($I487="n/a",0,IF(BC$5-$N$5&gt;$I487-5,$N497-SUM($J500:BB500),$N497/($I487-5)))</f>
        <v>0</v>
      </c>
      <c r="BD500" s="151">
        <f>IF($I487="n/a",0,IF(BD$5-$N$5&gt;$I487-5,$N497-SUM($J500:BC500),$N497/($I487-5)))</f>
        <v>0</v>
      </c>
      <c r="BE500" s="151">
        <f>IF($I487="n/a",0,IF(BE$5-$N$5&gt;$I487-5,$N497-SUM($J500:BD500),$N497/($I487-5)))</f>
        <v>0</v>
      </c>
      <c r="BF500" s="151">
        <f>IF($I487="n/a",0,IF(BF$5-$N$5&gt;$I487-5,$N497-SUM($J500:BE500),$N497/($I487-5)))</f>
        <v>0</v>
      </c>
      <c r="BG500" s="151">
        <f>IF($I487="n/a",0,IF(BG$5-$N$5&gt;$I487-5,$N497-SUM($J500:BF500),$N497/($I487-5)))</f>
        <v>0</v>
      </c>
      <c r="BH500" s="151">
        <f>IF($I487="n/a",0,IF(BH$5-$N$5&gt;$I487-5,$N497-SUM($J500:BG500),$N497/($I487-5)))</f>
        <v>0</v>
      </c>
      <c r="BI500" s="151">
        <f>IF($I487="n/a",0,IF(BI$5-$N$5&gt;$I487-5,$N497-SUM($J500:BH500),$N497/($I487-5)))</f>
        <v>0</v>
      </c>
      <c r="BJ500" s="151">
        <f>IF($I487="n/a",0,IF(BJ$5-$N$5&gt;$I487-5,$N497-SUM($J500:BI500),$N497/($I487-5)))</f>
        <v>0</v>
      </c>
      <c r="BK500" s="151">
        <f>IF($I487="n/a",0,IF(BK$5-$N$5&gt;$I487-5,$N497-SUM($J500:BJ500),$N497/($I487-5)))</f>
        <v>0</v>
      </c>
      <c r="BL500" s="151">
        <f>IF($I487="n/a",0,IF(BL$5-$N$5&gt;$I487-5,$N497-SUM($J500:BK500),$N497/($I487-5)))</f>
        <v>0</v>
      </c>
      <c r="BM500" s="151">
        <f>IF($I487="n/a",0,IF(BM$5-$N$5&gt;$I487-5,$N497-SUM($J500:BL500),$N497/($I487-5)))</f>
        <v>0</v>
      </c>
      <c r="BN500" s="151">
        <f>IF($I487="n/a",0,IF(BN$5-$N$5&gt;$I487-5,$N497-SUM($J500:BM500),$N497/($I487-5)))</f>
        <v>0</v>
      </c>
      <c r="BO500" s="151">
        <f>IF($I487="n/a",0,IF(BO$5-$N$5&gt;$I487-5,$N497-SUM($J500:BN500),$N497/($I487-5)))</f>
        <v>0</v>
      </c>
      <c r="BP500" s="151">
        <f>IF($I487="n/a",0,IF(BP$5-$N$5&gt;$I487-5,$N497-SUM($J500:BO500),$N497/($I487-5)))</f>
        <v>0</v>
      </c>
      <c r="BQ500" s="151">
        <f>IF($I487="n/a",0,IF(BQ$5-$N$5&gt;$I487-5,$N497-SUM($J500:BP500),$N497/($I487-5)))</f>
        <v>0</v>
      </c>
      <c r="BR500" s="151">
        <f>IF($I487="n/a",0,IF(BR$5-$N$5&gt;$I487-5,$N497-SUM($J500:BQ500),$N497/($I487-5)))</f>
        <v>0</v>
      </c>
      <c r="BS500" s="151">
        <f>IF($I487="n/a",0,IF(BS$5-$N$5&gt;$I487-5,$N497-SUM($J500:BR500),$N497/($I487-5)))</f>
        <v>0</v>
      </c>
      <c r="BT500" s="151">
        <f>IF($I487="n/a",0,IF(BT$5-$N$5&gt;$I487-5,$N497-SUM($J500:BS500),$N497/($I487-5)))</f>
        <v>0</v>
      </c>
      <c r="BU500" s="151">
        <f>IF($I487="n/a",0,IF(BU$5-$N$5&gt;$I487-5,$N497-SUM($J500:BT500),$N497/($I487-5)))</f>
        <v>0</v>
      </c>
      <c r="BV500" s="151">
        <f>IF($I487="n/a",0,IF(BV$5-$N$5&gt;$I487-5,$N497-SUM($J500:BU500),$N497/($I487-5)))</f>
        <v>0</v>
      </c>
      <c r="BW500" s="151">
        <f>IF($I487="n/a",0,IF(BW$5-$N$5&gt;$I487-5,$N497-SUM($J500:BV500),$N497/($I487-5)))</f>
        <v>0</v>
      </c>
    </row>
    <row r="501" spans="3:75" ht="12.75" customHeight="1" outlineLevel="1">
      <c r="D501" s="150">
        <v>2013</v>
      </c>
      <c r="E501" s="120" t="s">
        <v>55</v>
      </c>
      <c r="I501" s="134"/>
      <c r="J501" s="152">
        <f>IF(J$5&lt;=$D501,0,IF(SUM($D501,I487)&gt;J$5,$J498/I487,$J498-SUM($I501:I501)))</f>
        <v>0</v>
      </c>
      <c r="K501" s="153">
        <f>IF(K$5&lt;=$D501,0,IF(SUM($D501,I487)&gt;K$5,$J498/I487,$J498-SUM($I501:J501)))</f>
        <v>3.6613792145574184E-2</v>
      </c>
      <c r="L501" s="154">
        <f>IF(L$5&lt;=$D501,0,IF(SUM($D501,I487)&gt;L$5,$J498/I487,$J498-SUM($I501:K501)))</f>
        <v>3.6613792145574184E-2</v>
      </c>
      <c r="M501" s="154">
        <f>IF(M$5&lt;=$D501,0,IF(SUM($D501,I487)&gt;M$5,$J498/I487,$J498-SUM($I501:L501)))</f>
        <v>3.6613792145574184E-2</v>
      </c>
      <c r="N501" s="154">
        <f>IF(N$5&lt;=$D501,0,IF(SUM($D501,I487)&gt;N$5,$J498/I487,$J498-SUM($I501:M501)))</f>
        <v>3.6613792145574184E-2</v>
      </c>
      <c r="O501" s="154">
        <f>IF(O$5&lt;=$D501,0,IF(SUM($D501,I487)&gt;O$5,$J498/I487,$J498-SUM($I501:N501)))</f>
        <v>3.6613792145574184E-2</v>
      </c>
      <c r="P501" s="154">
        <f>IF(P$5&lt;=$D501,0,IF(SUM($D501,I487)&gt;P$5,$J498/I487,$J498-SUM($I501:O501)))</f>
        <v>3.6613792145574184E-2</v>
      </c>
      <c r="Q501" s="154">
        <f>IF(Q$5&lt;=$D501,0,IF(SUM($D501,I487)&gt;Q$5,$J498/I487,$J498-SUM($I501:P501)))</f>
        <v>3.6613792145574184E-2</v>
      </c>
      <c r="R501" s="154">
        <f>IF(R$5&lt;=$D501,0,IF(SUM($D501,I487)&gt;R$5,$J498/I487,$J498-SUM($I501:Q501)))</f>
        <v>3.6613792145574184E-2</v>
      </c>
      <c r="S501" s="154">
        <f>IF(S$5&lt;=$D501,0,IF(SUM($D501,I487)&gt;S$5,$J498/I487,$J498-SUM($I501:R501)))</f>
        <v>3.6613792145574184E-2</v>
      </c>
      <c r="T501" s="154">
        <f>IF(T$5&lt;=$D501,0,IF(SUM($D501,I487)&gt;T$5,$J498/I487,$J498-SUM($I501:S501)))</f>
        <v>3.6613792145574184E-2</v>
      </c>
      <c r="U501" s="154">
        <f>IF(U$5&lt;=$D501,0,IF(SUM($D501,I487)&gt;U$5,$J498/I487,$J498-SUM($I501:T501)))</f>
        <v>3.6613792145574184E-2</v>
      </c>
      <c r="V501" s="154">
        <f>IF(V$5&lt;=$D501,0,IF(SUM($D501,I487)&gt;V$5,$J498/I487,$J498-SUM($I501:U501)))</f>
        <v>3.6613792145574184E-2</v>
      </c>
      <c r="W501" s="154">
        <f>IF(W$5&lt;=$D501,0,IF(SUM($D501,I487)&gt;W$5,$J498/I487,$J498-SUM($I501:V501)))</f>
        <v>3.6613792145574184E-2</v>
      </c>
      <c r="X501" s="154">
        <f>IF(X$5&lt;=$D501,0,IF(SUM($D501,I487)&gt;X$5,$J498/I487,$J498-SUM($I501:W501)))</f>
        <v>3.6613792145574184E-2</v>
      </c>
      <c r="Y501" s="154">
        <f>IF(Y$5&lt;=$D501,0,IF(SUM($D501,I487)&gt;Y$5,$J498/I487,$J498-SUM($I501:X501)))</f>
        <v>3.6613792145574184E-2</v>
      </c>
      <c r="Z501" s="154">
        <f>IF(Z$5&lt;=$D501,0,IF(SUM($D501,I487)&gt;Z$5,$J498/I487,$J498-SUM($I501:Y501)))</f>
        <v>3.6613792145574184E-2</v>
      </c>
      <c r="AA501" s="154">
        <f>IF(AA$5&lt;=$D501,0,IF(SUM($D501,I487)&gt;AA$5,$J498/I487,$J498-SUM($I501:Z501)))</f>
        <v>3.6613792145574184E-2</v>
      </c>
      <c r="AB501" s="154">
        <f>IF(AB$5&lt;=$D501,0,IF(SUM($D501,I487)&gt;AB$5,$J498/I487,$J498-SUM($I501:AA501)))</f>
        <v>3.6613792145574184E-2</v>
      </c>
      <c r="AC501" s="154">
        <f>IF(AC$5&lt;=$D501,0,IF(SUM($D501,I487)&gt;AC$5,$J498/I487,$J498-SUM($I501:AB501)))</f>
        <v>3.6613792145574184E-2</v>
      </c>
      <c r="AD501" s="154">
        <f>IF(AD$5&lt;=$D501,0,IF(SUM($D501,I487)&gt;AD$5,$J498/I487,$J498-SUM($I501:AC501)))</f>
        <v>3.6613792145574184E-2</v>
      </c>
      <c r="AE501" s="154">
        <f>IF(AE$5&lt;=$D501,0,IF(SUM($D501,I487)&gt;AE$5,$J498/I487,$J498-SUM($I501:AD501)))</f>
        <v>3.6613792145574184E-2</v>
      </c>
      <c r="AF501" s="154">
        <f>IF(AF$5&lt;=$D501,0,IF(SUM($D501,I487)&gt;AF$5,$J498/I487,$J498-SUM($I501:AE501)))</f>
        <v>3.6613792145574184E-2</v>
      </c>
      <c r="AG501" s="154">
        <f>IF(AG$5&lt;=$D501,0,IF(SUM($D501,I487)&gt;AG$5,$J498/I487,$J498-SUM($I501:AF501)))</f>
        <v>3.6613792145574184E-2</v>
      </c>
      <c r="AH501" s="154">
        <f>IF(AH$5&lt;=$D501,0,IF(SUM($D501,I487)&gt;AH$5,$J498/I487,$J498-SUM($I501:AG501)))</f>
        <v>3.6613792145574184E-2</v>
      </c>
      <c r="AI501" s="154">
        <f>IF(AI$5&lt;=$D501,0,IF(SUM($D501,I487)&gt;AI$5,$J498/I487,$J498-SUM($I501:AH501)))</f>
        <v>3.6613792145574184E-2</v>
      </c>
      <c r="AJ501" s="154">
        <f>IF(AJ$5&lt;=$D501,0,IF(SUM($D501,I487)&gt;AJ$5,$J498/I487,$J498-SUM($I501:AI501)))</f>
        <v>3.6613792145574184E-2</v>
      </c>
      <c r="AK501" s="154">
        <f>IF(AK$5&lt;=$D501,0,IF(SUM($D501,I487)&gt;AK$5,$J498/I487,$J498-SUM($I501:AJ501)))</f>
        <v>3.6613792145574184E-2</v>
      </c>
      <c r="AL501" s="154">
        <f>IF(AL$5&lt;=$D501,0,IF(SUM($D501,I487)&gt;AL$5,$J498/I487,$J498-SUM($I501:AK501)))</f>
        <v>3.6613792145574184E-2</v>
      </c>
      <c r="AM501" s="154">
        <f>IF(AM$5&lt;=$D501,0,IF(SUM($D501,I487)&gt;AM$5,$J498/I487,$J498-SUM($I501:AL501)))</f>
        <v>3.6613792145574184E-2</v>
      </c>
      <c r="AN501" s="154">
        <f>IF(AN$5&lt;=$D501,0,IF(SUM($D501,I487)&gt;AN$5,$J498/I487,$J498-SUM($I501:AM501)))</f>
        <v>3.6613792145574184E-2</v>
      </c>
      <c r="AO501" s="154">
        <f>IF(AO$5&lt;=$D501,0,IF(SUM($D501,I487)&gt;AO$5,$J498/I487,$J498-SUM($I501:AN501)))</f>
        <v>3.6613792145574184E-2</v>
      </c>
      <c r="AP501" s="154">
        <f>IF(AP$5&lt;=$D501,0,IF(SUM($D501,I487)&gt;AP$5,$J498/I487,$J498-SUM($I501:AO501)))</f>
        <v>3.6613792145574184E-2</v>
      </c>
      <c r="AQ501" s="154">
        <f>IF(AQ$5&lt;=$D501,0,IF(SUM($D501,I487)&gt;AQ$5,$J498/I487,$J498-SUM($I501:AP501)))</f>
        <v>3.6613792145574184E-2</v>
      </c>
      <c r="AR501" s="154">
        <f>IF(AR$5&lt;=$D501,0,IF(SUM($D501,I487)&gt;AR$5,$J498/I487,$J498-SUM($I501:AQ501)))</f>
        <v>3.6613792145574184E-2</v>
      </c>
      <c r="AS501" s="154">
        <f>IF(AS$5&lt;=$D501,0,IF(SUM($D501,I487)&gt;AS$5,$J498/I487,$J498-SUM($I501:AR501)))</f>
        <v>3.6613792145574184E-2</v>
      </c>
      <c r="AT501" s="154">
        <f>IF(AT$5&lt;=$D501,0,IF(SUM($D501,I487)&gt;AT$5,$J498/I487,$J498-SUM($I501:AS501)))</f>
        <v>3.6613792145574184E-2</v>
      </c>
      <c r="AU501" s="154">
        <f>IF(AU$5&lt;=$D501,0,IF(SUM($D501,I487)&gt;AU$5,$J498/I487,$J498-SUM($I501:AT501)))</f>
        <v>3.6613792145574184E-2</v>
      </c>
      <c r="AV501" s="154">
        <f>IF(AV$5&lt;=$D501,0,IF(SUM($D501,I487)&gt;AV$5,$J498/I487,$J498-SUM($I501:AU501)))</f>
        <v>3.6613792145574184E-2</v>
      </c>
      <c r="AW501" s="154">
        <f>IF(AW$5&lt;=$D501,0,IF(SUM($D501,I487)&gt;AW$5,$J498/I487,$J498-SUM($I501:AV501)))</f>
        <v>3.6613792145574184E-2</v>
      </c>
      <c r="AX501" s="154">
        <f>IF(AX$5&lt;=$D501,0,IF(SUM($D501,I487)&gt;AX$5,$J498/I487,$J498-SUM($I501:AW501)))</f>
        <v>3.6613792145574184E-2</v>
      </c>
      <c r="AY501" s="154">
        <f>IF(AY$5&lt;=$D501,0,IF(SUM($D501,I487)&gt;AY$5,$J498/I487,$J498-SUM($I501:AX501)))</f>
        <v>3.6613792145574184E-2</v>
      </c>
      <c r="AZ501" s="154">
        <f>IF(AZ$5&lt;=$D501,0,IF(SUM($D501,I487)&gt;AZ$5,$J498/I487,$J498-SUM($I501:AY501)))</f>
        <v>3.6613792145574184E-2</v>
      </c>
      <c r="BA501" s="154">
        <f>IF(BA$5&lt;=$D501,0,IF(SUM($D501,I487)&gt;BA$5,$J498/I487,$J498-SUM($I501:AZ501)))</f>
        <v>3.6613792145574184E-2</v>
      </c>
      <c r="BB501" s="154">
        <f>IF(BB$5&lt;=$D501,0,IF(SUM($D501,I487)&gt;BB$5,$J498/I487,$J498-SUM($I501:BA501)))</f>
        <v>3.6613792145574184E-2</v>
      </c>
      <c r="BC501" s="154">
        <f>IF(BC$5&lt;=$D501,0,IF(SUM($D501,I487)&gt;BC$5,$J498/I487,$J498-SUM($I501:BB501)))</f>
        <v>3.6613792145574184E-2</v>
      </c>
      <c r="BD501" s="154">
        <f>IF(BD$5&lt;=$D501,0,IF(SUM($D501,I487)&gt;BD$5,$J498/I487,$J498-SUM($I501:BC501)))</f>
        <v>3.6613792145574184E-2</v>
      </c>
      <c r="BE501" s="154">
        <f>IF(BE$5&lt;=$D501,0,IF(SUM($D501,I487)&gt;BE$5,$J498/I487,$J498-SUM($I501:BD501)))</f>
        <v>3.6613792145574184E-2</v>
      </c>
      <c r="BF501" s="154">
        <f>IF(BF$5&lt;=$D501,0,IF(SUM($D501,I487)&gt;BF$5,$J498/I487,$J498-SUM($I501:BE501)))</f>
        <v>3.6613792145574184E-2</v>
      </c>
      <c r="BG501" s="154">
        <f>IF(BG$5&lt;=$D501,0,IF(SUM($D501,I487)&gt;BG$5,$J498/I487,$J498-SUM($I501:BF501)))</f>
        <v>3.6613792145574184E-2</v>
      </c>
      <c r="BH501" s="154">
        <f>IF(BH$5&lt;=$D501,0,IF(SUM($D501,I487)&gt;BH$5,$J498/I487,$J498-SUM($I501:BG501)))</f>
        <v>3.6613792145573143E-2</v>
      </c>
      <c r="BI501" s="154">
        <f>IF(BI$5&lt;=$D501,0,IF(SUM($D501,I487)&gt;BI$5,$J498/I487,$J498-SUM($I501:BH501)))</f>
        <v>0</v>
      </c>
      <c r="BJ501" s="154">
        <f>IF(BJ$5&lt;=$D501,0,IF(SUM($D501,I487)&gt;BJ$5,$J498/I487,$J498-SUM($I501:BI501)))</f>
        <v>0</v>
      </c>
      <c r="BK501" s="154">
        <f>IF(BK$5&lt;=$D501,0,IF(SUM($D501,I487)&gt;BK$5,$J498/I487,$J498-SUM($I501:BJ501)))</f>
        <v>0</v>
      </c>
      <c r="BL501" s="154">
        <f>IF(BL$5&lt;=$D501,0,IF(SUM($D501,I487)&gt;BL$5,$J498/I487,$J498-SUM($I501:BK501)))</f>
        <v>0</v>
      </c>
      <c r="BM501" s="154">
        <f>IF(BM$5&lt;=$D501,0,IF(SUM($D501,I487)&gt;BM$5,$J498/I487,$J498-SUM($I501:BL501)))</f>
        <v>0</v>
      </c>
      <c r="BN501" s="154">
        <f>IF(BN$5&lt;=$D501,0,IF(SUM($D501,I487)&gt;BN$5,$J498/I487,$J498-SUM($I501:BM501)))</f>
        <v>0</v>
      </c>
      <c r="BO501" s="154">
        <f>IF(BO$5&lt;=$D501,0,IF(SUM($D501,I487)&gt;BO$5,$J498/I487,$J498-SUM($I501:BN501)))</f>
        <v>0</v>
      </c>
      <c r="BP501" s="154">
        <f>IF(BP$5&lt;=$D501,0,IF(SUM($D501,I487)&gt;BP$5,$J498/I487,$J498-SUM($I501:BO501)))</f>
        <v>0</v>
      </c>
      <c r="BQ501" s="154">
        <f>IF(BQ$5&lt;=$D501,0,IF(SUM($D501,I487)&gt;BQ$5,$J498/I487,$J498-SUM($I501:BP501)))</f>
        <v>0</v>
      </c>
      <c r="BR501" s="154">
        <f>IF(BR$5&lt;=$D501,0,IF(SUM($D501,I487)&gt;BR$5,$J498/I487,$J498-SUM($I501:BQ501)))</f>
        <v>0</v>
      </c>
      <c r="BS501" s="154">
        <f>IF(BS$5&lt;=$D501,0,IF(SUM($D501,I487)&gt;BS$5,$J498/I487,$J498-SUM($I501:BR501)))</f>
        <v>0</v>
      </c>
      <c r="BT501" s="154">
        <f>IF(BT$5&lt;=$D501,0,IF(SUM($D501,I487)&gt;BT$5,$J498/I487,$J498-SUM($I501:BS501)))</f>
        <v>0</v>
      </c>
      <c r="BU501" s="154">
        <f>IF(BU$5&lt;=$D501,0,IF(SUM($D501,I487)&gt;BU$5,$J498/I487,$J498-SUM($I501:BT501)))</f>
        <v>0</v>
      </c>
      <c r="BV501" s="154">
        <f>IF(BV$5&lt;=$D501,0,IF(SUM($D501,I487)&gt;BV$5,$J498/I487,$J498-SUM($I501:BU501)))</f>
        <v>0</v>
      </c>
      <c r="BW501" s="154">
        <f>IF(BW$5&lt;=$D501,0,IF(SUM($D501,I487)&gt;BW$5,$J498/I487,$J498-SUM($I501:BV501)))</f>
        <v>0</v>
      </c>
    </row>
    <row r="502" spans="3:75" ht="12.75" customHeight="1" outlineLevel="1">
      <c r="D502" s="155">
        <f>D501+1</f>
        <v>2014</v>
      </c>
      <c r="E502" s="120" t="s">
        <v>55</v>
      </c>
      <c r="I502" s="134"/>
      <c r="J502" s="152">
        <f>IF(J$5&lt;=$D502,0,IF(SUM($D502,I487)&gt;J$5,$K498/I487,$K498-SUM($I502:I502)))</f>
        <v>0</v>
      </c>
      <c r="K502" s="152">
        <f>IF(K$5&lt;=$D502,0,IF(SUM($D502,I487)&gt;K$5,$K498/I487,$K498-SUM($I502:J502)))</f>
        <v>0</v>
      </c>
      <c r="L502" s="153">
        <f>IF(L$5&lt;=$D502,0,IF(SUM($D502,I487)&gt;L$5,$K498/I487,$K498-SUM($I502:K502)))</f>
        <v>0</v>
      </c>
      <c r="M502" s="154">
        <f>IF(M$5&lt;=$D502,0,IF(SUM($D502,I487)&gt;M$5,$K498/I487,$K498-SUM($I502:L502)))</f>
        <v>0</v>
      </c>
      <c r="N502" s="154">
        <f>IF(N$5&lt;=$D502,0,IF(SUM($D502,I487)&gt;N$5,$K498/I487,$K498-SUM($I502:M502)))</f>
        <v>0</v>
      </c>
      <c r="O502" s="154">
        <f>IF(O$5&lt;=$D502,0,IF(SUM($D502,I487)&gt;O$5,$K498/I487,$K498-SUM($I502:N502)))</f>
        <v>0</v>
      </c>
      <c r="P502" s="154">
        <f>IF(P$5&lt;=$D502,0,IF(SUM($D502,I487)&gt;P$5,$K498/I487,$K498-SUM($I502:O502)))</f>
        <v>0</v>
      </c>
      <c r="Q502" s="154">
        <f>IF(Q$5&lt;=$D502,0,IF(SUM($D502,I487)&gt;Q$5,$K498/I487,$K498-SUM($I502:P502)))</f>
        <v>0</v>
      </c>
      <c r="R502" s="154">
        <f>IF(R$5&lt;=$D502,0,IF(SUM($D502,I487)&gt;R$5,$K498/I487,$K498-SUM($I502:Q502)))</f>
        <v>0</v>
      </c>
      <c r="S502" s="154">
        <f>IF(S$5&lt;=$D502,0,IF(SUM($D502,I487)&gt;S$5,$K498/I487,$K498-SUM($I502:R502)))</f>
        <v>0</v>
      </c>
      <c r="T502" s="154">
        <f>IF(T$5&lt;=$D502,0,IF(SUM($D502,I487)&gt;T$5,$K498/I487,$K498-SUM($I502:S502)))</f>
        <v>0</v>
      </c>
      <c r="U502" s="154">
        <f>IF(U$5&lt;=$D502,0,IF(SUM($D502,I487)&gt;U$5,$K498/I487,$K498-SUM($I502:T502)))</f>
        <v>0</v>
      </c>
      <c r="V502" s="154">
        <f>IF(V$5&lt;=$D502,0,IF(SUM($D502,I487)&gt;V$5,$K498/I487,$K498-SUM($I502:U502)))</f>
        <v>0</v>
      </c>
      <c r="W502" s="154">
        <f>IF(W$5&lt;=$D502,0,IF(SUM($D502,I487)&gt;W$5,$K498/I487,$K498-SUM($I502:V502)))</f>
        <v>0</v>
      </c>
      <c r="X502" s="154">
        <f>IF(X$5&lt;=$D502,0,IF(SUM($D502,I487)&gt;X$5,$K498/I487,$K498-SUM($I502:W502)))</f>
        <v>0</v>
      </c>
      <c r="Y502" s="154">
        <f>IF(Y$5&lt;=$D502,0,IF(SUM($D502,I487)&gt;Y$5,$K498/I487,$K498-SUM($I502:X502)))</f>
        <v>0</v>
      </c>
      <c r="Z502" s="154">
        <f>IF(Z$5&lt;=$D502,0,IF(SUM($D502,I487)&gt;Z$5,$K498/I487,$K498-SUM($I502:Y502)))</f>
        <v>0</v>
      </c>
      <c r="AA502" s="154">
        <f>IF(AA$5&lt;=$D502,0,IF(SUM($D502,I487)&gt;AA$5,$K498/I487,$K498-SUM($I502:Z502)))</f>
        <v>0</v>
      </c>
      <c r="AB502" s="154">
        <f>IF(AB$5&lt;=$D502,0,IF(SUM($D502,I487)&gt;AB$5,$K498/I487,$K498-SUM($I502:AA502)))</f>
        <v>0</v>
      </c>
      <c r="AC502" s="154">
        <f>IF(AC$5&lt;=$D502,0,IF(SUM($D502,I487)&gt;AC$5,$K498/I487,$K498-SUM($I502:AB502)))</f>
        <v>0</v>
      </c>
      <c r="AD502" s="154">
        <f>IF(AD$5&lt;=$D502,0,IF(SUM($D502,I487)&gt;AD$5,$K498/I487,$K498-SUM($I502:AC502)))</f>
        <v>0</v>
      </c>
      <c r="AE502" s="154">
        <f>IF(AE$5&lt;=$D502,0,IF(SUM($D502,I487)&gt;AE$5,$K498/I487,$K498-SUM($I502:AD502)))</f>
        <v>0</v>
      </c>
      <c r="AF502" s="154">
        <f>IF(AF$5&lt;=$D502,0,IF(SUM($D502,I487)&gt;AF$5,$K498/I487,$K498-SUM($I502:AE502)))</f>
        <v>0</v>
      </c>
      <c r="AG502" s="154">
        <f>IF(AG$5&lt;=$D502,0,IF(SUM($D502,I487)&gt;AG$5,$K498/I487,$K498-SUM($I502:AF502)))</f>
        <v>0</v>
      </c>
      <c r="AH502" s="154">
        <f>IF(AH$5&lt;=$D502,0,IF(SUM($D502,I487)&gt;AH$5,$K498/I487,$K498-SUM($I502:AG502)))</f>
        <v>0</v>
      </c>
      <c r="AI502" s="154">
        <f>IF(AI$5&lt;=$D502,0,IF(SUM($D502,I487)&gt;AI$5,$K498/I487,$K498-SUM($I502:AH502)))</f>
        <v>0</v>
      </c>
      <c r="AJ502" s="154">
        <f>IF(AJ$5&lt;=$D502,0,IF(SUM($D502,I487)&gt;AJ$5,$K498/I487,$K498-SUM($I502:AI502)))</f>
        <v>0</v>
      </c>
      <c r="AK502" s="154">
        <f>IF(AK$5&lt;=$D502,0,IF(SUM($D502,I487)&gt;AK$5,$K498/I487,$K498-SUM($I502:AJ502)))</f>
        <v>0</v>
      </c>
      <c r="AL502" s="154">
        <f>IF(AL$5&lt;=$D502,0,IF(SUM($D502,I487)&gt;AL$5,$K498/I487,$K498-SUM($I502:AK502)))</f>
        <v>0</v>
      </c>
      <c r="AM502" s="154">
        <f>IF(AM$5&lt;=$D502,0,IF(SUM($D502,I487)&gt;AM$5,$K498/I487,$K498-SUM($I502:AL502)))</f>
        <v>0</v>
      </c>
      <c r="AN502" s="154">
        <f>IF(AN$5&lt;=$D502,0,IF(SUM($D502,I487)&gt;AN$5,$K498/I487,$K498-SUM($I502:AM502)))</f>
        <v>0</v>
      </c>
      <c r="AO502" s="154">
        <f>IF(AO$5&lt;=$D502,0,IF(SUM($D502,I487)&gt;AO$5,$K498/I487,$K498-SUM($I502:AN502)))</f>
        <v>0</v>
      </c>
      <c r="AP502" s="154">
        <f>IF(AP$5&lt;=$D502,0,IF(SUM($D502,I487)&gt;AP$5,$K498/I487,$K498-SUM($I502:AO502)))</f>
        <v>0</v>
      </c>
      <c r="AQ502" s="154">
        <f>IF(AQ$5&lt;=$D502,0,IF(SUM($D502,I487)&gt;AQ$5,$K498/I487,$K498-SUM($I502:AP502)))</f>
        <v>0</v>
      </c>
      <c r="AR502" s="154">
        <f>IF(AR$5&lt;=$D502,0,IF(SUM($D502,I487)&gt;AR$5,$K498/I487,$K498-SUM($I502:AQ502)))</f>
        <v>0</v>
      </c>
      <c r="AS502" s="154">
        <f>IF(AS$5&lt;=$D502,0,IF(SUM($D502,I487)&gt;AS$5,$K498/I487,$K498-SUM($I502:AR502)))</f>
        <v>0</v>
      </c>
      <c r="AT502" s="154">
        <f>IF(AT$5&lt;=$D502,0,IF(SUM($D502,I487)&gt;AT$5,$K498/I487,$K498-SUM($I502:AS502)))</f>
        <v>0</v>
      </c>
      <c r="AU502" s="154">
        <f>IF(AU$5&lt;=$D502,0,IF(SUM($D502,I487)&gt;AU$5,$K498/I487,$K498-SUM($I502:AT502)))</f>
        <v>0</v>
      </c>
      <c r="AV502" s="154">
        <f>IF(AV$5&lt;=$D502,0,IF(SUM($D502,I487)&gt;AV$5,$K498/I487,$K498-SUM($I502:AU502)))</f>
        <v>0</v>
      </c>
      <c r="AW502" s="154">
        <f>IF(AW$5&lt;=$D502,0,IF(SUM($D502,I487)&gt;AW$5,$K498/I487,$K498-SUM($I502:AV502)))</f>
        <v>0</v>
      </c>
      <c r="AX502" s="154">
        <f>IF(AX$5&lt;=$D502,0,IF(SUM($D502,I487)&gt;AX$5,$K498/I487,$K498-SUM($I502:AW502)))</f>
        <v>0</v>
      </c>
      <c r="AY502" s="154">
        <f>IF(AY$5&lt;=$D502,0,IF(SUM($D502,I487)&gt;AY$5,$K498/I487,$K498-SUM($I502:AX502)))</f>
        <v>0</v>
      </c>
      <c r="AZ502" s="154">
        <f>IF(AZ$5&lt;=$D502,0,IF(SUM($D502,I487)&gt;AZ$5,$K498/I487,$K498-SUM($I502:AY502)))</f>
        <v>0</v>
      </c>
      <c r="BA502" s="154">
        <f>IF(BA$5&lt;=$D502,0,IF(SUM($D502,I487)&gt;BA$5,$K498/I487,$K498-SUM($I502:AZ502)))</f>
        <v>0</v>
      </c>
      <c r="BB502" s="154">
        <f>IF(BB$5&lt;=$D502,0,IF(SUM($D502,I487)&gt;BB$5,$K498/I487,$K498-SUM($I502:BA502)))</f>
        <v>0</v>
      </c>
      <c r="BC502" s="154">
        <f>IF(BC$5&lt;=$D502,0,IF(SUM($D502,I487)&gt;BC$5,$K498/I487,$K498-SUM($I502:BB502)))</f>
        <v>0</v>
      </c>
      <c r="BD502" s="154">
        <f>IF(BD$5&lt;=$D502,0,IF(SUM($D502,I487)&gt;BD$5,$K498/I487,$K498-SUM($I502:BC502)))</f>
        <v>0</v>
      </c>
      <c r="BE502" s="154">
        <f>IF(BE$5&lt;=$D502,0,IF(SUM($D502,I487)&gt;BE$5,$K498/I487,$K498-SUM($I502:BD502)))</f>
        <v>0</v>
      </c>
      <c r="BF502" s="154">
        <f>IF(BF$5&lt;=$D502,0,IF(SUM($D502,I487)&gt;BF$5,$K498/I487,$K498-SUM($I502:BE502)))</f>
        <v>0</v>
      </c>
      <c r="BG502" s="154">
        <f>IF(BG$5&lt;=$D502,0,IF(SUM($D502,I487)&gt;BG$5,$K498/I487,$K498-SUM($I502:BF502)))</f>
        <v>0</v>
      </c>
      <c r="BH502" s="154">
        <f>IF(BH$5&lt;=$D502,0,IF(SUM($D502,I487)&gt;BH$5,$K498/I487,$K498-SUM($I502:BG502)))</f>
        <v>0</v>
      </c>
      <c r="BI502" s="154">
        <f>IF(BI$5&lt;=$D502,0,IF(SUM($D502,I487)&gt;BI$5,$K498/I487,$K498-SUM($I502:BH502)))</f>
        <v>0</v>
      </c>
      <c r="BJ502" s="154">
        <f>IF(BJ$5&lt;=$D502,0,IF(SUM($D502,I487)&gt;BJ$5,$K498/I487,$K498-SUM($I502:BI502)))</f>
        <v>0</v>
      </c>
      <c r="BK502" s="154">
        <f>IF(BK$5&lt;=$D502,0,IF(SUM($D502,I487)&gt;BK$5,$K498/I487,$K498-SUM($I502:BJ502)))</f>
        <v>0</v>
      </c>
      <c r="BL502" s="154">
        <f>IF(BL$5&lt;=$D502,0,IF(SUM($D502,I487)&gt;BL$5,$K498/I487,$K498-SUM($I502:BK502)))</f>
        <v>0</v>
      </c>
      <c r="BM502" s="154">
        <f>IF(BM$5&lt;=$D502,0,IF(SUM($D502,I487)&gt;BM$5,$K498/I487,$K498-SUM($I502:BL502)))</f>
        <v>0</v>
      </c>
      <c r="BN502" s="154">
        <f>IF(BN$5&lt;=$D502,0,IF(SUM($D502,I487)&gt;BN$5,$K498/I487,$K498-SUM($I502:BM502)))</f>
        <v>0</v>
      </c>
      <c r="BO502" s="154">
        <f>IF(BO$5&lt;=$D502,0,IF(SUM($D502,I487)&gt;BO$5,$K498/I487,$K498-SUM($I502:BN502)))</f>
        <v>0</v>
      </c>
      <c r="BP502" s="154">
        <f>IF(BP$5&lt;=$D502,0,IF(SUM($D502,I487)&gt;BP$5,$K498/I487,$K498-SUM($I502:BO502)))</f>
        <v>0</v>
      </c>
      <c r="BQ502" s="154">
        <f>IF(BQ$5&lt;=$D502,0,IF(SUM($D502,I487)&gt;BQ$5,$K498/I487,$K498-SUM($I502:BP502)))</f>
        <v>0</v>
      </c>
      <c r="BR502" s="154">
        <f>IF(BR$5&lt;=$D502,0,IF(SUM($D502,I487)&gt;BR$5,$K498/I487,$K498-SUM($I502:BQ502)))</f>
        <v>0</v>
      </c>
      <c r="BS502" s="154">
        <f>IF(BS$5&lt;=$D502,0,IF(SUM($D502,I487)&gt;BS$5,$K498/I487,$K498-SUM($I502:BR502)))</f>
        <v>0</v>
      </c>
      <c r="BT502" s="154">
        <f>IF(BT$5&lt;=$D502,0,IF(SUM($D502,I487)&gt;BT$5,$K498/I487,$K498-SUM($I502:BS502)))</f>
        <v>0</v>
      </c>
      <c r="BU502" s="154">
        <f>IF(BU$5&lt;=$D502,0,IF(SUM($D502,I487)&gt;BU$5,$K498/I487,$K498-SUM($I502:BT502)))</f>
        <v>0</v>
      </c>
      <c r="BV502" s="154">
        <f>IF(BV$5&lt;=$D502,0,IF(SUM($D502,I487)&gt;BV$5,$K498/I487,$K498-SUM($I502:BU502)))</f>
        <v>0</v>
      </c>
      <c r="BW502" s="154">
        <f>IF(BW$5&lt;=$D502,0,IF(SUM($D502,I487)&gt;BW$5,$K498/I487,$K498-SUM($I502:BV502)))</f>
        <v>0</v>
      </c>
    </row>
    <row r="503" spans="3:75" ht="12.75" customHeight="1" outlineLevel="1">
      <c r="D503" s="155">
        <f t="shared" ref="D503:D530" si="193">D502+1</f>
        <v>2015</v>
      </c>
      <c r="E503" s="120" t="s">
        <v>55</v>
      </c>
      <c r="I503" s="134"/>
      <c r="J503" s="152">
        <f>IF(J$5&lt;=$D503,0,IF(SUM($D503,I487)&gt;J$5,$L498/I487,$L498-SUM($I503:I503)))</f>
        <v>0</v>
      </c>
      <c r="K503" s="152">
        <f>IF(K$5&lt;=$D503,0,IF(SUM($D503,I487)&gt;K$5,$L498/I487,$L498-SUM($I503:J503)))</f>
        <v>0</v>
      </c>
      <c r="L503" s="152">
        <f>IF(L$5&lt;=$D503,0,IF(SUM($D503,I487)&gt;L$5,$L498/I487,$L498-SUM($I503:K503)))</f>
        <v>0</v>
      </c>
      <c r="M503" s="153">
        <f>IF(M$5&lt;=$D503,0,IF(SUM($D503,I487)&gt;M$5,$L498/I487,$L498-SUM($I503:L503)))</f>
        <v>0</v>
      </c>
      <c r="N503" s="154">
        <f>IF(N$5&lt;=$D503,0,IF(SUM($D503,I487)&gt;N$5,$L498/I487,$L498-SUM($I503:M503)))</f>
        <v>0</v>
      </c>
      <c r="O503" s="154">
        <f>IF(O$5&lt;=$D503,0,IF(SUM($D503,I487)&gt;O$5,$L498/I487,$L498-SUM($I503:N503)))</f>
        <v>0</v>
      </c>
      <c r="P503" s="154">
        <f>IF(P$5&lt;=$D503,0,IF(SUM($D503,I487)&gt;P$5,$L498/I487,$L498-SUM($I503:O503)))</f>
        <v>0</v>
      </c>
      <c r="Q503" s="154">
        <f>IF(Q$5&lt;=$D503,0,IF(SUM($D503,I487)&gt;Q$5,$L498/I487,$L498-SUM($I503:P503)))</f>
        <v>0</v>
      </c>
      <c r="R503" s="154">
        <f>IF(R$5&lt;=$D503,0,IF(SUM($D503,I487)&gt;R$5,$L498/I487,$L498-SUM($I503:Q503)))</f>
        <v>0</v>
      </c>
      <c r="S503" s="154">
        <f>IF(S$5&lt;=$D503,0,IF(SUM($D503,I487)&gt;S$5,$L498/I487,$L498-SUM($I503:R503)))</f>
        <v>0</v>
      </c>
      <c r="T503" s="154">
        <f>IF(T$5&lt;=$D503,0,IF(SUM($D503,I487)&gt;T$5,$L498/I487,$L498-SUM($I503:S503)))</f>
        <v>0</v>
      </c>
      <c r="U503" s="154">
        <f>IF(U$5&lt;=$D503,0,IF(SUM($D503,I487)&gt;U$5,$L498/I487,$L498-SUM($I503:T503)))</f>
        <v>0</v>
      </c>
      <c r="V503" s="154">
        <f>IF(V$5&lt;=$D503,0,IF(SUM($D503,I487)&gt;V$5,$L498/I487,$L498-SUM($I503:U503)))</f>
        <v>0</v>
      </c>
      <c r="W503" s="154">
        <f>IF(W$5&lt;=$D503,0,IF(SUM($D503,I487)&gt;W$5,$L498/I487,$L498-SUM($I503:V503)))</f>
        <v>0</v>
      </c>
      <c r="X503" s="154">
        <f>IF(X$5&lt;=$D503,0,IF(SUM($D503,I487)&gt;X$5,$L498/I487,$L498-SUM($I503:W503)))</f>
        <v>0</v>
      </c>
      <c r="Y503" s="154">
        <f>IF(Y$5&lt;=$D503,0,IF(SUM($D503,I487)&gt;Y$5,$L498/I487,$L498-SUM($I503:X503)))</f>
        <v>0</v>
      </c>
      <c r="Z503" s="154">
        <f>IF(Z$5&lt;=$D503,0,IF(SUM($D503,I487)&gt;Z$5,$L498/I487,$L498-SUM($I503:Y503)))</f>
        <v>0</v>
      </c>
      <c r="AA503" s="154">
        <f>IF(AA$5&lt;=$D503,0,IF(SUM($D503,I487)&gt;AA$5,$L498/I487,$L498-SUM($I503:Z503)))</f>
        <v>0</v>
      </c>
      <c r="AB503" s="154">
        <f>IF(AB$5&lt;=$D503,0,IF(SUM($D503,I487)&gt;AB$5,$L498/I487,$L498-SUM($I503:AA503)))</f>
        <v>0</v>
      </c>
      <c r="AC503" s="154">
        <f>IF(AC$5&lt;=$D503,0,IF(SUM($D503,I487)&gt;AC$5,$L498/I487,$L498-SUM($I503:AB503)))</f>
        <v>0</v>
      </c>
      <c r="AD503" s="154">
        <f>IF(AD$5&lt;=$D503,0,IF(SUM($D503,I487)&gt;AD$5,$L498/I487,$L498-SUM($I503:AC503)))</f>
        <v>0</v>
      </c>
      <c r="AE503" s="154">
        <f>IF(AE$5&lt;=$D503,0,IF(SUM($D503,I487)&gt;AE$5,$L498/I487,$L498-SUM($I503:AD503)))</f>
        <v>0</v>
      </c>
      <c r="AF503" s="154">
        <f>IF(AF$5&lt;=$D503,0,IF(SUM($D503,I487)&gt;AF$5,$L498/I487,$L498-SUM($I503:AE503)))</f>
        <v>0</v>
      </c>
      <c r="AG503" s="154">
        <f>IF(AG$5&lt;=$D503,0,IF(SUM($D503,I487)&gt;AG$5,$L498/I487,$L498-SUM($I503:AF503)))</f>
        <v>0</v>
      </c>
      <c r="AH503" s="154">
        <f>IF(AH$5&lt;=$D503,0,IF(SUM($D503,I487)&gt;AH$5,$L498/I487,$L498-SUM($I503:AG503)))</f>
        <v>0</v>
      </c>
      <c r="AI503" s="154">
        <f>IF(AI$5&lt;=$D503,0,IF(SUM($D503,I487)&gt;AI$5,$L498/I487,$L498-SUM($I503:AH503)))</f>
        <v>0</v>
      </c>
      <c r="AJ503" s="154">
        <f>IF(AJ$5&lt;=$D503,0,IF(SUM($D503,I487)&gt;AJ$5,$L498/I487,$L498-SUM($I503:AI503)))</f>
        <v>0</v>
      </c>
      <c r="AK503" s="154">
        <f>IF(AK$5&lt;=$D503,0,IF(SUM($D503,I487)&gt;AK$5,$L498/I487,$L498-SUM($I503:AJ503)))</f>
        <v>0</v>
      </c>
      <c r="AL503" s="154">
        <f>IF(AL$5&lt;=$D503,0,IF(SUM($D503,I487)&gt;AL$5,$L498/I487,$L498-SUM($I503:AK503)))</f>
        <v>0</v>
      </c>
      <c r="AM503" s="154">
        <f>IF(AM$5&lt;=$D503,0,IF(SUM($D503,I487)&gt;AM$5,$L498/I487,$L498-SUM($I503:AL503)))</f>
        <v>0</v>
      </c>
      <c r="AN503" s="154">
        <f>IF(AN$5&lt;=$D503,0,IF(SUM($D503,I487)&gt;AN$5,$L498/I487,$L498-SUM($I503:AM503)))</f>
        <v>0</v>
      </c>
      <c r="AO503" s="154">
        <f>IF(AO$5&lt;=$D503,0,IF(SUM($D503,I487)&gt;AO$5,$L498/I487,$L498-SUM($I503:AN503)))</f>
        <v>0</v>
      </c>
      <c r="AP503" s="154">
        <f>IF(AP$5&lt;=$D503,0,IF(SUM($D503,I487)&gt;AP$5,$L498/I487,$L498-SUM($I503:AO503)))</f>
        <v>0</v>
      </c>
      <c r="AQ503" s="154">
        <f>IF(AQ$5&lt;=$D503,0,IF(SUM($D503,I487)&gt;AQ$5,$L498/I487,$L498-SUM($I503:AP503)))</f>
        <v>0</v>
      </c>
      <c r="AR503" s="154">
        <f>IF(AR$5&lt;=$D503,0,IF(SUM($D503,I487)&gt;AR$5,$L498/I487,$L498-SUM($I503:AQ503)))</f>
        <v>0</v>
      </c>
      <c r="AS503" s="154">
        <f>IF(AS$5&lt;=$D503,0,IF(SUM($D503,I487)&gt;AS$5,$L498/I487,$L498-SUM($I503:AR503)))</f>
        <v>0</v>
      </c>
      <c r="AT503" s="154">
        <f>IF(AT$5&lt;=$D503,0,IF(SUM($D503,I487)&gt;AT$5,$L498/I487,$L498-SUM($I503:AS503)))</f>
        <v>0</v>
      </c>
      <c r="AU503" s="154">
        <f>IF(AU$5&lt;=$D503,0,IF(SUM($D503,I487)&gt;AU$5,$L498/I487,$L498-SUM($I503:AT503)))</f>
        <v>0</v>
      </c>
      <c r="AV503" s="154">
        <f>IF(AV$5&lt;=$D503,0,IF(SUM($D503,I487)&gt;AV$5,$L498/I487,$L498-SUM($I503:AU503)))</f>
        <v>0</v>
      </c>
      <c r="AW503" s="154">
        <f>IF(AW$5&lt;=$D503,0,IF(SUM($D503,I487)&gt;AW$5,$L498/I487,$L498-SUM($I503:AV503)))</f>
        <v>0</v>
      </c>
      <c r="AX503" s="154">
        <f>IF(AX$5&lt;=$D503,0,IF(SUM($D503,I487)&gt;AX$5,$L498/I487,$L498-SUM($I503:AW503)))</f>
        <v>0</v>
      </c>
      <c r="AY503" s="154">
        <f>IF(AY$5&lt;=$D503,0,IF(SUM($D503,I487)&gt;AY$5,$L498/I487,$L498-SUM($I503:AX503)))</f>
        <v>0</v>
      </c>
      <c r="AZ503" s="154">
        <f>IF(AZ$5&lt;=$D503,0,IF(SUM($D503,I487)&gt;AZ$5,$L498/I487,$L498-SUM($I503:AY503)))</f>
        <v>0</v>
      </c>
      <c r="BA503" s="154">
        <f>IF(BA$5&lt;=$D503,0,IF(SUM($D503,I487)&gt;BA$5,$L498/I487,$L498-SUM($I503:AZ503)))</f>
        <v>0</v>
      </c>
      <c r="BB503" s="154">
        <f>IF(BB$5&lt;=$D503,0,IF(SUM($D503,I487)&gt;BB$5,$L498/I487,$L498-SUM($I503:BA503)))</f>
        <v>0</v>
      </c>
      <c r="BC503" s="154">
        <f>IF(BC$5&lt;=$D503,0,IF(SUM($D503,I487)&gt;BC$5,$L498/I487,$L498-SUM($I503:BB503)))</f>
        <v>0</v>
      </c>
      <c r="BD503" s="154">
        <f>IF(BD$5&lt;=$D503,0,IF(SUM($D503,I487)&gt;BD$5,$L498/I487,$L498-SUM($I503:BC503)))</f>
        <v>0</v>
      </c>
      <c r="BE503" s="154">
        <f>IF(BE$5&lt;=$D503,0,IF(SUM($D503,I487)&gt;BE$5,$L498/I487,$L498-SUM($I503:BD503)))</f>
        <v>0</v>
      </c>
      <c r="BF503" s="154">
        <f>IF(BF$5&lt;=$D503,0,IF(SUM($D503,I487)&gt;BF$5,$L498/I487,$L498-SUM($I503:BE503)))</f>
        <v>0</v>
      </c>
      <c r="BG503" s="154">
        <f>IF(BG$5&lt;=$D503,0,IF(SUM($D503,I487)&gt;BG$5,$L498/I487,$L498-SUM($I503:BF503)))</f>
        <v>0</v>
      </c>
      <c r="BH503" s="154">
        <f>IF(BH$5&lt;=$D503,0,IF(SUM($D503,I487)&gt;BH$5,$L498/I487,$L498-SUM($I503:BG503)))</f>
        <v>0</v>
      </c>
      <c r="BI503" s="154">
        <f>IF(BI$5&lt;=$D503,0,IF(SUM($D503,I487)&gt;BI$5,$L498/I487,$L498-SUM($I503:BH503)))</f>
        <v>0</v>
      </c>
      <c r="BJ503" s="154">
        <f>IF(BJ$5&lt;=$D503,0,IF(SUM($D503,I487)&gt;BJ$5,$L498/I487,$L498-SUM($I503:BI503)))</f>
        <v>0</v>
      </c>
      <c r="BK503" s="154">
        <f>IF(BK$5&lt;=$D503,0,IF(SUM($D503,I487)&gt;BK$5,$L498/I487,$L498-SUM($I503:BJ503)))</f>
        <v>0</v>
      </c>
      <c r="BL503" s="154">
        <f>IF(BL$5&lt;=$D503,0,IF(SUM($D503,I487)&gt;BL$5,$L498/I487,$L498-SUM($I503:BK503)))</f>
        <v>0</v>
      </c>
      <c r="BM503" s="154">
        <f>IF(BM$5&lt;=$D503,0,IF(SUM($D503,I487)&gt;BM$5,$L498/I487,$L498-SUM($I503:BL503)))</f>
        <v>0</v>
      </c>
      <c r="BN503" s="154">
        <f>IF(BN$5&lt;=$D503,0,IF(SUM($D503,I487)&gt;BN$5,$L498/I487,$L498-SUM($I503:BM503)))</f>
        <v>0</v>
      </c>
      <c r="BO503" s="154">
        <f>IF(BO$5&lt;=$D503,0,IF(SUM($D503,I487)&gt;BO$5,$L498/I487,$L498-SUM($I503:BN503)))</f>
        <v>0</v>
      </c>
      <c r="BP503" s="154">
        <f>IF(BP$5&lt;=$D503,0,IF(SUM($D503,I487)&gt;BP$5,$L498/I487,$L498-SUM($I503:BO503)))</f>
        <v>0</v>
      </c>
      <c r="BQ503" s="154">
        <f>IF(BQ$5&lt;=$D503,0,IF(SUM($D503,I487)&gt;BQ$5,$L498/I487,$L498-SUM($I503:BP503)))</f>
        <v>0</v>
      </c>
      <c r="BR503" s="154">
        <f>IF(BR$5&lt;=$D503,0,IF(SUM($D503,I487)&gt;BR$5,$L498/I487,$L498-SUM($I503:BQ503)))</f>
        <v>0</v>
      </c>
      <c r="BS503" s="154">
        <f>IF(BS$5&lt;=$D503,0,IF(SUM($D503,I487)&gt;BS$5,$L498/I487,$L498-SUM($I503:BR503)))</f>
        <v>0</v>
      </c>
      <c r="BT503" s="154">
        <f>IF(BT$5&lt;=$D503,0,IF(SUM($D503,I487)&gt;BT$5,$L498/I487,$L498-SUM($I503:BS503)))</f>
        <v>0</v>
      </c>
      <c r="BU503" s="154">
        <f>IF(BU$5&lt;=$D503,0,IF(SUM($D503,I487)&gt;BU$5,$L498/I487,$L498-SUM($I503:BT503)))</f>
        <v>0</v>
      </c>
      <c r="BV503" s="154">
        <f>IF(BV$5&lt;=$D503,0,IF(SUM($D503,I487)&gt;BV$5,$L498/I487,$L498-SUM($I503:BU503)))</f>
        <v>0</v>
      </c>
      <c r="BW503" s="154">
        <f>IF(BW$5&lt;=$D503,0,IF(SUM($D503,I487)&gt;BW$5,$L498/I487,$L498-SUM($I503:BV503)))</f>
        <v>0</v>
      </c>
    </row>
    <row r="504" spans="3:75" ht="12.75" customHeight="1" outlineLevel="1">
      <c r="D504" s="155">
        <f t="shared" si="193"/>
        <v>2016</v>
      </c>
      <c r="E504" s="120" t="s">
        <v>55</v>
      </c>
      <c r="I504" s="134"/>
      <c r="J504" s="152">
        <f>IF(J$5&lt;=$D504,0,IF(SUM($D504,I487)&gt;J$5,$M498/I487,$M498-SUM($I504:I504)))</f>
        <v>0</v>
      </c>
      <c r="K504" s="152">
        <f>IF(K$5&lt;=$D504,0,IF(SUM($D504,I487)&gt;K$5,$M498/I487,$M498-SUM($I504:J504)))</f>
        <v>0</v>
      </c>
      <c r="L504" s="152">
        <f>IF(L$5&lt;=$D504,0,IF(SUM($D504,I487)&gt;L$5,$M498/I487,$M498-SUM($I504:K504)))</f>
        <v>0</v>
      </c>
      <c r="M504" s="152">
        <f>IF(M$5&lt;=$D504,0,IF(SUM($D504,I487)&gt;M$5,$M498/I487,$M498-SUM($I504:L504)))</f>
        <v>0</v>
      </c>
      <c r="N504" s="153">
        <f>IF(N$5&lt;=$D504,0,IF(SUM($D504,I487)&gt;N$5,$M498/I487,$M498-SUM($I504:M504)))</f>
        <v>1.6131505172461199E-2</v>
      </c>
      <c r="O504" s="154">
        <f>IF(O$5&lt;=$D504,0,IF(SUM($D504,I487)&gt;O$5,$M498/I487,$M498-SUM($I504:N504)))</f>
        <v>1.6131505172461199E-2</v>
      </c>
      <c r="P504" s="154">
        <f>IF(P$5&lt;=$D504,0,IF(SUM($D504,I487)&gt;P$5,$M498/I487,$M498-SUM($I504:O504)))</f>
        <v>1.6131505172461199E-2</v>
      </c>
      <c r="Q504" s="154">
        <f>IF(Q$5&lt;=$D504,0,IF(SUM($D504,I487)&gt;Q$5,$M498/I487,$M498-SUM($I504:P504)))</f>
        <v>1.6131505172461199E-2</v>
      </c>
      <c r="R504" s="154">
        <f>IF(R$5&lt;=$D504,0,IF(SUM($D504,I487)&gt;R$5,$M498/I487,$M498-SUM($I504:Q504)))</f>
        <v>1.6131505172461199E-2</v>
      </c>
      <c r="S504" s="154">
        <f>IF(S$5&lt;=$D504,0,IF(SUM($D504,I487)&gt;S$5,$M498/I487,$M498-SUM($I504:R504)))</f>
        <v>1.6131505172461199E-2</v>
      </c>
      <c r="T504" s="154">
        <f>IF(T$5&lt;=$D504,0,IF(SUM($D504,I487)&gt;T$5,$M498/I487,$M498-SUM($I504:S504)))</f>
        <v>1.6131505172461199E-2</v>
      </c>
      <c r="U504" s="154">
        <f>IF(U$5&lt;=$D504,0,IF(SUM($D504,I487)&gt;U$5,$M498/I487,$M498-SUM($I504:T504)))</f>
        <v>1.6131505172461199E-2</v>
      </c>
      <c r="V504" s="154">
        <f>IF(V$5&lt;=$D504,0,IF(SUM($D504,I487)&gt;V$5,$M498/I487,$M498-SUM($I504:U504)))</f>
        <v>1.6131505172461199E-2</v>
      </c>
      <c r="W504" s="154">
        <f>IF(W$5&lt;=$D504,0,IF(SUM($D504,I487)&gt;W$5,$M498/I487,$M498-SUM($I504:V504)))</f>
        <v>1.6131505172461199E-2</v>
      </c>
      <c r="X504" s="154">
        <f>IF(X$5&lt;=$D504,0,IF(SUM($D504,I487)&gt;X$5,$M498/I487,$M498-SUM($I504:W504)))</f>
        <v>1.6131505172461199E-2</v>
      </c>
      <c r="Y504" s="154">
        <f>IF(Y$5&lt;=$D504,0,IF(SUM($D504,I487)&gt;Y$5,$M498/I487,$M498-SUM($I504:X504)))</f>
        <v>1.6131505172461199E-2</v>
      </c>
      <c r="Z504" s="154">
        <f>IF(Z$5&lt;=$D504,0,IF(SUM($D504,I487)&gt;Z$5,$M498/I487,$M498-SUM($I504:Y504)))</f>
        <v>1.6131505172461199E-2</v>
      </c>
      <c r="AA504" s="154">
        <f>IF(AA$5&lt;=$D504,0,IF(SUM($D504,I487)&gt;AA$5,$M498/I487,$M498-SUM($I504:Z504)))</f>
        <v>1.6131505172461199E-2</v>
      </c>
      <c r="AB504" s="154">
        <f>IF(AB$5&lt;=$D504,0,IF(SUM($D504,I487)&gt;AB$5,$M498/I487,$M498-SUM($I504:AA504)))</f>
        <v>1.6131505172461199E-2</v>
      </c>
      <c r="AC504" s="154">
        <f>IF(AC$5&lt;=$D504,0,IF(SUM($D504,I487)&gt;AC$5,$M498/I487,$M498-SUM($I504:AB504)))</f>
        <v>1.6131505172461199E-2</v>
      </c>
      <c r="AD504" s="154">
        <f>IF(AD$5&lt;=$D504,0,IF(SUM($D504,I487)&gt;AD$5,$M498/I487,$M498-SUM($I504:AC504)))</f>
        <v>1.6131505172461199E-2</v>
      </c>
      <c r="AE504" s="154">
        <f>IF(AE$5&lt;=$D504,0,IF(SUM($D504,I487)&gt;AE$5,$M498/I487,$M498-SUM($I504:AD504)))</f>
        <v>1.6131505172461199E-2</v>
      </c>
      <c r="AF504" s="154">
        <f>IF(AF$5&lt;=$D504,0,IF(SUM($D504,I487)&gt;AF$5,$M498/I487,$M498-SUM($I504:AE504)))</f>
        <v>1.6131505172461199E-2</v>
      </c>
      <c r="AG504" s="154">
        <f>IF(AG$5&lt;=$D504,0,IF(SUM($D504,I487)&gt;AG$5,$M498/I487,$M498-SUM($I504:AF504)))</f>
        <v>1.6131505172461199E-2</v>
      </c>
      <c r="AH504" s="154">
        <f>IF(AH$5&lt;=$D504,0,IF(SUM($D504,I487)&gt;AH$5,$M498/I487,$M498-SUM($I504:AG504)))</f>
        <v>1.6131505172461199E-2</v>
      </c>
      <c r="AI504" s="154">
        <f>IF(AI$5&lt;=$D504,0,IF(SUM($D504,I487)&gt;AI$5,$M498/I487,$M498-SUM($I504:AH504)))</f>
        <v>1.6131505172461199E-2</v>
      </c>
      <c r="AJ504" s="154">
        <f>IF(AJ$5&lt;=$D504,0,IF(SUM($D504,I487)&gt;AJ$5,$M498/I487,$M498-SUM($I504:AI504)))</f>
        <v>1.6131505172461199E-2</v>
      </c>
      <c r="AK504" s="154">
        <f>IF(AK$5&lt;=$D504,0,IF(SUM($D504,I487)&gt;AK$5,$M498/I487,$M498-SUM($I504:AJ504)))</f>
        <v>1.6131505172461199E-2</v>
      </c>
      <c r="AL504" s="154">
        <f>IF(AL$5&lt;=$D504,0,IF(SUM($D504,I487)&gt;AL$5,$M498/I487,$M498-SUM($I504:AK504)))</f>
        <v>1.6131505172461199E-2</v>
      </c>
      <c r="AM504" s="154">
        <f>IF(AM$5&lt;=$D504,0,IF(SUM($D504,I487)&gt;AM$5,$M498/I487,$M498-SUM($I504:AL504)))</f>
        <v>1.6131505172461199E-2</v>
      </c>
      <c r="AN504" s="154">
        <f>IF(AN$5&lt;=$D504,0,IF(SUM($D504,I487)&gt;AN$5,$M498/I487,$M498-SUM($I504:AM504)))</f>
        <v>1.6131505172461199E-2</v>
      </c>
      <c r="AO504" s="154">
        <f>IF(AO$5&lt;=$D504,0,IF(SUM($D504,I487)&gt;AO$5,$M498/I487,$M498-SUM($I504:AN504)))</f>
        <v>1.6131505172461199E-2</v>
      </c>
      <c r="AP504" s="154">
        <f>IF(AP$5&lt;=$D504,0,IF(SUM($D504,I487)&gt;AP$5,$M498/I487,$M498-SUM($I504:AO504)))</f>
        <v>1.6131505172461199E-2</v>
      </c>
      <c r="AQ504" s="154">
        <f>IF(AQ$5&lt;=$D504,0,IF(SUM($D504,I487)&gt;AQ$5,$M498/I487,$M498-SUM($I504:AP504)))</f>
        <v>1.6131505172461199E-2</v>
      </c>
      <c r="AR504" s="154">
        <f>IF(AR$5&lt;=$D504,0,IF(SUM($D504,I487)&gt;AR$5,$M498/I487,$M498-SUM($I504:AQ504)))</f>
        <v>1.6131505172461199E-2</v>
      </c>
      <c r="AS504" s="154">
        <f>IF(AS$5&lt;=$D504,0,IF(SUM($D504,I487)&gt;AS$5,$M498/I487,$M498-SUM($I504:AR504)))</f>
        <v>1.6131505172461199E-2</v>
      </c>
      <c r="AT504" s="154">
        <f>IF(AT$5&lt;=$D504,0,IF(SUM($D504,I487)&gt;AT$5,$M498/I487,$M498-SUM($I504:AS504)))</f>
        <v>1.6131505172461199E-2</v>
      </c>
      <c r="AU504" s="154">
        <f>IF(AU$5&lt;=$D504,0,IF(SUM($D504,I487)&gt;AU$5,$M498/I487,$M498-SUM($I504:AT504)))</f>
        <v>1.6131505172461199E-2</v>
      </c>
      <c r="AV504" s="154">
        <f>IF(AV$5&lt;=$D504,0,IF(SUM($D504,I487)&gt;AV$5,$M498/I487,$M498-SUM($I504:AU504)))</f>
        <v>1.6131505172461199E-2</v>
      </c>
      <c r="AW504" s="154">
        <f>IF(AW$5&lt;=$D504,0,IF(SUM($D504,I487)&gt;AW$5,$M498/I487,$M498-SUM($I504:AV504)))</f>
        <v>1.6131505172461199E-2</v>
      </c>
      <c r="AX504" s="154">
        <f>IF(AX$5&lt;=$D504,0,IF(SUM($D504,I487)&gt;AX$5,$M498/I487,$M498-SUM($I504:AW504)))</f>
        <v>1.6131505172461199E-2</v>
      </c>
      <c r="AY504" s="154">
        <f>IF(AY$5&lt;=$D504,0,IF(SUM($D504,I487)&gt;AY$5,$M498/I487,$M498-SUM($I504:AX504)))</f>
        <v>1.6131505172461199E-2</v>
      </c>
      <c r="AZ504" s="154">
        <f>IF(AZ$5&lt;=$D504,0,IF(SUM($D504,I487)&gt;AZ$5,$M498/I487,$M498-SUM($I504:AY504)))</f>
        <v>1.6131505172461199E-2</v>
      </c>
      <c r="BA504" s="154">
        <f>IF(BA$5&lt;=$D504,0,IF(SUM($D504,I487)&gt;BA$5,$M498/I487,$M498-SUM($I504:AZ504)))</f>
        <v>1.6131505172461199E-2</v>
      </c>
      <c r="BB504" s="154">
        <f>IF(BB$5&lt;=$D504,0,IF(SUM($D504,I487)&gt;BB$5,$M498/I487,$M498-SUM($I504:BA504)))</f>
        <v>1.6131505172461199E-2</v>
      </c>
      <c r="BC504" s="154">
        <f>IF(BC$5&lt;=$D504,0,IF(SUM($D504,I487)&gt;BC$5,$M498/I487,$M498-SUM($I504:BB504)))</f>
        <v>1.6131505172461199E-2</v>
      </c>
      <c r="BD504" s="154">
        <f>IF(BD$5&lt;=$D504,0,IF(SUM($D504,I487)&gt;BD$5,$M498/I487,$M498-SUM($I504:BC504)))</f>
        <v>1.6131505172461199E-2</v>
      </c>
      <c r="BE504" s="154">
        <f>IF(BE$5&lt;=$D504,0,IF(SUM($D504,I487)&gt;BE$5,$M498/I487,$M498-SUM($I504:BD504)))</f>
        <v>1.6131505172461199E-2</v>
      </c>
      <c r="BF504" s="154">
        <f>IF(BF$5&lt;=$D504,0,IF(SUM($D504,I487)&gt;BF$5,$M498/I487,$M498-SUM($I504:BE504)))</f>
        <v>1.6131505172461199E-2</v>
      </c>
      <c r="BG504" s="154">
        <f>IF(BG$5&lt;=$D504,0,IF(SUM($D504,I487)&gt;BG$5,$M498/I487,$M498-SUM($I504:BF504)))</f>
        <v>1.6131505172461199E-2</v>
      </c>
      <c r="BH504" s="154">
        <f>IF(BH$5&lt;=$D504,0,IF(SUM($D504,I487)&gt;BH$5,$M498/I487,$M498-SUM($I504:BG504)))</f>
        <v>1.6131505172461199E-2</v>
      </c>
      <c r="BI504" s="154">
        <f>IF(BI$5&lt;=$D504,0,IF(SUM($D504,I487)&gt;BI$5,$M498/I487,$M498-SUM($I504:BH504)))</f>
        <v>1.6131505172461199E-2</v>
      </c>
      <c r="BJ504" s="154">
        <f>IF(BJ$5&lt;=$D504,0,IF(SUM($D504,I487)&gt;BJ$5,$M498/I487,$M498-SUM($I504:BI504)))</f>
        <v>1.6131505172461199E-2</v>
      </c>
      <c r="BK504" s="154">
        <f>IF(BK$5&lt;=$D504,0,IF(SUM($D504,I487)&gt;BK$5,$M498/I487,$M498-SUM($I504:BJ504)))</f>
        <v>1.6131505172461202E-2</v>
      </c>
      <c r="BL504" s="154">
        <f>IF(BL$5&lt;=$D504,0,IF(SUM($D504,I487)&gt;BL$5,$M498/I487,$M498-SUM($I504:BK504)))</f>
        <v>0</v>
      </c>
      <c r="BM504" s="154">
        <f>IF(BM$5&lt;=$D504,0,IF(SUM($D504,I487)&gt;BM$5,$M498/I487,$M498-SUM($I504:BL504)))</f>
        <v>0</v>
      </c>
      <c r="BN504" s="154">
        <f>IF(BN$5&lt;=$D504,0,IF(SUM($D504,I487)&gt;BN$5,$M498/I487,$M498-SUM($I504:BM504)))</f>
        <v>0</v>
      </c>
      <c r="BO504" s="154">
        <f>IF(BO$5&lt;=$D504,0,IF(SUM($D504,I487)&gt;BO$5,$M498/I487,$M498-SUM($I504:BN504)))</f>
        <v>0</v>
      </c>
      <c r="BP504" s="154">
        <f>IF(BP$5&lt;=$D504,0,IF(SUM($D504,I487)&gt;BP$5,$M498/I487,$M498-SUM($I504:BO504)))</f>
        <v>0</v>
      </c>
      <c r="BQ504" s="154">
        <f>IF(BQ$5&lt;=$D504,0,IF(SUM($D504,I487)&gt;BQ$5,$M498/I487,$M498-SUM($I504:BP504)))</f>
        <v>0</v>
      </c>
      <c r="BR504" s="154">
        <f>IF(BR$5&lt;=$D504,0,IF(SUM($D504,I487)&gt;BR$5,$M498/I487,$M498-SUM($I504:BQ504)))</f>
        <v>0</v>
      </c>
      <c r="BS504" s="154">
        <f>IF(BS$5&lt;=$D504,0,IF(SUM($D504,I487)&gt;BS$5,$M498/I487,$M498-SUM($I504:BR504)))</f>
        <v>0</v>
      </c>
      <c r="BT504" s="154">
        <f>IF(BT$5&lt;=$D504,0,IF(SUM($D504,I487)&gt;BT$5,$M498/I487,$M498-SUM($I504:BS504)))</f>
        <v>0</v>
      </c>
      <c r="BU504" s="154">
        <f>IF(BU$5&lt;=$D504,0,IF(SUM($D504,I487)&gt;BU$5,$M498/I487,$M498-SUM($I504:BT504)))</f>
        <v>0</v>
      </c>
      <c r="BV504" s="154">
        <f>IF(BV$5&lt;=$D504,0,IF(SUM($D504,I487)&gt;BV$5,$M498/I487,$M498-SUM($I504:BU504)))</f>
        <v>0</v>
      </c>
      <c r="BW504" s="154">
        <f>IF(BW$5&lt;=$D504,0,IF(SUM($D504,I487)&gt;BW$5,$M498/I487,$M498-SUM($I504:BV504)))</f>
        <v>0</v>
      </c>
    </row>
    <row r="505" spans="3:75" ht="12.75" customHeight="1" outlineLevel="1">
      <c r="D505" s="155">
        <f t="shared" si="193"/>
        <v>2017</v>
      </c>
      <c r="E505" s="120" t="s">
        <v>55</v>
      </c>
      <c r="I505" s="134"/>
      <c r="J505" s="152">
        <f>IF(J$5&lt;=$D505,0,IF(SUM($D505,I487)&gt;J$5,$N498/I487,$N498-SUM($I505:I505)))</f>
        <v>0</v>
      </c>
      <c r="K505" s="152">
        <f>IF(K$5&lt;=$D505,0,IF(SUM($D505,I487)&gt;K$5,$N498/I487,$N498-SUM($I505:J505)))</f>
        <v>0</v>
      </c>
      <c r="L505" s="152">
        <f>IF(L$5&lt;=$D505,0,IF(SUM($D505,I487)&gt;L$5,$N498/I487,$N498-SUM($I505:K505)))</f>
        <v>0</v>
      </c>
      <c r="M505" s="152">
        <f>IF(M$5&lt;=$D505,0,IF(SUM($D505,I487)&gt;M$5,$N498/I487,$N498-SUM($I505:L505)))</f>
        <v>0</v>
      </c>
      <c r="N505" s="152">
        <f>IF(N$5&lt;=$D505,0,IF(SUM($D505,I487)&gt;N$5,$N498/I487,$N498-SUM($I505:M505)))</f>
        <v>0</v>
      </c>
      <c r="O505" s="153">
        <f>IF(O$5&lt;=$D505,0,IF(SUM($D505,I487)&gt;O$5,$N498/I487,$N498-SUM($I505:N505)))</f>
        <v>8.6676153379564511E-3</v>
      </c>
      <c r="P505" s="154">
        <f>IF(P$5&lt;=$D505,0,IF(SUM($D505,I487)&gt;P$5,$N498/I487,$N498-SUM($I505:O505)))</f>
        <v>8.6676153379564511E-3</v>
      </c>
      <c r="Q505" s="154">
        <f>IF(Q$5&lt;=$D505,0,IF(SUM($D505,I487)&gt;Q$5,$N498/I487,$N498-SUM($I505:P505)))</f>
        <v>8.6676153379564511E-3</v>
      </c>
      <c r="R505" s="154">
        <f>IF(R$5&lt;=$D505,0,IF(SUM($D505,I487)&gt;R$5,$N498/I487,$N498-SUM($I505:Q505)))</f>
        <v>8.6676153379564511E-3</v>
      </c>
      <c r="S505" s="154">
        <f>IF(S$5&lt;=$D505,0,IF(SUM($D505,I487)&gt;S$5,$N498/I487,$N498-SUM($I505:R505)))</f>
        <v>8.6676153379564511E-3</v>
      </c>
      <c r="T505" s="154">
        <f>IF(T$5&lt;=$D505,0,IF(SUM($D505,I487)&gt;T$5,$N498/I487,$N498-SUM($I505:S505)))</f>
        <v>8.6676153379564511E-3</v>
      </c>
      <c r="U505" s="154">
        <f>IF(U$5&lt;=$D505,0,IF(SUM($D505,I487)&gt;U$5,$N498/I487,$N498-SUM($I505:T505)))</f>
        <v>8.6676153379564511E-3</v>
      </c>
      <c r="V505" s="154">
        <f>IF(V$5&lt;=$D505,0,IF(SUM($D505,I487)&gt;V$5,$N498/I487,$N498-SUM($I505:U505)))</f>
        <v>8.6676153379564511E-3</v>
      </c>
      <c r="W505" s="154">
        <f>IF(W$5&lt;=$D505,0,IF(SUM($D505,I487)&gt;W$5,$N498/I487,$N498-SUM($I505:V505)))</f>
        <v>8.6676153379564511E-3</v>
      </c>
      <c r="X505" s="154">
        <f>IF(X$5&lt;=$D505,0,IF(SUM($D505,I487)&gt;X$5,$N498/I487,$N498-SUM($I505:W505)))</f>
        <v>8.6676153379564511E-3</v>
      </c>
      <c r="Y505" s="154">
        <f>IF(Y$5&lt;=$D505,0,IF(SUM($D505,I487)&gt;Y$5,$N498/I487,$N498-SUM($I505:X505)))</f>
        <v>8.6676153379564511E-3</v>
      </c>
      <c r="Z505" s="154">
        <f>IF(Z$5&lt;=$D505,0,IF(SUM($D505,I487)&gt;Z$5,$N498/I487,$N498-SUM($I505:Y505)))</f>
        <v>8.6676153379564511E-3</v>
      </c>
      <c r="AA505" s="154">
        <f>IF(AA$5&lt;=$D505,0,IF(SUM($D505,I487)&gt;AA$5,$N498/I487,$N498-SUM($I505:Z505)))</f>
        <v>8.6676153379564511E-3</v>
      </c>
      <c r="AB505" s="154">
        <f>IF(AB$5&lt;=$D505,0,IF(SUM($D505,I487)&gt;AB$5,$N498/I487,$N498-SUM($I505:AA505)))</f>
        <v>8.6676153379564511E-3</v>
      </c>
      <c r="AC505" s="154">
        <f>IF(AC$5&lt;=$D505,0,IF(SUM($D505,I487)&gt;AC$5,$N498/I487,$N498-SUM($I505:AB505)))</f>
        <v>8.6676153379564511E-3</v>
      </c>
      <c r="AD505" s="154">
        <f>IF(AD$5&lt;=$D505,0,IF(SUM($D505,I487)&gt;AD$5,$N498/I487,$N498-SUM($I505:AC505)))</f>
        <v>8.6676153379564511E-3</v>
      </c>
      <c r="AE505" s="154">
        <f>IF(AE$5&lt;=$D505,0,IF(SUM($D505,I487)&gt;AE$5,$N498/I487,$N498-SUM($I505:AD505)))</f>
        <v>8.6676153379564511E-3</v>
      </c>
      <c r="AF505" s="154">
        <f>IF(AF$5&lt;=$D505,0,IF(SUM($D505,I487)&gt;AF$5,$N498/I487,$N498-SUM($I505:AE505)))</f>
        <v>8.6676153379564511E-3</v>
      </c>
      <c r="AG505" s="154">
        <f>IF(AG$5&lt;=$D505,0,IF(SUM($D505,I487)&gt;AG$5,$N498/I487,$N498-SUM($I505:AF505)))</f>
        <v>8.6676153379564511E-3</v>
      </c>
      <c r="AH505" s="154">
        <f>IF(AH$5&lt;=$D505,0,IF(SUM($D505,I487)&gt;AH$5,$N498/I487,$N498-SUM($I505:AG505)))</f>
        <v>8.6676153379564511E-3</v>
      </c>
      <c r="AI505" s="154">
        <f>IF(AI$5&lt;=$D505,0,IF(SUM($D505,I487)&gt;AI$5,$N498/I487,$N498-SUM($I505:AH505)))</f>
        <v>8.6676153379564511E-3</v>
      </c>
      <c r="AJ505" s="154">
        <f>IF(AJ$5&lt;=$D505,0,IF(SUM($D505,I487)&gt;AJ$5,$N498/I487,$N498-SUM($I505:AI505)))</f>
        <v>8.6676153379564511E-3</v>
      </c>
      <c r="AK505" s="154">
        <f>IF(AK$5&lt;=$D505,0,IF(SUM($D505,I487)&gt;AK$5,$N498/I487,$N498-SUM($I505:AJ505)))</f>
        <v>8.6676153379564511E-3</v>
      </c>
      <c r="AL505" s="154">
        <f>IF(AL$5&lt;=$D505,0,IF(SUM($D505,I487)&gt;AL$5,$N498/I487,$N498-SUM($I505:AK505)))</f>
        <v>8.6676153379564511E-3</v>
      </c>
      <c r="AM505" s="154">
        <f>IF(AM$5&lt;=$D505,0,IF(SUM($D505,I487)&gt;AM$5,$N498/I487,$N498-SUM($I505:AL505)))</f>
        <v>8.6676153379564511E-3</v>
      </c>
      <c r="AN505" s="154">
        <f>IF(AN$5&lt;=$D505,0,IF(SUM($D505,I487)&gt;AN$5,$N498/I487,$N498-SUM($I505:AM505)))</f>
        <v>8.6676153379564511E-3</v>
      </c>
      <c r="AO505" s="154">
        <f>IF(AO$5&lt;=$D505,0,IF(SUM($D505,I487)&gt;AO$5,$N498/I487,$N498-SUM($I505:AN505)))</f>
        <v>8.6676153379564511E-3</v>
      </c>
      <c r="AP505" s="154">
        <f>IF(AP$5&lt;=$D505,0,IF(SUM($D505,I487)&gt;AP$5,$N498/I487,$N498-SUM($I505:AO505)))</f>
        <v>8.6676153379564511E-3</v>
      </c>
      <c r="AQ505" s="154">
        <f>IF(AQ$5&lt;=$D505,0,IF(SUM($D505,I487)&gt;AQ$5,$N498/I487,$N498-SUM($I505:AP505)))</f>
        <v>8.6676153379564511E-3</v>
      </c>
      <c r="AR505" s="154">
        <f>IF(AR$5&lt;=$D505,0,IF(SUM($D505,I487)&gt;AR$5,$N498/I487,$N498-SUM($I505:AQ505)))</f>
        <v>8.6676153379564511E-3</v>
      </c>
      <c r="AS505" s="154">
        <f>IF(AS$5&lt;=$D505,0,IF(SUM($D505,I487)&gt;AS$5,$N498/I487,$N498-SUM($I505:AR505)))</f>
        <v>8.6676153379564511E-3</v>
      </c>
      <c r="AT505" s="154">
        <f>IF(AT$5&lt;=$D505,0,IF(SUM($D505,I487)&gt;AT$5,$N498/I487,$N498-SUM($I505:AS505)))</f>
        <v>8.6676153379564511E-3</v>
      </c>
      <c r="AU505" s="154">
        <f>IF(AU$5&lt;=$D505,0,IF(SUM($D505,I487)&gt;AU$5,$N498/I487,$N498-SUM($I505:AT505)))</f>
        <v>8.6676153379564511E-3</v>
      </c>
      <c r="AV505" s="154">
        <f>IF(AV$5&lt;=$D505,0,IF(SUM($D505,I487)&gt;AV$5,$N498/I487,$N498-SUM($I505:AU505)))</f>
        <v>8.6676153379564511E-3</v>
      </c>
      <c r="AW505" s="154">
        <f>IF(AW$5&lt;=$D505,0,IF(SUM($D505,I487)&gt;AW$5,$N498/I487,$N498-SUM($I505:AV505)))</f>
        <v>8.6676153379564511E-3</v>
      </c>
      <c r="AX505" s="154">
        <f>IF(AX$5&lt;=$D505,0,IF(SUM($D505,I487)&gt;AX$5,$N498/I487,$N498-SUM($I505:AW505)))</f>
        <v>8.6676153379564511E-3</v>
      </c>
      <c r="AY505" s="154">
        <f>IF(AY$5&lt;=$D505,0,IF(SUM($D505,I487)&gt;AY$5,$N498/I487,$N498-SUM($I505:AX505)))</f>
        <v>8.6676153379564511E-3</v>
      </c>
      <c r="AZ505" s="154">
        <f>IF(AZ$5&lt;=$D505,0,IF(SUM($D505,I487)&gt;AZ$5,$N498/I487,$N498-SUM($I505:AY505)))</f>
        <v>8.6676153379564511E-3</v>
      </c>
      <c r="BA505" s="154">
        <f>IF(BA$5&lt;=$D505,0,IF(SUM($D505,I487)&gt;BA$5,$N498/I487,$N498-SUM($I505:AZ505)))</f>
        <v>8.6676153379564511E-3</v>
      </c>
      <c r="BB505" s="154">
        <f>IF(BB$5&lt;=$D505,0,IF(SUM($D505,I487)&gt;BB$5,$N498/I487,$N498-SUM($I505:BA505)))</f>
        <v>8.6676153379564511E-3</v>
      </c>
      <c r="BC505" s="154">
        <f>IF(BC$5&lt;=$D505,0,IF(SUM($D505,I487)&gt;BC$5,$N498/I487,$N498-SUM($I505:BB505)))</f>
        <v>8.6676153379564511E-3</v>
      </c>
      <c r="BD505" s="154">
        <f>IF(BD$5&lt;=$D505,0,IF(SUM($D505,I487)&gt;BD$5,$N498/I487,$N498-SUM($I505:BC505)))</f>
        <v>8.6676153379564511E-3</v>
      </c>
      <c r="BE505" s="154">
        <f>IF(BE$5&lt;=$D505,0,IF(SUM($D505,I487)&gt;BE$5,$N498/I487,$N498-SUM($I505:BD505)))</f>
        <v>8.6676153379564511E-3</v>
      </c>
      <c r="BF505" s="154">
        <f>IF(BF$5&lt;=$D505,0,IF(SUM($D505,I487)&gt;BF$5,$N498/I487,$N498-SUM($I505:BE505)))</f>
        <v>8.6676153379564511E-3</v>
      </c>
      <c r="BG505" s="154">
        <f>IF(BG$5&lt;=$D505,0,IF(SUM($D505,I487)&gt;BG$5,$N498/I487,$N498-SUM($I505:BF505)))</f>
        <v>8.6676153379564511E-3</v>
      </c>
      <c r="BH505" s="154">
        <f>IF(BH$5&lt;=$D505,0,IF(SUM($D505,I487)&gt;BH$5,$N498/I487,$N498-SUM($I505:BG505)))</f>
        <v>8.6676153379564511E-3</v>
      </c>
      <c r="BI505" s="154">
        <f>IF(BI$5&lt;=$D505,0,IF(SUM($D505,I487)&gt;BI$5,$N498/I487,$N498-SUM($I505:BH505)))</f>
        <v>8.6676153379564511E-3</v>
      </c>
      <c r="BJ505" s="154">
        <f>IF(BJ$5&lt;=$D505,0,IF(SUM($D505,I487)&gt;BJ$5,$N498/I487,$N498-SUM($I505:BI505)))</f>
        <v>8.6676153379564511E-3</v>
      </c>
      <c r="BK505" s="154">
        <f>IF(BK$5&lt;=$D505,0,IF(SUM($D505,I487)&gt;BK$5,$N498/I487,$N498-SUM($I505:BJ505)))</f>
        <v>8.6676153379564511E-3</v>
      </c>
      <c r="BL505" s="154">
        <f>IF(BL$5&lt;=$D505,0,IF(SUM($D505,I487)&gt;BL$5,$N498/I487,$N498-SUM($I505:BK505)))</f>
        <v>8.6676153379561804E-3</v>
      </c>
      <c r="BM505" s="154">
        <f>IF(BM$5&lt;=$D505,0,IF(SUM($D505,I487)&gt;BM$5,$N498/I487,$N498-SUM($I505:BL505)))</f>
        <v>0</v>
      </c>
      <c r="BN505" s="154">
        <f>IF(BN$5&lt;=$D505,0,IF(SUM($D505,I487)&gt;BN$5,$N498/I487,$N498-SUM($I505:BM505)))</f>
        <v>0</v>
      </c>
      <c r="BO505" s="154">
        <f>IF(BO$5&lt;=$D505,0,IF(SUM($D505,I487)&gt;BO$5,$N498/I487,$N498-SUM($I505:BN505)))</f>
        <v>0</v>
      </c>
      <c r="BP505" s="154">
        <f>IF(BP$5&lt;=$D505,0,IF(SUM($D505,I487)&gt;BP$5,$N498/I487,$N498-SUM($I505:BO505)))</f>
        <v>0</v>
      </c>
      <c r="BQ505" s="154">
        <f>IF(BQ$5&lt;=$D505,0,IF(SUM($D505,I487)&gt;BQ$5,$N498/I487,$N498-SUM($I505:BP505)))</f>
        <v>0</v>
      </c>
      <c r="BR505" s="154">
        <f>IF(BR$5&lt;=$D505,0,IF(SUM($D505,I487)&gt;BR$5,$N498/I487,$N498-SUM($I505:BQ505)))</f>
        <v>0</v>
      </c>
      <c r="BS505" s="154">
        <f>IF(BS$5&lt;=$D505,0,IF(SUM($D505,I487)&gt;BS$5,$N498/I487,$N498-SUM($I505:BR505)))</f>
        <v>0</v>
      </c>
      <c r="BT505" s="154">
        <f>IF(BT$5&lt;=$D505,0,IF(SUM($D505,I487)&gt;BT$5,$N498/I487,$N498-SUM($I505:BS505)))</f>
        <v>0</v>
      </c>
      <c r="BU505" s="154">
        <f>IF(BU$5&lt;=$D505,0,IF(SUM($D505,I487)&gt;BU$5,$N498/I487,$N498-SUM($I505:BT505)))</f>
        <v>0</v>
      </c>
      <c r="BV505" s="154">
        <f>IF(BV$5&lt;=$D505,0,IF(SUM($D505,I487)&gt;BV$5,$N498/I487,$N498-SUM($I505:BU505)))</f>
        <v>0</v>
      </c>
      <c r="BW505" s="154">
        <f>IF(BW$5&lt;=$D505,0,IF(SUM($D505,I487)&gt;BW$5,$N498/I487,$N498-SUM($I505:BV505)))</f>
        <v>0</v>
      </c>
    </row>
    <row r="506" spans="3:75" ht="12.75" customHeight="1" outlineLevel="1">
      <c r="D506" s="155">
        <f t="shared" si="193"/>
        <v>2018</v>
      </c>
      <c r="E506" s="120" t="s">
        <v>55</v>
      </c>
      <c r="I506" s="134"/>
      <c r="J506" s="152">
        <f>IF(J$5&lt;=$D506,0,IF(SUM($D506,I487)&gt;J$5,$O498/I487,$O498-SUM($I506:I506)))</f>
        <v>0</v>
      </c>
      <c r="K506" s="152">
        <f>IF(K$5&lt;=$D506,0,IF(SUM($D506,I487)&gt;K$5,$O498/I487,$O498-SUM($I506:J506)))</f>
        <v>0</v>
      </c>
      <c r="L506" s="152">
        <f>IF(L$5&lt;=$D506,0,IF(SUM($D506,I487)&gt;L$5,$O498/I487,$O498-SUM($I506:K506)))</f>
        <v>0</v>
      </c>
      <c r="M506" s="152">
        <f>IF(M$5&lt;=$D506,0,IF(SUM($D506,I487)&gt;M$5,$O498/I487,$O498-SUM($I506:L506)))</f>
        <v>0</v>
      </c>
      <c r="N506" s="152">
        <f>IF(N$5&lt;=$D506,0,IF(SUM($D506,I487)&gt;N$5,$O498/I487,$O498-SUM($I506:M506)))</f>
        <v>0</v>
      </c>
      <c r="O506" s="152">
        <f>IF(O$5&lt;=$D506,0,IF(SUM($D506,I487)&gt;O$5,$O498/I487,$O498-SUM($I506:N506)))</f>
        <v>0</v>
      </c>
      <c r="P506" s="153">
        <f>IF(P$5&lt;=$D506,0,IF(SUM($D506,I487)&gt;P$5,$O498/I487,$O498-SUM($I506:O506)))</f>
        <v>0</v>
      </c>
      <c r="Q506" s="154">
        <f>IF(Q$5&lt;=$D506,0,IF(SUM($D506,I487)&gt;Q$5,$O498/I487,$O498-SUM($I506:P506)))</f>
        <v>0</v>
      </c>
      <c r="R506" s="154">
        <f>IF(R$5&lt;=$D506,0,IF(SUM($D506,I487)&gt;R$5,$O498/I487,$O498-SUM($I506:Q506)))</f>
        <v>0</v>
      </c>
      <c r="S506" s="154">
        <f>IF(S$5&lt;=$D506,0,IF(SUM($D506,I487)&gt;S$5,$O498/I487,$O498-SUM($I506:R506)))</f>
        <v>0</v>
      </c>
      <c r="T506" s="154">
        <f>IF(T$5&lt;=$D506,0,IF(SUM($D506,I487)&gt;T$5,$O498/I487,$O498-SUM($I506:S506)))</f>
        <v>0</v>
      </c>
      <c r="U506" s="154">
        <f>IF(U$5&lt;=$D506,0,IF(SUM($D506,I487)&gt;U$5,$O498/I487,$O498-SUM($I506:T506)))</f>
        <v>0</v>
      </c>
      <c r="V506" s="154">
        <f>IF(V$5&lt;=$D506,0,IF(SUM($D506,I487)&gt;V$5,$O498/I487,$O498-SUM($I506:U506)))</f>
        <v>0</v>
      </c>
      <c r="W506" s="154">
        <f>IF(W$5&lt;=$D506,0,IF(SUM($D506,I487)&gt;W$5,$O498/I487,$O498-SUM($I506:V506)))</f>
        <v>0</v>
      </c>
      <c r="X506" s="154">
        <f>IF(X$5&lt;=$D506,0,IF(SUM($D506,I487)&gt;X$5,$O498/I487,$O498-SUM($I506:W506)))</f>
        <v>0</v>
      </c>
      <c r="Y506" s="154">
        <f>IF(Y$5&lt;=$D506,0,IF(SUM($D506,I487)&gt;Y$5,$O498/I487,$O498-SUM($I506:X506)))</f>
        <v>0</v>
      </c>
      <c r="Z506" s="154">
        <f>IF(Z$5&lt;=$D506,0,IF(SUM($D506,I487)&gt;Z$5,$O498/I487,$O498-SUM($I506:Y506)))</f>
        <v>0</v>
      </c>
      <c r="AA506" s="154">
        <f>IF(AA$5&lt;=$D506,0,IF(SUM($D506,I487)&gt;AA$5,$O498/I487,$O498-SUM($I506:Z506)))</f>
        <v>0</v>
      </c>
      <c r="AB506" s="154">
        <f>IF(AB$5&lt;=$D506,0,IF(SUM($D506,I487)&gt;AB$5,$O498/I487,$O498-SUM($I506:AA506)))</f>
        <v>0</v>
      </c>
      <c r="AC506" s="154">
        <f>IF(AC$5&lt;=$D506,0,IF(SUM($D506,I487)&gt;AC$5,$O498/I487,$O498-SUM($I506:AB506)))</f>
        <v>0</v>
      </c>
      <c r="AD506" s="154">
        <f>IF(AD$5&lt;=$D506,0,IF(SUM($D506,I487)&gt;AD$5,$O498/I487,$O498-SUM($I506:AC506)))</f>
        <v>0</v>
      </c>
      <c r="AE506" s="154">
        <f>IF(AE$5&lt;=$D506,0,IF(SUM($D506,I487)&gt;AE$5,$O498/I487,$O498-SUM($I506:AD506)))</f>
        <v>0</v>
      </c>
      <c r="AF506" s="154">
        <f>IF(AF$5&lt;=$D506,0,IF(SUM($D506,I487)&gt;AF$5,$O498/I487,$O498-SUM($I506:AE506)))</f>
        <v>0</v>
      </c>
      <c r="AG506" s="154">
        <f>IF(AG$5&lt;=$D506,0,IF(SUM($D506,I487)&gt;AG$5,$O498/I487,$O498-SUM($I506:AF506)))</f>
        <v>0</v>
      </c>
      <c r="AH506" s="154">
        <f>IF(AH$5&lt;=$D506,0,IF(SUM($D506,I487)&gt;AH$5,$O498/I487,$O498-SUM($I506:AG506)))</f>
        <v>0</v>
      </c>
      <c r="AI506" s="154">
        <f>IF(AI$5&lt;=$D506,0,IF(SUM($D506,I487)&gt;AI$5,$O498/I487,$O498-SUM($I506:AH506)))</f>
        <v>0</v>
      </c>
      <c r="AJ506" s="154">
        <f>IF(AJ$5&lt;=$D506,0,IF(SUM($D506,I487)&gt;AJ$5,$O498/I487,$O498-SUM($I506:AI506)))</f>
        <v>0</v>
      </c>
      <c r="AK506" s="154">
        <f>IF(AK$5&lt;=$D506,0,IF(SUM($D506,I487)&gt;AK$5,$O498/I487,$O498-SUM($I506:AJ506)))</f>
        <v>0</v>
      </c>
      <c r="AL506" s="154">
        <f>IF(AL$5&lt;=$D506,0,IF(SUM($D506,I487)&gt;AL$5,$O498/I487,$O498-SUM($I506:AK506)))</f>
        <v>0</v>
      </c>
      <c r="AM506" s="154">
        <f>IF(AM$5&lt;=$D506,0,IF(SUM($D506,I487)&gt;AM$5,$O498/I487,$O498-SUM($I506:AL506)))</f>
        <v>0</v>
      </c>
      <c r="AN506" s="154">
        <f>IF(AN$5&lt;=$D506,0,IF(SUM($D506,I487)&gt;AN$5,$O498/I487,$O498-SUM($I506:AM506)))</f>
        <v>0</v>
      </c>
      <c r="AO506" s="154">
        <f>IF(AO$5&lt;=$D506,0,IF(SUM($D506,I487)&gt;AO$5,$O498/I487,$O498-SUM($I506:AN506)))</f>
        <v>0</v>
      </c>
      <c r="AP506" s="154">
        <f>IF(AP$5&lt;=$D506,0,IF(SUM($D506,I487)&gt;AP$5,$O498/I487,$O498-SUM($I506:AO506)))</f>
        <v>0</v>
      </c>
      <c r="AQ506" s="154">
        <f>IF(AQ$5&lt;=$D506,0,IF(SUM($D506,I487)&gt;AQ$5,$O498/I487,$O498-SUM($I506:AP506)))</f>
        <v>0</v>
      </c>
      <c r="AR506" s="154">
        <f>IF(AR$5&lt;=$D506,0,IF(SUM($D506,I487)&gt;AR$5,$O498/I487,$O498-SUM($I506:AQ506)))</f>
        <v>0</v>
      </c>
      <c r="AS506" s="154">
        <f>IF(AS$5&lt;=$D506,0,IF(SUM($D506,I487)&gt;AS$5,$O498/I487,$O498-SUM($I506:AR506)))</f>
        <v>0</v>
      </c>
      <c r="AT506" s="154">
        <f>IF(AT$5&lt;=$D506,0,IF(SUM($D506,I487)&gt;AT$5,$O498/I487,$O498-SUM($I506:AS506)))</f>
        <v>0</v>
      </c>
      <c r="AU506" s="154">
        <f>IF(AU$5&lt;=$D506,0,IF(SUM($D506,I487)&gt;AU$5,$O498/I487,$O498-SUM($I506:AT506)))</f>
        <v>0</v>
      </c>
      <c r="AV506" s="154">
        <f>IF(AV$5&lt;=$D506,0,IF(SUM($D506,I487)&gt;AV$5,$O498/I487,$O498-SUM($I506:AU506)))</f>
        <v>0</v>
      </c>
      <c r="AW506" s="154">
        <f>IF(AW$5&lt;=$D506,0,IF(SUM($D506,I487)&gt;AW$5,$O498/I487,$O498-SUM($I506:AV506)))</f>
        <v>0</v>
      </c>
      <c r="AX506" s="154">
        <f>IF(AX$5&lt;=$D506,0,IF(SUM($D506,I487)&gt;AX$5,$O498/I487,$O498-SUM($I506:AW506)))</f>
        <v>0</v>
      </c>
      <c r="AY506" s="154">
        <f>IF(AY$5&lt;=$D506,0,IF(SUM($D506,I487)&gt;AY$5,$O498/I487,$O498-SUM($I506:AX506)))</f>
        <v>0</v>
      </c>
      <c r="AZ506" s="154">
        <f>IF(AZ$5&lt;=$D506,0,IF(SUM($D506,I487)&gt;AZ$5,$O498/I487,$O498-SUM($I506:AY506)))</f>
        <v>0</v>
      </c>
      <c r="BA506" s="154">
        <f>IF(BA$5&lt;=$D506,0,IF(SUM($D506,I487)&gt;BA$5,$O498/I487,$O498-SUM($I506:AZ506)))</f>
        <v>0</v>
      </c>
      <c r="BB506" s="154">
        <f>IF(BB$5&lt;=$D506,0,IF(SUM($D506,I487)&gt;BB$5,$O498/I487,$O498-SUM($I506:BA506)))</f>
        <v>0</v>
      </c>
      <c r="BC506" s="154">
        <f>IF(BC$5&lt;=$D506,0,IF(SUM($D506,I487)&gt;BC$5,$O498/I487,$O498-SUM($I506:BB506)))</f>
        <v>0</v>
      </c>
      <c r="BD506" s="154">
        <f>IF(BD$5&lt;=$D506,0,IF(SUM($D506,I487)&gt;BD$5,$O498/I487,$O498-SUM($I506:BC506)))</f>
        <v>0</v>
      </c>
      <c r="BE506" s="154">
        <f>IF(BE$5&lt;=$D506,0,IF(SUM($D506,I487)&gt;BE$5,$O498/I487,$O498-SUM($I506:BD506)))</f>
        <v>0</v>
      </c>
      <c r="BF506" s="154">
        <f>IF(BF$5&lt;=$D506,0,IF(SUM($D506,I487)&gt;BF$5,$O498/I487,$O498-SUM($I506:BE506)))</f>
        <v>0</v>
      </c>
      <c r="BG506" s="154">
        <f>IF(BG$5&lt;=$D506,0,IF(SUM($D506,I487)&gt;BG$5,$O498/I487,$O498-SUM($I506:BF506)))</f>
        <v>0</v>
      </c>
      <c r="BH506" s="154">
        <f>IF(BH$5&lt;=$D506,0,IF(SUM($D506,I487)&gt;BH$5,$O498/I487,$O498-SUM($I506:BG506)))</f>
        <v>0</v>
      </c>
      <c r="BI506" s="154">
        <f>IF(BI$5&lt;=$D506,0,IF(SUM($D506,I487)&gt;BI$5,$O498/I487,$O498-SUM($I506:BH506)))</f>
        <v>0</v>
      </c>
      <c r="BJ506" s="154">
        <f>IF(BJ$5&lt;=$D506,0,IF(SUM($D506,I487)&gt;BJ$5,$O498/I487,$O498-SUM($I506:BI506)))</f>
        <v>0</v>
      </c>
      <c r="BK506" s="154">
        <f>IF(BK$5&lt;=$D506,0,IF(SUM($D506,I487)&gt;BK$5,$O498/I487,$O498-SUM($I506:BJ506)))</f>
        <v>0</v>
      </c>
      <c r="BL506" s="154">
        <f>IF(BL$5&lt;=$D506,0,IF(SUM($D506,I487)&gt;BL$5,$O498/I487,$O498-SUM($I506:BK506)))</f>
        <v>0</v>
      </c>
      <c r="BM506" s="154">
        <f>IF(BM$5&lt;=$D506,0,IF(SUM($D506,I487)&gt;BM$5,$O498/I487,$O498-SUM($I506:BL506)))</f>
        <v>0</v>
      </c>
      <c r="BN506" s="154">
        <f>IF(BN$5&lt;=$D506,0,IF(SUM($D506,I487)&gt;BN$5,$O498/I487,$O498-SUM($I506:BM506)))</f>
        <v>0</v>
      </c>
      <c r="BO506" s="154">
        <f>IF(BO$5&lt;=$D506,0,IF(SUM($D506,I487)&gt;BO$5,$O498/I487,$O498-SUM($I506:BN506)))</f>
        <v>0</v>
      </c>
      <c r="BP506" s="154">
        <f>IF(BP$5&lt;=$D506,0,IF(SUM($D506,I487)&gt;BP$5,$O498/I487,$O498-SUM($I506:BO506)))</f>
        <v>0</v>
      </c>
      <c r="BQ506" s="154">
        <f>IF(BQ$5&lt;=$D506,0,IF(SUM($D506,I487)&gt;BQ$5,$O498/I487,$O498-SUM($I506:BP506)))</f>
        <v>0</v>
      </c>
      <c r="BR506" s="154">
        <f>IF(BR$5&lt;=$D506,0,IF(SUM($D506,I487)&gt;BR$5,$O498/I487,$O498-SUM($I506:BQ506)))</f>
        <v>0</v>
      </c>
      <c r="BS506" s="154">
        <f>IF(BS$5&lt;=$D506,0,IF(SUM($D506,I487)&gt;BS$5,$O498/I487,$O498-SUM($I506:BR506)))</f>
        <v>0</v>
      </c>
      <c r="BT506" s="154">
        <f>IF(BT$5&lt;=$D506,0,IF(SUM($D506,I487)&gt;BT$5,$O498/I487,$O498-SUM($I506:BS506)))</f>
        <v>0</v>
      </c>
      <c r="BU506" s="154">
        <f>IF(BU$5&lt;=$D506,0,IF(SUM($D506,I487)&gt;BU$5,$O498/I487,$O498-SUM($I506:BT506)))</f>
        <v>0</v>
      </c>
      <c r="BV506" s="154">
        <f>IF(BV$5&lt;=$D506,0,IF(SUM($D506,I487)&gt;BV$5,$O498/I487,$O498-SUM($I506:BU506)))</f>
        <v>0</v>
      </c>
      <c r="BW506" s="154">
        <f>IF(BW$5&lt;=$D506,0,IF(SUM($D506,I487)&gt;BW$5,$O498/I487,$O498-SUM($I506:BV506)))</f>
        <v>0</v>
      </c>
    </row>
    <row r="507" spans="3:75" ht="12.75" customHeight="1" outlineLevel="1">
      <c r="D507" s="155">
        <f t="shared" si="193"/>
        <v>2019</v>
      </c>
      <c r="E507" s="120" t="s">
        <v>55</v>
      </c>
      <c r="I507" s="134"/>
      <c r="J507" s="152">
        <f>IF(J$5&lt;=$D507,0,IF(SUM($D507,I487)&gt;J$5,$P498/I487,$P498-SUM($I507:I507)))</f>
        <v>0</v>
      </c>
      <c r="K507" s="152">
        <f>IF(K$5&lt;=$D507,0,IF(SUM($D507,I487)&gt;K$5,$P498/I487,$P498-SUM($I507:J507)))</f>
        <v>0</v>
      </c>
      <c r="L507" s="152">
        <f>IF(L$5&lt;=$D507,0,IF(SUM($D507,I487)&gt;L$5,$P498/I487,$P498-SUM($I507:K507)))</f>
        <v>0</v>
      </c>
      <c r="M507" s="152">
        <f>IF(M$5&lt;=$D507,0,IF(SUM($D507,I487)&gt;M$5,$P498/I487,$P498-SUM($I507:L507)))</f>
        <v>0</v>
      </c>
      <c r="N507" s="152">
        <f>IF(N$5&lt;=$D507,0,IF(SUM($D507,I487)&gt;N$5,$P498/I487,$P498-SUM($I507:M507)))</f>
        <v>0</v>
      </c>
      <c r="O507" s="152">
        <f>IF(O$5&lt;=$D507,0,IF(SUM($D507,I487)&gt;O$5,$P498/I487,$P498-SUM($I507:N507)))</f>
        <v>0</v>
      </c>
      <c r="P507" s="152">
        <f>IF(P$5&lt;=$D507,0,IF(SUM($D507,I487)&gt;P$5,$P498/I487,$P498-SUM($I507:O507)))</f>
        <v>0</v>
      </c>
      <c r="Q507" s="153">
        <f>IF(Q$5&lt;=$D507,0,IF(SUM($D507,I487)&gt;Q$5,$P498/I487,$P498-SUM($I507:P507)))</f>
        <v>0</v>
      </c>
      <c r="R507" s="154">
        <f>IF(R$5&lt;=$D507,0,IF(SUM($D507,I487)&gt;R$5,$P498/I487,$P498-SUM($I507:Q507)))</f>
        <v>0</v>
      </c>
      <c r="S507" s="154">
        <f>IF(S$5&lt;=$D507,0,IF(SUM($D507,I487)&gt;S$5,$P498/I487,$P498-SUM($I507:R507)))</f>
        <v>0</v>
      </c>
      <c r="T507" s="154">
        <f>IF(T$5&lt;=$D507,0,IF(SUM($D507,I487)&gt;T$5,$P498/I487,$P498-SUM($I507:S507)))</f>
        <v>0</v>
      </c>
      <c r="U507" s="154">
        <f>IF(U$5&lt;=$D507,0,IF(SUM($D507,I487)&gt;U$5,$P498/I487,$P498-SUM($I507:T507)))</f>
        <v>0</v>
      </c>
      <c r="V507" s="154">
        <f>IF(V$5&lt;=$D507,0,IF(SUM($D507,I487)&gt;V$5,$P498/I487,$P498-SUM($I507:U507)))</f>
        <v>0</v>
      </c>
      <c r="W507" s="154">
        <f>IF(W$5&lt;=$D507,0,IF(SUM($D507,I487)&gt;W$5,$P498/I487,$P498-SUM($I507:V507)))</f>
        <v>0</v>
      </c>
      <c r="X507" s="154">
        <f>IF(X$5&lt;=$D507,0,IF(SUM($D507,I487)&gt;X$5,$P498/I487,$P498-SUM($I507:W507)))</f>
        <v>0</v>
      </c>
      <c r="Y507" s="154">
        <f>IF(Y$5&lt;=$D507,0,IF(SUM($D507,I487)&gt;Y$5,$P498/I487,$P498-SUM($I507:X507)))</f>
        <v>0</v>
      </c>
      <c r="Z507" s="154">
        <f>IF(Z$5&lt;=$D507,0,IF(SUM($D507,I487)&gt;Z$5,$P498/I487,$P498-SUM($I507:Y507)))</f>
        <v>0</v>
      </c>
      <c r="AA507" s="154">
        <f>IF(AA$5&lt;=$D507,0,IF(SUM($D507,I487)&gt;AA$5,$P498/I487,$P498-SUM($I507:Z507)))</f>
        <v>0</v>
      </c>
      <c r="AB507" s="154">
        <f>IF(AB$5&lt;=$D507,0,IF(SUM($D507,I487)&gt;AB$5,$P498/I487,$P498-SUM($I507:AA507)))</f>
        <v>0</v>
      </c>
      <c r="AC507" s="154">
        <f>IF(AC$5&lt;=$D507,0,IF(SUM($D507,I487)&gt;AC$5,$P498/I487,$P498-SUM($I507:AB507)))</f>
        <v>0</v>
      </c>
      <c r="AD507" s="154">
        <f>IF(AD$5&lt;=$D507,0,IF(SUM($D507,I487)&gt;AD$5,$P498/I487,$P498-SUM($I507:AC507)))</f>
        <v>0</v>
      </c>
      <c r="AE507" s="154">
        <f>IF(AE$5&lt;=$D507,0,IF(SUM($D507,I487)&gt;AE$5,$P498/I487,$P498-SUM($I507:AD507)))</f>
        <v>0</v>
      </c>
      <c r="AF507" s="154">
        <f>IF(AF$5&lt;=$D507,0,IF(SUM($D507,I487)&gt;AF$5,$P498/I487,$P498-SUM($I507:AE507)))</f>
        <v>0</v>
      </c>
      <c r="AG507" s="154">
        <f>IF(AG$5&lt;=$D507,0,IF(SUM($D507,I487)&gt;AG$5,$P498/I487,$P498-SUM($I507:AF507)))</f>
        <v>0</v>
      </c>
      <c r="AH507" s="154">
        <f>IF(AH$5&lt;=$D507,0,IF(SUM($D507,I487)&gt;AH$5,$P498/I487,$P498-SUM($I507:AG507)))</f>
        <v>0</v>
      </c>
      <c r="AI507" s="154">
        <f>IF(AI$5&lt;=$D507,0,IF(SUM($D507,I487)&gt;AI$5,$P498/I487,$P498-SUM($I507:AH507)))</f>
        <v>0</v>
      </c>
      <c r="AJ507" s="154">
        <f>IF(AJ$5&lt;=$D507,0,IF(SUM($D507,I487)&gt;AJ$5,$P498/I487,$P498-SUM($I507:AI507)))</f>
        <v>0</v>
      </c>
      <c r="AK507" s="154">
        <f>IF(AK$5&lt;=$D507,0,IF(SUM($D507,I487)&gt;AK$5,$P498/I487,$P498-SUM($I507:AJ507)))</f>
        <v>0</v>
      </c>
      <c r="AL507" s="154">
        <f>IF(AL$5&lt;=$D507,0,IF(SUM($D507,I487)&gt;AL$5,$P498/I487,$P498-SUM($I507:AK507)))</f>
        <v>0</v>
      </c>
      <c r="AM507" s="154">
        <f>IF(AM$5&lt;=$D507,0,IF(SUM($D507,I487)&gt;AM$5,$P498/I487,$P498-SUM($I507:AL507)))</f>
        <v>0</v>
      </c>
      <c r="AN507" s="154">
        <f>IF(AN$5&lt;=$D507,0,IF(SUM($D507,I487)&gt;AN$5,$P498/I487,$P498-SUM($I507:AM507)))</f>
        <v>0</v>
      </c>
      <c r="AO507" s="154">
        <f>IF(AO$5&lt;=$D507,0,IF(SUM($D507,I487)&gt;AO$5,$P498/I487,$P498-SUM($I507:AN507)))</f>
        <v>0</v>
      </c>
      <c r="AP507" s="154">
        <f>IF(AP$5&lt;=$D507,0,IF(SUM($D507,I487)&gt;AP$5,$P498/I487,$P498-SUM($I507:AO507)))</f>
        <v>0</v>
      </c>
      <c r="AQ507" s="154">
        <f>IF(AQ$5&lt;=$D507,0,IF(SUM($D507,I487)&gt;AQ$5,$P498/I487,$P498-SUM($I507:AP507)))</f>
        <v>0</v>
      </c>
      <c r="AR507" s="154">
        <f>IF(AR$5&lt;=$D507,0,IF(SUM($D507,I487)&gt;AR$5,$P498/I487,$P498-SUM($I507:AQ507)))</f>
        <v>0</v>
      </c>
      <c r="AS507" s="154">
        <f>IF(AS$5&lt;=$D507,0,IF(SUM($D507,I487)&gt;AS$5,$P498/I487,$P498-SUM($I507:AR507)))</f>
        <v>0</v>
      </c>
      <c r="AT507" s="154">
        <f>IF(AT$5&lt;=$D507,0,IF(SUM($D507,I487)&gt;AT$5,$P498/I487,$P498-SUM($I507:AS507)))</f>
        <v>0</v>
      </c>
      <c r="AU507" s="154">
        <f>IF(AU$5&lt;=$D507,0,IF(SUM($D507,I487)&gt;AU$5,$P498/I487,$P498-SUM($I507:AT507)))</f>
        <v>0</v>
      </c>
      <c r="AV507" s="154">
        <f>IF(AV$5&lt;=$D507,0,IF(SUM($D507,I487)&gt;AV$5,$P498/I487,$P498-SUM($I507:AU507)))</f>
        <v>0</v>
      </c>
      <c r="AW507" s="154">
        <f>IF(AW$5&lt;=$D507,0,IF(SUM($D507,I487)&gt;AW$5,$P498/I487,$P498-SUM($I507:AV507)))</f>
        <v>0</v>
      </c>
      <c r="AX507" s="154">
        <f>IF(AX$5&lt;=$D507,0,IF(SUM($D507,I487)&gt;AX$5,$P498/I487,$P498-SUM($I507:AW507)))</f>
        <v>0</v>
      </c>
      <c r="AY507" s="154">
        <f>IF(AY$5&lt;=$D507,0,IF(SUM($D507,I487)&gt;AY$5,$P498/I487,$P498-SUM($I507:AX507)))</f>
        <v>0</v>
      </c>
      <c r="AZ507" s="154">
        <f>IF(AZ$5&lt;=$D507,0,IF(SUM($D507,I487)&gt;AZ$5,$P498/I487,$P498-SUM($I507:AY507)))</f>
        <v>0</v>
      </c>
      <c r="BA507" s="154">
        <f>IF(BA$5&lt;=$D507,0,IF(SUM($D507,I487)&gt;BA$5,$P498/I487,$P498-SUM($I507:AZ507)))</f>
        <v>0</v>
      </c>
      <c r="BB507" s="154">
        <f>IF(BB$5&lt;=$D507,0,IF(SUM($D507,I487)&gt;BB$5,$P498/I487,$P498-SUM($I507:BA507)))</f>
        <v>0</v>
      </c>
      <c r="BC507" s="154">
        <f>IF(BC$5&lt;=$D507,0,IF(SUM($D507,I487)&gt;BC$5,$P498/I487,$P498-SUM($I507:BB507)))</f>
        <v>0</v>
      </c>
      <c r="BD507" s="154">
        <f>IF(BD$5&lt;=$D507,0,IF(SUM($D507,I487)&gt;BD$5,$P498/I487,$P498-SUM($I507:BC507)))</f>
        <v>0</v>
      </c>
      <c r="BE507" s="154">
        <f>IF(BE$5&lt;=$D507,0,IF(SUM($D507,I487)&gt;BE$5,$P498/I487,$P498-SUM($I507:BD507)))</f>
        <v>0</v>
      </c>
      <c r="BF507" s="154">
        <f>IF(BF$5&lt;=$D507,0,IF(SUM($D507,I487)&gt;BF$5,$P498/I487,$P498-SUM($I507:BE507)))</f>
        <v>0</v>
      </c>
      <c r="BG507" s="154">
        <f>IF(BG$5&lt;=$D507,0,IF(SUM($D507,I487)&gt;BG$5,$P498/I487,$P498-SUM($I507:BF507)))</f>
        <v>0</v>
      </c>
      <c r="BH507" s="154">
        <f>IF(BH$5&lt;=$D507,0,IF(SUM($D507,I487)&gt;BH$5,$P498/I487,$P498-SUM($I507:BG507)))</f>
        <v>0</v>
      </c>
      <c r="BI507" s="154">
        <f>IF(BI$5&lt;=$D507,0,IF(SUM($D507,I487)&gt;BI$5,$P498/I487,$P498-SUM($I507:BH507)))</f>
        <v>0</v>
      </c>
      <c r="BJ507" s="154">
        <f>IF(BJ$5&lt;=$D507,0,IF(SUM($D507,I487)&gt;BJ$5,$P498/I487,$P498-SUM($I507:BI507)))</f>
        <v>0</v>
      </c>
      <c r="BK507" s="154">
        <f>IF(BK$5&lt;=$D507,0,IF(SUM($D507,I487)&gt;BK$5,$P498/I487,$P498-SUM($I507:BJ507)))</f>
        <v>0</v>
      </c>
      <c r="BL507" s="154">
        <f>IF(BL$5&lt;=$D507,0,IF(SUM($D507,I487)&gt;BL$5,$P498/I487,$P498-SUM($I507:BK507)))</f>
        <v>0</v>
      </c>
      <c r="BM507" s="154">
        <f>IF(BM$5&lt;=$D507,0,IF(SUM($D507,I487)&gt;BM$5,$P498/I487,$P498-SUM($I507:BL507)))</f>
        <v>0</v>
      </c>
      <c r="BN507" s="154">
        <f>IF(BN$5&lt;=$D507,0,IF(SUM($D507,I487)&gt;BN$5,$P498/I487,$P498-SUM($I507:BM507)))</f>
        <v>0</v>
      </c>
      <c r="BO507" s="154">
        <f>IF(BO$5&lt;=$D507,0,IF(SUM($D507,I487)&gt;BO$5,$P498/I487,$P498-SUM($I507:BN507)))</f>
        <v>0</v>
      </c>
      <c r="BP507" s="154">
        <f>IF(BP$5&lt;=$D507,0,IF(SUM($D507,I487)&gt;BP$5,$P498/I487,$P498-SUM($I507:BO507)))</f>
        <v>0</v>
      </c>
      <c r="BQ507" s="154">
        <f>IF(BQ$5&lt;=$D507,0,IF(SUM($D507,I487)&gt;BQ$5,$P498/I487,$P498-SUM($I507:BP507)))</f>
        <v>0</v>
      </c>
      <c r="BR507" s="154">
        <f>IF(BR$5&lt;=$D507,0,IF(SUM($D507,I487)&gt;BR$5,$P498/I487,$P498-SUM($I507:BQ507)))</f>
        <v>0</v>
      </c>
      <c r="BS507" s="154">
        <f>IF(BS$5&lt;=$D507,0,IF(SUM($D507,I487)&gt;BS$5,$P498/I487,$P498-SUM($I507:BR507)))</f>
        <v>0</v>
      </c>
      <c r="BT507" s="154">
        <f>IF(BT$5&lt;=$D507,0,IF(SUM($D507,I487)&gt;BT$5,$P498/I487,$P498-SUM($I507:BS507)))</f>
        <v>0</v>
      </c>
      <c r="BU507" s="154">
        <f>IF(BU$5&lt;=$D507,0,IF(SUM($D507,I487)&gt;BU$5,$P498/I487,$P498-SUM($I507:BT507)))</f>
        <v>0</v>
      </c>
      <c r="BV507" s="154">
        <f>IF(BV$5&lt;=$D507,0,IF(SUM($D507,I487)&gt;BV$5,$P498/I487,$P498-SUM($I507:BU507)))</f>
        <v>0</v>
      </c>
      <c r="BW507" s="154">
        <f>IF(BW$5&lt;=$D507,0,IF(SUM($D507,I487)&gt;BW$5,$P498/I487,$P498-SUM($I507:BV507)))</f>
        <v>0</v>
      </c>
    </row>
    <row r="508" spans="3:75" ht="12.75" customHeight="1" outlineLevel="1">
      <c r="D508" s="155">
        <f t="shared" si="193"/>
        <v>2020</v>
      </c>
      <c r="E508" s="120" t="s">
        <v>55</v>
      </c>
      <c r="I508" s="134"/>
      <c r="J508" s="152">
        <f>IF(J$5&lt;=$D508,0,IF(SUM($D508,I487)&gt;J$5,$Q498/I487,$Q498-SUM($I508:I508)))</f>
        <v>0</v>
      </c>
      <c r="K508" s="152">
        <f>IF(K$5&lt;=$D508,0,IF(SUM($D508,I487)&gt;K$5,$Q498/I487,$Q498-SUM($I508:J508)))</f>
        <v>0</v>
      </c>
      <c r="L508" s="152">
        <f>IF(L$5&lt;=$D508,0,IF(SUM($D508,I487)&gt;L$5,$Q498/I487,$Q498-SUM($I508:K508)))</f>
        <v>0</v>
      </c>
      <c r="M508" s="152">
        <f>IF(M$5&lt;=$D508,0,IF(SUM($D508,I487)&gt;M$5,$Q498/I487,$Q498-SUM($I508:L508)))</f>
        <v>0</v>
      </c>
      <c r="N508" s="152">
        <f>IF(N$5&lt;=$D508,0,IF(SUM($D508,I487)&gt;N$5,$Q498/I487,$Q498-SUM($I508:M508)))</f>
        <v>0</v>
      </c>
      <c r="O508" s="152">
        <f>IF(O$5&lt;=$D508,0,IF(SUM($D508,I487)&gt;O$5,$Q498/I487,$Q498-SUM($I508:N508)))</f>
        <v>0</v>
      </c>
      <c r="P508" s="152">
        <f>IF(P$5&lt;=$D508,0,IF(SUM($D508,I487)&gt;P$5,$Q498/I487,$Q498-SUM($I508:O508)))</f>
        <v>0</v>
      </c>
      <c r="Q508" s="152">
        <f>IF(Q$5&lt;=$D508,0,IF(SUM($D508,I487)&gt;Q$5,$Q498/I487,$Q498-SUM($I508:P508)))</f>
        <v>0</v>
      </c>
      <c r="R508" s="153">
        <f>IF(R$5&lt;=$D508,0,IF(SUM($D508,I487)&gt;R$5,$Q498/I487,$Q498-SUM($I508:Q508)))</f>
        <v>0</v>
      </c>
      <c r="S508" s="154">
        <f>IF(S$5&lt;=$D508,0,IF(SUM($D508,I487)&gt;S$5,$Q498/I487,$Q498-SUM($I508:R508)))</f>
        <v>0</v>
      </c>
      <c r="T508" s="154">
        <f>IF(T$5&lt;=$D508,0,IF(SUM($D508,I487)&gt;T$5,$Q498/I487,$Q498-SUM($I508:S508)))</f>
        <v>0</v>
      </c>
      <c r="U508" s="154">
        <f>IF(U$5&lt;=$D508,0,IF(SUM($D508,I487)&gt;U$5,$Q498/I487,$Q498-SUM($I508:T508)))</f>
        <v>0</v>
      </c>
      <c r="V508" s="154">
        <f>IF(V$5&lt;=$D508,0,IF(SUM($D508,I487)&gt;V$5,$Q498/I487,$Q498-SUM($I508:U508)))</f>
        <v>0</v>
      </c>
      <c r="W508" s="154">
        <f>IF(W$5&lt;=$D508,0,IF(SUM($D508,I487)&gt;W$5,$Q498/I487,$Q498-SUM($I508:V508)))</f>
        <v>0</v>
      </c>
      <c r="X508" s="154">
        <f>IF(X$5&lt;=$D508,0,IF(SUM($D508,I487)&gt;X$5,$Q498/I487,$Q498-SUM($I508:W508)))</f>
        <v>0</v>
      </c>
      <c r="Y508" s="154">
        <f>IF(Y$5&lt;=$D508,0,IF(SUM($D508,I487)&gt;Y$5,$Q498/I487,$Q498-SUM($I508:X508)))</f>
        <v>0</v>
      </c>
      <c r="Z508" s="154">
        <f>IF(Z$5&lt;=$D508,0,IF(SUM($D508,I487)&gt;Z$5,$Q498/I487,$Q498-SUM($I508:Y508)))</f>
        <v>0</v>
      </c>
      <c r="AA508" s="154">
        <f>IF(AA$5&lt;=$D508,0,IF(SUM($D508,I487)&gt;AA$5,$Q498/I487,$Q498-SUM($I508:Z508)))</f>
        <v>0</v>
      </c>
      <c r="AB508" s="154">
        <f>IF(AB$5&lt;=$D508,0,IF(SUM($D508,I487)&gt;AB$5,$Q498/I487,$Q498-SUM($I508:AA508)))</f>
        <v>0</v>
      </c>
      <c r="AC508" s="154">
        <f>IF(AC$5&lt;=$D508,0,IF(SUM($D508,I487)&gt;AC$5,$Q498/I487,$Q498-SUM($I508:AB508)))</f>
        <v>0</v>
      </c>
      <c r="AD508" s="154">
        <f>IF(AD$5&lt;=$D508,0,IF(SUM($D508,I487)&gt;AD$5,$Q498/I487,$Q498-SUM($I508:AC508)))</f>
        <v>0</v>
      </c>
      <c r="AE508" s="154">
        <f>IF(AE$5&lt;=$D508,0,IF(SUM($D508,I487)&gt;AE$5,$Q498/I487,$Q498-SUM($I508:AD508)))</f>
        <v>0</v>
      </c>
      <c r="AF508" s="154">
        <f>IF(AF$5&lt;=$D508,0,IF(SUM($D508,I487)&gt;AF$5,$Q498/I487,$Q498-SUM($I508:AE508)))</f>
        <v>0</v>
      </c>
      <c r="AG508" s="154">
        <f>IF(AG$5&lt;=$D508,0,IF(SUM($D508,I487)&gt;AG$5,$Q498/I487,$Q498-SUM($I508:AF508)))</f>
        <v>0</v>
      </c>
      <c r="AH508" s="154">
        <f>IF(AH$5&lt;=$D508,0,IF(SUM($D508,I487)&gt;AH$5,$Q498/I487,$Q498-SUM($I508:AG508)))</f>
        <v>0</v>
      </c>
      <c r="AI508" s="154">
        <f>IF(AI$5&lt;=$D508,0,IF(SUM($D508,I487)&gt;AI$5,$Q498/I487,$Q498-SUM($I508:AH508)))</f>
        <v>0</v>
      </c>
      <c r="AJ508" s="154">
        <f>IF(AJ$5&lt;=$D508,0,IF(SUM($D508,I487)&gt;AJ$5,$Q498/I487,$Q498-SUM($I508:AI508)))</f>
        <v>0</v>
      </c>
      <c r="AK508" s="154">
        <f>IF(AK$5&lt;=$D508,0,IF(SUM($D508,I487)&gt;AK$5,$Q498/I487,$Q498-SUM($I508:AJ508)))</f>
        <v>0</v>
      </c>
      <c r="AL508" s="154">
        <f>IF(AL$5&lt;=$D508,0,IF(SUM($D508,I487)&gt;AL$5,$Q498/I487,$Q498-SUM($I508:AK508)))</f>
        <v>0</v>
      </c>
      <c r="AM508" s="154">
        <f>IF(AM$5&lt;=$D508,0,IF(SUM($D508,I487)&gt;AM$5,$Q498/I487,$Q498-SUM($I508:AL508)))</f>
        <v>0</v>
      </c>
      <c r="AN508" s="154">
        <f>IF(AN$5&lt;=$D508,0,IF(SUM($D508,I487)&gt;AN$5,$Q498/I487,$Q498-SUM($I508:AM508)))</f>
        <v>0</v>
      </c>
      <c r="AO508" s="154">
        <f>IF(AO$5&lt;=$D508,0,IF(SUM($D508,I487)&gt;AO$5,$Q498/I487,$Q498-SUM($I508:AN508)))</f>
        <v>0</v>
      </c>
      <c r="AP508" s="154">
        <f>IF(AP$5&lt;=$D508,0,IF(SUM($D508,I487)&gt;AP$5,$Q498/I487,$Q498-SUM($I508:AO508)))</f>
        <v>0</v>
      </c>
      <c r="AQ508" s="154">
        <f>IF(AQ$5&lt;=$D508,0,IF(SUM($D508,I487)&gt;AQ$5,$Q498/I487,$Q498-SUM($I508:AP508)))</f>
        <v>0</v>
      </c>
      <c r="AR508" s="154">
        <f>IF(AR$5&lt;=$D508,0,IF(SUM($D508,I487)&gt;AR$5,$Q498/I487,$Q498-SUM($I508:AQ508)))</f>
        <v>0</v>
      </c>
      <c r="AS508" s="154">
        <f>IF(AS$5&lt;=$D508,0,IF(SUM($D508,I487)&gt;AS$5,$Q498/I487,$Q498-SUM($I508:AR508)))</f>
        <v>0</v>
      </c>
      <c r="AT508" s="154">
        <f>IF(AT$5&lt;=$D508,0,IF(SUM($D508,I487)&gt;AT$5,$Q498/I487,$Q498-SUM($I508:AS508)))</f>
        <v>0</v>
      </c>
      <c r="AU508" s="154">
        <f>IF(AU$5&lt;=$D508,0,IF(SUM($D508,I487)&gt;AU$5,$Q498/I487,$Q498-SUM($I508:AT508)))</f>
        <v>0</v>
      </c>
      <c r="AV508" s="154">
        <f>IF(AV$5&lt;=$D508,0,IF(SUM($D508,I487)&gt;AV$5,$Q498/I487,$Q498-SUM($I508:AU508)))</f>
        <v>0</v>
      </c>
      <c r="AW508" s="154">
        <f>IF(AW$5&lt;=$D508,0,IF(SUM($D508,I487)&gt;AW$5,$Q498/I487,$Q498-SUM($I508:AV508)))</f>
        <v>0</v>
      </c>
      <c r="AX508" s="154">
        <f>IF(AX$5&lt;=$D508,0,IF(SUM($D508,I487)&gt;AX$5,$Q498/I487,$Q498-SUM($I508:AW508)))</f>
        <v>0</v>
      </c>
      <c r="AY508" s="154">
        <f>IF(AY$5&lt;=$D508,0,IF(SUM($D508,I487)&gt;AY$5,$Q498/I487,$Q498-SUM($I508:AX508)))</f>
        <v>0</v>
      </c>
      <c r="AZ508" s="154">
        <f>IF(AZ$5&lt;=$D508,0,IF(SUM($D508,I487)&gt;AZ$5,$Q498/I487,$Q498-SUM($I508:AY508)))</f>
        <v>0</v>
      </c>
      <c r="BA508" s="154">
        <f>IF(BA$5&lt;=$D508,0,IF(SUM($D508,I487)&gt;BA$5,$Q498/I487,$Q498-SUM($I508:AZ508)))</f>
        <v>0</v>
      </c>
      <c r="BB508" s="154">
        <f>IF(BB$5&lt;=$D508,0,IF(SUM($D508,I487)&gt;BB$5,$Q498/I487,$Q498-SUM($I508:BA508)))</f>
        <v>0</v>
      </c>
      <c r="BC508" s="154">
        <f>IF(BC$5&lt;=$D508,0,IF(SUM($D508,I487)&gt;BC$5,$Q498/I487,$Q498-SUM($I508:BB508)))</f>
        <v>0</v>
      </c>
      <c r="BD508" s="154">
        <f>IF(BD$5&lt;=$D508,0,IF(SUM($D508,I487)&gt;BD$5,$Q498/I487,$Q498-SUM($I508:BC508)))</f>
        <v>0</v>
      </c>
      <c r="BE508" s="154">
        <f>IF(BE$5&lt;=$D508,0,IF(SUM($D508,I487)&gt;BE$5,$Q498/I487,$Q498-SUM($I508:BD508)))</f>
        <v>0</v>
      </c>
      <c r="BF508" s="154">
        <f>IF(BF$5&lt;=$D508,0,IF(SUM($D508,I487)&gt;BF$5,$Q498/I487,$Q498-SUM($I508:BE508)))</f>
        <v>0</v>
      </c>
      <c r="BG508" s="154">
        <f>IF(BG$5&lt;=$D508,0,IF(SUM($D508,I487)&gt;BG$5,$Q498/I487,$Q498-SUM($I508:BF508)))</f>
        <v>0</v>
      </c>
      <c r="BH508" s="154">
        <f>IF(BH$5&lt;=$D508,0,IF(SUM($D508,I487)&gt;BH$5,$Q498/I487,$Q498-SUM($I508:BG508)))</f>
        <v>0</v>
      </c>
      <c r="BI508" s="154">
        <f>IF(BI$5&lt;=$D508,0,IF(SUM($D508,I487)&gt;BI$5,$Q498/I487,$Q498-SUM($I508:BH508)))</f>
        <v>0</v>
      </c>
      <c r="BJ508" s="154">
        <f>IF(BJ$5&lt;=$D508,0,IF(SUM($D508,I487)&gt;BJ$5,$Q498/I487,$Q498-SUM($I508:BI508)))</f>
        <v>0</v>
      </c>
      <c r="BK508" s="154">
        <f>IF(BK$5&lt;=$D508,0,IF(SUM($D508,I487)&gt;BK$5,$Q498/I487,$Q498-SUM($I508:BJ508)))</f>
        <v>0</v>
      </c>
      <c r="BL508" s="154">
        <f>IF(BL$5&lt;=$D508,0,IF(SUM($D508,I487)&gt;BL$5,$Q498/I487,$Q498-SUM($I508:BK508)))</f>
        <v>0</v>
      </c>
      <c r="BM508" s="154">
        <f>IF(BM$5&lt;=$D508,0,IF(SUM($D508,I487)&gt;BM$5,$Q498/I487,$Q498-SUM($I508:BL508)))</f>
        <v>0</v>
      </c>
      <c r="BN508" s="154">
        <f>IF(BN$5&lt;=$D508,0,IF(SUM($D508,I487)&gt;BN$5,$Q498/I487,$Q498-SUM($I508:BM508)))</f>
        <v>0</v>
      </c>
      <c r="BO508" s="154">
        <f>IF(BO$5&lt;=$D508,0,IF(SUM($D508,I487)&gt;BO$5,$Q498/I487,$Q498-SUM($I508:BN508)))</f>
        <v>0</v>
      </c>
      <c r="BP508" s="154">
        <f>IF(BP$5&lt;=$D508,0,IF(SUM($D508,I487)&gt;BP$5,$Q498/I487,$Q498-SUM($I508:BO508)))</f>
        <v>0</v>
      </c>
      <c r="BQ508" s="154">
        <f>IF(BQ$5&lt;=$D508,0,IF(SUM($D508,I487)&gt;BQ$5,$Q498/I487,$Q498-SUM($I508:BP508)))</f>
        <v>0</v>
      </c>
      <c r="BR508" s="154">
        <f>IF(BR$5&lt;=$D508,0,IF(SUM($D508,I487)&gt;BR$5,$Q498/I487,$Q498-SUM($I508:BQ508)))</f>
        <v>0</v>
      </c>
      <c r="BS508" s="154">
        <f>IF(BS$5&lt;=$D508,0,IF(SUM($D508,I487)&gt;BS$5,$Q498/I487,$Q498-SUM($I508:BR508)))</f>
        <v>0</v>
      </c>
      <c r="BT508" s="154">
        <f>IF(BT$5&lt;=$D508,0,IF(SUM($D508,I487)&gt;BT$5,$Q498/I487,$Q498-SUM($I508:BS508)))</f>
        <v>0</v>
      </c>
      <c r="BU508" s="154">
        <f>IF(BU$5&lt;=$D508,0,IF(SUM($D508,I487)&gt;BU$5,$Q498/I487,$Q498-SUM($I508:BT508)))</f>
        <v>0</v>
      </c>
      <c r="BV508" s="154">
        <f>IF(BV$5&lt;=$D508,0,IF(SUM($D508,I487)&gt;BV$5,$Q498/I487,$Q498-SUM($I508:BU508)))</f>
        <v>0</v>
      </c>
      <c r="BW508" s="154">
        <f>IF(BW$5&lt;=$D508,0,IF(SUM($D508,I487)&gt;BW$5,$Q498/I487,$Q498-SUM($I508:BV508)))</f>
        <v>0</v>
      </c>
    </row>
    <row r="509" spans="3:75" ht="12.75" customHeight="1" outlineLevel="1">
      <c r="D509" s="155">
        <f t="shared" si="193"/>
        <v>2021</v>
      </c>
      <c r="E509" s="120" t="s">
        <v>55</v>
      </c>
      <c r="I509" s="134"/>
      <c r="J509" s="152">
        <f>IF(J$5&lt;=$D509,0,IF(SUM($D509,I487)&gt;J$5,$R498/I487,$R498-SUM($I509:I509)))</f>
        <v>0</v>
      </c>
      <c r="K509" s="152">
        <f>IF(K$5&lt;=$D509,0,IF(SUM($D509,I487)&gt;K$5,$R498/I487,$R498-SUM($I509:J509)))</f>
        <v>0</v>
      </c>
      <c r="L509" s="152">
        <f>IF(L$5&lt;=$D509,0,IF(SUM($D509,I487)&gt;L$5,$R498/I487,$R498-SUM($I509:K509)))</f>
        <v>0</v>
      </c>
      <c r="M509" s="152">
        <f>IF(M$5&lt;=$D509,0,IF(SUM($D509,I487)&gt;M$5,$R498/I487,$R498-SUM($I509:L509)))</f>
        <v>0</v>
      </c>
      <c r="N509" s="152">
        <f>IF(N$5&lt;=$D509,0,IF(SUM($D509,I487)&gt;N$5,$R498/I487,$R498-SUM($I509:M509)))</f>
        <v>0</v>
      </c>
      <c r="O509" s="152">
        <f>IF(O$5&lt;=$D509,0,IF(SUM($D509,I487)&gt;O$5,$R498/I487,$R498-SUM($I509:N509)))</f>
        <v>0</v>
      </c>
      <c r="P509" s="152">
        <f>IF(P$5&lt;=$D509,0,IF(SUM($D509,I487)&gt;P$5,$R498/I487,$R498-SUM($I509:O509)))</f>
        <v>0</v>
      </c>
      <c r="Q509" s="152">
        <f>IF(Q$5&lt;=$D509,0,IF(SUM($D509,I487)&gt;Q$5,$R498/I487,$R498-SUM($I509:P509)))</f>
        <v>0</v>
      </c>
      <c r="R509" s="152">
        <f>IF(R$5&lt;=$D509,0,IF(SUM($D509,I487)&gt;R$5,$R498/I487,$R498-SUM($I509:Q509)))</f>
        <v>0</v>
      </c>
      <c r="S509" s="153">
        <f>IF(S$5&lt;=$D509,0,IF(SUM($D509,I487)&gt;S$5,$R498/I487,$R498-SUM($I509:R509)))</f>
        <v>0</v>
      </c>
      <c r="T509" s="154">
        <f>IF(T$5&lt;=$D509,0,IF(SUM($D509,I487)&gt;T$5,$R498/I487,$R498-SUM($I509:S509)))</f>
        <v>0</v>
      </c>
      <c r="U509" s="154">
        <f>IF(U$5&lt;=$D509,0,IF(SUM($D509,I487)&gt;U$5,$R498/I487,$R498-SUM($I509:T509)))</f>
        <v>0</v>
      </c>
      <c r="V509" s="154">
        <f>IF(V$5&lt;=$D509,0,IF(SUM($D509,I487)&gt;V$5,$R498/I487,$R498-SUM($I509:U509)))</f>
        <v>0</v>
      </c>
      <c r="W509" s="154">
        <f>IF(W$5&lt;=$D509,0,IF(SUM($D509,I487)&gt;W$5,$R498/I487,$R498-SUM($I509:V509)))</f>
        <v>0</v>
      </c>
      <c r="X509" s="154">
        <f>IF(X$5&lt;=$D509,0,IF(SUM($D509,I487)&gt;X$5,$R498/I487,$R498-SUM($I509:W509)))</f>
        <v>0</v>
      </c>
      <c r="Y509" s="154">
        <f>IF(Y$5&lt;=$D509,0,IF(SUM($D509,I487)&gt;Y$5,$R498/I487,$R498-SUM($I509:X509)))</f>
        <v>0</v>
      </c>
      <c r="Z509" s="154">
        <f>IF(Z$5&lt;=$D509,0,IF(SUM($D509,I487)&gt;Z$5,$R498/I487,$R498-SUM($I509:Y509)))</f>
        <v>0</v>
      </c>
      <c r="AA509" s="154">
        <f>IF(AA$5&lt;=$D509,0,IF(SUM($D509,I487)&gt;AA$5,$R498/I487,$R498-SUM($I509:Z509)))</f>
        <v>0</v>
      </c>
      <c r="AB509" s="154">
        <f>IF(AB$5&lt;=$D509,0,IF(SUM($D509,I487)&gt;AB$5,$R498/I487,$R498-SUM($I509:AA509)))</f>
        <v>0</v>
      </c>
      <c r="AC509" s="154">
        <f>IF(AC$5&lt;=$D509,0,IF(SUM($D509,I487)&gt;AC$5,$R498/I487,$R498-SUM($I509:AB509)))</f>
        <v>0</v>
      </c>
      <c r="AD509" s="154">
        <f>IF(AD$5&lt;=$D509,0,IF(SUM($D509,I487)&gt;AD$5,$R498/I487,$R498-SUM($I509:AC509)))</f>
        <v>0</v>
      </c>
      <c r="AE509" s="154">
        <f>IF(AE$5&lt;=$D509,0,IF(SUM($D509,I487)&gt;AE$5,$R498/I487,$R498-SUM($I509:AD509)))</f>
        <v>0</v>
      </c>
      <c r="AF509" s="154">
        <f>IF(AF$5&lt;=$D509,0,IF(SUM($D509,I487)&gt;AF$5,$R498/I487,$R498-SUM($I509:AE509)))</f>
        <v>0</v>
      </c>
      <c r="AG509" s="154">
        <f>IF(AG$5&lt;=$D509,0,IF(SUM($D509,I487)&gt;AG$5,$R498/I487,$R498-SUM($I509:AF509)))</f>
        <v>0</v>
      </c>
      <c r="AH509" s="154">
        <f>IF(AH$5&lt;=$D509,0,IF(SUM($D509,I487)&gt;AH$5,$R498/I487,$R498-SUM($I509:AG509)))</f>
        <v>0</v>
      </c>
      <c r="AI509" s="154">
        <f>IF(AI$5&lt;=$D509,0,IF(SUM($D509,I487)&gt;AI$5,$R498/I487,$R498-SUM($I509:AH509)))</f>
        <v>0</v>
      </c>
      <c r="AJ509" s="154">
        <f>IF(AJ$5&lt;=$D509,0,IF(SUM($D509,I487)&gt;AJ$5,$R498/I487,$R498-SUM($I509:AI509)))</f>
        <v>0</v>
      </c>
      <c r="AK509" s="154">
        <f>IF(AK$5&lt;=$D509,0,IF(SUM($D509,I487)&gt;AK$5,$R498/I487,$R498-SUM($I509:AJ509)))</f>
        <v>0</v>
      </c>
      <c r="AL509" s="154">
        <f>IF(AL$5&lt;=$D509,0,IF(SUM($D509,I487)&gt;AL$5,$R498/I487,$R498-SUM($I509:AK509)))</f>
        <v>0</v>
      </c>
      <c r="AM509" s="154">
        <f>IF(AM$5&lt;=$D509,0,IF(SUM($D509,I487)&gt;AM$5,$R498/I487,$R498-SUM($I509:AL509)))</f>
        <v>0</v>
      </c>
      <c r="AN509" s="154">
        <f>IF(AN$5&lt;=$D509,0,IF(SUM($D509,I487)&gt;AN$5,$R498/I487,$R498-SUM($I509:AM509)))</f>
        <v>0</v>
      </c>
      <c r="AO509" s="154">
        <f>IF(AO$5&lt;=$D509,0,IF(SUM($D509,I487)&gt;AO$5,$R498/I487,$R498-SUM($I509:AN509)))</f>
        <v>0</v>
      </c>
      <c r="AP509" s="154">
        <f>IF(AP$5&lt;=$D509,0,IF(SUM($D509,I487)&gt;AP$5,$R498/I487,$R498-SUM($I509:AO509)))</f>
        <v>0</v>
      </c>
      <c r="AQ509" s="154">
        <f>IF(AQ$5&lt;=$D509,0,IF(SUM($D509,I487)&gt;AQ$5,$R498/I487,$R498-SUM($I509:AP509)))</f>
        <v>0</v>
      </c>
      <c r="AR509" s="154">
        <f>IF(AR$5&lt;=$D509,0,IF(SUM($D509,I487)&gt;AR$5,$R498/I487,$R498-SUM($I509:AQ509)))</f>
        <v>0</v>
      </c>
      <c r="AS509" s="154">
        <f>IF(AS$5&lt;=$D509,0,IF(SUM($D509,I487)&gt;AS$5,$R498/I487,$R498-SUM($I509:AR509)))</f>
        <v>0</v>
      </c>
      <c r="AT509" s="154">
        <f>IF(AT$5&lt;=$D509,0,IF(SUM($D509,I487)&gt;AT$5,$R498/I487,$R498-SUM($I509:AS509)))</f>
        <v>0</v>
      </c>
      <c r="AU509" s="154">
        <f>IF(AU$5&lt;=$D509,0,IF(SUM($D509,I487)&gt;AU$5,$R498/I487,$R498-SUM($I509:AT509)))</f>
        <v>0</v>
      </c>
      <c r="AV509" s="154">
        <f>IF(AV$5&lt;=$D509,0,IF(SUM($D509,I487)&gt;AV$5,$R498/I487,$R498-SUM($I509:AU509)))</f>
        <v>0</v>
      </c>
      <c r="AW509" s="154">
        <f>IF(AW$5&lt;=$D509,0,IF(SUM($D509,I487)&gt;AW$5,$R498/I487,$R498-SUM($I509:AV509)))</f>
        <v>0</v>
      </c>
      <c r="AX509" s="154">
        <f>IF(AX$5&lt;=$D509,0,IF(SUM($D509,I487)&gt;AX$5,$R498/I487,$R498-SUM($I509:AW509)))</f>
        <v>0</v>
      </c>
      <c r="AY509" s="154">
        <f>IF(AY$5&lt;=$D509,0,IF(SUM($D509,I487)&gt;AY$5,$R498/I487,$R498-SUM($I509:AX509)))</f>
        <v>0</v>
      </c>
      <c r="AZ509" s="154">
        <f>IF(AZ$5&lt;=$D509,0,IF(SUM($D509,I487)&gt;AZ$5,$R498/I487,$R498-SUM($I509:AY509)))</f>
        <v>0</v>
      </c>
      <c r="BA509" s="154">
        <f>IF(BA$5&lt;=$D509,0,IF(SUM($D509,I487)&gt;BA$5,$R498/I487,$R498-SUM($I509:AZ509)))</f>
        <v>0</v>
      </c>
      <c r="BB509" s="154">
        <f>IF(BB$5&lt;=$D509,0,IF(SUM($D509,I487)&gt;BB$5,$R498/I487,$R498-SUM($I509:BA509)))</f>
        <v>0</v>
      </c>
      <c r="BC509" s="154">
        <f>IF(BC$5&lt;=$D509,0,IF(SUM($D509,I487)&gt;BC$5,$R498/I487,$R498-SUM($I509:BB509)))</f>
        <v>0</v>
      </c>
      <c r="BD509" s="154">
        <f>IF(BD$5&lt;=$D509,0,IF(SUM($D509,I487)&gt;BD$5,$R498/I487,$R498-SUM($I509:BC509)))</f>
        <v>0</v>
      </c>
      <c r="BE509" s="154">
        <f>IF(BE$5&lt;=$D509,0,IF(SUM($D509,I487)&gt;BE$5,$R498/I487,$R498-SUM($I509:BD509)))</f>
        <v>0</v>
      </c>
      <c r="BF509" s="154">
        <f>IF(BF$5&lt;=$D509,0,IF(SUM($D509,I487)&gt;BF$5,$R498/I487,$R498-SUM($I509:BE509)))</f>
        <v>0</v>
      </c>
      <c r="BG509" s="154">
        <f>IF(BG$5&lt;=$D509,0,IF(SUM($D509,I487)&gt;BG$5,$R498/I487,$R498-SUM($I509:BF509)))</f>
        <v>0</v>
      </c>
      <c r="BH509" s="154">
        <f>IF(BH$5&lt;=$D509,0,IF(SUM($D509,I487)&gt;BH$5,$R498/I487,$R498-SUM($I509:BG509)))</f>
        <v>0</v>
      </c>
      <c r="BI509" s="154">
        <f>IF(BI$5&lt;=$D509,0,IF(SUM($D509,I487)&gt;BI$5,$R498/I487,$R498-SUM($I509:BH509)))</f>
        <v>0</v>
      </c>
      <c r="BJ509" s="154">
        <f>IF(BJ$5&lt;=$D509,0,IF(SUM($D509,I487)&gt;BJ$5,$R498/I487,$R498-SUM($I509:BI509)))</f>
        <v>0</v>
      </c>
      <c r="BK509" s="154">
        <f>IF(BK$5&lt;=$D509,0,IF(SUM($D509,I487)&gt;BK$5,$R498/I487,$R498-SUM($I509:BJ509)))</f>
        <v>0</v>
      </c>
      <c r="BL509" s="154">
        <f>IF(BL$5&lt;=$D509,0,IF(SUM($D509,I487)&gt;BL$5,$R498/I487,$R498-SUM($I509:BK509)))</f>
        <v>0</v>
      </c>
      <c r="BM509" s="154">
        <f>IF(BM$5&lt;=$D509,0,IF(SUM($D509,I487)&gt;BM$5,$R498/I487,$R498-SUM($I509:BL509)))</f>
        <v>0</v>
      </c>
      <c r="BN509" s="154">
        <f>IF(BN$5&lt;=$D509,0,IF(SUM($D509,I487)&gt;BN$5,$R498/I487,$R498-SUM($I509:BM509)))</f>
        <v>0</v>
      </c>
      <c r="BO509" s="154">
        <f>IF(BO$5&lt;=$D509,0,IF(SUM($D509,I487)&gt;BO$5,$R498/I487,$R498-SUM($I509:BN509)))</f>
        <v>0</v>
      </c>
      <c r="BP509" s="154">
        <f>IF(BP$5&lt;=$D509,0,IF(SUM($D509,I487)&gt;BP$5,$R498/I487,$R498-SUM($I509:BO509)))</f>
        <v>0</v>
      </c>
      <c r="BQ509" s="154">
        <f>IF(BQ$5&lt;=$D509,0,IF(SUM($D509,I487)&gt;BQ$5,$R498/I487,$R498-SUM($I509:BP509)))</f>
        <v>0</v>
      </c>
      <c r="BR509" s="154">
        <f>IF(BR$5&lt;=$D509,0,IF(SUM($D509,I487)&gt;BR$5,$R498/I487,$R498-SUM($I509:BQ509)))</f>
        <v>0</v>
      </c>
      <c r="BS509" s="154">
        <f>IF(BS$5&lt;=$D509,0,IF(SUM($D509,I487)&gt;BS$5,$R498/I487,$R498-SUM($I509:BR509)))</f>
        <v>0</v>
      </c>
      <c r="BT509" s="154">
        <f>IF(BT$5&lt;=$D509,0,IF(SUM($D509,I487)&gt;BT$5,$R498/I487,$R498-SUM($I509:BS509)))</f>
        <v>0</v>
      </c>
      <c r="BU509" s="154">
        <f>IF(BU$5&lt;=$D509,0,IF(SUM($D509,I487)&gt;BU$5,$R498/I487,$R498-SUM($I509:BT509)))</f>
        <v>0</v>
      </c>
      <c r="BV509" s="154">
        <f>IF(BV$5&lt;=$D509,0,IF(SUM($D509,I487)&gt;BV$5,$R498/I487,$R498-SUM($I509:BU509)))</f>
        <v>0</v>
      </c>
      <c r="BW509" s="154">
        <f>IF(BW$5&lt;=$D509,0,IF(SUM($D509,I487)&gt;BW$5,$R498/I487,$R498-SUM($I509:BV509)))</f>
        <v>0</v>
      </c>
    </row>
    <row r="510" spans="3:75" ht="12.75" customHeight="1" outlineLevel="1">
      <c r="D510" s="155">
        <f t="shared" si="193"/>
        <v>2022</v>
      </c>
      <c r="E510" s="120" t="s">
        <v>55</v>
      </c>
      <c r="I510" s="134"/>
      <c r="J510" s="152">
        <f>IF(J$5&lt;=$D510,0,IF(SUM($D510,I487)&gt;J$5,$S498/I487,$S498-SUM($I510:I510)))</f>
        <v>0</v>
      </c>
      <c r="K510" s="152">
        <f>IF(K$5&lt;=$D510,0,IF(SUM($D510,I487)&gt;K$5,$S498/I487,$S498-SUM($I510:J510)))</f>
        <v>0</v>
      </c>
      <c r="L510" s="152">
        <f>IF(L$5&lt;=$D510,0,IF(SUM($D510,I487)&gt;L$5,$S498/I487,$S498-SUM($I510:K510)))</f>
        <v>0</v>
      </c>
      <c r="M510" s="152">
        <f>IF(M$5&lt;=$D510,0,IF(SUM($D510,I487)&gt;M$5,$S498/I487,$S498-SUM($I510:L510)))</f>
        <v>0</v>
      </c>
      <c r="N510" s="152">
        <f>IF(N$5&lt;=$D510,0,IF(SUM($D510,I487)&gt;N$5,$S498/I487,$S498-SUM($I510:M510)))</f>
        <v>0</v>
      </c>
      <c r="O510" s="152">
        <f>IF(O$5&lt;=$D510,0,IF(SUM($D510,I487)&gt;O$5,$S498/I487,$S498-SUM($I510:N510)))</f>
        <v>0</v>
      </c>
      <c r="P510" s="152">
        <f>IF(P$5&lt;=$D510,0,IF(SUM($D510,I487)&gt;P$5,$S498/I487,$S498-SUM($I510:O510)))</f>
        <v>0</v>
      </c>
      <c r="Q510" s="152">
        <f>IF(Q$5&lt;=$D510,0,IF(SUM($D510,I487)&gt;Q$5,$S498/I487,$S498-SUM($I510:P510)))</f>
        <v>0</v>
      </c>
      <c r="R510" s="152">
        <f>IF(R$5&lt;=$D510,0,IF(SUM($D510,I487)&gt;R$5,$S498/I487,$S498-SUM($I510:Q510)))</f>
        <v>0</v>
      </c>
      <c r="S510" s="152">
        <f>IF(S$5&lt;=$D510,0,IF(SUM($D510,I487)&gt;S$5,$S498/I487,$S498-SUM($I510:R510)))</f>
        <v>0</v>
      </c>
      <c r="T510" s="153">
        <f>IF(T$5&lt;=$D510,0,IF(SUM($D510,I487)&gt;T$5,$S498/I487,$S498-SUM($I510:S510)))</f>
        <v>0</v>
      </c>
      <c r="U510" s="154">
        <f>IF(U$5&lt;=$D510,0,IF(SUM($D510,I487)&gt;U$5,$S498/I487,$S498-SUM($I510:T510)))</f>
        <v>0</v>
      </c>
      <c r="V510" s="154">
        <f>IF(V$5&lt;=$D510,0,IF(SUM($D510,I487)&gt;V$5,$S498/I487,$S498-SUM($I510:U510)))</f>
        <v>0</v>
      </c>
      <c r="W510" s="154">
        <f>IF(W$5&lt;=$D510,0,IF(SUM($D510,I487)&gt;W$5,$S498/I487,$S498-SUM($I510:V510)))</f>
        <v>0</v>
      </c>
      <c r="X510" s="154">
        <f>IF(X$5&lt;=$D510,0,IF(SUM($D510,I487)&gt;X$5,$S498/I487,$S498-SUM($I510:W510)))</f>
        <v>0</v>
      </c>
      <c r="Y510" s="154">
        <f>IF(Y$5&lt;=$D510,0,IF(SUM($D510,I487)&gt;Y$5,$S498/I487,$S498-SUM($I510:X510)))</f>
        <v>0</v>
      </c>
      <c r="Z510" s="154">
        <f>IF(Z$5&lt;=$D510,0,IF(SUM($D510,I487)&gt;Z$5,$S498/I487,$S498-SUM($I510:Y510)))</f>
        <v>0</v>
      </c>
      <c r="AA510" s="154">
        <f>IF(AA$5&lt;=$D510,0,IF(SUM($D510,I487)&gt;AA$5,$S498/I487,$S498-SUM($I510:Z510)))</f>
        <v>0</v>
      </c>
      <c r="AB510" s="154">
        <f>IF(AB$5&lt;=$D510,0,IF(SUM($D510,I487)&gt;AB$5,$S498/I487,$S498-SUM($I510:AA510)))</f>
        <v>0</v>
      </c>
      <c r="AC510" s="154">
        <f>IF(AC$5&lt;=$D510,0,IF(SUM($D510,I487)&gt;AC$5,$S498/I487,$S498-SUM($I510:AB510)))</f>
        <v>0</v>
      </c>
      <c r="AD510" s="154">
        <f>IF(AD$5&lt;=$D510,0,IF(SUM($D510,I487)&gt;AD$5,$S498/I487,$S498-SUM($I510:AC510)))</f>
        <v>0</v>
      </c>
      <c r="AE510" s="154">
        <f>IF(AE$5&lt;=$D510,0,IF(SUM($D510,I487)&gt;AE$5,$S498/I487,$S498-SUM($I510:AD510)))</f>
        <v>0</v>
      </c>
      <c r="AF510" s="154">
        <f>IF(AF$5&lt;=$D510,0,IF(SUM($D510,I487)&gt;AF$5,$S498/I487,$S498-SUM($I510:AE510)))</f>
        <v>0</v>
      </c>
      <c r="AG510" s="154">
        <f>IF(AG$5&lt;=$D510,0,IF(SUM($D510,I487)&gt;AG$5,$S498/I487,$S498-SUM($I510:AF510)))</f>
        <v>0</v>
      </c>
      <c r="AH510" s="154">
        <f>IF(AH$5&lt;=$D510,0,IF(SUM($D510,I487)&gt;AH$5,$S498/I487,$S498-SUM($I510:AG510)))</f>
        <v>0</v>
      </c>
      <c r="AI510" s="154">
        <f>IF(AI$5&lt;=$D510,0,IF(SUM($D510,I487)&gt;AI$5,$S498/I487,$S498-SUM($I510:AH510)))</f>
        <v>0</v>
      </c>
      <c r="AJ510" s="154">
        <f>IF(AJ$5&lt;=$D510,0,IF(SUM($D510,I487)&gt;AJ$5,$S498/I487,$S498-SUM($I510:AI510)))</f>
        <v>0</v>
      </c>
      <c r="AK510" s="154">
        <f>IF(AK$5&lt;=$D510,0,IF(SUM($D510,I487)&gt;AK$5,$S498/I487,$S498-SUM($I510:AJ510)))</f>
        <v>0</v>
      </c>
      <c r="AL510" s="154">
        <f>IF(AL$5&lt;=$D510,0,IF(SUM($D510,I487)&gt;AL$5,$S498/I487,$S498-SUM($I510:AK510)))</f>
        <v>0</v>
      </c>
      <c r="AM510" s="154">
        <f>IF(AM$5&lt;=$D510,0,IF(SUM($D510,I487)&gt;AM$5,$S498/I487,$S498-SUM($I510:AL510)))</f>
        <v>0</v>
      </c>
      <c r="AN510" s="154">
        <f>IF(AN$5&lt;=$D510,0,IF(SUM($D510,I487)&gt;AN$5,$S498/I487,$S498-SUM($I510:AM510)))</f>
        <v>0</v>
      </c>
      <c r="AO510" s="154">
        <f>IF(AO$5&lt;=$D510,0,IF(SUM($D510,I487)&gt;AO$5,$S498/I487,$S498-SUM($I510:AN510)))</f>
        <v>0</v>
      </c>
      <c r="AP510" s="154">
        <f>IF(AP$5&lt;=$D510,0,IF(SUM($D510,I487)&gt;AP$5,$S498/I487,$S498-SUM($I510:AO510)))</f>
        <v>0</v>
      </c>
      <c r="AQ510" s="154">
        <f>IF(AQ$5&lt;=$D510,0,IF(SUM($D510,I487)&gt;AQ$5,$S498/I487,$S498-SUM($I510:AP510)))</f>
        <v>0</v>
      </c>
      <c r="AR510" s="154">
        <f>IF(AR$5&lt;=$D510,0,IF(SUM($D510,I487)&gt;AR$5,$S498/I487,$S498-SUM($I510:AQ510)))</f>
        <v>0</v>
      </c>
      <c r="AS510" s="154">
        <f>IF(AS$5&lt;=$D510,0,IF(SUM($D510,I487)&gt;AS$5,$S498/I487,$S498-SUM($I510:AR510)))</f>
        <v>0</v>
      </c>
      <c r="AT510" s="154">
        <f>IF(AT$5&lt;=$D510,0,IF(SUM($D510,I487)&gt;AT$5,$S498/I487,$S498-SUM($I510:AS510)))</f>
        <v>0</v>
      </c>
      <c r="AU510" s="154">
        <f>IF(AU$5&lt;=$D510,0,IF(SUM($D510,I487)&gt;AU$5,$S498/I487,$S498-SUM($I510:AT510)))</f>
        <v>0</v>
      </c>
      <c r="AV510" s="154">
        <f>IF(AV$5&lt;=$D510,0,IF(SUM($D510,I487)&gt;AV$5,$S498/I487,$S498-SUM($I510:AU510)))</f>
        <v>0</v>
      </c>
      <c r="AW510" s="154">
        <f>IF(AW$5&lt;=$D510,0,IF(SUM($D510,I487)&gt;AW$5,$S498/I487,$S498-SUM($I510:AV510)))</f>
        <v>0</v>
      </c>
      <c r="AX510" s="154">
        <f>IF(AX$5&lt;=$D510,0,IF(SUM($D510,I487)&gt;AX$5,$S498/I487,$S498-SUM($I510:AW510)))</f>
        <v>0</v>
      </c>
      <c r="AY510" s="154">
        <f>IF(AY$5&lt;=$D510,0,IF(SUM($D510,I487)&gt;AY$5,$S498/I487,$S498-SUM($I510:AX510)))</f>
        <v>0</v>
      </c>
      <c r="AZ510" s="154">
        <f>IF(AZ$5&lt;=$D510,0,IF(SUM($D510,I487)&gt;AZ$5,$S498/I487,$S498-SUM($I510:AY510)))</f>
        <v>0</v>
      </c>
      <c r="BA510" s="154">
        <f>IF(BA$5&lt;=$D510,0,IF(SUM($D510,I487)&gt;BA$5,$S498/I487,$S498-SUM($I510:AZ510)))</f>
        <v>0</v>
      </c>
      <c r="BB510" s="154">
        <f>IF(BB$5&lt;=$D510,0,IF(SUM($D510,I487)&gt;BB$5,$S498/I487,$S498-SUM($I510:BA510)))</f>
        <v>0</v>
      </c>
      <c r="BC510" s="154">
        <f>IF(BC$5&lt;=$D510,0,IF(SUM($D510,I487)&gt;BC$5,$S498/I487,$S498-SUM($I510:BB510)))</f>
        <v>0</v>
      </c>
      <c r="BD510" s="154">
        <f>IF(BD$5&lt;=$D510,0,IF(SUM($D510,I487)&gt;BD$5,$S498/I487,$S498-SUM($I510:BC510)))</f>
        <v>0</v>
      </c>
      <c r="BE510" s="154">
        <f>IF(BE$5&lt;=$D510,0,IF(SUM($D510,I487)&gt;BE$5,$S498/I487,$S498-SUM($I510:BD510)))</f>
        <v>0</v>
      </c>
      <c r="BF510" s="154">
        <f>IF(BF$5&lt;=$D510,0,IF(SUM($D510,I487)&gt;BF$5,$S498/I487,$S498-SUM($I510:BE510)))</f>
        <v>0</v>
      </c>
      <c r="BG510" s="154">
        <f>IF(BG$5&lt;=$D510,0,IF(SUM($D510,I487)&gt;BG$5,$S498/I487,$S498-SUM($I510:BF510)))</f>
        <v>0</v>
      </c>
      <c r="BH510" s="154">
        <f>IF(BH$5&lt;=$D510,0,IF(SUM($D510,I487)&gt;BH$5,$S498/I487,$S498-SUM($I510:BG510)))</f>
        <v>0</v>
      </c>
      <c r="BI510" s="154">
        <f>IF(BI$5&lt;=$D510,0,IF(SUM($D510,I487)&gt;BI$5,$S498/I487,$S498-SUM($I510:BH510)))</f>
        <v>0</v>
      </c>
      <c r="BJ510" s="154">
        <f>IF(BJ$5&lt;=$D510,0,IF(SUM($D510,I487)&gt;BJ$5,$S498/I487,$S498-SUM($I510:BI510)))</f>
        <v>0</v>
      </c>
      <c r="BK510" s="154">
        <f>IF(BK$5&lt;=$D510,0,IF(SUM($D510,I487)&gt;BK$5,$S498/I487,$S498-SUM($I510:BJ510)))</f>
        <v>0</v>
      </c>
      <c r="BL510" s="154">
        <f>IF(BL$5&lt;=$D510,0,IF(SUM($D510,I487)&gt;BL$5,$S498/I487,$S498-SUM($I510:BK510)))</f>
        <v>0</v>
      </c>
      <c r="BM510" s="154">
        <f>IF(BM$5&lt;=$D510,0,IF(SUM($D510,I487)&gt;BM$5,$S498/I487,$S498-SUM($I510:BL510)))</f>
        <v>0</v>
      </c>
      <c r="BN510" s="154">
        <f>IF(BN$5&lt;=$D510,0,IF(SUM($D510,I487)&gt;BN$5,$S498/I487,$S498-SUM($I510:BM510)))</f>
        <v>0</v>
      </c>
      <c r="BO510" s="154">
        <f>IF(BO$5&lt;=$D510,0,IF(SUM($D510,I487)&gt;BO$5,$S498/I487,$S498-SUM($I510:BN510)))</f>
        <v>0</v>
      </c>
      <c r="BP510" s="154">
        <f>IF(BP$5&lt;=$D510,0,IF(SUM($D510,I487)&gt;BP$5,$S498/I487,$S498-SUM($I510:BO510)))</f>
        <v>0</v>
      </c>
      <c r="BQ510" s="154">
        <f>IF(BQ$5&lt;=$D510,0,IF(SUM($D510,I487)&gt;BQ$5,$S498/I487,$S498-SUM($I510:BP510)))</f>
        <v>0</v>
      </c>
      <c r="BR510" s="154">
        <f>IF(BR$5&lt;=$D510,0,IF(SUM($D510,I487)&gt;BR$5,$S498/I487,$S498-SUM($I510:BQ510)))</f>
        <v>0</v>
      </c>
      <c r="BS510" s="154">
        <f>IF(BS$5&lt;=$D510,0,IF(SUM($D510,I487)&gt;BS$5,$S498/I487,$S498-SUM($I510:BR510)))</f>
        <v>0</v>
      </c>
      <c r="BT510" s="154">
        <f>IF(BT$5&lt;=$D510,0,IF(SUM($D510,I487)&gt;BT$5,$S498/I487,$S498-SUM($I510:BS510)))</f>
        <v>0</v>
      </c>
      <c r="BU510" s="154">
        <f>IF(BU$5&lt;=$D510,0,IF(SUM($D510,I487)&gt;BU$5,$S498/I487,$S498-SUM($I510:BT510)))</f>
        <v>0</v>
      </c>
      <c r="BV510" s="154">
        <f>IF(BV$5&lt;=$D510,0,IF(SUM($D510,I487)&gt;BV$5,$S498/I487,$S498-SUM($I510:BU510)))</f>
        <v>0</v>
      </c>
      <c r="BW510" s="154">
        <f>IF(BW$5&lt;=$D510,0,IF(SUM($D510,I487)&gt;BW$5,$S498/I487,$S498-SUM($I510:BV510)))</f>
        <v>0</v>
      </c>
    </row>
    <row r="511" spans="3:75" ht="12.75" customHeight="1" outlineLevel="1">
      <c r="D511" s="155">
        <f t="shared" si="193"/>
        <v>2023</v>
      </c>
      <c r="E511" s="120" t="s">
        <v>55</v>
      </c>
      <c r="I511" s="134"/>
      <c r="J511" s="152">
        <f>IF(J$5&lt;=$D511,0,IF(SUM($D511,I487)&gt;J$5,$T498/I487,$T498-SUM($I511:I511)))</f>
        <v>0</v>
      </c>
      <c r="K511" s="152">
        <f>IF(K$5&lt;=$D511,0,IF(SUM($D511,I487)&gt;K$5,$T498/I487,$T498-SUM($I511:J511)))</f>
        <v>0</v>
      </c>
      <c r="L511" s="152">
        <f>IF(L$5&lt;=$D511,0,IF(SUM($D511,I487)&gt;L$5,$T498/I487,$T498-SUM($I511:K511)))</f>
        <v>0</v>
      </c>
      <c r="M511" s="152">
        <f>IF(M$5&lt;=$D511,0,IF(SUM($D511,I487)&gt;M$5,$T498/I487,$T498-SUM($I511:L511)))</f>
        <v>0</v>
      </c>
      <c r="N511" s="152">
        <f>IF(N$5&lt;=$D511,0,IF(SUM($D511,I487)&gt;N$5,$T498/I487,$T498-SUM($I511:M511)))</f>
        <v>0</v>
      </c>
      <c r="O511" s="152">
        <f>IF(O$5&lt;=$D511,0,IF(SUM($D511,I487)&gt;O$5,$T498/I487,$T498-SUM($I511:N511)))</f>
        <v>0</v>
      </c>
      <c r="P511" s="152">
        <f>IF(P$5&lt;=$D511,0,IF(SUM($D511,I487)&gt;P$5,$T498/I487,$T498-SUM($I511:O511)))</f>
        <v>0</v>
      </c>
      <c r="Q511" s="152">
        <f>IF(Q$5&lt;=$D511,0,IF(SUM($D511,I487)&gt;Q$5,$T498/I487,$T498-SUM($I511:P511)))</f>
        <v>0</v>
      </c>
      <c r="R511" s="152">
        <f>IF(R$5&lt;=$D511,0,IF(SUM($D511,I487)&gt;R$5,$T498/I487,$T498-SUM($I511:Q511)))</f>
        <v>0</v>
      </c>
      <c r="S511" s="152">
        <f>IF(S$5&lt;=$D511,0,IF(SUM($D511,I487)&gt;S$5,$T498/I487,$T498-SUM($I511:R511)))</f>
        <v>0</v>
      </c>
      <c r="T511" s="152">
        <f>IF(T$5&lt;=$D511,0,IF(SUM($D511,I487)&gt;T$5,$T498/I487,$T498-SUM($I511:S511)))</f>
        <v>0</v>
      </c>
      <c r="U511" s="153">
        <f>IF(U$5&lt;=$D511,0,IF(SUM($D511,I487)&gt;U$5,$T498/I487,$T498-SUM($I511:T511)))</f>
        <v>0</v>
      </c>
      <c r="V511" s="154">
        <f>IF(V$5&lt;=$D511,0,IF(SUM($D511,I487)&gt;V$5,$T498/I487,$T498-SUM($I511:U511)))</f>
        <v>0</v>
      </c>
      <c r="W511" s="154">
        <f>IF(W$5&lt;=$D511,0,IF(SUM($D511,I487)&gt;W$5,$T498/I487,$T498-SUM($I511:V511)))</f>
        <v>0</v>
      </c>
      <c r="X511" s="154">
        <f>IF(X$5&lt;=$D511,0,IF(SUM($D511,I487)&gt;X$5,$T498/I487,$T498-SUM($I511:W511)))</f>
        <v>0</v>
      </c>
      <c r="Y511" s="154">
        <f>IF(Y$5&lt;=$D511,0,IF(SUM($D511,I487)&gt;Y$5,$T498/I487,$T498-SUM($I511:X511)))</f>
        <v>0</v>
      </c>
      <c r="Z511" s="154">
        <f>IF(Z$5&lt;=$D511,0,IF(SUM($D511,I487)&gt;Z$5,$T498/I487,$T498-SUM($I511:Y511)))</f>
        <v>0</v>
      </c>
      <c r="AA511" s="154">
        <f>IF(AA$5&lt;=$D511,0,IF(SUM($D511,I487)&gt;AA$5,$T498/I487,$T498-SUM($I511:Z511)))</f>
        <v>0</v>
      </c>
      <c r="AB511" s="154">
        <f>IF(AB$5&lt;=$D511,0,IF(SUM($D511,I487)&gt;AB$5,$T498/I487,$T498-SUM($I511:AA511)))</f>
        <v>0</v>
      </c>
      <c r="AC511" s="154">
        <f>IF(AC$5&lt;=$D511,0,IF(SUM($D511,I487)&gt;AC$5,$T498/I487,$T498-SUM($I511:AB511)))</f>
        <v>0</v>
      </c>
      <c r="AD511" s="154">
        <f>IF(AD$5&lt;=$D511,0,IF(SUM($D511,I487)&gt;AD$5,$T498/I487,$T498-SUM($I511:AC511)))</f>
        <v>0</v>
      </c>
      <c r="AE511" s="154">
        <f>IF(AE$5&lt;=$D511,0,IF(SUM($D511,I487)&gt;AE$5,$T498/I487,$T498-SUM($I511:AD511)))</f>
        <v>0</v>
      </c>
      <c r="AF511" s="154">
        <f>IF(AF$5&lt;=$D511,0,IF(SUM($D511,I487)&gt;AF$5,$T498/I487,$T498-SUM($I511:AE511)))</f>
        <v>0</v>
      </c>
      <c r="AG511" s="154">
        <f>IF(AG$5&lt;=$D511,0,IF(SUM($D511,I487)&gt;AG$5,$T498/I487,$T498-SUM($I511:AF511)))</f>
        <v>0</v>
      </c>
      <c r="AH511" s="154">
        <f>IF(AH$5&lt;=$D511,0,IF(SUM($D511,I487)&gt;AH$5,$T498/I487,$T498-SUM($I511:AG511)))</f>
        <v>0</v>
      </c>
      <c r="AI511" s="154">
        <f>IF(AI$5&lt;=$D511,0,IF(SUM($D511,I487)&gt;AI$5,$T498/I487,$T498-SUM($I511:AH511)))</f>
        <v>0</v>
      </c>
      <c r="AJ511" s="154">
        <f>IF(AJ$5&lt;=$D511,0,IF(SUM($D511,I487)&gt;AJ$5,$T498/I487,$T498-SUM($I511:AI511)))</f>
        <v>0</v>
      </c>
      <c r="AK511" s="154">
        <f>IF(AK$5&lt;=$D511,0,IF(SUM($D511,I487)&gt;AK$5,$T498/I487,$T498-SUM($I511:AJ511)))</f>
        <v>0</v>
      </c>
      <c r="AL511" s="154">
        <f>IF(AL$5&lt;=$D511,0,IF(SUM($D511,I487)&gt;AL$5,$T498/I487,$T498-SUM($I511:AK511)))</f>
        <v>0</v>
      </c>
      <c r="AM511" s="154">
        <f>IF(AM$5&lt;=$D511,0,IF(SUM($D511,I487)&gt;AM$5,$T498/I487,$T498-SUM($I511:AL511)))</f>
        <v>0</v>
      </c>
      <c r="AN511" s="154">
        <f>IF(AN$5&lt;=$D511,0,IF(SUM($D511,I487)&gt;AN$5,$T498/I487,$T498-SUM($I511:AM511)))</f>
        <v>0</v>
      </c>
      <c r="AO511" s="154">
        <f>IF(AO$5&lt;=$D511,0,IF(SUM($D511,I487)&gt;AO$5,$T498/I487,$T498-SUM($I511:AN511)))</f>
        <v>0</v>
      </c>
      <c r="AP511" s="154">
        <f>IF(AP$5&lt;=$D511,0,IF(SUM($D511,I487)&gt;AP$5,$T498/I487,$T498-SUM($I511:AO511)))</f>
        <v>0</v>
      </c>
      <c r="AQ511" s="154">
        <f>IF(AQ$5&lt;=$D511,0,IF(SUM($D511,I487)&gt;AQ$5,$T498/I487,$T498-SUM($I511:AP511)))</f>
        <v>0</v>
      </c>
      <c r="AR511" s="154">
        <f>IF(AR$5&lt;=$D511,0,IF(SUM($D511,I487)&gt;AR$5,$T498/I487,$T498-SUM($I511:AQ511)))</f>
        <v>0</v>
      </c>
      <c r="AS511" s="154">
        <f>IF(AS$5&lt;=$D511,0,IF(SUM($D511,I487)&gt;AS$5,$T498/I487,$T498-SUM($I511:AR511)))</f>
        <v>0</v>
      </c>
      <c r="AT511" s="154">
        <f>IF(AT$5&lt;=$D511,0,IF(SUM($D511,I487)&gt;AT$5,$T498/I487,$T498-SUM($I511:AS511)))</f>
        <v>0</v>
      </c>
      <c r="AU511" s="154">
        <f>IF(AU$5&lt;=$D511,0,IF(SUM($D511,I487)&gt;AU$5,$T498/I487,$T498-SUM($I511:AT511)))</f>
        <v>0</v>
      </c>
      <c r="AV511" s="154">
        <f>IF(AV$5&lt;=$D511,0,IF(SUM($D511,I487)&gt;AV$5,$T498/I487,$T498-SUM($I511:AU511)))</f>
        <v>0</v>
      </c>
      <c r="AW511" s="154">
        <f>IF(AW$5&lt;=$D511,0,IF(SUM($D511,I487)&gt;AW$5,$T498/I487,$T498-SUM($I511:AV511)))</f>
        <v>0</v>
      </c>
      <c r="AX511" s="154">
        <f>IF(AX$5&lt;=$D511,0,IF(SUM($D511,I487)&gt;AX$5,$T498/I487,$T498-SUM($I511:AW511)))</f>
        <v>0</v>
      </c>
      <c r="AY511" s="154">
        <f>IF(AY$5&lt;=$D511,0,IF(SUM($D511,I487)&gt;AY$5,$T498/I487,$T498-SUM($I511:AX511)))</f>
        <v>0</v>
      </c>
      <c r="AZ511" s="154">
        <f>IF(AZ$5&lt;=$D511,0,IF(SUM($D511,I487)&gt;AZ$5,$T498/I487,$T498-SUM($I511:AY511)))</f>
        <v>0</v>
      </c>
      <c r="BA511" s="154">
        <f>IF(BA$5&lt;=$D511,0,IF(SUM($D511,I487)&gt;BA$5,$T498/I487,$T498-SUM($I511:AZ511)))</f>
        <v>0</v>
      </c>
      <c r="BB511" s="154">
        <f>IF(BB$5&lt;=$D511,0,IF(SUM($D511,I487)&gt;BB$5,$T498/I487,$T498-SUM($I511:BA511)))</f>
        <v>0</v>
      </c>
      <c r="BC511" s="154">
        <f>IF(BC$5&lt;=$D511,0,IF(SUM($D511,I487)&gt;BC$5,$T498/I487,$T498-SUM($I511:BB511)))</f>
        <v>0</v>
      </c>
      <c r="BD511" s="154">
        <f>IF(BD$5&lt;=$D511,0,IF(SUM($D511,I487)&gt;BD$5,$T498/I487,$T498-SUM($I511:BC511)))</f>
        <v>0</v>
      </c>
      <c r="BE511" s="154">
        <f>IF(BE$5&lt;=$D511,0,IF(SUM($D511,I487)&gt;BE$5,$T498/I487,$T498-SUM($I511:BD511)))</f>
        <v>0</v>
      </c>
      <c r="BF511" s="154">
        <f>IF(BF$5&lt;=$D511,0,IF(SUM($D511,I487)&gt;BF$5,$T498/I487,$T498-SUM($I511:BE511)))</f>
        <v>0</v>
      </c>
      <c r="BG511" s="154">
        <f>IF(BG$5&lt;=$D511,0,IF(SUM($D511,I487)&gt;BG$5,$T498/I487,$T498-SUM($I511:BF511)))</f>
        <v>0</v>
      </c>
      <c r="BH511" s="154">
        <f>IF(BH$5&lt;=$D511,0,IF(SUM($D511,I487)&gt;BH$5,$T498/I487,$T498-SUM($I511:BG511)))</f>
        <v>0</v>
      </c>
      <c r="BI511" s="154">
        <f>IF(BI$5&lt;=$D511,0,IF(SUM($D511,I487)&gt;BI$5,$T498/I487,$T498-SUM($I511:BH511)))</f>
        <v>0</v>
      </c>
      <c r="BJ511" s="154">
        <f>IF(BJ$5&lt;=$D511,0,IF(SUM($D511,I487)&gt;BJ$5,$T498/I487,$T498-SUM($I511:BI511)))</f>
        <v>0</v>
      </c>
      <c r="BK511" s="154">
        <f>IF(BK$5&lt;=$D511,0,IF(SUM($D511,I487)&gt;BK$5,$T498/I487,$T498-SUM($I511:BJ511)))</f>
        <v>0</v>
      </c>
      <c r="BL511" s="154">
        <f>IF(BL$5&lt;=$D511,0,IF(SUM($D511,I487)&gt;BL$5,$T498/I487,$T498-SUM($I511:BK511)))</f>
        <v>0</v>
      </c>
      <c r="BM511" s="154">
        <f>IF(BM$5&lt;=$D511,0,IF(SUM($D511,I487)&gt;BM$5,$T498/I487,$T498-SUM($I511:BL511)))</f>
        <v>0</v>
      </c>
      <c r="BN511" s="154">
        <f>IF(BN$5&lt;=$D511,0,IF(SUM($D511,I487)&gt;BN$5,$T498/I487,$T498-SUM($I511:BM511)))</f>
        <v>0</v>
      </c>
      <c r="BO511" s="154">
        <f>IF(BO$5&lt;=$D511,0,IF(SUM($D511,I487)&gt;BO$5,$T498/I487,$T498-SUM($I511:BN511)))</f>
        <v>0</v>
      </c>
      <c r="BP511" s="154">
        <f>IF(BP$5&lt;=$D511,0,IF(SUM($D511,I487)&gt;BP$5,$T498/I487,$T498-SUM($I511:BO511)))</f>
        <v>0</v>
      </c>
      <c r="BQ511" s="154">
        <f>IF(BQ$5&lt;=$D511,0,IF(SUM($D511,I487)&gt;BQ$5,$T498/I487,$T498-SUM($I511:BP511)))</f>
        <v>0</v>
      </c>
      <c r="BR511" s="154">
        <f>IF(BR$5&lt;=$D511,0,IF(SUM($D511,I487)&gt;BR$5,$T498/I487,$T498-SUM($I511:BQ511)))</f>
        <v>0</v>
      </c>
      <c r="BS511" s="154">
        <f>IF(BS$5&lt;=$D511,0,IF(SUM($D511,I487)&gt;BS$5,$T498/I487,$T498-SUM($I511:BR511)))</f>
        <v>0</v>
      </c>
      <c r="BT511" s="154">
        <f>IF(BT$5&lt;=$D511,0,IF(SUM($D511,I487)&gt;BT$5,$T498/I487,$T498-SUM($I511:BS511)))</f>
        <v>0</v>
      </c>
      <c r="BU511" s="154">
        <f>IF(BU$5&lt;=$D511,0,IF(SUM($D511,I487)&gt;BU$5,$T498/I487,$T498-SUM($I511:BT511)))</f>
        <v>0</v>
      </c>
      <c r="BV511" s="154">
        <f>IF(BV$5&lt;=$D511,0,IF(SUM($D511,I487)&gt;BV$5,$T498/I487,$T498-SUM($I511:BU511)))</f>
        <v>0</v>
      </c>
      <c r="BW511" s="154">
        <f>IF(BW$5&lt;=$D511,0,IF(SUM($D511,I487)&gt;BW$5,$T498/I487,$T498-SUM($I511:BV511)))</f>
        <v>0</v>
      </c>
    </row>
    <row r="512" spans="3:75" ht="12.75" customHeight="1" outlineLevel="1">
      <c r="D512" s="155">
        <f t="shared" si="193"/>
        <v>2024</v>
      </c>
      <c r="E512" s="120" t="s">
        <v>55</v>
      </c>
      <c r="I512" s="134"/>
      <c r="J512" s="152">
        <f>IF(J$5&lt;=$D512,0,IF(SUM($D512,I487)&gt;J$5,$U498/I487,$U498-SUM($I512:I512)))</f>
        <v>0</v>
      </c>
      <c r="K512" s="152">
        <f>IF(K$5&lt;=$D512,0,IF(SUM($D512,I487)&gt;K$5,$U498/I487,$U498-SUM($I512:J512)))</f>
        <v>0</v>
      </c>
      <c r="L512" s="152">
        <f>IF(L$5&lt;=$D512,0,IF(SUM($D512,I487)&gt;L$5,$U498/I487,$U498-SUM($I512:K512)))</f>
        <v>0</v>
      </c>
      <c r="M512" s="152">
        <f>IF(M$5&lt;=$D512,0,IF(SUM($D512,I487)&gt;M$5,$U498/I487,$U498-SUM($I512:L512)))</f>
        <v>0</v>
      </c>
      <c r="N512" s="152">
        <f>IF(N$5&lt;=$D512,0,IF(SUM($D512,I487)&gt;N$5,$U498/I487,$U498-SUM($I512:M512)))</f>
        <v>0</v>
      </c>
      <c r="O512" s="152">
        <f>IF(O$5&lt;=$D512,0,IF(SUM($D512,I487)&gt;O$5,$U498/I487,$U498-SUM($I512:N512)))</f>
        <v>0</v>
      </c>
      <c r="P512" s="152">
        <f>IF(P$5&lt;=$D512,0,IF(SUM($D512,I487)&gt;P$5,$U498/I487,$U498-SUM($I512:O512)))</f>
        <v>0</v>
      </c>
      <c r="Q512" s="152">
        <f>IF(Q$5&lt;=$D512,0,IF(SUM($D512,I487)&gt;Q$5,$U498/I487,$U498-SUM($I512:P512)))</f>
        <v>0</v>
      </c>
      <c r="R512" s="152">
        <f>IF(R$5&lt;=$D512,0,IF(SUM($D512,I487)&gt;R$5,$U498/I487,$U498-SUM($I512:Q512)))</f>
        <v>0</v>
      </c>
      <c r="S512" s="152">
        <f>IF(S$5&lt;=$D512,0,IF(SUM($D512,I487)&gt;S$5,$U498/I487,$U498-SUM($I512:R512)))</f>
        <v>0</v>
      </c>
      <c r="T512" s="152">
        <f>IF(T$5&lt;=$D512,0,IF(SUM($D512,I487)&gt;T$5,$U498/I487,$U498-SUM($I512:S512)))</f>
        <v>0</v>
      </c>
      <c r="U512" s="152">
        <f>IF(U$5&lt;=$D512,0,IF(SUM($D512,I487)&gt;U$5,$U498/I487,$U498-SUM($I512:T512)))</f>
        <v>0</v>
      </c>
      <c r="V512" s="153">
        <f>IF(V$5&lt;=$D512,0,IF(SUM($D512,I487)&gt;V$5,$U498/I487,$U498-SUM($I512:U512)))</f>
        <v>0</v>
      </c>
      <c r="W512" s="154">
        <f>IF(W$5&lt;=$D512,0,IF(SUM($D512,I487)&gt;W$5,$U498/I487,$U498-SUM($I512:V512)))</f>
        <v>0</v>
      </c>
      <c r="X512" s="154">
        <f>IF(X$5&lt;=$D512,0,IF(SUM($D512,I487)&gt;X$5,$U498/I487,$U498-SUM($I512:W512)))</f>
        <v>0</v>
      </c>
      <c r="Y512" s="154">
        <f>IF(Y$5&lt;=$D512,0,IF(SUM($D512,I487)&gt;Y$5,$U498/I487,$U498-SUM($I512:X512)))</f>
        <v>0</v>
      </c>
      <c r="Z512" s="154">
        <f>IF(Z$5&lt;=$D512,0,IF(SUM($D512,I487)&gt;Z$5,$U498/I487,$U498-SUM($I512:Y512)))</f>
        <v>0</v>
      </c>
      <c r="AA512" s="154">
        <f>IF(AA$5&lt;=$D512,0,IF(SUM($D512,I487)&gt;AA$5,$U498/I487,$U498-SUM($I512:Z512)))</f>
        <v>0</v>
      </c>
      <c r="AB512" s="154">
        <f>IF(AB$5&lt;=$D512,0,IF(SUM($D512,I487)&gt;AB$5,$U498/I487,$U498-SUM($I512:AA512)))</f>
        <v>0</v>
      </c>
      <c r="AC512" s="154">
        <f>IF(AC$5&lt;=$D512,0,IF(SUM($D512,I487)&gt;AC$5,$U498/I487,$U498-SUM($I512:AB512)))</f>
        <v>0</v>
      </c>
      <c r="AD512" s="154">
        <f>IF(AD$5&lt;=$D512,0,IF(SUM($D512,I487)&gt;AD$5,$U498/I487,$U498-SUM($I512:AC512)))</f>
        <v>0</v>
      </c>
      <c r="AE512" s="154">
        <f>IF(AE$5&lt;=$D512,0,IF(SUM($D512,I487)&gt;AE$5,$U498/I487,$U498-SUM($I512:AD512)))</f>
        <v>0</v>
      </c>
      <c r="AF512" s="154">
        <f>IF(AF$5&lt;=$D512,0,IF(SUM($D512,I487)&gt;AF$5,$U498/I487,$U498-SUM($I512:AE512)))</f>
        <v>0</v>
      </c>
      <c r="AG512" s="154">
        <f>IF(AG$5&lt;=$D512,0,IF(SUM($D512,I487)&gt;AG$5,$U498/I487,$U498-SUM($I512:AF512)))</f>
        <v>0</v>
      </c>
      <c r="AH512" s="154">
        <f>IF(AH$5&lt;=$D512,0,IF(SUM($D512,I487)&gt;AH$5,$U498/I487,$U498-SUM($I512:AG512)))</f>
        <v>0</v>
      </c>
      <c r="AI512" s="154">
        <f>IF(AI$5&lt;=$D512,0,IF(SUM($D512,I487)&gt;AI$5,$U498/I487,$U498-SUM($I512:AH512)))</f>
        <v>0</v>
      </c>
      <c r="AJ512" s="154">
        <f>IF(AJ$5&lt;=$D512,0,IF(SUM($D512,I487)&gt;AJ$5,$U498/I487,$U498-SUM($I512:AI512)))</f>
        <v>0</v>
      </c>
      <c r="AK512" s="154">
        <f>IF(AK$5&lt;=$D512,0,IF(SUM($D512,I487)&gt;AK$5,$U498/I487,$U498-SUM($I512:AJ512)))</f>
        <v>0</v>
      </c>
      <c r="AL512" s="154">
        <f>IF(AL$5&lt;=$D512,0,IF(SUM($D512,I487)&gt;AL$5,$U498/I487,$U498-SUM($I512:AK512)))</f>
        <v>0</v>
      </c>
      <c r="AM512" s="154">
        <f>IF(AM$5&lt;=$D512,0,IF(SUM($D512,I487)&gt;AM$5,$U498/I487,$U498-SUM($I512:AL512)))</f>
        <v>0</v>
      </c>
      <c r="AN512" s="154">
        <f>IF(AN$5&lt;=$D512,0,IF(SUM($D512,I487)&gt;AN$5,$U498/I487,$U498-SUM($I512:AM512)))</f>
        <v>0</v>
      </c>
      <c r="AO512" s="154">
        <f>IF(AO$5&lt;=$D512,0,IF(SUM($D512,I487)&gt;AO$5,$U498/I487,$U498-SUM($I512:AN512)))</f>
        <v>0</v>
      </c>
      <c r="AP512" s="154">
        <f>IF(AP$5&lt;=$D512,0,IF(SUM($D512,I487)&gt;AP$5,$U498/I487,$U498-SUM($I512:AO512)))</f>
        <v>0</v>
      </c>
      <c r="AQ512" s="154">
        <f>IF(AQ$5&lt;=$D512,0,IF(SUM($D512,I487)&gt;AQ$5,$U498/I487,$U498-SUM($I512:AP512)))</f>
        <v>0</v>
      </c>
      <c r="AR512" s="154">
        <f>IF(AR$5&lt;=$D512,0,IF(SUM($D512,I487)&gt;AR$5,$U498/I487,$U498-SUM($I512:AQ512)))</f>
        <v>0</v>
      </c>
      <c r="AS512" s="154">
        <f>IF(AS$5&lt;=$D512,0,IF(SUM($D512,I487)&gt;AS$5,$U498/I487,$U498-SUM($I512:AR512)))</f>
        <v>0</v>
      </c>
      <c r="AT512" s="154">
        <f>IF(AT$5&lt;=$D512,0,IF(SUM($D512,I487)&gt;AT$5,$U498/I487,$U498-SUM($I512:AS512)))</f>
        <v>0</v>
      </c>
      <c r="AU512" s="154">
        <f>IF(AU$5&lt;=$D512,0,IF(SUM($D512,I487)&gt;AU$5,$U498/I487,$U498-SUM($I512:AT512)))</f>
        <v>0</v>
      </c>
      <c r="AV512" s="154">
        <f>IF(AV$5&lt;=$D512,0,IF(SUM($D512,I487)&gt;AV$5,$U498/I487,$U498-SUM($I512:AU512)))</f>
        <v>0</v>
      </c>
      <c r="AW512" s="154">
        <f>IF(AW$5&lt;=$D512,0,IF(SUM($D512,I487)&gt;AW$5,$U498/I487,$U498-SUM($I512:AV512)))</f>
        <v>0</v>
      </c>
      <c r="AX512" s="154">
        <f>IF(AX$5&lt;=$D512,0,IF(SUM($D512,I487)&gt;AX$5,$U498/I487,$U498-SUM($I512:AW512)))</f>
        <v>0</v>
      </c>
      <c r="AY512" s="154">
        <f>IF(AY$5&lt;=$D512,0,IF(SUM($D512,I487)&gt;AY$5,$U498/I487,$U498-SUM($I512:AX512)))</f>
        <v>0</v>
      </c>
      <c r="AZ512" s="154">
        <f>IF(AZ$5&lt;=$D512,0,IF(SUM($D512,I487)&gt;AZ$5,$U498/I487,$U498-SUM($I512:AY512)))</f>
        <v>0</v>
      </c>
      <c r="BA512" s="154">
        <f>IF(BA$5&lt;=$D512,0,IF(SUM($D512,I487)&gt;BA$5,$U498/I487,$U498-SUM($I512:AZ512)))</f>
        <v>0</v>
      </c>
      <c r="BB512" s="154">
        <f>IF(BB$5&lt;=$D512,0,IF(SUM($D512,I487)&gt;BB$5,$U498/I487,$U498-SUM($I512:BA512)))</f>
        <v>0</v>
      </c>
      <c r="BC512" s="154">
        <f>IF(BC$5&lt;=$D512,0,IF(SUM($D512,I487)&gt;BC$5,$U498/I487,$U498-SUM($I512:BB512)))</f>
        <v>0</v>
      </c>
      <c r="BD512" s="154">
        <f>IF(BD$5&lt;=$D512,0,IF(SUM($D512,I487)&gt;BD$5,$U498/I487,$U498-SUM($I512:BC512)))</f>
        <v>0</v>
      </c>
      <c r="BE512" s="154">
        <f>IF(BE$5&lt;=$D512,0,IF(SUM($D512,I487)&gt;BE$5,$U498/I487,$U498-SUM($I512:BD512)))</f>
        <v>0</v>
      </c>
      <c r="BF512" s="154">
        <f>IF(BF$5&lt;=$D512,0,IF(SUM($D512,I487)&gt;BF$5,$U498/I487,$U498-SUM($I512:BE512)))</f>
        <v>0</v>
      </c>
      <c r="BG512" s="154">
        <f>IF(BG$5&lt;=$D512,0,IF(SUM($D512,I487)&gt;BG$5,$U498/I487,$U498-SUM($I512:BF512)))</f>
        <v>0</v>
      </c>
      <c r="BH512" s="154">
        <f>IF(BH$5&lt;=$D512,0,IF(SUM($D512,I487)&gt;BH$5,$U498/I487,$U498-SUM($I512:BG512)))</f>
        <v>0</v>
      </c>
      <c r="BI512" s="154">
        <f>IF(BI$5&lt;=$D512,0,IF(SUM($D512,I487)&gt;BI$5,$U498/I487,$U498-SUM($I512:BH512)))</f>
        <v>0</v>
      </c>
      <c r="BJ512" s="154">
        <f>IF(BJ$5&lt;=$D512,0,IF(SUM($D512,I487)&gt;BJ$5,$U498/I487,$U498-SUM($I512:BI512)))</f>
        <v>0</v>
      </c>
      <c r="BK512" s="154">
        <f>IF(BK$5&lt;=$D512,0,IF(SUM($D512,I487)&gt;BK$5,$U498/I487,$U498-SUM($I512:BJ512)))</f>
        <v>0</v>
      </c>
      <c r="BL512" s="154">
        <f>IF(BL$5&lt;=$D512,0,IF(SUM($D512,I487)&gt;BL$5,$U498/I487,$U498-SUM($I512:BK512)))</f>
        <v>0</v>
      </c>
      <c r="BM512" s="154">
        <f>IF(BM$5&lt;=$D512,0,IF(SUM($D512,I487)&gt;BM$5,$U498/I487,$U498-SUM($I512:BL512)))</f>
        <v>0</v>
      </c>
      <c r="BN512" s="154">
        <f>IF(BN$5&lt;=$D512,0,IF(SUM($D512,I487)&gt;BN$5,$U498/I487,$U498-SUM($I512:BM512)))</f>
        <v>0</v>
      </c>
      <c r="BO512" s="154">
        <f>IF(BO$5&lt;=$D512,0,IF(SUM($D512,I487)&gt;BO$5,$U498/I487,$U498-SUM($I512:BN512)))</f>
        <v>0</v>
      </c>
      <c r="BP512" s="154">
        <f>IF(BP$5&lt;=$D512,0,IF(SUM($D512,I487)&gt;BP$5,$U498/I487,$U498-SUM($I512:BO512)))</f>
        <v>0</v>
      </c>
      <c r="BQ512" s="154">
        <f>IF(BQ$5&lt;=$D512,0,IF(SUM($D512,I487)&gt;BQ$5,$U498/I487,$U498-SUM($I512:BP512)))</f>
        <v>0</v>
      </c>
      <c r="BR512" s="154">
        <f>IF(BR$5&lt;=$D512,0,IF(SUM($D512,I487)&gt;BR$5,$U498/I487,$U498-SUM($I512:BQ512)))</f>
        <v>0</v>
      </c>
      <c r="BS512" s="154">
        <f>IF(BS$5&lt;=$D512,0,IF(SUM($D512,I487)&gt;BS$5,$U498/I487,$U498-SUM($I512:BR512)))</f>
        <v>0</v>
      </c>
      <c r="BT512" s="154">
        <f>IF(BT$5&lt;=$D512,0,IF(SUM($D512,I487)&gt;BT$5,$U498/I487,$U498-SUM($I512:BS512)))</f>
        <v>0</v>
      </c>
      <c r="BU512" s="154">
        <f>IF(BU$5&lt;=$D512,0,IF(SUM($D512,I487)&gt;BU$5,$U498/I487,$U498-SUM($I512:BT512)))</f>
        <v>0</v>
      </c>
      <c r="BV512" s="154">
        <f>IF(BV$5&lt;=$D512,0,IF(SUM($D512,I487)&gt;BV$5,$U498/I487,$U498-SUM($I512:BU512)))</f>
        <v>0</v>
      </c>
      <c r="BW512" s="154">
        <f>IF(BW$5&lt;=$D512,0,IF(SUM($D512,I487)&gt;BW$5,$U498/I487,$U498-SUM($I512:BV512)))</f>
        <v>0</v>
      </c>
    </row>
    <row r="513" spans="4:75" ht="12.75" customHeight="1" outlineLevel="1">
      <c r="D513" s="155">
        <f t="shared" si="193"/>
        <v>2025</v>
      </c>
      <c r="E513" s="120" t="s">
        <v>55</v>
      </c>
      <c r="I513" s="134"/>
      <c r="J513" s="152">
        <f>IF(J$5&lt;=$D513,0,IF(SUM($D513,I487)&gt;J$5,$V498/I487,$V498-SUM($I513:I513)))</f>
        <v>0</v>
      </c>
      <c r="K513" s="152">
        <f>IF(K$5&lt;=$D513,0,IF(SUM($D513,I487)&gt;K$5,$V498/I487,$V498-SUM($I513:J513)))</f>
        <v>0</v>
      </c>
      <c r="L513" s="152">
        <f>IF(L$5&lt;=$D513,0,IF(SUM($D513,I487)&gt;L$5,$V498/I487,$V498-SUM($I513:K513)))</f>
        <v>0</v>
      </c>
      <c r="M513" s="152">
        <f>IF(M$5&lt;=$D513,0,IF(SUM($D513,I487)&gt;M$5,$V498/I487,$V498-SUM($I513:L513)))</f>
        <v>0</v>
      </c>
      <c r="N513" s="152">
        <f>IF(N$5&lt;=$D513,0,IF(SUM($D513,I487)&gt;N$5,$V498/I487,$V498-SUM($I513:M513)))</f>
        <v>0</v>
      </c>
      <c r="O513" s="152">
        <f>IF(O$5&lt;=$D513,0,IF(SUM($D513,I487)&gt;O$5,$V498/I487,$V498-SUM($I513:N513)))</f>
        <v>0</v>
      </c>
      <c r="P513" s="152">
        <f>IF(P$5&lt;=$D513,0,IF(SUM($D513,I487)&gt;P$5,$V498/I487,$V498-SUM($I513:O513)))</f>
        <v>0</v>
      </c>
      <c r="Q513" s="152">
        <f>IF(Q$5&lt;=$D513,0,IF(SUM($D513,I487)&gt;Q$5,$V498/I487,$V498-SUM($I513:P513)))</f>
        <v>0</v>
      </c>
      <c r="R513" s="152">
        <f>IF(R$5&lt;=$D513,0,IF(SUM($D513,I487)&gt;R$5,$V498/I487,$V498-SUM($I513:Q513)))</f>
        <v>0</v>
      </c>
      <c r="S513" s="152">
        <f>IF(S$5&lt;=$D513,0,IF(SUM($D513,I487)&gt;S$5,$V498/I487,$V498-SUM($I513:R513)))</f>
        <v>0</v>
      </c>
      <c r="T513" s="152">
        <f>IF(T$5&lt;=$D513,0,IF(SUM($D513,I487)&gt;T$5,$V498/I487,$V498-SUM($I513:S513)))</f>
        <v>0</v>
      </c>
      <c r="U513" s="152">
        <f>IF(U$5&lt;=$D513,0,IF(SUM($D513,I487)&gt;U$5,$V498/I487,$V498-SUM($I513:T513)))</f>
        <v>0</v>
      </c>
      <c r="V513" s="152">
        <f>IF(V$5&lt;=$D513,0,IF(SUM($D513,I487)&gt;V$5,$V498/I487,$V498-SUM($I513:U513)))</f>
        <v>0</v>
      </c>
      <c r="W513" s="153">
        <f>IF(W$5&lt;=$D513,0,IF(SUM($D513,I487)&gt;W$5,$V498/I487,$V498-SUM($I513:V513)))</f>
        <v>0</v>
      </c>
      <c r="X513" s="154">
        <f>IF(X$5&lt;=$D513,0,IF(SUM($D513,I487)&gt;X$5,$V498/I487,$V498-SUM($I513:W513)))</f>
        <v>0</v>
      </c>
      <c r="Y513" s="154">
        <f>IF(Y$5&lt;=$D513,0,IF(SUM($D513,I487)&gt;Y$5,$V498/I487,$V498-SUM($I513:X513)))</f>
        <v>0</v>
      </c>
      <c r="Z513" s="154">
        <f>IF(Z$5&lt;=$D513,0,IF(SUM($D513,I487)&gt;Z$5,$V498/I487,$V498-SUM($I513:Y513)))</f>
        <v>0</v>
      </c>
      <c r="AA513" s="154">
        <f>IF(AA$5&lt;=$D513,0,IF(SUM($D513,I487)&gt;AA$5,$V498/I487,$V498-SUM($I513:Z513)))</f>
        <v>0</v>
      </c>
      <c r="AB513" s="154">
        <f>IF(AB$5&lt;=$D513,0,IF(SUM($D513,I487)&gt;AB$5,$V498/I487,$V498-SUM($I513:AA513)))</f>
        <v>0</v>
      </c>
      <c r="AC513" s="154">
        <f>IF(AC$5&lt;=$D513,0,IF(SUM($D513,I487)&gt;AC$5,$V498/I487,$V498-SUM($I513:AB513)))</f>
        <v>0</v>
      </c>
      <c r="AD513" s="154">
        <f>IF(AD$5&lt;=$D513,0,IF(SUM($D513,I487)&gt;AD$5,$V498/I487,$V498-SUM($I513:AC513)))</f>
        <v>0</v>
      </c>
      <c r="AE513" s="154">
        <f>IF(AE$5&lt;=$D513,0,IF(SUM($D513,I487)&gt;AE$5,$V498/I487,$V498-SUM($I513:AD513)))</f>
        <v>0</v>
      </c>
      <c r="AF513" s="154">
        <f>IF(AF$5&lt;=$D513,0,IF(SUM($D513,I487)&gt;AF$5,$V498/I487,$V498-SUM($I513:AE513)))</f>
        <v>0</v>
      </c>
      <c r="AG513" s="154">
        <f>IF(AG$5&lt;=$D513,0,IF(SUM($D513,I487)&gt;AG$5,$V498/I487,$V498-SUM($I513:AF513)))</f>
        <v>0</v>
      </c>
      <c r="AH513" s="154">
        <f>IF(AH$5&lt;=$D513,0,IF(SUM($D513,I487)&gt;AH$5,$V498/I487,$V498-SUM($I513:AG513)))</f>
        <v>0</v>
      </c>
      <c r="AI513" s="154">
        <f>IF(AI$5&lt;=$D513,0,IF(SUM($D513,I487)&gt;AI$5,$V498/I487,$V498-SUM($I513:AH513)))</f>
        <v>0</v>
      </c>
      <c r="AJ513" s="154">
        <f>IF(AJ$5&lt;=$D513,0,IF(SUM($D513,I487)&gt;AJ$5,$V498/I487,$V498-SUM($I513:AI513)))</f>
        <v>0</v>
      </c>
      <c r="AK513" s="154">
        <f>IF(AK$5&lt;=$D513,0,IF(SUM($D513,I487)&gt;AK$5,$V498/I487,$V498-SUM($I513:AJ513)))</f>
        <v>0</v>
      </c>
      <c r="AL513" s="154">
        <f>IF(AL$5&lt;=$D513,0,IF(SUM($D513,I487)&gt;AL$5,$V498/I487,$V498-SUM($I513:AK513)))</f>
        <v>0</v>
      </c>
      <c r="AM513" s="154">
        <f>IF(AM$5&lt;=$D513,0,IF(SUM($D513,I487)&gt;AM$5,$V498/I487,$V498-SUM($I513:AL513)))</f>
        <v>0</v>
      </c>
      <c r="AN513" s="154">
        <f>IF(AN$5&lt;=$D513,0,IF(SUM($D513,I487)&gt;AN$5,$V498/I487,$V498-SUM($I513:AM513)))</f>
        <v>0</v>
      </c>
      <c r="AO513" s="154">
        <f>IF(AO$5&lt;=$D513,0,IF(SUM($D513,I487)&gt;AO$5,$V498/I487,$V498-SUM($I513:AN513)))</f>
        <v>0</v>
      </c>
      <c r="AP513" s="154">
        <f>IF(AP$5&lt;=$D513,0,IF(SUM($D513,I487)&gt;AP$5,$V498/I487,$V498-SUM($I513:AO513)))</f>
        <v>0</v>
      </c>
      <c r="AQ513" s="154">
        <f>IF(AQ$5&lt;=$D513,0,IF(SUM($D513,I487)&gt;AQ$5,$V498/I487,$V498-SUM($I513:AP513)))</f>
        <v>0</v>
      </c>
      <c r="AR513" s="154">
        <f>IF(AR$5&lt;=$D513,0,IF(SUM($D513,I487)&gt;AR$5,$V498/I487,$V498-SUM($I513:AQ513)))</f>
        <v>0</v>
      </c>
      <c r="AS513" s="154">
        <f>IF(AS$5&lt;=$D513,0,IF(SUM($D513,I487)&gt;AS$5,$V498/I487,$V498-SUM($I513:AR513)))</f>
        <v>0</v>
      </c>
      <c r="AT513" s="154">
        <f>IF(AT$5&lt;=$D513,0,IF(SUM($D513,I487)&gt;AT$5,$V498/I487,$V498-SUM($I513:AS513)))</f>
        <v>0</v>
      </c>
      <c r="AU513" s="154">
        <f>IF(AU$5&lt;=$D513,0,IF(SUM($D513,I487)&gt;AU$5,$V498/I487,$V498-SUM($I513:AT513)))</f>
        <v>0</v>
      </c>
      <c r="AV513" s="154">
        <f>IF(AV$5&lt;=$D513,0,IF(SUM($D513,I487)&gt;AV$5,$V498/I487,$V498-SUM($I513:AU513)))</f>
        <v>0</v>
      </c>
      <c r="AW513" s="154">
        <f>IF(AW$5&lt;=$D513,0,IF(SUM($D513,I487)&gt;AW$5,$V498/I487,$V498-SUM($I513:AV513)))</f>
        <v>0</v>
      </c>
      <c r="AX513" s="154">
        <f>IF(AX$5&lt;=$D513,0,IF(SUM($D513,I487)&gt;AX$5,$V498/I487,$V498-SUM($I513:AW513)))</f>
        <v>0</v>
      </c>
      <c r="AY513" s="154">
        <f>IF(AY$5&lt;=$D513,0,IF(SUM($D513,I487)&gt;AY$5,$V498/I487,$V498-SUM($I513:AX513)))</f>
        <v>0</v>
      </c>
      <c r="AZ513" s="154">
        <f>IF(AZ$5&lt;=$D513,0,IF(SUM($D513,I487)&gt;AZ$5,$V498/I487,$V498-SUM($I513:AY513)))</f>
        <v>0</v>
      </c>
      <c r="BA513" s="154">
        <f>IF(BA$5&lt;=$D513,0,IF(SUM($D513,I487)&gt;BA$5,$V498/I487,$V498-SUM($I513:AZ513)))</f>
        <v>0</v>
      </c>
      <c r="BB513" s="154">
        <f>IF(BB$5&lt;=$D513,0,IF(SUM($D513,I487)&gt;BB$5,$V498/I487,$V498-SUM($I513:BA513)))</f>
        <v>0</v>
      </c>
      <c r="BC513" s="154">
        <f>IF(BC$5&lt;=$D513,0,IF(SUM($D513,I487)&gt;BC$5,$V498/I487,$V498-SUM($I513:BB513)))</f>
        <v>0</v>
      </c>
      <c r="BD513" s="154">
        <f>IF(BD$5&lt;=$D513,0,IF(SUM($D513,I487)&gt;BD$5,$V498/I487,$V498-SUM($I513:BC513)))</f>
        <v>0</v>
      </c>
      <c r="BE513" s="154">
        <f>IF(BE$5&lt;=$D513,0,IF(SUM($D513,I487)&gt;BE$5,$V498/I487,$V498-SUM($I513:BD513)))</f>
        <v>0</v>
      </c>
      <c r="BF513" s="154">
        <f>IF(BF$5&lt;=$D513,0,IF(SUM($D513,I487)&gt;BF$5,$V498/I487,$V498-SUM($I513:BE513)))</f>
        <v>0</v>
      </c>
      <c r="BG513" s="154">
        <f>IF(BG$5&lt;=$D513,0,IF(SUM($D513,I487)&gt;BG$5,$V498/I487,$V498-SUM($I513:BF513)))</f>
        <v>0</v>
      </c>
      <c r="BH513" s="154">
        <f>IF(BH$5&lt;=$D513,0,IF(SUM($D513,I487)&gt;BH$5,$V498/I487,$V498-SUM($I513:BG513)))</f>
        <v>0</v>
      </c>
      <c r="BI513" s="154">
        <f>IF(BI$5&lt;=$D513,0,IF(SUM($D513,I487)&gt;BI$5,$V498/I487,$V498-SUM($I513:BH513)))</f>
        <v>0</v>
      </c>
      <c r="BJ513" s="154">
        <f>IF(BJ$5&lt;=$D513,0,IF(SUM($D513,I487)&gt;BJ$5,$V498/I487,$V498-SUM($I513:BI513)))</f>
        <v>0</v>
      </c>
      <c r="BK513" s="154">
        <f>IF(BK$5&lt;=$D513,0,IF(SUM($D513,I487)&gt;BK$5,$V498/I487,$V498-SUM($I513:BJ513)))</f>
        <v>0</v>
      </c>
      <c r="BL513" s="154">
        <f>IF(BL$5&lt;=$D513,0,IF(SUM($D513,I487)&gt;BL$5,$V498/I487,$V498-SUM($I513:BK513)))</f>
        <v>0</v>
      </c>
      <c r="BM513" s="154">
        <f>IF(BM$5&lt;=$D513,0,IF(SUM($D513,I487)&gt;BM$5,$V498/I487,$V498-SUM($I513:BL513)))</f>
        <v>0</v>
      </c>
      <c r="BN513" s="154">
        <f>IF(BN$5&lt;=$D513,0,IF(SUM($D513,I487)&gt;BN$5,$V498/I487,$V498-SUM($I513:BM513)))</f>
        <v>0</v>
      </c>
      <c r="BO513" s="154">
        <f>IF(BO$5&lt;=$D513,0,IF(SUM($D513,I487)&gt;BO$5,$V498/I487,$V498-SUM($I513:BN513)))</f>
        <v>0</v>
      </c>
      <c r="BP513" s="154">
        <f>IF(BP$5&lt;=$D513,0,IF(SUM($D513,I487)&gt;BP$5,$V498/I487,$V498-SUM($I513:BO513)))</f>
        <v>0</v>
      </c>
      <c r="BQ513" s="154">
        <f>IF(BQ$5&lt;=$D513,0,IF(SUM($D513,I487)&gt;BQ$5,$V498/I487,$V498-SUM($I513:BP513)))</f>
        <v>0</v>
      </c>
      <c r="BR513" s="154">
        <f>IF(BR$5&lt;=$D513,0,IF(SUM($D513,I487)&gt;BR$5,$V498/I487,$V498-SUM($I513:BQ513)))</f>
        <v>0</v>
      </c>
      <c r="BS513" s="154">
        <f>IF(BS$5&lt;=$D513,0,IF(SUM($D513,I487)&gt;BS$5,$V498/I487,$V498-SUM($I513:BR513)))</f>
        <v>0</v>
      </c>
      <c r="BT513" s="154">
        <f>IF(BT$5&lt;=$D513,0,IF(SUM($D513,I487)&gt;BT$5,$V498/I487,$V498-SUM($I513:BS513)))</f>
        <v>0</v>
      </c>
      <c r="BU513" s="154">
        <f>IF(BU$5&lt;=$D513,0,IF(SUM($D513,I487)&gt;BU$5,$V498/I487,$V498-SUM($I513:BT513)))</f>
        <v>0</v>
      </c>
      <c r="BV513" s="154">
        <f>IF(BV$5&lt;=$D513,0,IF(SUM($D513,I487)&gt;BV$5,$V498/I487,$V498-SUM($I513:BU513)))</f>
        <v>0</v>
      </c>
      <c r="BW513" s="154">
        <f>IF(BW$5&lt;=$D513,0,IF(SUM($D513,I487)&gt;BW$5,$V498/I487,$V498-SUM($I513:BV513)))</f>
        <v>0</v>
      </c>
    </row>
    <row r="514" spans="4:75" ht="12.75" customHeight="1" outlineLevel="1">
      <c r="D514" s="155">
        <f t="shared" si="193"/>
        <v>2026</v>
      </c>
      <c r="E514" s="120" t="s">
        <v>55</v>
      </c>
      <c r="I514" s="134"/>
      <c r="J514" s="152">
        <f>IF(J$5&lt;=$D514,0,IF(SUM($D514,I487)&gt;J$5,$W498/I487,$W498-SUM($I514:I514)))</f>
        <v>0</v>
      </c>
      <c r="K514" s="152">
        <f>IF(K$5&lt;=$D514,0,IF(SUM($D514,I487)&gt;K$5,$W498/I487,$W498-SUM($I514:J514)))</f>
        <v>0</v>
      </c>
      <c r="L514" s="152">
        <f>IF(L$5&lt;=$D514,0,IF(SUM($D514,I487)&gt;L$5,$W498/I487,$W498-SUM($I514:K514)))</f>
        <v>0</v>
      </c>
      <c r="M514" s="152">
        <f>IF(M$5&lt;=$D514,0,IF(SUM($D514,I487)&gt;M$5,$W498/I487,$W498-SUM($I514:L514)))</f>
        <v>0</v>
      </c>
      <c r="N514" s="152">
        <f>IF(N$5&lt;=$D514,0,IF(SUM($D514,I487)&gt;N$5,$W498/I487,$W498-SUM($I514:M514)))</f>
        <v>0</v>
      </c>
      <c r="O514" s="152">
        <f>IF(O$5&lt;=$D514,0,IF(SUM($D514,I487)&gt;O$5,$W498/I487,$W498-SUM($I514:N514)))</f>
        <v>0</v>
      </c>
      <c r="P514" s="152">
        <f>IF(P$5&lt;=$D514,0,IF(SUM($D514,I487)&gt;P$5,$W498/I487,$W498-SUM($I514:O514)))</f>
        <v>0</v>
      </c>
      <c r="Q514" s="152">
        <f>IF(Q$5&lt;=$D514,0,IF(SUM($D514,I487)&gt;Q$5,$W498/I487,$W498-SUM($I514:P514)))</f>
        <v>0</v>
      </c>
      <c r="R514" s="152">
        <f>IF(R$5&lt;=$D514,0,IF(SUM($D514,I487)&gt;R$5,$W498/I487,$W498-SUM($I514:Q514)))</f>
        <v>0</v>
      </c>
      <c r="S514" s="152">
        <f>IF(S$5&lt;=$D514,0,IF(SUM($D514,I487)&gt;S$5,$W498/I487,$W498-SUM($I514:R514)))</f>
        <v>0</v>
      </c>
      <c r="T514" s="152">
        <f>IF(T$5&lt;=$D514,0,IF(SUM($D514,I487)&gt;T$5,$W498/I487,$W498-SUM($I514:S514)))</f>
        <v>0</v>
      </c>
      <c r="U514" s="152">
        <f>IF(U$5&lt;=$D514,0,IF(SUM($D514,I487)&gt;U$5,$W498/I487,$W498-SUM($I514:T514)))</f>
        <v>0</v>
      </c>
      <c r="V514" s="152">
        <f>IF(V$5&lt;=$D514,0,IF(SUM($D514,I487)&gt;V$5,$W498/I487,$W498-SUM($I514:U514)))</f>
        <v>0</v>
      </c>
      <c r="W514" s="152">
        <f>IF(W$5&lt;=$D514,0,IF(SUM($D514,I487)&gt;W$5,$W498/I487,$W498-SUM($I514:V514)))</f>
        <v>0</v>
      </c>
      <c r="X514" s="153">
        <f>IF(X$5&lt;=$D514,0,IF(SUM($D514,I487)&gt;X$5,$W498/I487,$W498-SUM($I514:W514)))</f>
        <v>0</v>
      </c>
      <c r="Y514" s="154">
        <f>IF(Y$5&lt;=$D514,0,IF(SUM($D514,I487)&gt;Y$5,$W498/I487,$W498-SUM($I514:X514)))</f>
        <v>0</v>
      </c>
      <c r="Z514" s="154">
        <f>IF(Z$5&lt;=$D514,0,IF(SUM($D514,I487)&gt;Z$5,$W498/I487,$W498-SUM($I514:Y514)))</f>
        <v>0</v>
      </c>
      <c r="AA514" s="154">
        <f>IF(AA$5&lt;=$D514,0,IF(SUM($D514,I487)&gt;AA$5,$W498/I487,$W498-SUM($I514:Z514)))</f>
        <v>0</v>
      </c>
      <c r="AB514" s="154">
        <f>IF(AB$5&lt;=$D514,0,IF(SUM($D514,I487)&gt;AB$5,$W498/I487,$W498-SUM($I514:AA514)))</f>
        <v>0</v>
      </c>
      <c r="AC514" s="154">
        <f>IF(AC$5&lt;=$D514,0,IF(SUM($D514,I487)&gt;AC$5,$W498/I487,$W498-SUM($I514:AB514)))</f>
        <v>0</v>
      </c>
      <c r="AD514" s="154">
        <f>IF(AD$5&lt;=$D514,0,IF(SUM($D514,I487)&gt;AD$5,$W498/I487,$W498-SUM($I514:AC514)))</f>
        <v>0</v>
      </c>
      <c r="AE514" s="154">
        <f>IF(AE$5&lt;=$D514,0,IF(SUM($D514,I487)&gt;AE$5,$W498/I487,$W498-SUM($I514:AD514)))</f>
        <v>0</v>
      </c>
      <c r="AF514" s="154">
        <f>IF(AF$5&lt;=$D514,0,IF(SUM($D514,I487)&gt;AF$5,$W498/I487,$W498-SUM($I514:AE514)))</f>
        <v>0</v>
      </c>
      <c r="AG514" s="154">
        <f>IF(AG$5&lt;=$D514,0,IF(SUM($D514,I487)&gt;AG$5,$W498/I487,$W498-SUM($I514:AF514)))</f>
        <v>0</v>
      </c>
      <c r="AH514" s="154">
        <f>IF(AH$5&lt;=$D514,0,IF(SUM($D514,I487)&gt;AH$5,$W498/I487,$W498-SUM($I514:AG514)))</f>
        <v>0</v>
      </c>
      <c r="AI514" s="154">
        <f>IF(AI$5&lt;=$D514,0,IF(SUM($D514,I487)&gt;AI$5,$W498/I487,$W498-SUM($I514:AH514)))</f>
        <v>0</v>
      </c>
      <c r="AJ514" s="154">
        <f>IF(AJ$5&lt;=$D514,0,IF(SUM($D514,I487)&gt;AJ$5,$W498/I487,$W498-SUM($I514:AI514)))</f>
        <v>0</v>
      </c>
      <c r="AK514" s="154">
        <f>IF(AK$5&lt;=$D514,0,IF(SUM($D514,I487)&gt;AK$5,$W498/I487,$W498-SUM($I514:AJ514)))</f>
        <v>0</v>
      </c>
      <c r="AL514" s="154">
        <f>IF(AL$5&lt;=$D514,0,IF(SUM($D514,I487)&gt;AL$5,$W498/I487,$W498-SUM($I514:AK514)))</f>
        <v>0</v>
      </c>
      <c r="AM514" s="154">
        <f>IF(AM$5&lt;=$D514,0,IF(SUM($D514,I487)&gt;AM$5,$W498/I487,$W498-SUM($I514:AL514)))</f>
        <v>0</v>
      </c>
      <c r="AN514" s="154">
        <f>IF(AN$5&lt;=$D514,0,IF(SUM($D514,I487)&gt;AN$5,$W498/I487,$W498-SUM($I514:AM514)))</f>
        <v>0</v>
      </c>
      <c r="AO514" s="154">
        <f>IF(AO$5&lt;=$D514,0,IF(SUM($D514,I487)&gt;AO$5,$W498/I487,$W498-SUM($I514:AN514)))</f>
        <v>0</v>
      </c>
      <c r="AP514" s="154">
        <f>IF(AP$5&lt;=$D514,0,IF(SUM($D514,I487)&gt;AP$5,$W498/I487,$W498-SUM($I514:AO514)))</f>
        <v>0</v>
      </c>
      <c r="AQ514" s="154">
        <f>IF(AQ$5&lt;=$D514,0,IF(SUM($D514,I487)&gt;AQ$5,$W498/I487,$W498-SUM($I514:AP514)))</f>
        <v>0</v>
      </c>
      <c r="AR514" s="154">
        <f>IF(AR$5&lt;=$D514,0,IF(SUM($D514,I487)&gt;AR$5,$W498/I487,$W498-SUM($I514:AQ514)))</f>
        <v>0</v>
      </c>
      <c r="AS514" s="154">
        <f>IF(AS$5&lt;=$D514,0,IF(SUM($D514,I487)&gt;AS$5,$W498/I487,$W498-SUM($I514:AR514)))</f>
        <v>0</v>
      </c>
      <c r="AT514" s="154">
        <f>IF(AT$5&lt;=$D514,0,IF(SUM($D514,I487)&gt;AT$5,$W498/I487,$W498-SUM($I514:AS514)))</f>
        <v>0</v>
      </c>
      <c r="AU514" s="154">
        <f>IF(AU$5&lt;=$D514,0,IF(SUM($D514,I487)&gt;AU$5,$W498/I487,$W498-SUM($I514:AT514)))</f>
        <v>0</v>
      </c>
      <c r="AV514" s="154">
        <f>IF(AV$5&lt;=$D514,0,IF(SUM($D514,I487)&gt;AV$5,$W498/I487,$W498-SUM($I514:AU514)))</f>
        <v>0</v>
      </c>
      <c r="AW514" s="154">
        <f>IF(AW$5&lt;=$D514,0,IF(SUM($D514,I487)&gt;AW$5,$W498/I487,$W498-SUM($I514:AV514)))</f>
        <v>0</v>
      </c>
      <c r="AX514" s="154">
        <f>IF(AX$5&lt;=$D514,0,IF(SUM($D514,I487)&gt;AX$5,$W498/I487,$W498-SUM($I514:AW514)))</f>
        <v>0</v>
      </c>
      <c r="AY514" s="154">
        <f>IF(AY$5&lt;=$D514,0,IF(SUM($D514,I487)&gt;AY$5,$W498/I487,$W498-SUM($I514:AX514)))</f>
        <v>0</v>
      </c>
      <c r="AZ514" s="154">
        <f>IF(AZ$5&lt;=$D514,0,IF(SUM($D514,I487)&gt;AZ$5,$W498/I487,$W498-SUM($I514:AY514)))</f>
        <v>0</v>
      </c>
      <c r="BA514" s="154">
        <f>IF(BA$5&lt;=$D514,0,IF(SUM($D514,I487)&gt;BA$5,$W498/I487,$W498-SUM($I514:AZ514)))</f>
        <v>0</v>
      </c>
      <c r="BB514" s="154">
        <f>IF(BB$5&lt;=$D514,0,IF(SUM($D514,I487)&gt;BB$5,$W498/I487,$W498-SUM($I514:BA514)))</f>
        <v>0</v>
      </c>
      <c r="BC514" s="154">
        <f>IF(BC$5&lt;=$D514,0,IF(SUM($D514,I487)&gt;BC$5,$W498/I487,$W498-SUM($I514:BB514)))</f>
        <v>0</v>
      </c>
      <c r="BD514" s="154">
        <f>IF(BD$5&lt;=$D514,0,IF(SUM($D514,I487)&gt;BD$5,$W498/I487,$W498-SUM($I514:BC514)))</f>
        <v>0</v>
      </c>
      <c r="BE514" s="154">
        <f>IF(BE$5&lt;=$D514,0,IF(SUM($D514,I487)&gt;BE$5,$W498/I487,$W498-SUM($I514:BD514)))</f>
        <v>0</v>
      </c>
      <c r="BF514" s="154">
        <f>IF(BF$5&lt;=$D514,0,IF(SUM($D514,I487)&gt;BF$5,$W498/I487,$W498-SUM($I514:BE514)))</f>
        <v>0</v>
      </c>
      <c r="BG514" s="154">
        <f>IF(BG$5&lt;=$D514,0,IF(SUM($D514,I487)&gt;BG$5,$W498/I487,$W498-SUM($I514:BF514)))</f>
        <v>0</v>
      </c>
      <c r="BH514" s="154">
        <f>IF(BH$5&lt;=$D514,0,IF(SUM($D514,I487)&gt;BH$5,$W498/I487,$W498-SUM($I514:BG514)))</f>
        <v>0</v>
      </c>
      <c r="BI514" s="154">
        <f>IF(BI$5&lt;=$D514,0,IF(SUM($D514,I487)&gt;BI$5,$W498/I487,$W498-SUM($I514:BH514)))</f>
        <v>0</v>
      </c>
      <c r="BJ514" s="154">
        <f>IF(BJ$5&lt;=$D514,0,IF(SUM($D514,I487)&gt;BJ$5,$W498/I487,$W498-SUM($I514:BI514)))</f>
        <v>0</v>
      </c>
      <c r="BK514" s="154">
        <f>IF(BK$5&lt;=$D514,0,IF(SUM($D514,I487)&gt;BK$5,$W498/I487,$W498-SUM($I514:BJ514)))</f>
        <v>0</v>
      </c>
      <c r="BL514" s="154">
        <f>IF(BL$5&lt;=$D514,0,IF(SUM($D514,I487)&gt;BL$5,$W498/I487,$W498-SUM($I514:BK514)))</f>
        <v>0</v>
      </c>
      <c r="BM514" s="154">
        <f>IF(BM$5&lt;=$D514,0,IF(SUM($D514,I487)&gt;BM$5,$W498/I487,$W498-SUM($I514:BL514)))</f>
        <v>0</v>
      </c>
      <c r="BN514" s="154">
        <f>IF(BN$5&lt;=$D514,0,IF(SUM($D514,I487)&gt;BN$5,$W498/I487,$W498-SUM($I514:BM514)))</f>
        <v>0</v>
      </c>
      <c r="BO514" s="154">
        <f>IF(BO$5&lt;=$D514,0,IF(SUM($D514,I487)&gt;BO$5,$W498/I487,$W498-SUM($I514:BN514)))</f>
        <v>0</v>
      </c>
      <c r="BP514" s="154">
        <f>IF(BP$5&lt;=$D514,0,IF(SUM($D514,I487)&gt;BP$5,$W498/I487,$W498-SUM($I514:BO514)))</f>
        <v>0</v>
      </c>
      <c r="BQ514" s="154">
        <f>IF(BQ$5&lt;=$D514,0,IF(SUM($D514,I487)&gt;BQ$5,$W498/I487,$W498-SUM($I514:BP514)))</f>
        <v>0</v>
      </c>
      <c r="BR514" s="154">
        <f>IF(BR$5&lt;=$D514,0,IF(SUM($D514,I487)&gt;BR$5,$W498/I487,$W498-SUM($I514:BQ514)))</f>
        <v>0</v>
      </c>
      <c r="BS514" s="154">
        <f>IF(BS$5&lt;=$D514,0,IF(SUM($D514,I487)&gt;BS$5,$W498/I487,$W498-SUM($I514:BR514)))</f>
        <v>0</v>
      </c>
      <c r="BT514" s="154">
        <f>IF(BT$5&lt;=$D514,0,IF(SUM($D514,I487)&gt;BT$5,$W498/I487,$W498-SUM($I514:BS514)))</f>
        <v>0</v>
      </c>
      <c r="BU514" s="154">
        <f>IF(BU$5&lt;=$D514,0,IF(SUM($D514,I487)&gt;BU$5,$W498/I487,$W498-SUM($I514:BT514)))</f>
        <v>0</v>
      </c>
      <c r="BV514" s="154">
        <f>IF(BV$5&lt;=$D514,0,IF(SUM($D514,I487)&gt;BV$5,$W498/I487,$W498-SUM($I514:BU514)))</f>
        <v>0</v>
      </c>
      <c r="BW514" s="154">
        <f>IF(BW$5&lt;=$D514,0,IF(SUM($D514,I487)&gt;BW$5,$W498/I487,$W498-SUM($I514:BV514)))</f>
        <v>0</v>
      </c>
    </row>
    <row r="515" spans="4:75" ht="12.75" customHeight="1" outlineLevel="1">
      <c r="D515" s="155">
        <f t="shared" si="193"/>
        <v>2027</v>
      </c>
      <c r="E515" s="120" t="s">
        <v>55</v>
      </c>
      <c r="I515" s="134"/>
      <c r="J515" s="152">
        <f>IF(J$5&lt;=$D515,0,IF(SUM($D515,I487)&gt;J$5,$X498/I487,$X498-SUM($I515:I515)))</f>
        <v>0</v>
      </c>
      <c r="K515" s="152">
        <f>IF(K$5&lt;=$D515,0,IF(SUM($D515,I487)&gt;K$5,$X498/I487,$X498-SUM($I515:J515)))</f>
        <v>0</v>
      </c>
      <c r="L515" s="152">
        <f>IF(L$5&lt;=$D515,0,IF(SUM($D515,I487)&gt;L$5,$X498/I487,$X498-SUM($I515:K515)))</f>
        <v>0</v>
      </c>
      <c r="M515" s="152">
        <f>IF(M$5&lt;=$D515,0,IF(SUM($D515,I487)&gt;M$5,$X498/I487,$X498-SUM($I515:L515)))</f>
        <v>0</v>
      </c>
      <c r="N515" s="152">
        <f>IF(N$5&lt;=$D515,0,IF(SUM($D515,I487)&gt;N$5,$X498/I487,$X498-SUM($I515:M515)))</f>
        <v>0</v>
      </c>
      <c r="O515" s="152">
        <f>IF(O$5&lt;=$D515,0,IF(SUM($D515,I487)&gt;O$5,$X498/I487,$X498-SUM($I515:N515)))</f>
        <v>0</v>
      </c>
      <c r="P515" s="152">
        <f>IF(P$5&lt;=$D515,0,IF(SUM($D515,I487)&gt;P$5,$X498/I487,$X498-SUM($I515:O515)))</f>
        <v>0</v>
      </c>
      <c r="Q515" s="152">
        <f>IF(Q$5&lt;=$D515,0,IF(SUM($D515,I487)&gt;Q$5,$X498/I487,$X498-SUM($I515:P515)))</f>
        <v>0</v>
      </c>
      <c r="R515" s="152">
        <f>IF(R$5&lt;=$D515,0,IF(SUM($D515,I487)&gt;R$5,$X498/I487,$X498-SUM($I515:Q515)))</f>
        <v>0</v>
      </c>
      <c r="S515" s="152">
        <f>IF(S$5&lt;=$D515,0,IF(SUM($D515,I487)&gt;S$5,$X498/I487,$X498-SUM($I515:R515)))</f>
        <v>0</v>
      </c>
      <c r="T515" s="152">
        <f>IF(T$5&lt;=$D515,0,IF(SUM($D515,I487)&gt;T$5,$X498/I487,$X498-SUM($I515:S515)))</f>
        <v>0</v>
      </c>
      <c r="U515" s="152">
        <f>IF(U$5&lt;=$D515,0,IF(SUM($D515,I487)&gt;U$5,$X498/I487,$X498-SUM($I515:T515)))</f>
        <v>0</v>
      </c>
      <c r="V515" s="152">
        <f>IF(V$5&lt;=$D515,0,IF(SUM($D515,I487)&gt;V$5,$X498/I487,$X498-SUM($I515:U515)))</f>
        <v>0</v>
      </c>
      <c r="W515" s="152">
        <f>IF(W$5&lt;=$D515,0,IF(SUM($D515,I487)&gt;W$5,$X498/I487,$X498-SUM($I515:V515)))</f>
        <v>0</v>
      </c>
      <c r="X515" s="152">
        <f>IF(X$5&lt;=$D515,0,IF(SUM($D515,I487)&gt;X$5,$X498/I487,$X498-SUM($I515:W515)))</f>
        <v>0</v>
      </c>
      <c r="Y515" s="153">
        <f>IF(Y$5&lt;=$D515,0,IF(SUM($D515,I487)&gt;Y$5,$X498/I487,$X498-SUM($I515:X515)))</f>
        <v>0</v>
      </c>
      <c r="Z515" s="154">
        <f>IF(Z$5&lt;=$D515,0,IF(SUM($D515,I487)&gt;Z$5,$X498/I487,$X498-SUM($I515:Y515)))</f>
        <v>0</v>
      </c>
      <c r="AA515" s="154">
        <f>IF(AA$5&lt;=$D515,0,IF(SUM($D515,I487)&gt;AA$5,$X498/I487,$X498-SUM($I515:Z515)))</f>
        <v>0</v>
      </c>
      <c r="AB515" s="154">
        <f>IF(AB$5&lt;=$D515,0,IF(SUM($D515,I487)&gt;AB$5,$X498/I487,$X498-SUM($I515:AA515)))</f>
        <v>0</v>
      </c>
      <c r="AC515" s="154">
        <f>IF(AC$5&lt;=$D515,0,IF(SUM($D515,I487)&gt;AC$5,$X498/I487,$X498-SUM($I515:AB515)))</f>
        <v>0</v>
      </c>
      <c r="AD515" s="154">
        <f>IF(AD$5&lt;=$D515,0,IF(SUM($D515,I487)&gt;AD$5,$X498/I487,$X498-SUM($I515:AC515)))</f>
        <v>0</v>
      </c>
      <c r="AE515" s="154">
        <f>IF(AE$5&lt;=$D515,0,IF(SUM($D515,I487)&gt;AE$5,$X498/I487,$X498-SUM($I515:AD515)))</f>
        <v>0</v>
      </c>
      <c r="AF515" s="154">
        <f>IF(AF$5&lt;=$D515,0,IF(SUM($D515,I487)&gt;AF$5,$X498/I487,$X498-SUM($I515:AE515)))</f>
        <v>0</v>
      </c>
      <c r="AG515" s="154">
        <f>IF(AG$5&lt;=$D515,0,IF(SUM($D515,I487)&gt;AG$5,$X498/I487,$X498-SUM($I515:AF515)))</f>
        <v>0</v>
      </c>
      <c r="AH515" s="154">
        <f>IF(AH$5&lt;=$D515,0,IF(SUM($D515,I487)&gt;AH$5,$X498/I487,$X498-SUM($I515:AG515)))</f>
        <v>0</v>
      </c>
      <c r="AI515" s="154">
        <f>IF(AI$5&lt;=$D515,0,IF(SUM($D515,I487)&gt;AI$5,$X498/I487,$X498-SUM($I515:AH515)))</f>
        <v>0</v>
      </c>
      <c r="AJ515" s="154">
        <f>IF(AJ$5&lt;=$D515,0,IF(SUM($D515,I487)&gt;AJ$5,$X498/I487,$X498-SUM($I515:AI515)))</f>
        <v>0</v>
      </c>
      <c r="AK515" s="154">
        <f>IF(AK$5&lt;=$D515,0,IF(SUM($D515,I487)&gt;AK$5,$X498/I487,$X498-SUM($I515:AJ515)))</f>
        <v>0</v>
      </c>
      <c r="AL515" s="154">
        <f>IF(AL$5&lt;=$D515,0,IF(SUM($D515,I487)&gt;AL$5,$X498/I487,$X498-SUM($I515:AK515)))</f>
        <v>0</v>
      </c>
      <c r="AM515" s="154">
        <f>IF(AM$5&lt;=$D515,0,IF(SUM($D515,I487)&gt;AM$5,$X498/I487,$X498-SUM($I515:AL515)))</f>
        <v>0</v>
      </c>
      <c r="AN515" s="154">
        <f>IF(AN$5&lt;=$D515,0,IF(SUM($D515,I487)&gt;AN$5,$X498/I487,$X498-SUM($I515:AM515)))</f>
        <v>0</v>
      </c>
      <c r="AO515" s="154">
        <f>IF(AO$5&lt;=$D515,0,IF(SUM($D515,I487)&gt;AO$5,$X498/I487,$X498-SUM($I515:AN515)))</f>
        <v>0</v>
      </c>
      <c r="AP515" s="154">
        <f>IF(AP$5&lt;=$D515,0,IF(SUM($D515,I487)&gt;AP$5,$X498/I487,$X498-SUM($I515:AO515)))</f>
        <v>0</v>
      </c>
      <c r="AQ515" s="154">
        <f>IF(AQ$5&lt;=$D515,0,IF(SUM($D515,I487)&gt;AQ$5,$X498/I487,$X498-SUM($I515:AP515)))</f>
        <v>0</v>
      </c>
      <c r="AR515" s="154">
        <f>IF(AR$5&lt;=$D515,0,IF(SUM($D515,I487)&gt;AR$5,$X498/I487,$X498-SUM($I515:AQ515)))</f>
        <v>0</v>
      </c>
      <c r="AS515" s="154">
        <f>IF(AS$5&lt;=$D515,0,IF(SUM($D515,I487)&gt;AS$5,$X498/I487,$X498-SUM($I515:AR515)))</f>
        <v>0</v>
      </c>
      <c r="AT515" s="154">
        <f>IF(AT$5&lt;=$D515,0,IF(SUM($D515,I487)&gt;AT$5,$X498/I487,$X498-SUM($I515:AS515)))</f>
        <v>0</v>
      </c>
      <c r="AU515" s="154">
        <f>IF(AU$5&lt;=$D515,0,IF(SUM($D515,I487)&gt;AU$5,$X498/I487,$X498-SUM($I515:AT515)))</f>
        <v>0</v>
      </c>
      <c r="AV515" s="154">
        <f>IF(AV$5&lt;=$D515,0,IF(SUM($D515,I487)&gt;AV$5,$X498/I487,$X498-SUM($I515:AU515)))</f>
        <v>0</v>
      </c>
      <c r="AW515" s="154">
        <f>IF(AW$5&lt;=$D515,0,IF(SUM($D515,I487)&gt;AW$5,$X498/I487,$X498-SUM($I515:AV515)))</f>
        <v>0</v>
      </c>
      <c r="AX515" s="154">
        <f>IF(AX$5&lt;=$D515,0,IF(SUM($D515,I487)&gt;AX$5,$X498/I487,$X498-SUM($I515:AW515)))</f>
        <v>0</v>
      </c>
      <c r="AY515" s="154">
        <f>IF(AY$5&lt;=$D515,0,IF(SUM($D515,I487)&gt;AY$5,$X498/I487,$X498-SUM($I515:AX515)))</f>
        <v>0</v>
      </c>
      <c r="AZ515" s="154">
        <f>IF(AZ$5&lt;=$D515,0,IF(SUM($D515,I487)&gt;AZ$5,$X498/I487,$X498-SUM($I515:AY515)))</f>
        <v>0</v>
      </c>
      <c r="BA515" s="154">
        <f>IF(BA$5&lt;=$D515,0,IF(SUM($D515,I487)&gt;BA$5,$X498/I487,$X498-SUM($I515:AZ515)))</f>
        <v>0</v>
      </c>
      <c r="BB515" s="154">
        <f>IF(BB$5&lt;=$D515,0,IF(SUM($D515,I487)&gt;BB$5,$X498/I487,$X498-SUM($I515:BA515)))</f>
        <v>0</v>
      </c>
      <c r="BC515" s="154">
        <f>IF(BC$5&lt;=$D515,0,IF(SUM($D515,I487)&gt;BC$5,$X498/I487,$X498-SUM($I515:BB515)))</f>
        <v>0</v>
      </c>
      <c r="BD515" s="154">
        <f>IF(BD$5&lt;=$D515,0,IF(SUM($D515,I487)&gt;BD$5,$X498/I487,$X498-SUM($I515:BC515)))</f>
        <v>0</v>
      </c>
      <c r="BE515" s="154">
        <f>IF(BE$5&lt;=$D515,0,IF(SUM($D515,I487)&gt;BE$5,$X498/I487,$X498-SUM($I515:BD515)))</f>
        <v>0</v>
      </c>
      <c r="BF515" s="154">
        <f>IF(BF$5&lt;=$D515,0,IF(SUM($D515,I487)&gt;BF$5,$X498/I487,$X498-SUM($I515:BE515)))</f>
        <v>0</v>
      </c>
      <c r="BG515" s="154">
        <f>IF(BG$5&lt;=$D515,0,IF(SUM($D515,I487)&gt;BG$5,$X498/I487,$X498-SUM($I515:BF515)))</f>
        <v>0</v>
      </c>
      <c r="BH515" s="154">
        <f>IF(BH$5&lt;=$D515,0,IF(SUM($D515,I487)&gt;BH$5,$X498/I487,$X498-SUM($I515:BG515)))</f>
        <v>0</v>
      </c>
      <c r="BI515" s="154">
        <f>IF(BI$5&lt;=$D515,0,IF(SUM($D515,I487)&gt;BI$5,$X498/I487,$X498-SUM($I515:BH515)))</f>
        <v>0</v>
      </c>
      <c r="BJ515" s="154">
        <f>IF(BJ$5&lt;=$D515,0,IF(SUM($D515,I487)&gt;BJ$5,$X498/I487,$X498-SUM($I515:BI515)))</f>
        <v>0</v>
      </c>
      <c r="BK515" s="154">
        <f>IF(BK$5&lt;=$D515,0,IF(SUM($D515,I487)&gt;BK$5,$X498/I487,$X498-SUM($I515:BJ515)))</f>
        <v>0</v>
      </c>
      <c r="BL515" s="154">
        <f>IF(BL$5&lt;=$D515,0,IF(SUM($D515,I487)&gt;BL$5,$X498/I487,$X498-SUM($I515:BK515)))</f>
        <v>0</v>
      </c>
      <c r="BM515" s="154">
        <f>IF(BM$5&lt;=$D515,0,IF(SUM($D515,I487)&gt;BM$5,$X498/I487,$X498-SUM($I515:BL515)))</f>
        <v>0</v>
      </c>
      <c r="BN515" s="154">
        <f>IF(BN$5&lt;=$D515,0,IF(SUM($D515,I487)&gt;BN$5,$X498/I487,$X498-SUM($I515:BM515)))</f>
        <v>0</v>
      </c>
      <c r="BO515" s="154">
        <f>IF(BO$5&lt;=$D515,0,IF(SUM($D515,I487)&gt;BO$5,$X498/I487,$X498-SUM($I515:BN515)))</f>
        <v>0</v>
      </c>
      <c r="BP515" s="154">
        <f>IF(BP$5&lt;=$D515,0,IF(SUM($D515,I487)&gt;BP$5,$X498/I487,$X498-SUM($I515:BO515)))</f>
        <v>0</v>
      </c>
      <c r="BQ515" s="154">
        <f>IF(BQ$5&lt;=$D515,0,IF(SUM($D515,I487)&gt;BQ$5,$X498/I487,$X498-SUM($I515:BP515)))</f>
        <v>0</v>
      </c>
      <c r="BR515" s="154">
        <f>IF(BR$5&lt;=$D515,0,IF(SUM($D515,I487)&gt;BR$5,$X498/I487,$X498-SUM($I515:BQ515)))</f>
        <v>0</v>
      </c>
      <c r="BS515" s="154">
        <f>IF(BS$5&lt;=$D515,0,IF(SUM($D515,I487)&gt;BS$5,$X498/I487,$X498-SUM($I515:BR515)))</f>
        <v>0</v>
      </c>
      <c r="BT515" s="154">
        <f>IF(BT$5&lt;=$D515,0,IF(SUM($D515,I487)&gt;BT$5,$X498/I487,$X498-SUM($I515:BS515)))</f>
        <v>0</v>
      </c>
      <c r="BU515" s="154">
        <f>IF(BU$5&lt;=$D515,0,IF(SUM($D515,I487)&gt;BU$5,$X498/I487,$X498-SUM($I515:BT515)))</f>
        <v>0</v>
      </c>
      <c r="BV515" s="154">
        <f>IF(BV$5&lt;=$D515,0,IF(SUM($D515,I487)&gt;BV$5,$X498/I487,$X498-SUM($I515:BU515)))</f>
        <v>0</v>
      </c>
      <c r="BW515" s="154">
        <f>IF(BW$5&lt;=$D515,0,IF(SUM($D515,I487)&gt;BW$5,$X498/I487,$X498-SUM($I515:BV515)))</f>
        <v>0</v>
      </c>
    </row>
    <row r="516" spans="4:75" ht="12.75" customHeight="1" outlineLevel="1">
      <c r="D516" s="155">
        <f t="shared" si="193"/>
        <v>2028</v>
      </c>
      <c r="E516" s="120" t="s">
        <v>55</v>
      </c>
      <c r="I516" s="134"/>
      <c r="J516" s="152">
        <f>IF(J$5&lt;=$D516,0,IF(SUM($D516,I487)&gt;J$5,$Y498/I487,$Y498-SUM($I516:I516)))</f>
        <v>0</v>
      </c>
      <c r="K516" s="152">
        <f>IF(K$5&lt;=$D516,0,IF(SUM($D516,I487)&gt;K$5,$Y498/I487,$Y498-SUM($I516:J516)))</f>
        <v>0</v>
      </c>
      <c r="L516" s="152">
        <f>IF(L$5&lt;=$D516,0,IF(SUM($D516,I487)&gt;L$5,$Y498/I487,$Y498-SUM($I516:K516)))</f>
        <v>0</v>
      </c>
      <c r="M516" s="152">
        <f>IF(M$5&lt;=$D516,0,IF(SUM($D516,I487)&gt;M$5,$Y498/I487,$Y498-SUM($I516:L516)))</f>
        <v>0</v>
      </c>
      <c r="N516" s="152">
        <f>IF(N$5&lt;=$D516,0,IF(SUM($D516,I487)&gt;N$5,$Y498/I487,$Y498-SUM($I516:M516)))</f>
        <v>0</v>
      </c>
      <c r="O516" s="152">
        <f>IF(O$5&lt;=$D516,0,IF(SUM($D516,I487)&gt;O$5,$Y498/I487,$Y498-SUM($I516:N516)))</f>
        <v>0</v>
      </c>
      <c r="P516" s="152">
        <f>IF(P$5&lt;=$D516,0,IF(SUM($D516,I487)&gt;P$5,$Y498/I487,$Y498-SUM($I516:O516)))</f>
        <v>0</v>
      </c>
      <c r="Q516" s="152">
        <f>IF(Q$5&lt;=$D516,0,IF(SUM($D516,I487)&gt;Q$5,$Y498/I487,$Y498-SUM($I516:P516)))</f>
        <v>0</v>
      </c>
      <c r="R516" s="152">
        <f>IF(R$5&lt;=$D516,0,IF(SUM($D516,I487)&gt;R$5,$Y498/I487,$Y498-SUM($I516:Q516)))</f>
        <v>0</v>
      </c>
      <c r="S516" s="152">
        <f>IF(S$5&lt;=$D516,0,IF(SUM($D516,I487)&gt;S$5,$Y498/I487,$Y498-SUM($I516:R516)))</f>
        <v>0</v>
      </c>
      <c r="T516" s="152">
        <f>IF(T$5&lt;=$D516,0,IF(SUM($D516,I487)&gt;T$5,$Y498/I487,$Y498-SUM($I516:S516)))</f>
        <v>0</v>
      </c>
      <c r="U516" s="152">
        <f>IF(U$5&lt;=$D516,0,IF(SUM($D516,I487)&gt;U$5,$Y498/I487,$Y498-SUM($I516:T516)))</f>
        <v>0</v>
      </c>
      <c r="V516" s="152">
        <f>IF(V$5&lt;=$D516,0,IF(SUM($D516,I487)&gt;V$5,$Y498/I487,$Y498-SUM($I516:U516)))</f>
        <v>0</v>
      </c>
      <c r="W516" s="152">
        <f>IF(W$5&lt;=$D516,0,IF(SUM($D516,I487)&gt;W$5,$Y498/I487,$Y498-SUM($I516:V516)))</f>
        <v>0</v>
      </c>
      <c r="X516" s="152">
        <f>IF(X$5&lt;=$D516,0,IF(SUM($D516,I487)&gt;X$5,$Y498/I487,$Y498-SUM($I516:W516)))</f>
        <v>0</v>
      </c>
      <c r="Y516" s="152">
        <f>IF(Y$5&lt;=$D516,0,IF(SUM($D516,I487)&gt;Y$5,$Y498/I487,$Y498-SUM($I516:X516)))</f>
        <v>0</v>
      </c>
      <c r="Z516" s="153">
        <f>IF(Z$5&lt;=$D516,0,IF(SUM($D516,I487)&gt;Z$5,$Y498/I487,$Y498-SUM($I516:Y516)))</f>
        <v>0</v>
      </c>
      <c r="AA516" s="154">
        <f>IF(AA$5&lt;=$D516,0,IF(SUM($D516,I487)&gt;AA$5,$Y498/I487,$Y498-SUM($I516:Z516)))</f>
        <v>0</v>
      </c>
      <c r="AB516" s="154">
        <f>IF(AB$5&lt;=$D516,0,IF(SUM($D516,I487)&gt;AB$5,$Y498/I487,$Y498-SUM($I516:AA516)))</f>
        <v>0</v>
      </c>
      <c r="AC516" s="154">
        <f>IF(AC$5&lt;=$D516,0,IF(SUM($D516,I487)&gt;AC$5,$Y498/I487,$Y498-SUM($I516:AB516)))</f>
        <v>0</v>
      </c>
      <c r="AD516" s="154">
        <f>IF(AD$5&lt;=$D516,0,IF(SUM($D516,I487)&gt;AD$5,$Y498/I487,$Y498-SUM($I516:AC516)))</f>
        <v>0</v>
      </c>
      <c r="AE516" s="154">
        <f>IF(AE$5&lt;=$D516,0,IF(SUM($D516,I487)&gt;AE$5,$Y498/I487,$Y498-SUM($I516:AD516)))</f>
        <v>0</v>
      </c>
      <c r="AF516" s="154">
        <f>IF(AF$5&lt;=$D516,0,IF(SUM($D516,I487)&gt;AF$5,$Y498/I487,$Y498-SUM($I516:AE516)))</f>
        <v>0</v>
      </c>
      <c r="AG516" s="154">
        <f>IF(AG$5&lt;=$D516,0,IF(SUM($D516,I487)&gt;AG$5,$Y498/I487,$Y498-SUM($I516:AF516)))</f>
        <v>0</v>
      </c>
      <c r="AH516" s="154">
        <f>IF(AH$5&lt;=$D516,0,IF(SUM($D516,I487)&gt;AH$5,$Y498/I487,$Y498-SUM($I516:AG516)))</f>
        <v>0</v>
      </c>
      <c r="AI516" s="154">
        <f>IF(AI$5&lt;=$D516,0,IF(SUM($D516,I487)&gt;AI$5,$Y498/I487,$Y498-SUM($I516:AH516)))</f>
        <v>0</v>
      </c>
      <c r="AJ516" s="154">
        <f>IF(AJ$5&lt;=$D516,0,IF(SUM($D516,I487)&gt;AJ$5,$Y498/I487,$Y498-SUM($I516:AI516)))</f>
        <v>0</v>
      </c>
      <c r="AK516" s="154">
        <f>IF(AK$5&lt;=$D516,0,IF(SUM($D516,I487)&gt;AK$5,$Y498/I487,$Y498-SUM($I516:AJ516)))</f>
        <v>0</v>
      </c>
      <c r="AL516" s="154">
        <f>IF(AL$5&lt;=$D516,0,IF(SUM($D516,I487)&gt;AL$5,$Y498/I487,$Y498-SUM($I516:AK516)))</f>
        <v>0</v>
      </c>
      <c r="AM516" s="154">
        <f>IF(AM$5&lt;=$D516,0,IF(SUM($D516,I487)&gt;AM$5,$Y498/I487,$Y498-SUM($I516:AL516)))</f>
        <v>0</v>
      </c>
      <c r="AN516" s="154">
        <f>IF(AN$5&lt;=$D516,0,IF(SUM($D516,I487)&gt;AN$5,$Y498/I487,$Y498-SUM($I516:AM516)))</f>
        <v>0</v>
      </c>
      <c r="AO516" s="154">
        <f>IF(AO$5&lt;=$D516,0,IF(SUM($D516,I487)&gt;AO$5,$Y498/I487,$Y498-SUM($I516:AN516)))</f>
        <v>0</v>
      </c>
      <c r="AP516" s="154">
        <f>IF(AP$5&lt;=$D516,0,IF(SUM($D516,I487)&gt;AP$5,$Y498/I487,$Y498-SUM($I516:AO516)))</f>
        <v>0</v>
      </c>
      <c r="AQ516" s="154">
        <f>IF(AQ$5&lt;=$D516,0,IF(SUM($D516,I487)&gt;AQ$5,$Y498/I487,$Y498-SUM($I516:AP516)))</f>
        <v>0</v>
      </c>
      <c r="AR516" s="154">
        <f>IF(AR$5&lt;=$D516,0,IF(SUM($D516,I487)&gt;AR$5,$Y498/I487,$Y498-SUM($I516:AQ516)))</f>
        <v>0</v>
      </c>
      <c r="AS516" s="154">
        <f>IF(AS$5&lt;=$D516,0,IF(SUM($D516,I487)&gt;AS$5,$Y498/I487,$Y498-SUM($I516:AR516)))</f>
        <v>0</v>
      </c>
      <c r="AT516" s="154">
        <f>IF(AT$5&lt;=$D516,0,IF(SUM($D516,I487)&gt;AT$5,$Y498/I487,$Y498-SUM($I516:AS516)))</f>
        <v>0</v>
      </c>
      <c r="AU516" s="154">
        <f>IF(AU$5&lt;=$D516,0,IF(SUM($D516,I487)&gt;AU$5,$Y498/I487,$Y498-SUM($I516:AT516)))</f>
        <v>0</v>
      </c>
      <c r="AV516" s="154">
        <f>IF(AV$5&lt;=$D516,0,IF(SUM($D516,I487)&gt;AV$5,$Y498/I487,$Y498-SUM($I516:AU516)))</f>
        <v>0</v>
      </c>
      <c r="AW516" s="154">
        <f>IF(AW$5&lt;=$D516,0,IF(SUM($D516,I487)&gt;AW$5,$Y498/I487,$Y498-SUM($I516:AV516)))</f>
        <v>0</v>
      </c>
      <c r="AX516" s="154">
        <f>IF(AX$5&lt;=$D516,0,IF(SUM($D516,I487)&gt;AX$5,$Y498/I487,$Y498-SUM($I516:AW516)))</f>
        <v>0</v>
      </c>
      <c r="AY516" s="154">
        <f>IF(AY$5&lt;=$D516,0,IF(SUM($D516,I487)&gt;AY$5,$Y498/I487,$Y498-SUM($I516:AX516)))</f>
        <v>0</v>
      </c>
      <c r="AZ516" s="154">
        <f>IF(AZ$5&lt;=$D516,0,IF(SUM($D516,I487)&gt;AZ$5,$Y498/I487,$Y498-SUM($I516:AY516)))</f>
        <v>0</v>
      </c>
      <c r="BA516" s="154">
        <f>IF(BA$5&lt;=$D516,0,IF(SUM($D516,I487)&gt;BA$5,$Y498/I487,$Y498-SUM($I516:AZ516)))</f>
        <v>0</v>
      </c>
      <c r="BB516" s="154">
        <f>IF(BB$5&lt;=$D516,0,IF(SUM($D516,I487)&gt;BB$5,$Y498/I487,$Y498-SUM($I516:BA516)))</f>
        <v>0</v>
      </c>
      <c r="BC516" s="154">
        <f>IF(BC$5&lt;=$D516,0,IF(SUM($D516,I487)&gt;BC$5,$Y498/I487,$Y498-SUM($I516:BB516)))</f>
        <v>0</v>
      </c>
      <c r="BD516" s="154">
        <f>IF(BD$5&lt;=$D516,0,IF(SUM($D516,I487)&gt;BD$5,$Y498/I487,$Y498-SUM($I516:BC516)))</f>
        <v>0</v>
      </c>
      <c r="BE516" s="154">
        <f>IF(BE$5&lt;=$D516,0,IF(SUM($D516,I487)&gt;BE$5,$Y498/I487,$Y498-SUM($I516:BD516)))</f>
        <v>0</v>
      </c>
      <c r="BF516" s="154">
        <f>IF(BF$5&lt;=$D516,0,IF(SUM($D516,I487)&gt;BF$5,$Y498/I487,$Y498-SUM($I516:BE516)))</f>
        <v>0</v>
      </c>
      <c r="BG516" s="154">
        <f>IF(BG$5&lt;=$D516,0,IF(SUM($D516,I487)&gt;BG$5,$Y498/I487,$Y498-SUM($I516:BF516)))</f>
        <v>0</v>
      </c>
      <c r="BH516" s="154">
        <f>IF(BH$5&lt;=$D516,0,IF(SUM($D516,I487)&gt;BH$5,$Y498/I487,$Y498-SUM($I516:BG516)))</f>
        <v>0</v>
      </c>
      <c r="BI516" s="154">
        <f>IF(BI$5&lt;=$D516,0,IF(SUM($D516,I487)&gt;BI$5,$Y498/I487,$Y498-SUM($I516:BH516)))</f>
        <v>0</v>
      </c>
      <c r="BJ516" s="154">
        <f>IF(BJ$5&lt;=$D516,0,IF(SUM($D516,I487)&gt;BJ$5,$Y498/I487,$Y498-SUM($I516:BI516)))</f>
        <v>0</v>
      </c>
      <c r="BK516" s="154">
        <f>IF(BK$5&lt;=$D516,0,IF(SUM($D516,I487)&gt;BK$5,$Y498/I487,$Y498-SUM($I516:BJ516)))</f>
        <v>0</v>
      </c>
      <c r="BL516" s="154">
        <f>IF(BL$5&lt;=$D516,0,IF(SUM($D516,I487)&gt;BL$5,$Y498/I487,$Y498-SUM($I516:BK516)))</f>
        <v>0</v>
      </c>
      <c r="BM516" s="154">
        <f>IF(BM$5&lt;=$D516,0,IF(SUM($D516,I487)&gt;BM$5,$Y498/I487,$Y498-SUM($I516:BL516)))</f>
        <v>0</v>
      </c>
      <c r="BN516" s="154">
        <f>IF(BN$5&lt;=$D516,0,IF(SUM($D516,I487)&gt;BN$5,$Y498/I487,$Y498-SUM($I516:BM516)))</f>
        <v>0</v>
      </c>
      <c r="BO516" s="154">
        <f>IF(BO$5&lt;=$D516,0,IF(SUM($D516,I487)&gt;BO$5,$Y498/I487,$Y498-SUM($I516:BN516)))</f>
        <v>0</v>
      </c>
      <c r="BP516" s="154">
        <f>IF(BP$5&lt;=$D516,0,IF(SUM($D516,I487)&gt;BP$5,$Y498/I487,$Y498-SUM($I516:BO516)))</f>
        <v>0</v>
      </c>
      <c r="BQ516" s="154">
        <f>IF(BQ$5&lt;=$D516,0,IF(SUM($D516,I487)&gt;BQ$5,$Y498/I487,$Y498-SUM($I516:BP516)))</f>
        <v>0</v>
      </c>
      <c r="BR516" s="154">
        <f>IF(BR$5&lt;=$D516,0,IF(SUM($D516,I487)&gt;BR$5,$Y498/I487,$Y498-SUM($I516:BQ516)))</f>
        <v>0</v>
      </c>
      <c r="BS516" s="154">
        <f>IF(BS$5&lt;=$D516,0,IF(SUM($D516,I487)&gt;BS$5,$Y498/I487,$Y498-SUM($I516:BR516)))</f>
        <v>0</v>
      </c>
      <c r="BT516" s="154">
        <f>IF(BT$5&lt;=$D516,0,IF(SUM($D516,I487)&gt;BT$5,$Y498/I487,$Y498-SUM($I516:BS516)))</f>
        <v>0</v>
      </c>
      <c r="BU516" s="154">
        <f>IF(BU$5&lt;=$D516,0,IF(SUM($D516,I487)&gt;BU$5,$Y498/I487,$Y498-SUM($I516:BT516)))</f>
        <v>0</v>
      </c>
      <c r="BV516" s="154">
        <f>IF(BV$5&lt;=$D516,0,IF(SUM($D516,I487)&gt;BV$5,$Y498/I487,$Y498-SUM($I516:BU516)))</f>
        <v>0</v>
      </c>
      <c r="BW516" s="154">
        <f>IF(BW$5&lt;=$D516,0,IF(SUM($D516,I487)&gt;BW$5,$Y498/I487,$Y498-SUM($I516:BV516)))</f>
        <v>0</v>
      </c>
    </row>
    <row r="517" spans="4:75" ht="12.75" customHeight="1" outlineLevel="1">
      <c r="D517" s="155">
        <f t="shared" si="193"/>
        <v>2029</v>
      </c>
      <c r="E517" s="120" t="s">
        <v>55</v>
      </c>
      <c r="I517" s="134"/>
      <c r="J517" s="152">
        <f>IF(J$5&lt;=$D517,0,IF(SUM($D517,I487)&gt;J$5,$Z498/I487,$Z498-SUM($I517:I517)))</f>
        <v>0</v>
      </c>
      <c r="K517" s="152">
        <f>IF(K$5&lt;=$D517,0,IF(SUM($D517,I487)&gt;K$5,$Z498/I487,$Z498-SUM($I517:J517)))</f>
        <v>0</v>
      </c>
      <c r="L517" s="152">
        <f>IF(L$5&lt;=$D517,0,IF(SUM($D517,I487)&gt;L$5,$Z498/I487,$Z498-SUM($I517:K517)))</f>
        <v>0</v>
      </c>
      <c r="M517" s="152">
        <f>IF(M$5&lt;=$D517,0,IF(SUM($D517,I487)&gt;M$5,$Z498/I487,$Z498-SUM($I517:L517)))</f>
        <v>0</v>
      </c>
      <c r="N517" s="152">
        <f>IF(N$5&lt;=$D517,0,IF(SUM($D517,I487)&gt;N$5,$Z498/I487,$Z498-SUM($I517:M517)))</f>
        <v>0</v>
      </c>
      <c r="O517" s="152">
        <f>IF(O$5&lt;=$D517,0,IF(SUM($D517,I487)&gt;O$5,$Z498/I487,$Z498-SUM($I517:N517)))</f>
        <v>0</v>
      </c>
      <c r="P517" s="152">
        <f>IF(P$5&lt;=$D517,0,IF(SUM($D517,I487)&gt;P$5,$Z498/I487,$Z498-SUM($I517:O517)))</f>
        <v>0</v>
      </c>
      <c r="Q517" s="152">
        <f>IF(Q$5&lt;=$D517,0,IF(SUM($D517,I487)&gt;Q$5,$Z498/I487,$Z498-SUM($I517:P517)))</f>
        <v>0</v>
      </c>
      <c r="R517" s="152">
        <f>IF(R$5&lt;=$D517,0,IF(SUM($D517,I487)&gt;R$5,$Z498/I487,$Z498-SUM($I517:Q517)))</f>
        <v>0</v>
      </c>
      <c r="S517" s="152">
        <f>IF(S$5&lt;=$D517,0,IF(SUM($D517,I487)&gt;S$5,$Z498/I487,$Z498-SUM($I517:R517)))</f>
        <v>0</v>
      </c>
      <c r="T517" s="152">
        <f>IF(T$5&lt;=$D517,0,IF(SUM($D517,I487)&gt;T$5,$Z498/I487,$Z498-SUM($I517:S517)))</f>
        <v>0</v>
      </c>
      <c r="U517" s="152">
        <f>IF(U$5&lt;=$D517,0,IF(SUM($D517,I487)&gt;U$5,$Z498/I487,$Z498-SUM($I517:T517)))</f>
        <v>0</v>
      </c>
      <c r="V517" s="152">
        <f>IF(V$5&lt;=$D517,0,IF(SUM($D517,I487)&gt;V$5,$Z498/I487,$Z498-SUM($I517:U517)))</f>
        <v>0</v>
      </c>
      <c r="W517" s="152">
        <f>IF(W$5&lt;=$D517,0,IF(SUM($D517,I487)&gt;W$5,$Z498/I487,$Z498-SUM($I517:V517)))</f>
        <v>0</v>
      </c>
      <c r="X517" s="152">
        <f>IF(X$5&lt;=$D517,0,IF(SUM($D517,I487)&gt;X$5,$Z498/I487,$Z498-SUM($I517:W517)))</f>
        <v>0</v>
      </c>
      <c r="Y517" s="152">
        <f>IF(Y$5&lt;=$D517,0,IF(SUM($D517,I487)&gt;Y$5,$Z498/I487,$Z498-SUM($I517:X517)))</f>
        <v>0</v>
      </c>
      <c r="Z517" s="152">
        <f>IF(Z$5&lt;=$D517,0,IF(SUM($D517,I487)&gt;Z$5,$Z498/I487,$Z498-SUM($I517:Y517)))</f>
        <v>0</v>
      </c>
      <c r="AA517" s="153">
        <f>IF(AA$5&lt;=$D517,0,IF(SUM($D517,I487)&gt;AA$5,$Z498/I487,$Z498-SUM($I517:Z517)))</f>
        <v>0</v>
      </c>
      <c r="AB517" s="154">
        <f>IF(AB$5&lt;=$D517,0,IF(SUM($D517,I487)&gt;AB$5,$Z498/I487,$Z498-SUM($I517:AA517)))</f>
        <v>0</v>
      </c>
      <c r="AC517" s="154">
        <f>IF(AC$5&lt;=$D517,0,IF(SUM($D517,I487)&gt;AC$5,$Z498/I487,$Z498-SUM($I517:AB517)))</f>
        <v>0</v>
      </c>
      <c r="AD517" s="154">
        <f>IF(AD$5&lt;=$D517,0,IF(SUM($D517,I487)&gt;AD$5,$Z498/I487,$Z498-SUM($I517:AC517)))</f>
        <v>0</v>
      </c>
      <c r="AE517" s="154">
        <f>IF(AE$5&lt;=$D517,0,IF(SUM($D517,I487)&gt;AE$5,$Z498/I487,$Z498-SUM($I517:AD517)))</f>
        <v>0</v>
      </c>
      <c r="AF517" s="154">
        <f>IF(AF$5&lt;=$D517,0,IF(SUM($D517,I487)&gt;AF$5,$Z498/I487,$Z498-SUM($I517:AE517)))</f>
        <v>0</v>
      </c>
      <c r="AG517" s="154">
        <f>IF(AG$5&lt;=$D517,0,IF(SUM($D517,I487)&gt;AG$5,$Z498/I487,$Z498-SUM($I517:AF517)))</f>
        <v>0</v>
      </c>
      <c r="AH517" s="154">
        <f>IF(AH$5&lt;=$D517,0,IF(SUM($D517,I487)&gt;AH$5,$Z498/I487,$Z498-SUM($I517:AG517)))</f>
        <v>0</v>
      </c>
      <c r="AI517" s="154">
        <f>IF(AI$5&lt;=$D517,0,IF(SUM($D517,I487)&gt;AI$5,$Z498/I487,$Z498-SUM($I517:AH517)))</f>
        <v>0</v>
      </c>
      <c r="AJ517" s="154">
        <f>IF(AJ$5&lt;=$D517,0,IF(SUM($D517,I487)&gt;AJ$5,$Z498/I487,$Z498-SUM($I517:AI517)))</f>
        <v>0</v>
      </c>
      <c r="AK517" s="154">
        <f>IF(AK$5&lt;=$D517,0,IF(SUM($D517,I487)&gt;AK$5,$Z498/I487,$Z498-SUM($I517:AJ517)))</f>
        <v>0</v>
      </c>
      <c r="AL517" s="154">
        <f>IF(AL$5&lt;=$D517,0,IF(SUM($D517,I487)&gt;AL$5,$Z498/I487,$Z498-SUM($I517:AK517)))</f>
        <v>0</v>
      </c>
      <c r="AM517" s="154">
        <f>IF(AM$5&lt;=$D517,0,IF(SUM($D517,I487)&gt;AM$5,$Z498/I487,$Z498-SUM($I517:AL517)))</f>
        <v>0</v>
      </c>
      <c r="AN517" s="154">
        <f>IF(AN$5&lt;=$D517,0,IF(SUM($D517,I487)&gt;AN$5,$Z498/I487,$Z498-SUM($I517:AM517)))</f>
        <v>0</v>
      </c>
      <c r="AO517" s="154">
        <f>IF(AO$5&lt;=$D517,0,IF(SUM($D517,I487)&gt;AO$5,$Z498/I487,$Z498-SUM($I517:AN517)))</f>
        <v>0</v>
      </c>
      <c r="AP517" s="154">
        <f>IF(AP$5&lt;=$D517,0,IF(SUM($D517,I487)&gt;AP$5,$Z498/I487,$Z498-SUM($I517:AO517)))</f>
        <v>0</v>
      </c>
      <c r="AQ517" s="154">
        <f>IF(AQ$5&lt;=$D517,0,IF(SUM($D517,I487)&gt;AQ$5,$Z498/I487,$Z498-SUM($I517:AP517)))</f>
        <v>0</v>
      </c>
      <c r="AR517" s="154">
        <f>IF(AR$5&lt;=$D517,0,IF(SUM($D517,I487)&gt;AR$5,$Z498/I487,$Z498-SUM($I517:AQ517)))</f>
        <v>0</v>
      </c>
      <c r="AS517" s="154">
        <f>IF(AS$5&lt;=$D517,0,IF(SUM($D517,I487)&gt;AS$5,$Z498/I487,$Z498-SUM($I517:AR517)))</f>
        <v>0</v>
      </c>
      <c r="AT517" s="154">
        <f>IF(AT$5&lt;=$D517,0,IF(SUM($D517,I487)&gt;AT$5,$Z498/I487,$Z498-SUM($I517:AS517)))</f>
        <v>0</v>
      </c>
      <c r="AU517" s="154">
        <f>IF(AU$5&lt;=$D517,0,IF(SUM($D517,I487)&gt;AU$5,$Z498/I487,$Z498-SUM($I517:AT517)))</f>
        <v>0</v>
      </c>
      <c r="AV517" s="154">
        <f>IF(AV$5&lt;=$D517,0,IF(SUM($D517,I487)&gt;AV$5,$Z498/I487,$Z498-SUM($I517:AU517)))</f>
        <v>0</v>
      </c>
      <c r="AW517" s="154">
        <f>IF(AW$5&lt;=$D517,0,IF(SUM($D517,I487)&gt;AW$5,$Z498/I487,$Z498-SUM($I517:AV517)))</f>
        <v>0</v>
      </c>
      <c r="AX517" s="154">
        <f>IF(AX$5&lt;=$D517,0,IF(SUM($D517,I487)&gt;AX$5,$Z498/I487,$Z498-SUM($I517:AW517)))</f>
        <v>0</v>
      </c>
      <c r="AY517" s="154">
        <f>IF(AY$5&lt;=$D517,0,IF(SUM($D517,I487)&gt;AY$5,$Z498/I487,$Z498-SUM($I517:AX517)))</f>
        <v>0</v>
      </c>
      <c r="AZ517" s="154">
        <f>IF(AZ$5&lt;=$D517,0,IF(SUM($D517,I487)&gt;AZ$5,$Z498/I487,$Z498-SUM($I517:AY517)))</f>
        <v>0</v>
      </c>
      <c r="BA517" s="154">
        <f>IF(BA$5&lt;=$D517,0,IF(SUM($D517,I487)&gt;BA$5,$Z498/I487,$Z498-SUM($I517:AZ517)))</f>
        <v>0</v>
      </c>
      <c r="BB517" s="154">
        <f>IF(BB$5&lt;=$D517,0,IF(SUM($D517,I487)&gt;BB$5,$Z498/I487,$Z498-SUM($I517:BA517)))</f>
        <v>0</v>
      </c>
      <c r="BC517" s="154">
        <f>IF(BC$5&lt;=$D517,0,IF(SUM($D517,I487)&gt;BC$5,$Z498/I487,$Z498-SUM($I517:BB517)))</f>
        <v>0</v>
      </c>
      <c r="BD517" s="154">
        <f>IF(BD$5&lt;=$D517,0,IF(SUM($D517,I487)&gt;BD$5,$Z498/I487,$Z498-SUM($I517:BC517)))</f>
        <v>0</v>
      </c>
      <c r="BE517" s="154">
        <f>IF(BE$5&lt;=$D517,0,IF(SUM($D517,I487)&gt;BE$5,$Z498/I487,$Z498-SUM($I517:BD517)))</f>
        <v>0</v>
      </c>
      <c r="BF517" s="154">
        <f>IF(BF$5&lt;=$D517,0,IF(SUM($D517,I487)&gt;BF$5,$Z498/I487,$Z498-SUM($I517:BE517)))</f>
        <v>0</v>
      </c>
      <c r="BG517" s="154">
        <f>IF(BG$5&lt;=$D517,0,IF(SUM($D517,I487)&gt;BG$5,$Z498/I487,$Z498-SUM($I517:BF517)))</f>
        <v>0</v>
      </c>
      <c r="BH517" s="154">
        <f>IF(BH$5&lt;=$D517,0,IF(SUM($D517,I487)&gt;BH$5,$Z498/I487,$Z498-SUM($I517:BG517)))</f>
        <v>0</v>
      </c>
      <c r="BI517" s="154">
        <f>IF(BI$5&lt;=$D517,0,IF(SUM($D517,I487)&gt;BI$5,$Z498/I487,$Z498-SUM($I517:BH517)))</f>
        <v>0</v>
      </c>
      <c r="BJ517" s="154">
        <f>IF(BJ$5&lt;=$D517,0,IF(SUM($D517,I487)&gt;BJ$5,$Z498/I487,$Z498-SUM($I517:BI517)))</f>
        <v>0</v>
      </c>
      <c r="BK517" s="154">
        <f>IF(BK$5&lt;=$D517,0,IF(SUM($D517,I487)&gt;BK$5,$Z498/I487,$Z498-SUM($I517:BJ517)))</f>
        <v>0</v>
      </c>
      <c r="BL517" s="154">
        <f>IF(BL$5&lt;=$D517,0,IF(SUM($D517,I487)&gt;BL$5,$Z498/I487,$Z498-SUM($I517:BK517)))</f>
        <v>0</v>
      </c>
      <c r="BM517" s="154">
        <f>IF(BM$5&lt;=$D517,0,IF(SUM($D517,I487)&gt;BM$5,$Z498/I487,$Z498-SUM($I517:BL517)))</f>
        <v>0</v>
      </c>
      <c r="BN517" s="154">
        <f>IF(BN$5&lt;=$D517,0,IF(SUM($D517,I487)&gt;BN$5,$Z498/I487,$Z498-SUM($I517:BM517)))</f>
        <v>0</v>
      </c>
      <c r="BO517" s="154">
        <f>IF(BO$5&lt;=$D517,0,IF(SUM($D517,I487)&gt;BO$5,$Z498/I487,$Z498-SUM($I517:BN517)))</f>
        <v>0</v>
      </c>
      <c r="BP517" s="154">
        <f>IF(BP$5&lt;=$D517,0,IF(SUM($D517,I487)&gt;BP$5,$Z498/I487,$Z498-SUM($I517:BO517)))</f>
        <v>0</v>
      </c>
      <c r="BQ517" s="154">
        <f>IF(BQ$5&lt;=$D517,0,IF(SUM($D517,I487)&gt;BQ$5,$Z498/I487,$Z498-SUM($I517:BP517)))</f>
        <v>0</v>
      </c>
      <c r="BR517" s="154">
        <f>IF(BR$5&lt;=$D517,0,IF(SUM($D517,I487)&gt;BR$5,$Z498/I487,$Z498-SUM($I517:BQ517)))</f>
        <v>0</v>
      </c>
      <c r="BS517" s="154">
        <f>IF(BS$5&lt;=$D517,0,IF(SUM($D517,I487)&gt;BS$5,$Z498/I487,$Z498-SUM($I517:BR517)))</f>
        <v>0</v>
      </c>
      <c r="BT517" s="154">
        <f>IF(BT$5&lt;=$D517,0,IF(SUM($D517,I487)&gt;BT$5,$Z498/I487,$Z498-SUM($I517:BS517)))</f>
        <v>0</v>
      </c>
      <c r="BU517" s="154">
        <f>IF(BU$5&lt;=$D517,0,IF(SUM($D517,I487)&gt;BU$5,$Z498/I487,$Z498-SUM($I517:BT517)))</f>
        <v>0</v>
      </c>
      <c r="BV517" s="154">
        <f>IF(BV$5&lt;=$D517,0,IF(SUM($D517,I487)&gt;BV$5,$Z498/I487,$Z498-SUM($I517:BU517)))</f>
        <v>0</v>
      </c>
      <c r="BW517" s="154">
        <f>IF(BW$5&lt;=$D517,0,IF(SUM($D517,I487)&gt;BW$5,$Z498/I487,$Z498-SUM($I517:BV517)))</f>
        <v>0</v>
      </c>
    </row>
    <row r="518" spans="4:75" ht="12.75" customHeight="1" outlineLevel="1">
      <c r="D518" s="155">
        <f t="shared" si="193"/>
        <v>2030</v>
      </c>
      <c r="E518" s="120" t="s">
        <v>55</v>
      </c>
      <c r="I518" s="134"/>
      <c r="J518" s="152">
        <f>IF(J$5&lt;=$D518,0,IF(SUM($D518,I487)&gt;J$5,$AA498/I487,$AA498-SUM($I518:I518)))</f>
        <v>0</v>
      </c>
      <c r="K518" s="152">
        <f>IF(K$5&lt;=$D518,0,IF(SUM($D518,I487)&gt;K$5,$AA498/I487,$AA498-SUM($I518:J518)))</f>
        <v>0</v>
      </c>
      <c r="L518" s="152">
        <f>IF(L$5&lt;=$D518,0,IF(SUM($D518,I487)&gt;L$5,$AA498/I487,$AA498-SUM($I518:K518)))</f>
        <v>0</v>
      </c>
      <c r="M518" s="152">
        <f>IF(M$5&lt;=$D518,0,IF(SUM($D518,I487)&gt;M$5,$AA498/I487,$AA498-SUM($I518:L518)))</f>
        <v>0</v>
      </c>
      <c r="N518" s="152">
        <f>IF(N$5&lt;=$D518,0,IF(SUM($D518,I487)&gt;N$5,$AA498/I487,$AA498-SUM($I518:M518)))</f>
        <v>0</v>
      </c>
      <c r="O518" s="152">
        <f>IF(O$5&lt;=$D518,0,IF(SUM($D518,I487)&gt;O$5,$AA498/I487,$AA498-SUM($I518:N518)))</f>
        <v>0</v>
      </c>
      <c r="P518" s="152">
        <f>IF(P$5&lt;=$D518,0,IF(SUM($D518,I487)&gt;P$5,$AA498/I487,$AA498-SUM($I518:O518)))</f>
        <v>0</v>
      </c>
      <c r="Q518" s="152">
        <f>IF(Q$5&lt;=$D518,0,IF(SUM($D518,I487)&gt;Q$5,$AA498/I487,$AA498-SUM($I518:P518)))</f>
        <v>0</v>
      </c>
      <c r="R518" s="152">
        <f>IF(R$5&lt;=$D518,0,IF(SUM($D518,I487)&gt;R$5,$AA498/I487,$AA498-SUM($I518:Q518)))</f>
        <v>0</v>
      </c>
      <c r="S518" s="152">
        <f>IF(S$5&lt;=$D518,0,IF(SUM($D518,I487)&gt;S$5,$AA498/I487,$AA498-SUM($I518:R518)))</f>
        <v>0</v>
      </c>
      <c r="T518" s="152">
        <f>IF(T$5&lt;=$D518,0,IF(SUM($D518,I487)&gt;T$5,$AA498/I487,$AA498-SUM($I518:S518)))</f>
        <v>0</v>
      </c>
      <c r="U518" s="152">
        <f>IF(U$5&lt;=$D518,0,IF(SUM($D518,I487)&gt;U$5,$AA498/I487,$AA498-SUM($I518:T518)))</f>
        <v>0</v>
      </c>
      <c r="V518" s="152">
        <f>IF(V$5&lt;=$D518,0,IF(SUM($D518,I487)&gt;V$5,$AA498/I487,$AA498-SUM($I518:U518)))</f>
        <v>0</v>
      </c>
      <c r="W518" s="152">
        <f>IF(W$5&lt;=$D518,0,IF(SUM($D518,I487)&gt;W$5,$AA498/I487,$AA498-SUM($I518:V518)))</f>
        <v>0</v>
      </c>
      <c r="X518" s="152">
        <f>IF(X$5&lt;=$D518,0,IF(SUM($D518,I487)&gt;X$5,$AA498/I487,$AA498-SUM($I518:W518)))</f>
        <v>0</v>
      </c>
      <c r="Y518" s="152">
        <f>IF(Y$5&lt;=$D518,0,IF(SUM($D518,I487)&gt;Y$5,$AA498/I487,$AA498-SUM($I518:X518)))</f>
        <v>0</v>
      </c>
      <c r="Z518" s="152">
        <f>IF(Z$5&lt;=$D518,0,IF(SUM($D518,I487)&gt;Z$5,$AA498/I487,$AA498-SUM($I518:Y518)))</f>
        <v>0</v>
      </c>
      <c r="AA518" s="152">
        <f>IF(AA$5&lt;=$D518,0,IF(SUM($D518,I487)&gt;AA$5,$AA498/I487,$AA498-SUM($I518:Z518)))</f>
        <v>0</v>
      </c>
      <c r="AB518" s="153">
        <f>IF(AB$5&lt;=$D518,0,IF(SUM($D518,I487)&gt;AB$5,$AA498/I487,$AA498-SUM($I518:AA518)))</f>
        <v>0</v>
      </c>
      <c r="AC518" s="154">
        <f>IF(AC$5&lt;=$D518,0,IF(SUM($D518,I487)&gt;AC$5,$AA498/I487,$AA498-SUM($I518:AB518)))</f>
        <v>0</v>
      </c>
      <c r="AD518" s="154">
        <f>IF(AD$5&lt;=$D518,0,IF(SUM($D518,I487)&gt;AD$5,$AA498/I487,$AA498-SUM($I518:AC518)))</f>
        <v>0</v>
      </c>
      <c r="AE518" s="154">
        <f>IF(AE$5&lt;=$D518,0,IF(SUM($D518,I487)&gt;AE$5,$AA498/I487,$AA498-SUM($I518:AD518)))</f>
        <v>0</v>
      </c>
      <c r="AF518" s="154">
        <f>IF(AF$5&lt;=$D518,0,IF(SUM($D518,I487)&gt;AF$5,$AA498/I487,$AA498-SUM($I518:AE518)))</f>
        <v>0</v>
      </c>
      <c r="AG518" s="154">
        <f>IF(AG$5&lt;=$D518,0,IF(SUM($D518,I487)&gt;AG$5,$AA498/I487,$AA498-SUM($I518:AF518)))</f>
        <v>0</v>
      </c>
      <c r="AH518" s="154">
        <f>IF(AH$5&lt;=$D518,0,IF(SUM($D518,I487)&gt;AH$5,$AA498/I487,$AA498-SUM($I518:AG518)))</f>
        <v>0</v>
      </c>
      <c r="AI518" s="154">
        <f>IF(AI$5&lt;=$D518,0,IF(SUM($D518,I487)&gt;AI$5,$AA498/I487,$AA498-SUM($I518:AH518)))</f>
        <v>0</v>
      </c>
      <c r="AJ518" s="154">
        <f>IF(AJ$5&lt;=$D518,0,IF(SUM($D518,I487)&gt;AJ$5,$AA498/I487,$AA498-SUM($I518:AI518)))</f>
        <v>0</v>
      </c>
      <c r="AK518" s="154">
        <f>IF(AK$5&lt;=$D518,0,IF(SUM($D518,I487)&gt;AK$5,$AA498/I487,$AA498-SUM($I518:AJ518)))</f>
        <v>0</v>
      </c>
      <c r="AL518" s="154">
        <f>IF(AL$5&lt;=$D518,0,IF(SUM($D518,I487)&gt;AL$5,$AA498/I487,$AA498-SUM($I518:AK518)))</f>
        <v>0</v>
      </c>
      <c r="AM518" s="154">
        <f>IF(AM$5&lt;=$D518,0,IF(SUM($D518,I487)&gt;AM$5,$AA498/I487,$AA498-SUM($I518:AL518)))</f>
        <v>0</v>
      </c>
      <c r="AN518" s="154">
        <f>IF(AN$5&lt;=$D518,0,IF(SUM($D518,I487)&gt;AN$5,$AA498/I487,$AA498-SUM($I518:AM518)))</f>
        <v>0</v>
      </c>
      <c r="AO518" s="154">
        <f>IF(AO$5&lt;=$D518,0,IF(SUM($D518,I487)&gt;AO$5,$AA498/I487,$AA498-SUM($I518:AN518)))</f>
        <v>0</v>
      </c>
      <c r="AP518" s="154">
        <f>IF(AP$5&lt;=$D518,0,IF(SUM($D518,I487)&gt;AP$5,$AA498/I487,$AA498-SUM($I518:AO518)))</f>
        <v>0</v>
      </c>
      <c r="AQ518" s="154">
        <f>IF(AQ$5&lt;=$D518,0,IF(SUM($D518,I487)&gt;AQ$5,$AA498/I487,$AA498-SUM($I518:AP518)))</f>
        <v>0</v>
      </c>
      <c r="AR518" s="154">
        <f>IF(AR$5&lt;=$D518,0,IF(SUM($D518,I487)&gt;AR$5,$AA498/I487,$AA498-SUM($I518:AQ518)))</f>
        <v>0</v>
      </c>
      <c r="AS518" s="154">
        <f>IF(AS$5&lt;=$D518,0,IF(SUM($D518,I487)&gt;AS$5,$AA498/I487,$AA498-SUM($I518:AR518)))</f>
        <v>0</v>
      </c>
      <c r="AT518" s="154">
        <f>IF(AT$5&lt;=$D518,0,IF(SUM($D518,I487)&gt;AT$5,$AA498/I487,$AA498-SUM($I518:AS518)))</f>
        <v>0</v>
      </c>
      <c r="AU518" s="154">
        <f>IF(AU$5&lt;=$D518,0,IF(SUM($D518,I487)&gt;AU$5,$AA498/I487,$AA498-SUM($I518:AT518)))</f>
        <v>0</v>
      </c>
      <c r="AV518" s="154">
        <f>IF(AV$5&lt;=$D518,0,IF(SUM($D518,I487)&gt;AV$5,$AA498/I487,$AA498-SUM($I518:AU518)))</f>
        <v>0</v>
      </c>
      <c r="AW518" s="154">
        <f>IF(AW$5&lt;=$D518,0,IF(SUM($D518,I487)&gt;AW$5,$AA498/I487,$AA498-SUM($I518:AV518)))</f>
        <v>0</v>
      </c>
      <c r="AX518" s="154">
        <f>IF(AX$5&lt;=$D518,0,IF(SUM($D518,I487)&gt;AX$5,$AA498/I487,$AA498-SUM($I518:AW518)))</f>
        <v>0</v>
      </c>
      <c r="AY518" s="154">
        <f>IF(AY$5&lt;=$D518,0,IF(SUM($D518,I487)&gt;AY$5,$AA498/I487,$AA498-SUM($I518:AX518)))</f>
        <v>0</v>
      </c>
      <c r="AZ518" s="154">
        <f>IF(AZ$5&lt;=$D518,0,IF(SUM($D518,I487)&gt;AZ$5,$AA498/I487,$AA498-SUM($I518:AY518)))</f>
        <v>0</v>
      </c>
      <c r="BA518" s="154">
        <f>IF(BA$5&lt;=$D518,0,IF(SUM($D518,I487)&gt;BA$5,$AA498/I487,$AA498-SUM($I518:AZ518)))</f>
        <v>0</v>
      </c>
      <c r="BB518" s="154">
        <f>IF(BB$5&lt;=$D518,0,IF(SUM($D518,I487)&gt;BB$5,$AA498/I487,$AA498-SUM($I518:BA518)))</f>
        <v>0</v>
      </c>
      <c r="BC518" s="154">
        <f>IF(BC$5&lt;=$D518,0,IF(SUM($D518,I487)&gt;BC$5,$AA498/I487,$AA498-SUM($I518:BB518)))</f>
        <v>0</v>
      </c>
      <c r="BD518" s="154">
        <f>IF(BD$5&lt;=$D518,0,IF(SUM($D518,I487)&gt;BD$5,$AA498/I487,$AA498-SUM($I518:BC518)))</f>
        <v>0</v>
      </c>
      <c r="BE518" s="154">
        <f>IF(BE$5&lt;=$D518,0,IF(SUM($D518,I487)&gt;BE$5,$AA498/I487,$AA498-SUM($I518:BD518)))</f>
        <v>0</v>
      </c>
      <c r="BF518" s="154">
        <f>IF(BF$5&lt;=$D518,0,IF(SUM($D518,I487)&gt;BF$5,$AA498/I487,$AA498-SUM($I518:BE518)))</f>
        <v>0</v>
      </c>
      <c r="BG518" s="154">
        <f>IF(BG$5&lt;=$D518,0,IF(SUM($D518,I487)&gt;BG$5,$AA498/I487,$AA498-SUM($I518:BF518)))</f>
        <v>0</v>
      </c>
      <c r="BH518" s="154">
        <f>IF(BH$5&lt;=$D518,0,IF(SUM($D518,I487)&gt;BH$5,$AA498/I487,$AA498-SUM($I518:BG518)))</f>
        <v>0</v>
      </c>
      <c r="BI518" s="154">
        <f>IF(BI$5&lt;=$D518,0,IF(SUM($D518,I487)&gt;BI$5,$AA498/I487,$AA498-SUM($I518:BH518)))</f>
        <v>0</v>
      </c>
      <c r="BJ518" s="154">
        <f>IF(BJ$5&lt;=$D518,0,IF(SUM($D518,I487)&gt;BJ$5,$AA498/I487,$AA498-SUM($I518:BI518)))</f>
        <v>0</v>
      </c>
      <c r="BK518" s="154">
        <f>IF(BK$5&lt;=$D518,0,IF(SUM($D518,I487)&gt;BK$5,$AA498/I487,$AA498-SUM($I518:BJ518)))</f>
        <v>0</v>
      </c>
      <c r="BL518" s="154">
        <f>IF(BL$5&lt;=$D518,0,IF(SUM($D518,I487)&gt;BL$5,$AA498/I487,$AA498-SUM($I518:BK518)))</f>
        <v>0</v>
      </c>
      <c r="BM518" s="154">
        <f>IF(BM$5&lt;=$D518,0,IF(SUM($D518,I487)&gt;BM$5,$AA498/I487,$AA498-SUM($I518:BL518)))</f>
        <v>0</v>
      </c>
      <c r="BN518" s="154">
        <f>IF(BN$5&lt;=$D518,0,IF(SUM($D518,I487)&gt;BN$5,$AA498/I487,$AA498-SUM($I518:BM518)))</f>
        <v>0</v>
      </c>
      <c r="BO518" s="154">
        <f>IF(BO$5&lt;=$D518,0,IF(SUM($D518,I487)&gt;BO$5,$AA498/I487,$AA498-SUM($I518:BN518)))</f>
        <v>0</v>
      </c>
      <c r="BP518" s="154">
        <f>IF(BP$5&lt;=$D518,0,IF(SUM($D518,I487)&gt;BP$5,$AA498/I487,$AA498-SUM($I518:BO518)))</f>
        <v>0</v>
      </c>
      <c r="BQ518" s="154">
        <f>IF(BQ$5&lt;=$D518,0,IF(SUM($D518,I487)&gt;BQ$5,$AA498/I487,$AA498-SUM($I518:BP518)))</f>
        <v>0</v>
      </c>
      <c r="BR518" s="154">
        <f>IF(BR$5&lt;=$D518,0,IF(SUM($D518,I487)&gt;BR$5,$AA498/I487,$AA498-SUM($I518:BQ518)))</f>
        <v>0</v>
      </c>
      <c r="BS518" s="154">
        <f>IF(BS$5&lt;=$D518,0,IF(SUM($D518,I487)&gt;BS$5,$AA498/I487,$AA498-SUM($I518:BR518)))</f>
        <v>0</v>
      </c>
      <c r="BT518" s="154">
        <f>IF(BT$5&lt;=$D518,0,IF(SUM($D518,I487)&gt;BT$5,$AA498/I487,$AA498-SUM($I518:BS518)))</f>
        <v>0</v>
      </c>
      <c r="BU518" s="154">
        <f>IF(BU$5&lt;=$D518,0,IF(SUM($D518,I487)&gt;BU$5,$AA498/I487,$AA498-SUM($I518:BT518)))</f>
        <v>0</v>
      </c>
      <c r="BV518" s="154">
        <f>IF(BV$5&lt;=$D518,0,IF(SUM($D518,I487)&gt;BV$5,$AA498/I487,$AA498-SUM($I518:BU518)))</f>
        <v>0</v>
      </c>
      <c r="BW518" s="154">
        <f>IF(BW$5&lt;=$D518,0,IF(SUM($D518,I487)&gt;BW$5,$AA498/I487,$AA498-SUM($I518:BV518)))</f>
        <v>0</v>
      </c>
    </row>
    <row r="519" spans="4:75" ht="12.75" customHeight="1" outlineLevel="1">
      <c r="D519" s="155">
        <f t="shared" si="193"/>
        <v>2031</v>
      </c>
      <c r="E519" s="120" t="s">
        <v>55</v>
      </c>
      <c r="I519" s="134"/>
      <c r="J519" s="152">
        <f>IF(J$5&lt;=$D519,0,IF(SUM($D519,I487)&gt;J$5,$AB498/I487,$AB498-SUM($I519:I519)))</f>
        <v>0</v>
      </c>
      <c r="K519" s="152">
        <f>IF(K$5&lt;=$D519,0,IF(SUM($D519,I487)&gt;K$5,$AB498/I487,$AB498-SUM($I519:J519)))</f>
        <v>0</v>
      </c>
      <c r="L519" s="152">
        <f>IF(L$5&lt;=$D519,0,IF(SUM($D519,I487)&gt;L$5,$AB498/I487,$AB498-SUM($I519:K519)))</f>
        <v>0</v>
      </c>
      <c r="M519" s="152">
        <f>IF(M$5&lt;=$D519,0,IF(SUM($D519,I487)&gt;M$5,$AB498/I487,$AB498-SUM($I519:L519)))</f>
        <v>0</v>
      </c>
      <c r="N519" s="152">
        <f>IF(N$5&lt;=$D519,0,IF(SUM($D519,I487)&gt;N$5,$AB498/I487,$AB498-SUM($I519:M519)))</f>
        <v>0</v>
      </c>
      <c r="O519" s="152">
        <f>IF(O$5&lt;=$D519,0,IF(SUM($D519,I487)&gt;O$5,$AB498/I487,$AB498-SUM($I519:N519)))</f>
        <v>0</v>
      </c>
      <c r="P519" s="152">
        <f>IF(P$5&lt;=$D519,0,IF(SUM($D519,I487)&gt;P$5,$AB498/I487,$AB498-SUM($I519:O519)))</f>
        <v>0</v>
      </c>
      <c r="Q519" s="152">
        <f>IF(Q$5&lt;=$D519,0,IF(SUM($D519,I487)&gt;Q$5,$AB498/I487,$AB498-SUM($I519:P519)))</f>
        <v>0</v>
      </c>
      <c r="R519" s="152">
        <f>IF(R$5&lt;=$D519,0,IF(SUM($D519,I487)&gt;R$5,$AB498/I487,$AB498-SUM($I519:Q519)))</f>
        <v>0</v>
      </c>
      <c r="S519" s="152">
        <f>IF(S$5&lt;=$D519,0,IF(SUM($D519,I487)&gt;S$5,$AB498/I487,$AB498-SUM($I519:R519)))</f>
        <v>0</v>
      </c>
      <c r="T519" s="152">
        <f>IF(T$5&lt;=$D519,0,IF(SUM($D519,I487)&gt;T$5,$AB498/I487,$AB498-SUM($I519:S519)))</f>
        <v>0</v>
      </c>
      <c r="U519" s="152">
        <f>IF(U$5&lt;=$D519,0,IF(SUM($D519,I487)&gt;U$5,$AB498/I487,$AB498-SUM($I519:T519)))</f>
        <v>0</v>
      </c>
      <c r="V519" s="152">
        <f>IF(V$5&lt;=$D519,0,IF(SUM($D519,I487)&gt;V$5,$AB498/I487,$AB498-SUM($I519:U519)))</f>
        <v>0</v>
      </c>
      <c r="W519" s="152">
        <f>IF(W$5&lt;=$D519,0,IF(SUM($D519,I487)&gt;W$5,$AB498/I487,$AB498-SUM($I519:V519)))</f>
        <v>0</v>
      </c>
      <c r="X519" s="152">
        <f>IF(X$5&lt;=$D519,0,IF(SUM($D519,I487)&gt;X$5,$AB498/I487,$AB498-SUM($I519:W519)))</f>
        <v>0</v>
      </c>
      <c r="Y519" s="152">
        <f>IF(Y$5&lt;=$D519,0,IF(SUM($D519,I487)&gt;Y$5,$AB498/I487,$AB498-SUM($I519:X519)))</f>
        <v>0</v>
      </c>
      <c r="Z519" s="152">
        <f>IF(Z$5&lt;=$D519,0,IF(SUM($D519,I487)&gt;Z$5,$AB498/I487,$AB498-SUM($I519:Y519)))</f>
        <v>0</v>
      </c>
      <c r="AA519" s="152">
        <f>IF(AA$5&lt;=$D519,0,IF(SUM($D519,I487)&gt;AA$5,$AB498/I487,$AB498-SUM($I519:Z519)))</f>
        <v>0</v>
      </c>
      <c r="AB519" s="152">
        <f>IF(AB$5&lt;=$D519,0,IF(SUM($D519,I487)&gt;AB$5,$AB498/I487,$AB498-SUM($I519:AA519)))</f>
        <v>0</v>
      </c>
      <c r="AC519" s="153">
        <f>IF(AC$5&lt;=$D519,0,IF(SUM($D519,I487)&gt;AC$5,$AB498/I487,$AB498-SUM($I519:AB519)))</f>
        <v>0</v>
      </c>
      <c r="AD519" s="154">
        <f>IF(AD$5&lt;=$D519,0,IF(SUM($D519,I487)&gt;AD$5,$AB498/I487,$AB498-SUM($I519:AC519)))</f>
        <v>0</v>
      </c>
      <c r="AE519" s="154">
        <f>IF(AE$5&lt;=$D519,0,IF(SUM($D519,I487)&gt;AE$5,$AB498/I487,$AB498-SUM($I519:AD519)))</f>
        <v>0</v>
      </c>
      <c r="AF519" s="154">
        <f>IF(AF$5&lt;=$D519,0,IF(SUM($D519,I487)&gt;AF$5,$AB498/I487,$AB498-SUM($I519:AE519)))</f>
        <v>0</v>
      </c>
      <c r="AG519" s="154">
        <f>IF(AG$5&lt;=$D519,0,IF(SUM($D519,I487)&gt;AG$5,$AB498/I487,$AB498-SUM($I519:AF519)))</f>
        <v>0</v>
      </c>
      <c r="AH519" s="154">
        <f>IF(AH$5&lt;=$D519,0,IF(SUM($D519,I487)&gt;AH$5,$AB498/I487,$AB498-SUM($I519:AG519)))</f>
        <v>0</v>
      </c>
      <c r="AI519" s="154">
        <f>IF(AI$5&lt;=$D519,0,IF(SUM($D519,I487)&gt;AI$5,$AB498/I487,$AB498-SUM($I519:AH519)))</f>
        <v>0</v>
      </c>
      <c r="AJ519" s="154">
        <f>IF(AJ$5&lt;=$D519,0,IF(SUM($D519,I487)&gt;AJ$5,$AB498/I487,$AB498-SUM($I519:AI519)))</f>
        <v>0</v>
      </c>
      <c r="AK519" s="154">
        <f>IF(AK$5&lt;=$D519,0,IF(SUM($D519,I487)&gt;AK$5,$AB498/I487,$AB498-SUM($I519:AJ519)))</f>
        <v>0</v>
      </c>
      <c r="AL519" s="154">
        <f>IF(AL$5&lt;=$D519,0,IF(SUM($D519,I487)&gt;AL$5,$AB498/I487,$AB498-SUM($I519:AK519)))</f>
        <v>0</v>
      </c>
      <c r="AM519" s="154">
        <f>IF(AM$5&lt;=$D519,0,IF(SUM($D519,I487)&gt;AM$5,$AB498/I487,$AB498-SUM($I519:AL519)))</f>
        <v>0</v>
      </c>
      <c r="AN519" s="154">
        <f>IF(AN$5&lt;=$D519,0,IF(SUM($D519,I487)&gt;AN$5,$AB498/I487,$AB498-SUM($I519:AM519)))</f>
        <v>0</v>
      </c>
      <c r="AO519" s="154">
        <f>IF(AO$5&lt;=$D519,0,IF(SUM($D519,I487)&gt;AO$5,$AB498/I487,$AB498-SUM($I519:AN519)))</f>
        <v>0</v>
      </c>
      <c r="AP519" s="154">
        <f>IF(AP$5&lt;=$D519,0,IF(SUM($D519,I487)&gt;AP$5,$AB498/I487,$AB498-SUM($I519:AO519)))</f>
        <v>0</v>
      </c>
      <c r="AQ519" s="154">
        <f>IF(AQ$5&lt;=$D519,0,IF(SUM($D519,I487)&gt;AQ$5,$AB498/I487,$AB498-SUM($I519:AP519)))</f>
        <v>0</v>
      </c>
      <c r="AR519" s="154">
        <f>IF(AR$5&lt;=$D519,0,IF(SUM($D519,I487)&gt;AR$5,$AB498/I487,$AB498-SUM($I519:AQ519)))</f>
        <v>0</v>
      </c>
      <c r="AS519" s="154">
        <f>IF(AS$5&lt;=$D519,0,IF(SUM($D519,I487)&gt;AS$5,$AB498/I487,$AB498-SUM($I519:AR519)))</f>
        <v>0</v>
      </c>
      <c r="AT519" s="154">
        <f>IF(AT$5&lt;=$D519,0,IF(SUM($D519,I487)&gt;AT$5,$AB498/I487,$AB498-SUM($I519:AS519)))</f>
        <v>0</v>
      </c>
      <c r="AU519" s="154">
        <f>IF(AU$5&lt;=$D519,0,IF(SUM($D519,I487)&gt;AU$5,$AB498/I487,$AB498-SUM($I519:AT519)))</f>
        <v>0</v>
      </c>
      <c r="AV519" s="154">
        <f>IF(AV$5&lt;=$D519,0,IF(SUM($D519,I487)&gt;AV$5,$AB498/I487,$AB498-SUM($I519:AU519)))</f>
        <v>0</v>
      </c>
      <c r="AW519" s="154">
        <f>IF(AW$5&lt;=$D519,0,IF(SUM($D519,I487)&gt;AW$5,$AB498/I487,$AB498-SUM($I519:AV519)))</f>
        <v>0</v>
      </c>
      <c r="AX519" s="154">
        <f>IF(AX$5&lt;=$D519,0,IF(SUM($D519,I487)&gt;AX$5,$AB498/I487,$AB498-SUM($I519:AW519)))</f>
        <v>0</v>
      </c>
      <c r="AY519" s="154">
        <f>IF(AY$5&lt;=$D519,0,IF(SUM($D519,I487)&gt;AY$5,$AB498/I487,$AB498-SUM($I519:AX519)))</f>
        <v>0</v>
      </c>
      <c r="AZ519" s="154">
        <f>IF(AZ$5&lt;=$D519,0,IF(SUM($D519,I487)&gt;AZ$5,$AB498/I487,$AB498-SUM($I519:AY519)))</f>
        <v>0</v>
      </c>
      <c r="BA519" s="154">
        <f>IF(BA$5&lt;=$D519,0,IF(SUM($D519,I487)&gt;BA$5,$AB498/I487,$AB498-SUM($I519:AZ519)))</f>
        <v>0</v>
      </c>
      <c r="BB519" s="154">
        <f>IF(BB$5&lt;=$D519,0,IF(SUM($D519,I487)&gt;BB$5,$AB498/I487,$AB498-SUM($I519:BA519)))</f>
        <v>0</v>
      </c>
      <c r="BC519" s="154">
        <f>IF(BC$5&lt;=$D519,0,IF(SUM($D519,I487)&gt;BC$5,$AB498/I487,$AB498-SUM($I519:BB519)))</f>
        <v>0</v>
      </c>
      <c r="BD519" s="154">
        <f>IF(BD$5&lt;=$D519,0,IF(SUM($D519,I487)&gt;BD$5,$AB498/I487,$AB498-SUM($I519:BC519)))</f>
        <v>0</v>
      </c>
      <c r="BE519" s="154">
        <f>IF(BE$5&lt;=$D519,0,IF(SUM($D519,I487)&gt;BE$5,$AB498/I487,$AB498-SUM($I519:BD519)))</f>
        <v>0</v>
      </c>
      <c r="BF519" s="154">
        <f>IF(BF$5&lt;=$D519,0,IF(SUM($D519,I487)&gt;BF$5,$AB498/I487,$AB498-SUM($I519:BE519)))</f>
        <v>0</v>
      </c>
      <c r="BG519" s="154">
        <f>IF(BG$5&lt;=$D519,0,IF(SUM($D519,I487)&gt;BG$5,$AB498/I487,$AB498-SUM($I519:BF519)))</f>
        <v>0</v>
      </c>
      <c r="BH519" s="154">
        <f>IF(BH$5&lt;=$D519,0,IF(SUM($D519,I487)&gt;BH$5,$AB498/I487,$AB498-SUM($I519:BG519)))</f>
        <v>0</v>
      </c>
      <c r="BI519" s="154">
        <f>IF(BI$5&lt;=$D519,0,IF(SUM($D519,I487)&gt;BI$5,$AB498/I487,$AB498-SUM($I519:BH519)))</f>
        <v>0</v>
      </c>
      <c r="BJ519" s="154">
        <f>IF(BJ$5&lt;=$D519,0,IF(SUM($D519,I487)&gt;BJ$5,$AB498/I487,$AB498-SUM($I519:BI519)))</f>
        <v>0</v>
      </c>
      <c r="BK519" s="154">
        <f>IF(BK$5&lt;=$D519,0,IF(SUM($D519,I487)&gt;BK$5,$AB498/I487,$AB498-SUM($I519:BJ519)))</f>
        <v>0</v>
      </c>
      <c r="BL519" s="154">
        <f>IF(BL$5&lt;=$D519,0,IF(SUM($D519,I487)&gt;BL$5,$AB498/I487,$AB498-SUM($I519:BK519)))</f>
        <v>0</v>
      </c>
      <c r="BM519" s="154">
        <f>IF(BM$5&lt;=$D519,0,IF(SUM($D519,I487)&gt;BM$5,$AB498/I487,$AB498-SUM($I519:BL519)))</f>
        <v>0</v>
      </c>
      <c r="BN519" s="154">
        <f>IF(BN$5&lt;=$D519,0,IF(SUM($D519,I487)&gt;BN$5,$AB498/I487,$AB498-SUM($I519:BM519)))</f>
        <v>0</v>
      </c>
      <c r="BO519" s="154">
        <f>IF(BO$5&lt;=$D519,0,IF(SUM($D519,I487)&gt;BO$5,$AB498/I487,$AB498-SUM($I519:BN519)))</f>
        <v>0</v>
      </c>
      <c r="BP519" s="154">
        <f>IF(BP$5&lt;=$D519,0,IF(SUM($D519,I487)&gt;BP$5,$AB498/I487,$AB498-SUM($I519:BO519)))</f>
        <v>0</v>
      </c>
      <c r="BQ519" s="154">
        <f>IF(BQ$5&lt;=$D519,0,IF(SUM($D519,I487)&gt;BQ$5,$AB498/I487,$AB498-SUM($I519:BP519)))</f>
        <v>0</v>
      </c>
      <c r="BR519" s="154">
        <f>IF(BR$5&lt;=$D519,0,IF(SUM($D519,I487)&gt;BR$5,$AB498/I487,$AB498-SUM($I519:BQ519)))</f>
        <v>0</v>
      </c>
      <c r="BS519" s="154">
        <f>IF(BS$5&lt;=$D519,0,IF(SUM($D519,I487)&gt;BS$5,$AB498/I487,$AB498-SUM($I519:BR519)))</f>
        <v>0</v>
      </c>
      <c r="BT519" s="154">
        <f>IF(BT$5&lt;=$D519,0,IF(SUM($D519,I487)&gt;BT$5,$AB498/I487,$AB498-SUM($I519:BS519)))</f>
        <v>0</v>
      </c>
      <c r="BU519" s="154">
        <f>IF(BU$5&lt;=$D519,0,IF(SUM($D519,I487)&gt;BU$5,$AB498/I487,$AB498-SUM($I519:BT519)))</f>
        <v>0</v>
      </c>
      <c r="BV519" s="154">
        <f>IF(BV$5&lt;=$D519,0,IF(SUM($D519,I487)&gt;BV$5,$AB498/I487,$AB498-SUM($I519:BU519)))</f>
        <v>0</v>
      </c>
      <c r="BW519" s="154">
        <f>IF(BW$5&lt;=$D519,0,IF(SUM($D519,I487)&gt;BW$5,$AB498/I487,$AB498-SUM($I519:BV519)))</f>
        <v>0</v>
      </c>
    </row>
    <row r="520" spans="4:75" ht="12.75" customHeight="1" outlineLevel="1">
      <c r="D520" s="155">
        <f t="shared" si="193"/>
        <v>2032</v>
      </c>
      <c r="E520" s="120" t="s">
        <v>55</v>
      </c>
      <c r="I520" s="134"/>
      <c r="J520" s="152">
        <f>IF(J$5&lt;=$D520,0,IF(SUM($D520,I487)&gt;J$5,$AC498/I487,$AC498-SUM($I520:I520)))</f>
        <v>0</v>
      </c>
      <c r="K520" s="152">
        <f>IF(K$5&lt;=$D520,0,IF(SUM($D520,I487)&gt;K$5,$AC498/I487,$AC498-SUM($I520:J520)))</f>
        <v>0</v>
      </c>
      <c r="L520" s="152">
        <f>IF(L$5&lt;=$D520,0,IF(SUM($D520,I487)&gt;L$5,$AC498/I487,$AC498-SUM($I520:K520)))</f>
        <v>0</v>
      </c>
      <c r="M520" s="152">
        <f>IF(M$5&lt;=$D520,0,IF(SUM($D520,I487)&gt;M$5,$AC498/I487,$AC498-SUM($I520:L520)))</f>
        <v>0</v>
      </c>
      <c r="N520" s="152">
        <f>IF(N$5&lt;=$D520,0,IF(SUM($D520,I487)&gt;N$5,$AC498/I487,$AC498-SUM($I520:M520)))</f>
        <v>0</v>
      </c>
      <c r="O520" s="152">
        <f>IF(O$5&lt;=$D520,0,IF(SUM($D520,I487)&gt;O$5,$AC498/I487,$AC498-SUM($I520:N520)))</f>
        <v>0</v>
      </c>
      <c r="P520" s="152">
        <f>IF(P$5&lt;=$D520,0,IF(SUM($D520,I487)&gt;P$5,$AC498/I487,$AC498-SUM($I520:O520)))</f>
        <v>0</v>
      </c>
      <c r="Q520" s="152">
        <f>IF(Q$5&lt;=$D520,0,IF(SUM($D520,I487)&gt;Q$5,$AC498/I487,$AC498-SUM($I520:P520)))</f>
        <v>0</v>
      </c>
      <c r="R520" s="152">
        <f>IF(R$5&lt;=$D520,0,IF(SUM($D520,I487)&gt;R$5,$AC498/I487,$AC498-SUM($I520:Q520)))</f>
        <v>0</v>
      </c>
      <c r="S520" s="152">
        <f>IF(S$5&lt;=$D520,0,IF(SUM($D520,I487)&gt;S$5,$AC498/I487,$AC498-SUM($I520:R520)))</f>
        <v>0</v>
      </c>
      <c r="T520" s="152">
        <f>IF(T$5&lt;=$D520,0,IF(SUM($D520,I487)&gt;T$5,$AC498/I487,$AC498-SUM($I520:S520)))</f>
        <v>0</v>
      </c>
      <c r="U520" s="152">
        <f>IF(U$5&lt;=$D520,0,IF(SUM($D520,I487)&gt;U$5,$AC498/I487,$AC498-SUM($I520:T520)))</f>
        <v>0</v>
      </c>
      <c r="V520" s="152">
        <f>IF(V$5&lt;=$D520,0,IF(SUM($D520,I487)&gt;V$5,$AC498/I487,$AC498-SUM($I520:U520)))</f>
        <v>0</v>
      </c>
      <c r="W520" s="152">
        <f>IF(W$5&lt;=$D520,0,IF(SUM($D520,I487)&gt;W$5,$AC498/I487,$AC498-SUM($I520:V520)))</f>
        <v>0</v>
      </c>
      <c r="X520" s="152">
        <f>IF(X$5&lt;=$D520,0,IF(SUM($D520,I487)&gt;X$5,$AC498/I487,$AC498-SUM($I520:W520)))</f>
        <v>0</v>
      </c>
      <c r="Y520" s="152">
        <f>IF(Y$5&lt;=$D520,0,IF(SUM($D520,I487)&gt;Y$5,$AC498/I487,$AC498-SUM($I520:X520)))</f>
        <v>0</v>
      </c>
      <c r="Z520" s="152">
        <f>IF(Z$5&lt;=$D520,0,IF(SUM($D520,I487)&gt;Z$5,$AC498/I487,$AC498-SUM($I520:Y520)))</f>
        <v>0</v>
      </c>
      <c r="AA520" s="152">
        <f>IF(AA$5&lt;=$D520,0,IF(SUM($D520,I487)&gt;AA$5,$AC498/I487,$AC498-SUM($I520:Z520)))</f>
        <v>0</v>
      </c>
      <c r="AB520" s="152">
        <f>IF(AB$5&lt;=$D520,0,IF(SUM($D520,I487)&gt;AB$5,$AC498/I487,$AC498-SUM($I520:AA520)))</f>
        <v>0</v>
      </c>
      <c r="AC520" s="152">
        <f>IF(AC$5&lt;=$D520,0,IF(SUM($D520,I487)&gt;AC$5,$AC498/I487,$AC498-SUM($I520:AB520)))</f>
        <v>0</v>
      </c>
      <c r="AD520" s="153">
        <f>IF(AD$5&lt;=$D520,0,IF(SUM($D520,I487)&gt;AD$5,$AC498/I487,$AC498-SUM($I520:AC520)))</f>
        <v>0</v>
      </c>
      <c r="AE520" s="154">
        <f>IF(AE$5&lt;=$D520,0,IF(SUM($D520,I487)&gt;AE$5,$AC498/I487,$AC498-SUM($I520:AD520)))</f>
        <v>0</v>
      </c>
      <c r="AF520" s="154">
        <f>IF(AF$5&lt;=$D520,0,IF(SUM($D520,I487)&gt;AF$5,$AC498/I487,$AC498-SUM($I520:AE520)))</f>
        <v>0</v>
      </c>
      <c r="AG520" s="154">
        <f>IF(AG$5&lt;=$D520,0,IF(SUM($D520,I487)&gt;AG$5,$AC498/I487,$AC498-SUM($I520:AF520)))</f>
        <v>0</v>
      </c>
      <c r="AH520" s="154">
        <f>IF(AH$5&lt;=$D520,0,IF(SUM($D520,I487)&gt;AH$5,$AC498/I487,$AC498-SUM($I520:AG520)))</f>
        <v>0</v>
      </c>
      <c r="AI520" s="154">
        <f>IF(AI$5&lt;=$D520,0,IF(SUM($D520,I487)&gt;AI$5,$AC498/I487,$AC498-SUM($I520:AH520)))</f>
        <v>0</v>
      </c>
      <c r="AJ520" s="154">
        <f>IF(AJ$5&lt;=$D520,0,IF(SUM($D520,I487)&gt;AJ$5,$AC498/I487,$AC498-SUM($I520:AI520)))</f>
        <v>0</v>
      </c>
      <c r="AK520" s="154">
        <f>IF(AK$5&lt;=$D520,0,IF(SUM($D520,I487)&gt;AK$5,$AC498/I487,$AC498-SUM($I520:AJ520)))</f>
        <v>0</v>
      </c>
      <c r="AL520" s="154">
        <f>IF(AL$5&lt;=$D520,0,IF(SUM($D520,I487)&gt;AL$5,$AC498/I487,$AC498-SUM($I520:AK520)))</f>
        <v>0</v>
      </c>
      <c r="AM520" s="154">
        <f>IF(AM$5&lt;=$D520,0,IF(SUM($D520,I487)&gt;AM$5,$AC498/I487,$AC498-SUM($I520:AL520)))</f>
        <v>0</v>
      </c>
      <c r="AN520" s="154">
        <f>IF(AN$5&lt;=$D520,0,IF(SUM($D520,I487)&gt;AN$5,$AC498/I487,$AC498-SUM($I520:AM520)))</f>
        <v>0</v>
      </c>
      <c r="AO520" s="154">
        <f>IF(AO$5&lt;=$D520,0,IF(SUM($D520,I487)&gt;AO$5,$AC498/I487,$AC498-SUM($I520:AN520)))</f>
        <v>0</v>
      </c>
      <c r="AP520" s="154">
        <f>IF(AP$5&lt;=$D520,0,IF(SUM($D520,I487)&gt;AP$5,$AC498/I487,$AC498-SUM($I520:AO520)))</f>
        <v>0</v>
      </c>
      <c r="AQ520" s="154">
        <f>IF(AQ$5&lt;=$D520,0,IF(SUM($D520,I487)&gt;AQ$5,$AC498/I487,$AC498-SUM($I520:AP520)))</f>
        <v>0</v>
      </c>
      <c r="AR520" s="154">
        <f>IF(AR$5&lt;=$D520,0,IF(SUM($D520,I487)&gt;AR$5,$AC498/I487,$AC498-SUM($I520:AQ520)))</f>
        <v>0</v>
      </c>
      <c r="AS520" s="154">
        <f>IF(AS$5&lt;=$D520,0,IF(SUM($D520,I487)&gt;AS$5,$AC498/I487,$AC498-SUM($I520:AR520)))</f>
        <v>0</v>
      </c>
      <c r="AT520" s="154">
        <f>IF(AT$5&lt;=$D520,0,IF(SUM($D520,I487)&gt;AT$5,$AC498/I487,$AC498-SUM($I520:AS520)))</f>
        <v>0</v>
      </c>
      <c r="AU520" s="154">
        <f>IF(AU$5&lt;=$D520,0,IF(SUM($D520,I487)&gt;AU$5,$AC498/I487,$AC498-SUM($I520:AT520)))</f>
        <v>0</v>
      </c>
      <c r="AV520" s="154">
        <f>IF(AV$5&lt;=$D520,0,IF(SUM($D520,I487)&gt;AV$5,$AC498/I487,$AC498-SUM($I520:AU520)))</f>
        <v>0</v>
      </c>
      <c r="AW520" s="154">
        <f>IF(AW$5&lt;=$D520,0,IF(SUM($D520,I487)&gt;AW$5,$AC498/I487,$AC498-SUM($I520:AV520)))</f>
        <v>0</v>
      </c>
      <c r="AX520" s="154">
        <f>IF(AX$5&lt;=$D520,0,IF(SUM($D520,I487)&gt;AX$5,$AC498/I487,$AC498-SUM($I520:AW520)))</f>
        <v>0</v>
      </c>
      <c r="AY520" s="154">
        <f>IF(AY$5&lt;=$D520,0,IF(SUM($D520,I487)&gt;AY$5,$AC498/I487,$AC498-SUM($I520:AX520)))</f>
        <v>0</v>
      </c>
      <c r="AZ520" s="154">
        <f>IF(AZ$5&lt;=$D520,0,IF(SUM($D520,I487)&gt;AZ$5,$AC498/I487,$AC498-SUM($I520:AY520)))</f>
        <v>0</v>
      </c>
      <c r="BA520" s="154">
        <f>IF(BA$5&lt;=$D520,0,IF(SUM($D520,I487)&gt;BA$5,$AC498/I487,$AC498-SUM($I520:AZ520)))</f>
        <v>0</v>
      </c>
      <c r="BB520" s="154">
        <f>IF(BB$5&lt;=$D520,0,IF(SUM($D520,I487)&gt;BB$5,$AC498/I487,$AC498-SUM($I520:BA520)))</f>
        <v>0</v>
      </c>
      <c r="BC520" s="154">
        <f>IF(BC$5&lt;=$D520,0,IF(SUM($D520,I487)&gt;BC$5,$AC498/I487,$AC498-SUM($I520:BB520)))</f>
        <v>0</v>
      </c>
      <c r="BD520" s="154">
        <f>IF(BD$5&lt;=$D520,0,IF(SUM($D520,I487)&gt;BD$5,$AC498/I487,$AC498-SUM($I520:BC520)))</f>
        <v>0</v>
      </c>
      <c r="BE520" s="154">
        <f>IF(BE$5&lt;=$D520,0,IF(SUM($D520,I487)&gt;BE$5,$AC498/I487,$AC498-SUM($I520:BD520)))</f>
        <v>0</v>
      </c>
      <c r="BF520" s="154">
        <f>IF(BF$5&lt;=$D520,0,IF(SUM($D520,I487)&gt;BF$5,$AC498/I487,$AC498-SUM($I520:BE520)))</f>
        <v>0</v>
      </c>
      <c r="BG520" s="154">
        <f>IF(BG$5&lt;=$D520,0,IF(SUM($D520,I487)&gt;BG$5,$AC498/I487,$AC498-SUM($I520:BF520)))</f>
        <v>0</v>
      </c>
      <c r="BH520" s="154">
        <f>IF(BH$5&lt;=$D520,0,IF(SUM($D520,I487)&gt;BH$5,$AC498/I487,$AC498-SUM($I520:BG520)))</f>
        <v>0</v>
      </c>
      <c r="BI520" s="154">
        <f>IF(BI$5&lt;=$D520,0,IF(SUM($D520,I487)&gt;BI$5,$AC498/I487,$AC498-SUM($I520:BH520)))</f>
        <v>0</v>
      </c>
      <c r="BJ520" s="154">
        <f>IF(BJ$5&lt;=$D520,0,IF(SUM($D520,I487)&gt;BJ$5,$AC498/I487,$AC498-SUM($I520:BI520)))</f>
        <v>0</v>
      </c>
      <c r="BK520" s="154">
        <f>IF(BK$5&lt;=$D520,0,IF(SUM($D520,I487)&gt;BK$5,$AC498/I487,$AC498-SUM($I520:BJ520)))</f>
        <v>0</v>
      </c>
      <c r="BL520" s="154">
        <f>IF(BL$5&lt;=$D520,0,IF(SUM($D520,I487)&gt;BL$5,$AC498/I487,$AC498-SUM($I520:BK520)))</f>
        <v>0</v>
      </c>
      <c r="BM520" s="154">
        <f>IF(BM$5&lt;=$D520,0,IF(SUM($D520,I487)&gt;BM$5,$AC498/I487,$AC498-SUM($I520:BL520)))</f>
        <v>0</v>
      </c>
      <c r="BN520" s="154">
        <f>IF(BN$5&lt;=$D520,0,IF(SUM($D520,I487)&gt;BN$5,$AC498/I487,$AC498-SUM($I520:BM520)))</f>
        <v>0</v>
      </c>
      <c r="BO520" s="154">
        <f>IF(BO$5&lt;=$D520,0,IF(SUM($D520,I487)&gt;BO$5,$AC498/I487,$AC498-SUM($I520:BN520)))</f>
        <v>0</v>
      </c>
      <c r="BP520" s="154">
        <f>IF(BP$5&lt;=$D520,0,IF(SUM($D520,I487)&gt;BP$5,$AC498/I487,$AC498-SUM($I520:BO520)))</f>
        <v>0</v>
      </c>
      <c r="BQ520" s="154">
        <f>IF(BQ$5&lt;=$D520,0,IF(SUM($D520,I487)&gt;BQ$5,$AC498/I487,$AC498-SUM($I520:BP520)))</f>
        <v>0</v>
      </c>
      <c r="BR520" s="154">
        <f>IF(BR$5&lt;=$D520,0,IF(SUM($D520,I487)&gt;BR$5,$AC498/I487,$AC498-SUM($I520:BQ520)))</f>
        <v>0</v>
      </c>
      <c r="BS520" s="154">
        <f>IF(BS$5&lt;=$D520,0,IF(SUM($D520,I487)&gt;BS$5,$AC498/I487,$AC498-SUM($I520:BR520)))</f>
        <v>0</v>
      </c>
      <c r="BT520" s="154">
        <f>IF(BT$5&lt;=$D520,0,IF(SUM($D520,I487)&gt;BT$5,$AC498/I487,$AC498-SUM($I520:BS520)))</f>
        <v>0</v>
      </c>
      <c r="BU520" s="154">
        <f>IF(BU$5&lt;=$D520,0,IF(SUM($D520,I487)&gt;BU$5,$AC498/I487,$AC498-SUM($I520:BT520)))</f>
        <v>0</v>
      </c>
      <c r="BV520" s="154">
        <f>IF(BV$5&lt;=$D520,0,IF(SUM($D520,I487)&gt;BV$5,$AC498/I487,$AC498-SUM($I520:BU520)))</f>
        <v>0</v>
      </c>
      <c r="BW520" s="154">
        <f>IF(BW$5&lt;=$D520,0,IF(SUM($D520,I487)&gt;BW$5,$AC498/I487,$AC498-SUM($I520:BV520)))</f>
        <v>0</v>
      </c>
    </row>
    <row r="521" spans="4:75" ht="12.75" customHeight="1" outlineLevel="1">
      <c r="D521" s="155">
        <f t="shared" si="193"/>
        <v>2033</v>
      </c>
      <c r="E521" s="120" t="s">
        <v>55</v>
      </c>
      <c r="I521" s="134"/>
      <c r="J521" s="152">
        <f>IF(J$5&lt;=$D521,0,IF(SUM($D521,I487)&gt;J$5,$AD498/I487,$AD498-SUM($I521:I521)))</f>
        <v>0</v>
      </c>
      <c r="K521" s="152">
        <f>IF(K$5&lt;=$D521,0,IF(SUM($D521,I487)&gt;K$5,$AD498/I487,$AD498-SUM($I521:J521)))</f>
        <v>0</v>
      </c>
      <c r="L521" s="152">
        <f>IF(L$5&lt;=$D521,0,IF(SUM($D521,I487)&gt;L$5,$AD498/I487,$AD498-SUM($I521:K521)))</f>
        <v>0</v>
      </c>
      <c r="M521" s="152">
        <f>IF(M$5&lt;=$D521,0,IF(SUM($D521,I487)&gt;M$5,$AD498/I487,$AD498-SUM($I521:L521)))</f>
        <v>0</v>
      </c>
      <c r="N521" s="152">
        <f>IF(N$5&lt;=$D521,0,IF(SUM($D521,I487)&gt;N$5,$AD498/I487,$AD498-SUM($I521:M521)))</f>
        <v>0</v>
      </c>
      <c r="O521" s="152">
        <f>IF(O$5&lt;=$D521,0,IF(SUM($D521,I487)&gt;O$5,$AD498/I487,$AD498-SUM($I521:N521)))</f>
        <v>0</v>
      </c>
      <c r="P521" s="152">
        <f>IF(P$5&lt;=$D521,0,IF(SUM($D521,I487)&gt;P$5,$AD498/I487,$AD498-SUM($I521:O521)))</f>
        <v>0</v>
      </c>
      <c r="Q521" s="152">
        <f>IF(Q$5&lt;=$D521,0,IF(SUM($D521,I487)&gt;Q$5,$AD498/I487,$AD498-SUM($I521:P521)))</f>
        <v>0</v>
      </c>
      <c r="R521" s="152">
        <f>IF(R$5&lt;=$D521,0,IF(SUM($D521,I487)&gt;R$5,$AD498/I487,$AD498-SUM($I521:Q521)))</f>
        <v>0</v>
      </c>
      <c r="S521" s="152">
        <f>IF(S$5&lt;=$D521,0,IF(SUM($D521,I487)&gt;S$5,$AD498/I487,$AD498-SUM($I521:R521)))</f>
        <v>0</v>
      </c>
      <c r="T521" s="152">
        <f>IF(T$5&lt;=$D521,0,IF(SUM($D521,I487)&gt;T$5,$AD498/I487,$AD498-SUM($I521:S521)))</f>
        <v>0</v>
      </c>
      <c r="U521" s="152">
        <f>IF(U$5&lt;=$D521,0,IF(SUM($D521,I487)&gt;U$5,$AD498/I487,$AD498-SUM($I521:T521)))</f>
        <v>0</v>
      </c>
      <c r="V521" s="152">
        <f>IF(V$5&lt;=$D521,0,IF(SUM($D521,I487)&gt;V$5,$AD498/I487,$AD498-SUM($I521:U521)))</f>
        <v>0</v>
      </c>
      <c r="W521" s="152">
        <f>IF(W$5&lt;=$D521,0,IF(SUM($D521,I487)&gt;W$5,$AD498/I487,$AD498-SUM($I521:V521)))</f>
        <v>0</v>
      </c>
      <c r="X521" s="152">
        <f>IF(X$5&lt;=$D521,0,IF(SUM($D521,I487)&gt;X$5,$AD498/I487,$AD498-SUM($I521:W521)))</f>
        <v>0</v>
      </c>
      <c r="Y521" s="152">
        <f>IF(Y$5&lt;=$D521,0,IF(SUM($D521,I487)&gt;Y$5,$AD498/I487,$AD498-SUM($I521:X521)))</f>
        <v>0</v>
      </c>
      <c r="Z521" s="152">
        <f>IF(Z$5&lt;=$D521,0,IF(SUM($D521,I487)&gt;Z$5,$AD498/I487,$AD498-SUM($I521:Y521)))</f>
        <v>0</v>
      </c>
      <c r="AA521" s="152">
        <f>IF(AA$5&lt;=$D521,0,IF(SUM($D521,I487)&gt;AA$5,$AD498/I487,$AD498-SUM($I521:Z521)))</f>
        <v>0</v>
      </c>
      <c r="AB521" s="152">
        <f>IF(AB$5&lt;=$D521,0,IF(SUM($D521,I487)&gt;AB$5,$AD498/I487,$AD498-SUM($I521:AA521)))</f>
        <v>0</v>
      </c>
      <c r="AC521" s="152">
        <f>IF(AC$5&lt;=$D521,0,IF(SUM($D521,I487)&gt;AC$5,$AD498/I487,$AD498-SUM($I521:AB521)))</f>
        <v>0</v>
      </c>
      <c r="AD521" s="152">
        <f>IF(AD$5&lt;=$D521,0,IF(SUM($D521,I487)&gt;AD$5,$AD498/I487,$AD498-SUM($I521:AC521)))</f>
        <v>0</v>
      </c>
      <c r="AE521" s="153">
        <f>IF(AE$5&lt;=$D521,0,IF(SUM($D521,I487)&gt;AE$5,$AD498/I487,$AD498-SUM($I521:AD521)))</f>
        <v>0</v>
      </c>
      <c r="AF521" s="154">
        <f>IF(AF$5&lt;=$D521,0,IF(SUM($D521,I487)&gt;AF$5,$AD498/I487,$AD498-SUM($I521:AE521)))</f>
        <v>0</v>
      </c>
      <c r="AG521" s="154">
        <f>IF(AG$5&lt;=$D521,0,IF(SUM($D521,I487)&gt;AG$5,$AD498/I487,$AD498-SUM($I521:AF521)))</f>
        <v>0</v>
      </c>
      <c r="AH521" s="154">
        <f>IF(AH$5&lt;=$D521,0,IF(SUM($D521,I487)&gt;AH$5,$AD498/I487,$AD498-SUM($I521:AG521)))</f>
        <v>0</v>
      </c>
      <c r="AI521" s="154">
        <f>IF(AI$5&lt;=$D521,0,IF(SUM($D521,I487)&gt;AI$5,$AD498/I487,$AD498-SUM($I521:AH521)))</f>
        <v>0</v>
      </c>
      <c r="AJ521" s="154">
        <f>IF(AJ$5&lt;=$D521,0,IF(SUM($D521,I487)&gt;AJ$5,$AD498/I487,$AD498-SUM($I521:AI521)))</f>
        <v>0</v>
      </c>
      <c r="AK521" s="154">
        <f>IF(AK$5&lt;=$D521,0,IF(SUM($D521,I487)&gt;AK$5,$AD498/I487,$AD498-SUM($I521:AJ521)))</f>
        <v>0</v>
      </c>
      <c r="AL521" s="154">
        <f>IF(AL$5&lt;=$D521,0,IF(SUM($D521,I487)&gt;AL$5,$AD498/I487,$AD498-SUM($I521:AK521)))</f>
        <v>0</v>
      </c>
      <c r="AM521" s="154">
        <f>IF(AM$5&lt;=$D521,0,IF(SUM($D521,I487)&gt;AM$5,$AD498/I487,$AD498-SUM($I521:AL521)))</f>
        <v>0</v>
      </c>
      <c r="AN521" s="154">
        <f>IF(AN$5&lt;=$D521,0,IF(SUM($D521,I487)&gt;AN$5,$AD498/I487,$AD498-SUM($I521:AM521)))</f>
        <v>0</v>
      </c>
      <c r="AO521" s="154">
        <f>IF(AO$5&lt;=$D521,0,IF(SUM($D521,I487)&gt;AO$5,$AD498/I487,$AD498-SUM($I521:AN521)))</f>
        <v>0</v>
      </c>
      <c r="AP521" s="154">
        <f>IF(AP$5&lt;=$D521,0,IF(SUM($D521,I487)&gt;AP$5,$AD498/I487,$AD498-SUM($I521:AO521)))</f>
        <v>0</v>
      </c>
      <c r="AQ521" s="154">
        <f>IF(AQ$5&lt;=$D521,0,IF(SUM($D521,I487)&gt;AQ$5,$AD498/I487,$AD498-SUM($I521:AP521)))</f>
        <v>0</v>
      </c>
      <c r="AR521" s="154">
        <f>IF(AR$5&lt;=$D521,0,IF(SUM($D521,I487)&gt;AR$5,$AD498/I487,$AD498-SUM($I521:AQ521)))</f>
        <v>0</v>
      </c>
      <c r="AS521" s="154">
        <f>IF(AS$5&lt;=$D521,0,IF(SUM($D521,I487)&gt;AS$5,$AD498/I487,$AD498-SUM($I521:AR521)))</f>
        <v>0</v>
      </c>
      <c r="AT521" s="154">
        <f>IF(AT$5&lt;=$D521,0,IF(SUM($D521,I487)&gt;AT$5,$AD498/I487,$AD498-SUM($I521:AS521)))</f>
        <v>0</v>
      </c>
      <c r="AU521" s="154">
        <f>IF(AU$5&lt;=$D521,0,IF(SUM($D521,I487)&gt;AU$5,$AD498/I487,$AD498-SUM($I521:AT521)))</f>
        <v>0</v>
      </c>
      <c r="AV521" s="154">
        <f>IF(AV$5&lt;=$D521,0,IF(SUM($D521,I487)&gt;AV$5,$AD498/I487,$AD498-SUM($I521:AU521)))</f>
        <v>0</v>
      </c>
      <c r="AW521" s="154">
        <f>IF(AW$5&lt;=$D521,0,IF(SUM($D521,I487)&gt;AW$5,$AD498/I487,$AD498-SUM($I521:AV521)))</f>
        <v>0</v>
      </c>
      <c r="AX521" s="154">
        <f>IF(AX$5&lt;=$D521,0,IF(SUM($D521,I487)&gt;AX$5,$AD498/I487,$AD498-SUM($I521:AW521)))</f>
        <v>0</v>
      </c>
      <c r="AY521" s="154">
        <f>IF(AY$5&lt;=$D521,0,IF(SUM($D521,I487)&gt;AY$5,$AD498/I487,$AD498-SUM($I521:AX521)))</f>
        <v>0</v>
      </c>
      <c r="AZ521" s="154">
        <f>IF(AZ$5&lt;=$D521,0,IF(SUM($D521,I487)&gt;AZ$5,$AD498/I487,$AD498-SUM($I521:AY521)))</f>
        <v>0</v>
      </c>
      <c r="BA521" s="154">
        <f>IF(BA$5&lt;=$D521,0,IF(SUM($D521,I487)&gt;BA$5,$AD498/I487,$AD498-SUM($I521:AZ521)))</f>
        <v>0</v>
      </c>
      <c r="BB521" s="154">
        <f>IF(BB$5&lt;=$D521,0,IF(SUM($D521,I487)&gt;BB$5,$AD498/I487,$AD498-SUM($I521:BA521)))</f>
        <v>0</v>
      </c>
      <c r="BC521" s="154">
        <f>IF(BC$5&lt;=$D521,0,IF(SUM($D521,I487)&gt;BC$5,$AD498/I487,$AD498-SUM($I521:BB521)))</f>
        <v>0</v>
      </c>
      <c r="BD521" s="154">
        <f>IF(BD$5&lt;=$D521,0,IF(SUM($D521,I487)&gt;BD$5,$AD498/I487,$AD498-SUM($I521:BC521)))</f>
        <v>0</v>
      </c>
      <c r="BE521" s="154">
        <f>IF(BE$5&lt;=$D521,0,IF(SUM($D521,I487)&gt;BE$5,$AD498/I487,$AD498-SUM($I521:BD521)))</f>
        <v>0</v>
      </c>
      <c r="BF521" s="154">
        <f>IF(BF$5&lt;=$D521,0,IF(SUM($D521,I487)&gt;BF$5,$AD498/I487,$AD498-SUM($I521:BE521)))</f>
        <v>0</v>
      </c>
      <c r="BG521" s="154">
        <f>IF(BG$5&lt;=$D521,0,IF(SUM($D521,I487)&gt;BG$5,$AD498/I487,$AD498-SUM($I521:BF521)))</f>
        <v>0</v>
      </c>
      <c r="BH521" s="154">
        <f>IF(BH$5&lt;=$D521,0,IF(SUM($D521,I487)&gt;BH$5,$AD498/I487,$AD498-SUM($I521:BG521)))</f>
        <v>0</v>
      </c>
      <c r="BI521" s="154">
        <f>IF(BI$5&lt;=$D521,0,IF(SUM($D521,I487)&gt;BI$5,$AD498/I487,$AD498-SUM($I521:BH521)))</f>
        <v>0</v>
      </c>
      <c r="BJ521" s="154">
        <f>IF(BJ$5&lt;=$D521,0,IF(SUM($D521,I487)&gt;BJ$5,$AD498/I487,$AD498-SUM($I521:BI521)))</f>
        <v>0</v>
      </c>
      <c r="BK521" s="154">
        <f>IF(BK$5&lt;=$D521,0,IF(SUM($D521,I487)&gt;BK$5,$AD498/I487,$AD498-SUM($I521:BJ521)))</f>
        <v>0</v>
      </c>
      <c r="BL521" s="154">
        <f>IF(BL$5&lt;=$D521,0,IF(SUM($D521,I487)&gt;BL$5,$AD498/I487,$AD498-SUM($I521:BK521)))</f>
        <v>0</v>
      </c>
      <c r="BM521" s="154">
        <f>IF(BM$5&lt;=$D521,0,IF(SUM($D521,I487)&gt;BM$5,$AD498/I487,$AD498-SUM($I521:BL521)))</f>
        <v>0</v>
      </c>
      <c r="BN521" s="154">
        <f>IF(BN$5&lt;=$D521,0,IF(SUM($D521,I487)&gt;BN$5,$AD498/I487,$AD498-SUM($I521:BM521)))</f>
        <v>0</v>
      </c>
      <c r="BO521" s="154">
        <f>IF(BO$5&lt;=$D521,0,IF(SUM($D521,I487)&gt;BO$5,$AD498/I487,$AD498-SUM($I521:BN521)))</f>
        <v>0</v>
      </c>
      <c r="BP521" s="154">
        <f>IF(BP$5&lt;=$D521,0,IF(SUM($D521,I487)&gt;BP$5,$AD498/I487,$AD498-SUM($I521:BO521)))</f>
        <v>0</v>
      </c>
      <c r="BQ521" s="154">
        <f>IF(BQ$5&lt;=$D521,0,IF(SUM($D521,I487)&gt;BQ$5,$AD498/I487,$AD498-SUM($I521:BP521)))</f>
        <v>0</v>
      </c>
      <c r="BR521" s="154">
        <f>IF(BR$5&lt;=$D521,0,IF(SUM($D521,I487)&gt;BR$5,$AD498/I487,$AD498-SUM($I521:BQ521)))</f>
        <v>0</v>
      </c>
      <c r="BS521" s="154">
        <f>IF(BS$5&lt;=$D521,0,IF(SUM($D521,I487)&gt;BS$5,$AD498/I487,$AD498-SUM($I521:BR521)))</f>
        <v>0</v>
      </c>
      <c r="BT521" s="154">
        <f>IF(BT$5&lt;=$D521,0,IF(SUM($D521,I487)&gt;BT$5,$AD498/I487,$AD498-SUM($I521:BS521)))</f>
        <v>0</v>
      </c>
      <c r="BU521" s="154">
        <f>IF(BU$5&lt;=$D521,0,IF(SUM($D521,I487)&gt;BU$5,$AD498/I487,$AD498-SUM($I521:BT521)))</f>
        <v>0</v>
      </c>
      <c r="BV521" s="154">
        <f>IF(BV$5&lt;=$D521,0,IF(SUM($D521,I487)&gt;BV$5,$AD498/I487,$AD498-SUM($I521:BU521)))</f>
        <v>0</v>
      </c>
      <c r="BW521" s="154">
        <f>IF(BW$5&lt;=$D521,0,IF(SUM($D521,I487)&gt;BW$5,$AD498/I487,$AD498-SUM($I521:BV521)))</f>
        <v>0</v>
      </c>
    </row>
    <row r="522" spans="4:75" ht="12.75" customHeight="1" outlineLevel="1">
      <c r="D522" s="155">
        <f t="shared" si="193"/>
        <v>2034</v>
      </c>
      <c r="E522" s="120" t="s">
        <v>55</v>
      </c>
      <c r="I522" s="134"/>
      <c r="J522" s="152">
        <f>IF(J$5&lt;=$D522,0,IF(SUM($D522,I487)&gt;J$5,$AE498/I487,$AE498-SUM($I522:I522)))</f>
        <v>0</v>
      </c>
      <c r="K522" s="152">
        <f>IF(K$5&lt;=$D522,0,IF(SUM($D522,I487)&gt;K$5,$AE498/I487,$AE498-SUM($I522:J522)))</f>
        <v>0</v>
      </c>
      <c r="L522" s="152">
        <f>IF(L$5&lt;=$D522,0,IF(SUM($D522,I487)&gt;L$5,$AE498/I487,$AE498-SUM($I522:K522)))</f>
        <v>0</v>
      </c>
      <c r="M522" s="152">
        <f>IF(M$5&lt;=$D522,0,IF(SUM($D522,I487)&gt;M$5,$AE498/I487,$AE498-SUM($I522:L522)))</f>
        <v>0</v>
      </c>
      <c r="N522" s="152">
        <f>IF(N$5&lt;=$D522,0,IF(SUM($D522,I487)&gt;N$5,$AE498/I487,$AE498-SUM($I522:M522)))</f>
        <v>0</v>
      </c>
      <c r="O522" s="152">
        <f>IF(O$5&lt;=$D522,0,IF(SUM($D522,I487)&gt;O$5,$AE498/I487,$AE498-SUM($I522:N522)))</f>
        <v>0</v>
      </c>
      <c r="P522" s="152">
        <f>IF(P$5&lt;=$D522,0,IF(SUM($D522,I487)&gt;P$5,$AE498/I487,$AE498-SUM($I522:O522)))</f>
        <v>0</v>
      </c>
      <c r="Q522" s="152">
        <f>IF(Q$5&lt;=$D522,0,IF(SUM($D522,I487)&gt;Q$5,$AE498/I487,$AE498-SUM($I522:P522)))</f>
        <v>0</v>
      </c>
      <c r="R522" s="152">
        <f>IF(R$5&lt;=$D522,0,IF(SUM($D522,I487)&gt;R$5,$AE498/I487,$AE498-SUM($I522:Q522)))</f>
        <v>0</v>
      </c>
      <c r="S522" s="152">
        <f>IF(S$5&lt;=$D522,0,IF(SUM($D522,I487)&gt;S$5,$AE498/I487,$AE498-SUM($I522:R522)))</f>
        <v>0</v>
      </c>
      <c r="T522" s="152">
        <f>IF(T$5&lt;=$D522,0,IF(SUM($D522,I487)&gt;T$5,$AE498/I487,$AE498-SUM($I522:S522)))</f>
        <v>0</v>
      </c>
      <c r="U522" s="152">
        <f>IF(U$5&lt;=$D522,0,IF(SUM($D522,I487)&gt;U$5,$AE498/I487,$AE498-SUM($I522:T522)))</f>
        <v>0</v>
      </c>
      <c r="V522" s="152">
        <f>IF(V$5&lt;=$D522,0,IF(SUM($D522,I487)&gt;V$5,$AE498/I487,$AE498-SUM($I522:U522)))</f>
        <v>0</v>
      </c>
      <c r="W522" s="152">
        <f>IF(W$5&lt;=$D522,0,IF(SUM($D522,I487)&gt;W$5,$AE498/I487,$AE498-SUM($I522:V522)))</f>
        <v>0</v>
      </c>
      <c r="X522" s="152">
        <f>IF(X$5&lt;=$D522,0,IF(SUM($D522,I487)&gt;X$5,$AE498/I487,$AE498-SUM($I522:W522)))</f>
        <v>0</v>
      </c>
      <c r="Y522" s="152">
        <f>IF(Y$5&lt;=$D522,0,IF(SUM($D522,I487)&gt;Y$5,$AE498/I487,$AE498-SUM($I522:X522)))</f>
        <v>0</v>
      </c>
      <c r="Z522" s="152">
        <f>IF(Z$5&lt;=$D522,0,IF(SUM($D522,I487)&gt;Z$5,$AE498/I487,$AE498-SUM($I522:Y522)))</f>
        <v>0</v>
      </c>
      <c r="AA522" s="152">
        <f>IF(AA$5&lt;=$D522,0,IF(SUM($D522,I487)&gt;AA$5,$AE498/I487,$AE498-SUM($I522:Z522)))</f>
        <v>0</v>
      </c>
      <c r="AB522" s="152">
        <f>IF(AB$5&lt;=$D522,0,IF(SUM($D522,I487)&gt;AB$5,$AE498/I487,$AE498-SUM($I522:AA522)))</f>
        <v>0</v>
      </c>
      <c r="AC522" s="152">
        <f>IF(AC$5&lt;=$D522,0,IF(SUM($D522,I487)&gt;AC$5,$AE498/I487,$AE498-SUM($I522:AB522)))</f>
        <v>0</v>
      </c>
      <c r="AD522" s="152">
        <f>IF(AD$5&lt;=$D522,0,IF(SUM($D522,I487)&gt;AD$5,$AE498/I487,$AE498-SUM($I522:AC522)))</f>
        <v>0</v>
      </c>
      <c r="AE522" s="152">
        <f>IF(AE$5&lt;=$D522,0,IF(SUM($D522,I487)&gt;AE$5,$AE498/I487,$AE498-SUM($I522:AD522)))</f>
        <v>0</v>
      </c>
      <c r="AF522" s="153">
        <f>IF(AF$5&lt;=$D522,0,IF(SUM($D522,I487)&gt;AF$5,$AE498/I487,$AE498-SUM($I522:AE522)))</f>
        <v>0</v>
      </c>
      <c r="AG522" s="154">
        <f>IF(AG$5&lt;=$D522,0,IF(SUM($D522,I487)&gt;AG$5,$AE498/I487,$AE498-SUM($I522:AF522)))</f>
        <v>0</v>
      </c>
      <c r="AH522" s="154">
        <f>IF(AH$5&lt;=$D522,0,IF(SUM($D522,I487)&gt;AH$5,$AE498/I487,$AE498-SUM($I522:AG522)))</f>
        <v>0</v>
      </c>
      <c r="AI522" s="154">
        <f>IF(AI$5&lt;=$D522,0,IF(SUM($D522,I487)&gt;AI$5,$AE498/I487,$AE498-SUM($I522:AH522)))</f>
        <v>0</v>
      </c>
      <c r="AJ522" s="154">
        <f>IF(AJ$5&lt;=$D522,0,IF(SUM($D522,I487)&gt;AJ$5,$AE498/I487,$AE498-SUM($I522:AI522)))</f>
        <v>0</v>
      </c>
      <c r="AK522" s="154">
        <f>IF(AK$5&lt;=$D522,0,IF(SUM($D522,I487)&gt;AK$5,$AE498/I487,$AE498-SUM($I522:AJ522)))</f>
        <v>0</v>
      </c>
      <c r="AL522" s="154">
        <f>IF(AL$5&lt;=$D522,0,IF(SUM($D522,I487)&gt;AL$5,$AE498/I487,$AE498-SUM($I522:AK522)))</f>
        <v>0</v>
      </c>
      <c r="AM522" s="154">
        <f>IF(AM$5&lt;=$D522,0,IF(SUM($D522,I487)&gt;AM$5,$AE498/I487,$AE498-SUM($I522:AL522)))</f>
        <v>0</v>
      </c>
      <c r="AN522" s="154">
        <f>IF(AN$5&lt;=$D522,0,IF(SUM($D522,I487)&gt;AN$5,$AE498/I487,$AE498-SUM($I522:AM522)))</f>
        <v>0</v>
      </c>
      <c r="AO522" s="154">
        <f>IF(AO$5&lt;=$D522,0,IF(SUM($D522,I487)&gt;AO$5,$AE498/I487,$AE498-SUM($I522:AN522)))</f>
        <v>0</v>
      </c>
      <c r="AP522" s="154">
        <f>IF(AP$5&lt;=$D522,0,IF(SUM($D522,I487)&gt;AP$5,$AE498/I487,$AE498-SUM($I522:AO522)))</f>
        <v>0</v>
      </c>
      <c r="AQ522" s="154">
        <f>IF(AQ$5&lt;=$D522,0,IF(SUM($D522,I487)&gt;AQ$5,$AE498/I487,$AE498-SUM($I522:AP522)))</f>
        <v>0</v>
      </c>
      <c r="AR522" s="154">
        <f>IF(AR$5&lt;=$D522,0,IF(SUM($D522,I487)&gt;AR$5,$AE498/I487,$AE498-SUM($I522:AQ522)))</f>
        <v>0</v>
      </c>
      <c r="AS522" s="154">
        <f>IF(AS$5&lt;=$D522,0,IF(SUM($D522,I487)&gt;AS$5,$AE498/I487,$AE498-SUM($I522:AR522)))</f>
        <v>0</v>
      </c>
      <c r="AT522" s="154">
        <f>IF(AT$5&lt;=$D522,0,IF(SUM($D522,I487)&gt;AT$5,$AE498/I487,$AE498-SUM($I522:AS522)))</f>
        <v>0</v>
      </c>
      <c r="AU522" s="154">
        <f>IF(AU$5&lt;=$D522,0,IF(SUM($D522,I487)&gt;AU$5,$AE498/I487,$AE498-SUM($I522:AT522)))</f>
        <v>0</v>
      </c>
      <c r="AV522" s="154">
        <f>IF(AV$5&lt;=$D522,0,IF(SUM($D522,I487)&gt;AV$5,$AE498/I487,$AE498-SUM($I522:AU522)))</f>
        <v>0</v>
      </c>
      <c r="AW522" s="154">
        <f>IF(AW$5&lt;=$D522,0,IF(SUM($D522,I487)&gt;AW$5,$AE498/I487,$AE498-SUM($I522:AV522)))</f>
        <v>0</v>
      </c>
      <c r="AX522" s="154">
        <f>IF(AX$5&lt;=$D522,0,IF(SUM($D522,I487)&gt;AX$5,$AE498/I487,$AE498-SUM($I522:AW522)))</f>
        <v>0</v>
      </c>
      <c r="AY522" s="154">
        <f>IF(AY$5&lt;=$D522,0,IF(SUM($D522,I487)&gt;AY$5,$AE498/I487,$AE498-SUM($I522:AX522)))</f>
        <v>0</v>
      </c>
      <c r="AZ522" s="154">
        <f>IF(AZ$5&lt;=$D522,0,IF(SUM($D522,I487)&gt;AZ$5,$AE498/I487,$AE498-SUM($I522:AY522)))</f>
        <v>0</v>
      </c>
      <c r="BA522" s="154">
        <f>IF(BA$5&lt;=$D522,0,IF(SUM($D522,I487)&gt;BA$5,$AE498/I487,$AE498-SUM($I522:AZ522)))</f>
        <v>0</v>
      </c>
      <c r="BB522" s="154">
        <f>IF(BB$5&lt;=$D522,0,IF(SUM($D522,I487)&gt;BB$5,$AE498/I487,$AE498-SUM($I522:BA522)))</f>
        <v>0</v>
      </c>
      <c r="BC522" s="154">
        <f>IF(BC$5&lt;=$D522,0,IF(SUM($D522,I487)&gt;BC$5,$AE498/I487,$AE498-SUM($I522:BB522)))</f>
        <v>0</v>
      </c>
      <c r="BD522" s="154">
        <f>IF(BD$5&lt;=$D522,0,IF(SUM($D522,I487)&gt;BD$5,$AE498/I487,$AE498-SUM($I522:BC522)))</f>
        <v>0</v>
      </c>
      <c r="BE522" s="154">
        <f>IF(BE$5&lt;=$D522,0,IF(SUM($D522,I487)&gt;BE$5,$AE498/I487,$AE498-SUM($I522:BD522)))</f>
        <v>0</v>
      </c>
      <c r="BF522" s="154">
        <f>IF(BF$5&lt;=$D522,0,IF(SUM($D522,I487)&gt;BF$5,$AE498/I487,$AE498-SUM($I522:BE522)))</f>
        <v>0</v>
      </c>
      <c r="BG522" s="154">
        <f>IF(BG$5&lt;=$D522,0,IF(SUM($D522,I487)&gt;BG$5,$AE498/I487,$AE498-SUM($I522:BF522)))</f>
        <v>0</v>
      </c>
      <c r="BH522" s="154">
        <f>IF(BH$5&lt;=$D522,0,IF(SUM($D522,I487)&gt;BH$5,$AE498/I487,$AE498-SUM($I522:BG522)))</f>
        <v>0</v>
      </c>
      <c r="BI522" s="154">
        <f>IF(BI$5&lt;=$D522,0,IF(SUM($D522,I487)&gt;BI$5,$AE498/I487,$AE498-SUM($I522:BH522)))</f>
        <v>0</v>
      </c>
      <c r="BJ522" s="154">
        <f>IF(BJ$5&lt;=$D522,0,IF(SUM($D522,I487)&gt;BJ$5,$AE498/I487,$AE498-SUM($I522:BI522)))</f>
        <v>0</v>
      </c>
      <c r="BK522" s="154">
        <f>IF(BK$5&lt;=$D522,0,IF(SUM($D522,I487)&gt;BK$5,$AE498/I487,$AE498-SUM($I522:BJ522)))</f>
        <v>0</v>
      </c>
      <c r="BL522" s="154">
        <f>IF(BL$5&lt;=$D522,0,IF(SUM($D522,I487)&gt;BL$5,$AE498/I487,$AE498-SUM($I522:BK522)))</f>
        <v>0</v>
      </c>
      <c r="BM522" s="154">
        <f>IF(BM$5&lt;=$D522,0,IF(SUM($D522,I487)&gt;BM$5,$AE498/I487,$AE498-SUM($I522:BL522)))</f>
        <v>0</v>
      </c>
      <c r="BN522" s="154">
        <f>IF(BN$5&lt;=$D522,0,IF(SUM($D522,I487)&gt;BN$5,$AE498/I487,$AE498-SUM($I522:BM522)))</f>
        <v>0</v>
      </c>
      <c r="BO522" s="154">
        <f>IF(BO$5&lt;=$D522,0,IF(SUM($D522,I487)&gt;BO$5,$AE498/I487,$AE498-SUM($I522:BN522)))</f>
        <v>0</v>
      </c>
      <c r="BP522" s="154">
        <f>IF(BP$5&lt;=$D522,0,IF(SUM($D522,I487)&gt;BP$5,$AE498/I487,$AE498-SUM($I522:BO522)))</f>
        <v>0</v>
      </c>
      <c r="BQ522" s="154">
        <f>IF(BQ$5&lt;=$D522,0,IF(SUM($D522,I487)&gt;BQ$5,$AE498/I487,$AE498-SUM($I522:BP522)))</f>
        <v>0</v>
      </c>
      <c r="BR522" s="154">
        <f>IF(BR$5&lt;=$D522,0,IF(SUM($D522,I487)&gt;BR$5,$AE498/I487,$AE498-SUM($I522:BQ522)))</f>
        <v>0</v>
      </c>
      <c r="BS522" s="154">
        <f>IF(BS$5&lt;=$D522,0,IF(SUM($D522,I487)&gt;BS$5,$AE498/I487,$AE498-SUM($I522:BR522)))</f>
        <v>0</v>
      </c>
      <c r="BT522" s="154">
        <f>IF(BT$5&lt;=$D522,0,IF(SUM($D522,I487)&gt;BT$5,$AE498/I487,$AE498-SUM($I522:BS522)))</f>
        <v>0</v>
      </c>
      <c r="BU522" s="154">
        <f>IF(BU$5&lt;=$D522,0,IF(SUM($D522,I487)&gt;BU$5,$AE498/I487,$AE498-SUM($I522:BT522)))</f>
        <v>0</v>
      </c>
      <c r="BV522" s="154">
        <f>IF(BV$5&lt;=$D522,0,IF(SUM($D522,I487)&gt;BV$5,$AE498/I487,$AE498-SUM($I522:BU522)))</f>
        <v>0</v>
      </c>
      <c r="BW522" s="154">
        <f>IF(BW$5&lt;=$D522,0,IF(SUM($D522,I487)&gt;BW$5,$AE498/I487,$AE498-SUM($I522:BV522)))</f>
        <v>0</v>
      </c>
    </row>
    <row r="523" spans="4:75" ht="12.75" customHeight="1" outlineLevel="1">
      <c r="D523" s="155">
        <f t="shared" si="193"/>
        <v>2035</v>
      </c>
      <c r="E523" s="120" t="s">
        <v>55</v>
      </c>
      <c r="I523" s="134"/>
      <c r="J523" s="152">
        <f>IF(J$5&lt;=$D523,0,IF(SUM($D523,I487)&gt;J$5,$AF498/I487,$AF498-SUM($I523:I523)))</f>
        <v>0</v>
      </c>
      <c r="K523" s="152">
        <f>IF(K$5&lt;=$D523,0,IF(SUM($D523,I487)&gt;K$5,$AF498/I487,$AF498-SUM($I523:J523)))</f>
        <v>0</v>
      </c>
      <c r="L523" s="152">
        <f>IF(L$5&lt;=$D523,0,IF(SUM($D523,I487)&gt;L$5,$AF498/I487,$AF498-SUM($I523:K523)))</f>
        <v>0</v>
      </c>
      <c r="M523" s="152">
        <f>IF(M$5&lt;=$D523,0,IF(SUM($D523,I487)&gt;M$5,$AF498/I487,$AF498-SUM($I523:L523)))</f>
        <v>0</v>
      </c>
      <c r="N523" s="152">
        <f>IF(N$5&lt;=$D523,0,IF(SUM($D523,I487)&gt;N$5,$AF498/I487,$AF498-SUM($I523:M523)))</f>
        <v>0</v>
      </c>
      <c r="O523" s="152">
        <f>IF(O$5&lt;=$D523,0,IF(SUM($D523,I487)&gt;O$5,$AF498/I487,$AF498-SUM($I523:N523)))</f>
        <v>0</v>
      </c>
      <c r="P523" s="152">
        <f>IF(P$5&lt;=$D523,0,IF(SUM($D523,I487)&gt;P$5,$AF498/I487,$AF498-SUM($I523:O523)))</f>
        <v>0</v>
      </c>
      <c r="Q523" s="152">
        <f>IF(Q$5&lt;=$D523,0,IF(SUM($D523,I487)&gt;Q$5,$AF498/I487,$AF498-SUM($I523:P523)))</f>
        <v>0</v>
      </c>
      <c r="R523" s="152">
        <f>IF(R$5&lt;=$D523,0,IF(SUM($D523,I487)&gt;R$5,$AF498/I487,$AF498-SUM($I523:Q523)))</f>
        <v>0</v>
      </c>
      <c r="S523" s="152">
        <f>IF(S$5&lt;=$D523,0,IF(SUM($D523,I487)&gt;S$5,$AF498/I487,$AF498-SUM($I523:R523)))</f>
        <v>0</v>
      </c>
      <c r="T523" s="152">
        <f>IF(T$5&lt;=$D523,0,IF(SUM($D523,I487)&gt;T$5,$AF498/I487,$AF498-SUM($I523:S523)))</f>
        <v>0</v>
      </c>
      <c r="U523" s="152">
        <f>IF(U$5&lt;=$D523,0,IF(SUM($D523,I487)&gt;U$5,$AF498/I487,$AF498-SUM($I523:T523)))</f>
        <v>0</v>
      </c>
      <c r="V523" s="152">
        <f>IF(V$5&lt;=$D523,0,IF(SUM($D523,I487)&gt;V$5,$AF498/I487,$AF498-SUM($I523:U523)))</f>
        <v>0</v>
      </c>
      <c r="W523" s="152">
        <f>IF(W$5&lt;=$D523,0,IF(SUM($D523,I487)&gt;W$5,$AF498/I487,$AF498-SUM($I523:V523)))</f>
        <v>0</v>
      </c>
      <c r="X523" s="152">
        <f>IF(X$5&lt;=$D523,0,IF(SUM($D523,I487)&gt;X$5,$AF498/I487,$AF498-SUM($I523:W523)))</f>
        <v>0</v>
      </c>
      <c r="Y523" s="152">
        <f>IF(Y$5&lt;=$D523,0,IF(SUM($D523,I487)&gt;Y$5,$AF498/I487,$AF498-SUM($I523:X523)))</f>
        <v>0</v>
      </c>
      <c r="Z523" s="152">
        <f>IF(Z$5&lt;=$D523,0,IF(SUM($D523,I487)&gt;Z$5,$AF498/I487,$AF498-SUM($I523:Y523)))</f>
        <v>0</v>
      </c>
      <c r="AA523" s="152">
        <f>IF(AA$5&lt;=$D523,0,IF(SUM($D523,I487)&gt;AA$5,$AF498/I487,$AF498-SUM($I523:Z523)))</f>
        <v>0</v>
      </c>
      <c r="AB523" s="152">
        <f>IF(AB$5&lt;=$D523,0,IF(SUM($D523,I487)&gt;AB$5,$AF498/I487,$AF498-SUM($I523:AA523)))</f>
        <v>0</v>
      </c>
      <c r="AC523" s="152">
        <f>IF(AC$5&lt;=$D523,0,IF(SUM($D523,I487)&gt;AC$5,$AF498/I487,$AF498-SUM($I523:AB523)))</f>
        <v>0</v>
      </c>
      <c r="AD523" s="152">
        <f>IF(AD$5&lt;=$D523,0,IF(SUM($D523,I487)&gt;AD$5,$AF498/I487,$AF498-SUM($I523:AC523)))</f>
        <v>0</v>
      </c>
      <c r="AE523" s="152">
        <f>IF(AE$5&lt;=$D523,0,IF(SUM($D523,I487)&gt;AE$5,$AF498/I487,$AF498-SUM($I523:AD523)))</f>
        <v>0</v>
      </c>
      <c r="AF523" s="152">
        <f>IF(AF$5&lt;=$D523,0,IF(SUM($D523,I487)&gt;AF$5,$AF498/I487,$AF498-SUM($I523:AE523)))</f>
        <v>0</v>
      </c>
      <c r="AG523" s="153">
        <f>IF(AG$5&lt;=$D523,0,IF(SUM($D523,I487)&gt;AG$5,$AF498/I487,$AF498-SUM($I523:AF523)))</f>
        <v>0</v>
      </c>
      <c r="AH523" s="154">
        <f>IF(AH$5&lt;=$D523,0,IF(SUM($D523,I487)&gt;AH$5,$AF498/I487,$AF498-SUM($I523:AG523)))</f>
        <v>0</v>
      </c>
      <c r="AI523" s="154">
        <f>IF(AI$5&lt;=$D523,0,IF(SUM($D523,I487)&gt;AI$5,$AF498/I487,$AF498-SUM($I523:AH523)))</f>
        <v>0</v>
      </c>
      <c r="AJ523" s="154">
        <f>IF(AJ$5&lt;=$D523,0,IF(SUM($D523,I487)&gt;AJ$5,$AF498/I487,$AF498-SUM($I523:AI523)))</f>
        <v>0</v>
      </c>
      <c r="AK523" s="154">
        <f>IF(AK$5&lt;=$D523,0,IF(SUM($D523,I487)&gt;AK$5,$AF498/I487,$AF498-SUM($I523:AJ523)))</f>
        <v>0</v>
      </c>
      <c r="AL523" s="154">
        <f>IF(AL$5&lt;=$D523,0,IF(SUM($D523,I487)&gt;AL$5,$AF498/I487,$AF498-SUM($I523:AK523)))</f>
        <v>0</v>
      </c>
      <c r="AM523" s="154">
        <f>IF(AM$5&lt;=$D523,0,IF(SUM($D523,I487)&gt;AM$5,$AF498/I487,$AF498-SUM($I523:AL523)))</f>
        <v>0</v>
      </c>
      <c r="AN523" s="154">
        <f>IF(AN$5&lt;=$D523,0,IF(SUM($D523,I487)&gt;AN$5,$AF498/I487,$AF498-SUM($I523:AM523)))</f>
        <v>0</v>
      </c>
      <c r="AO523" s="154">
        <f>IF(AO$5&lt;=$D523,0,IF(SUM($D523,I487)&gt;AO$5,$AF498/I487,$AF498-SUM($I523:AN523)))</f>
        <v>0</v>
      </c>
      <c r="AP523" s="154">
        <f>IF(AP$5&lt;=$D523,0,IF(SUM($D523,I487)&gt;AP$5,$AF498/I487,$AF498-SUM($I523:AO523)))</f>
        <v>0</v>
      </c>
      <c r="AQ523" s="154">
        <f>IF(AQ$5&lt;=$D523,0,IF(SUM($D523,I487)&gt;AQ$5,$AF498/I487,$AF498-SUM($I523:AP523)))</f>
        <v>0</v>
      </c>
      <c r="AR523" s="154">
        <f>IF(AR$5&lt;=$D523,0,IF(SUM($D523,I487)&gt;AR$5,$AF498/I487,$AF498-SUM($I523:AQ523)))</f>
        <v>0</v>
      </c>
      <c r="AS523" s="154">
        <f>IF(AS$5&lt;=$D523,0,IF(SUM($D523,I487)&gt;AS$5,$AF498/I487,$AF498-SUM($I523:AR523)))</f>
        <v>0</v>
      </c>
      <c r="AT523" s="154">
        <f>IF(AT$5&lt;=$D523,0,IF(SUM($D523,I487)&gt;AT$5,$AF498/I487,$AF498-SUM($I523:AS523)))</f>
        <v>0</v>
      </c>
      <c r="AU523" s="154">
        <f>IF(AU$5&lt;=$D523,0,IF(SUM($D523,I487)&gt;AU$5,$AF498/I487,$AF498-SUM($I523:AT523)))</f>
        <v>0</v>
      </c>
      <c r="AV523" s="154">
        <f>IF(AV$5&lt;=$D523,0,IF(SUM($D523,I487)&gt;AV$5,$AF498/I487,$AF498-SUM($I523:AU523)))</f>
        <v>0</v>
      </c>
      <c r="AW523" s="154">
        <f>IF(AW$5&lt;=$D523,0,IF(SUM($D523,I487)&gt;AW$5,$AF498/I487,$AF498-SUM($I523:AV523)))</f>
        <v>0</v>
      </c>
      <c r="AX523" s="154">
        <f>IF(AX$5&lt;=$D523,0,IF(SUM($D523,I487)&gt;AX$5,$AF498/I487,$AF498-SUM($I523:AW523)))</f>
        <v>0</v>
      </c>
      <c r="AY523" s="154">
        <f>IF(AY$5&lt;=$D523,0,IF(SUM($D523,I487)&gt;AY$5,$AF498/I487,$AF498-SUM($I523:AX523)))</f>
        <v>0</v>
      </c>
      <c r="AZ523" s="154">
        <f>IF(AZ$5&lt;=$D523,0,IF(SUM($D523,I487)&gt;AZ$5,$AF498/I487,$AF498-SUM($I523:AY523)))</f>
        <v>0</v>
      </c>
      <c r="BA523" s="154">
        <f>IF(BA$5&lt;=$D523,0,IF(SUM($D523,I487)&gt;BA$5,$AF498/I487,$AF498-SUM($I523:AZ523)))</f>
        <v>0</v>
      </c>
      <c r="BB523" s="154">
        <f>IF(BB$5&lt;=$D523,0,IF(SUM($D523,I487)&gt;BB$5,$AF498/I487,$AF498-SUM($I523:BA523)))</f>
        <v>0</v>
      </c>
      <c r="BC523" s="154">
        <f>IF(BC$5&lt;=$D523,0,IF(SUM($D523,I487)&gt;BC$5,$AF498/I487,$AF498-SUM($I523:BB523)))</f>
        <v>0</v>
      </c>
      <c r="BD523" s="154">
        <f>IF(BD$5&lt;=$D523,0,IF(SUM($D523,I487)&gt;BD$5,$AF498/I487,$AF498-SUM($I523:BC523)))</f>
        <v>0</v>
      </c>
      <c r="BE523" s="154">
        <f>IF(BE$5&lt;=$D523,0,IF(SUM($D523,I487)&gt;BE$5,$AF498/I487,$AF498-SUM($I523:BD523)))</f>
        <v>0</v>
      </c>
      <c r="BF523" s="154">
        <f>IF(BF$5&lt;=$D523,0,IF(SUM($D523,I487)&gt;BF$5,$AF498/I487,$AF498-SUM($I523:BE523)))</f>
        <v>0</v>
      </c>
      <c r="BG523" s="154">
        <f>IF(BG$5&lt;=$D523,0,IF(SUM($D523,I487)&gt;BG$5,$AF498/I487,$AF498-SUM($I523:BF523)))</f>
        <v>0</v>
      </c>
      <c r="BH523" s="154">
        <f>IF(BH$5&lt;=$D523,0,IF(SUM($D523,I487)&gt;BH$5,$AF498/I487,$AF498-SUM($I523:BG523)))</f>
        <v>0</v>
      </c>
      <c r="BI523" s="154">
        <f>IF(BI$5&lt;=$D523,0,IF(SUM($D523,I487)&gt;BI$5,$AF498/I487,$AF498-SUM($I523:BH523)))</f>
        <v>0</v>
      </c>
      <c r="BJ523" s="154">
        <f>IF(BJ$5&lt;=$D523,0,IF(SUM($D523,I487)&gt;BJ$5,$AF498/I487,$AF498-SUM($I523:BI523)))</f>
        <v>0</v>
      </c>
      <c r="BK523" s="154">
        <f>IF(BK$5&lt;=$D523,0,IF(SUM($D523,I487)&gt;BK$5,$AF498/I487,$AF498-SUM($I523:BJ523)))</f>
        <v>0</v>
      </c>
      <c r="BL523" s="154">
        <f>IF(BL$5&lt;=$D523,0,IF(SUM($D523,I487)&gt;BL$5,$AF498/I487,$AF498-SUM($I523:BK523)))</f>
        <v>0</v>
      </c>
      <c r="BM523" s="154">
        <f>IF(BM$5&lt;=$D523,0,IF(SUM($D523,I487)&gt;BM$5,$AF498/I487,$AF498-SUM($I523:BL523)))</f>
        <v>0</v>
      </c>
      <c r="BN523" s="154">
        <f>IF(BN$5&lt;=$D523,0,IF(SUM($D523,I487)&gt;BN$5,$AF498/I487,$AF498-SUM($I523:BM523)))</f>
        <v>0</v>
      </c>
      <c r="BO523" s="154">
        <f>IF(BO$5&lt;=$D523,0,IF(SUM($D523,I487)&gt;BO$5,$AF498/I487,$AF498-SUM($I523:BN523)))</f>
        <v>0</v>
      </c>
      <c r="BP523" s="154">
        <f>IF(BP$5&lt;=$D523,0,IF(SUM($D523,I487)&gt;BP$5,$AF498/I487,$AF498-SUM($I523:BO523)))</f>
        <v>0</v>
      </c>
      <c r="BQ523" s="154">
        <f>IF(BQ$5&lt;=$D523,0,IF(SUM($D523,I487)&gt;BQ$5,$AF498/I487,$AF498-SUM($I523:BP523)))</f>
        <v>0</v>
      </c>
      <c r="BR523" s="154">
        <f>IF(BR$5&lt;=$D523,0,IF(SUM($D523,I487)&gt;BR$5,$AF498/I487,$AF498-SUM($I523:BQ523)))</f>
        <v>0</v>
      </c>
      <c r="BS523" s="154">
        <f>IF(BS$5&lt;=$D523,0,IF(SUM($D523,I487)&gt;BS$5,$AF498/I487,$AF498-SUM($I523:BR523)))</f>
        <v>0</v>
      </c>
      <c r="BT523" s="154">
        <f>IF(BT$5&lt;=$D523,0,IF(SUM($D523,I487)&gt;BT$5,$AF498/I487,$AF498-SUM($I523:BS523)))</f>
        <v>0</v>
      </c>
      <c r="BU523" s="154">
        <f>IF(BU$5&lt;=$D523,0,IF(SUM($D523,I487)&gt;BU$5,$AF498/I487,$AF498-SUM($I523:BT523)))</f>
        <v>0</v>
      </c>
      <c r="BV523" s="154">
        <f>IF(BV$5&lt;=$D523,0,IF(SUM($D523,I487)&gt;BV$5,$AF498/I487,$AF498-SUM($I523:BU523)))</f>
        <v>0</v>
      </c>
      <c r="BW523" s="154">
        <f>IF(BW$5&lt;=$D523,0,IF(SUM($D523,I487)&gt;BW$5,$AF498/I487,$AF498-SUM($I523:BV523)))</f>
        <v>0</v>
      </c>
    </row>
    <row r="524" spans="4:75" ht="12.75" customHeight="1" outlineLevel="1">
      <c r="D524" s="155">
        <f t="shared" si="193"/>
        <v>2036</v>
      </c>
      <c r="E524" s="120" t="s">
        <v>55</v>
      </c>
      <c r="I524" s="134"/>
      <c r="J524" s="152">
        <f>IF(J$5&lt;=$D524,0,IF(SUM($D524,I487)&gt;J$5,$AG498/I487,$AG498-SUM($I524:I524)))</f>
        <v>0</v>
      </c>
      <c r="K524" s="152">
        <f>IF(K$5&lt;=$D524,0,IF(SUM($D524,I487)&gt;K$5,$AG498/I487,$AG498-SUM($I524:J524)))</f>
        <v>0</v>
      </c>
      <c r="L524" s="152">
        <f>IF(L$5&lt;=$D524,0,IF(SUM($D524,I487)&gt;L$5,$AG498/I487,$AG498-SUM($I524:K524)))</f>
        <v>0</v>
      </c>
      <c r="M524" s="152">
        <f>IF(M$5&lt;=$D524,0,IF(SUM($D524,I487)&gt;M$5,$AG498/I487,$AG498-SUM($I524:L524)))</f>
        <v>0</v>
      </c>
      <c r="N524" s="152">
        <f>IF(N$5&lt;=$D524,0,IF(SUM($D524,I487)&gt;N$5,$AG498/I487,$AG498-SUM($I524:M524)))</f>
        <v>0</v>
      </c>
      <c r="O524" s="152">
        <f>IF(O$5&lt;=$D524,0,IF(SUM($D524,I487)&gt;O$5,$AG498/I487,$AG498-SUM($I524:N524)))</f>
        <v>0</v>
      </c>
      <c r="P524" s="152">
        <f>IF(P$5&lt;=$D524,0,IF(SUM($D524,I487)&gt;P$5,$AG498/I487,$AG498-SUM($I524:O524)))</f>
        <v>0</v>
      </c>
      <c r="Q524" s="152">
        <f>IF(Q$5&lt;=$D524,0,IF(SUM($D524,I487)&gt;Q$5,$AG498/I487,$AG498-SUM($I524:P524)))</f>
        <v>0</v>
      </c>
      <c r="R524" s="152">
        <f>IF(R$5&lt;=$D524,0,IF(SUM($D524,I487)&gt;R$5,$AG498/I487,$AG498-SUM($I524:Q524)))</f>
        <v>0</v>
      </c>
      <c r="S524" s="152">
        <f>IF(S$5&lt;=$D524,0,IF(SUM($D524,I487)&gt;S$5,$AG498/I487,$AG498-SUM($I524:R524)))</f>
        <v>0</v>
      </c>
      <c r="T524" s="152">
        <f>IF(T$5&lt;=$D524,0,IF(SUM($D524,I487)&gt;T$5,$AG498/I487,$AG498-SUM($I524:S524)))</f>
        <v>0</v>
      </c>
      <c r="U524" s="152">
        <f>IF(U$5&lt;=$D524,0,IF(SUM($D524,I487)&gt;U$5,$AG498/I487,$AG498-SUM($I524:T524)))</f>
        <v>0</v>
      </c>
      <c r="V524" s="152">
        <f>IF(V$5&lt;=$D524,0,IF(SUM($D524,I487)&gt;V$5,$AG498/I487,$AG498-SUM($I524:U524)))</f>
        <v>0</v>
      </c>
      <c r="W524" s="152">
        <f>IF(W$5&lt;=$D524,0,IF(SUM($D524,I487)&gt;W$5,$AG498/I487,$AG498-SUM($I524:V524)))</f>
        <v>0</v>
      </c>
      <c r="X524" s="152">
        <f>IF(X$5&lt;=$D524,0,IF(SUM($D524,I487)&gt;X$5,$AG498/I487,$AG498-SUM($I524:W524)))</f>
        <v>0</v>
      </c>
      <c r="Y524" s="152">
        <f>IF(Y$5&lt;=$D524,0,IF(SUM($D524,I487)&gt;Y$5,$AG498/I487,$AG498-SUM($I524:X524)))</f>
        <v>0</v>
      </c>
      <c r="Z524" s="152">
        <f>IF(Z$5&lt;=$D524,0,IF(SUM($D524,I487)&gt;Z$5,$AG498/I487,$AG498-SUM($I524:Y524)))</f>
        <v>0</v>
      </c>
      <c r="AA524" s="152">
        <f>IF(AA$5&lt;=$D524,0,IF(SUM($D524,I487)&gt;AA$5,$AG498/I487,$AG498-SUM($I524:Z524)))</f>
        <v>0</v>
      </c>
      <c r="AB524" s="152">
        <f>IF(AB$5&lt;=$D524,0,IF(SUM($D524,I487)&gt;AB$5,$AG498/I487,$AG498-SUM($I524:AA524)))</f>
        <v>0</v>
      </c>
      <c r="AC524" s="152">
        <f>IF(AC$5&lt;=$D524,0,IF(SUM($D524,I487)&gt;AC$5,$AG498/I487,$AG498-SUM($I524:AB524)))</f>
        <v>0</v>
      </c>
      <c r="AD524" s="152">
        <f>IF(AD$5&lt;=$D524,0,IF(SUM($D524,I487)&gt;AD$5,$AG498/I487,$AG498-SUM($I524:AC524)))</f>
        <v>0</v>
      </c>
      <c r="AE524" s="152">
        <f>IF(AE$5&lt;=$D524,0,IF(SUM($D524,I487)&gt;AE$5,$AG498/I487,$AG498-SUM($I524:AD524)))</f>
        <v>0</v>
      </c>
      <c r="AF524" s="152">
        <f>IF(AF$5&lt;=$D524,0,IF(SUM($D524,I487)&gt;AF$5,$AG498/I487,$AG498-SUM($I524:AE524)))</f>
        <v>0</v>
      </c>
      <c r="AG524" s="152">
        <f>IF(AG$5&lt;=$D524,0,IF(SUM($D524,I487)&gt;AG$5,$AG498/I487,$AG498-SUM($I524:AF524)))</f>
        <v>0</v>
      </c>
      <c r="AH524" s="153">
        <f>IF(AH$5&lt;=$D524,0,IF(SUM($D524,I487)&gt;AH$5,$AG498/I487,$AG498-SUM($I524:AG524)))</f>
        <v>0</v>
      </c>
      <c r="AI524" s="154">
        <f>IF(AI$5&lt;=$D524,0,IF(SUM($D524,I487)&gt;AI$5,$AG498/I487,$AG498-SUM($I524:AH524)))</f>
        <v>0</v>
      </c>
      <c r="AJ524" s="154">
        <f>IF(AJ$5&lt;=$D524,0,IF(SUM($D524,I487)&gt;AJ$5,$AG498/I487,$AG498-SUM($I524:AI524)))</f>
        <v>0</v>
      </c>
      <c r="AK524" s="154">
        <f>IF(AK$5&lt;=$D524,0,IF(SUM($D524,I487)&gt;AK$5,$AG498/I487,$AG498-SUM($I524:AJ524)))</f>
        <v>0</v>
      </c>
      <c r="AL524" s="154">
        <f>IF(AL$5&lt;=$D524,0,IF(SUM($D524,I487)&gt;AL$5,$AG498/I487,$AG498-SUM($I524:AK524)))</f>
        <v>0</v>
      </c>
      <c r="AM524" s="154">
        <f>IF(AM$5&lt;=$D524,0,IF(SUM($D524,I487)&gt;AM$5,$AG498/I487,$AG498-SUM($I524:AL524)))</f>
        <v>0</v>
      </c>
      <c r="AN524" s="154">
        <f>IF(AN$5&lt;=$D524,0,IF(SUM($D524,I487)&gt;AN$5,$AG498/I487,$AG498-SUM($I524:AM524)))</f>
        <v>0</v>
      </c>
      <c r="AO524" s="154">
        <f>IF(AO$5&lt;=$D524,0,IF(SUM($D524,I487)&gt;AO$5,$AG498/I487,$AG498-SUM($I524:AN524)))</f>
        <v>0</v>
      </c>
      <c r="AP524" s="154">
        <f>IF(AP$5&lt;=$D524,0,IF(SUM($D524,I487)&gt;AP$5,$AG498/I487,$AG498-SUM($I524:AO524)))</f>
        <v>0</v>
      </c>
      <c r="AQ524" s="154">
        <f>IF(AQ$5&lt;=$D524,0,IF(SUM($D524,I487)&gt;AQ$5,$AG498/I487,$AG498-SUM($I524:AP524)))</f>
        <v>0</v>
      </c>
      <c r="AR524" s="154">
        <f>IF(AR$5&lt;=$D524,0,IF(SUM($D524,I487)&gt;AR$5,$AG498/I487,$AG498-SUM($I524:AQ524)))</f>
        <v>0</v>
      </c>
      <c r="AS524" s="154">
        <f>IF(AS$5&lt;=$D524,0,IF(SUM($D524,I487)&gt;AS$5,$AG498/I487,$AG498-SUM($I524:AR524)))</f>
        <v>0</v>
      </c>
      <c r="AT524" s="154">
        <f>IF(AT$5&lt;=$D524,0,IF(SUM($D524,I487)&gt;AT$5,$AG498/I487,$AG498-SUM($I524:AS524)))</f>
        <v>0</v>
      </c>
      <c r="AU524" s="154">
        <f>IF(AU$5&lt;=$D524,0,IF(SUM($D524,I487)&gt;AU$5,$AG498/I487,$AG498-SUM($I524:AT524)))</f>
        <v>0</v>
      </c>
      <c r="AV524" s="154">
        <f>IF(AV$5&lt;=$D524,0,IF(SUM($D524,I487)&gt;AV$5,$AG498/I487,$AG498-SUM($I524:AU524)))</f>
        <v>0</v>
      </c>
      <c r="AW524" s="154">
        <f>IF(AW$5&lt;=$D524,0,IF(SUM($D524,I487)&gt;AW$5,$AG498/I487,$AG498-SUM($I524:AV524)))</f>
        <v>0</v>
      </c>
      <c r="AX524" s="154">
        <f>IF(AX$5&lt;=$D524,0,IF(SUM($D524,I487)&gt;AX$5,$AG498/I487,$AG498-SUM($I524:AW524)))</f>
        <v>0</v>
      </c>
      <c r="AY524" s="154">
        <f>IF(AY$5&lt;=$D524,0,IF(SUM($D524,I487)&gt;AY$5,$AG498/I487,$AG498-SUM($I524:AX524)))</f>
        <v>0</v>
      </c>
      <c r="AZ524" s="154">
        <f>IF(AZ$5&lt;=$D524,0,IF(SUM($D524,I487)&gt;AZ$5,$AG498/I487,$AG498-SUM($I524:AY524)))</f>
        <v>0</v>
      </c>
      <c r="BA524" s="154">
        <f>IF(BA$5&lt;=$D524,0,IF(SUM($D524,I487)&gt;BA$5,$AG498/I487,$AG498-SUM($I524:AZ524)))</f>
        <v>0</v>
      </c>
      <c r="BB524" s="154">
        <f>IF(BB$5&lt;=$D524,0,IF(SUM($D524,I487)&gt;BB$5,$AG498/I487,$AG498-SUM($I524:BA524)))</f>
        <v>0</v>
      </c>
      <c r="BC524" s="154">
        <f>IF(BC$5&lt;=$D524,0,IF(SUM($D524,I487)&gt;BC$5,$AG498/I487,$AG498-SUM($I524:BB524)))</f>
        <v>0</v>
      </c>
      <c r="BD524" s="154">
        <f>IF(BD$5&lt;=$D524,0,IF(SUM($D524,I487)&gt;BD$5,$AG498/I487,$AG498-SUM($I524:BC524)))</f>
        <v>0</v>
      </c>
      <c r="BE524" s="154">
        <f>IF(BE$5&lt;=$D524,0,IF(SUM($D524,I487)&gt;BE$5,$AG498/I487,$AG498-SUM($I524:BD524)))</f>
        <v>0</v>
      </c>
      <c r="BF524" s="154">
        <f>IF(BF$5&lt;=$D524,0,IF(SUM($D524,I487)&gt;BF$5,$AG498/I487,$AG498-SUM($I524:BE524)))</f>
        <v>0</v>
      </c>
      <c r="BG524" s="154">
        <f>IF(BG$5&lt;=$D524,0,IF(SUM($D524,I487)&gt;BG$5,$AG498/I487,$AG498-SUM($I524:BF524)))</f>
        <v>0</v>
      </c>
      <c r="BH524" s="154">
        <f>IF(BH$5&lt;=$D524,0,IF(SUM($D524,I487)&gt;BH$5,$AG498/I487,$AG498-SUM($I524:BG524)))</f>
        <v>0</v>
      </c>
      <c r="BI524" s="154">
        <f>IF(BI$5&lt;=$D524,0,IF(SUM($D524,I487)&gt;BI$5,$AG498/I487,$AG498-SUM($I524:BH524)))</f>
        <v>0</v>
      </c>
      <c r="BJ524" s="154">
        <f>IF(BJ$5&lt;=$D524,0,IF(SUM($D524,I487)&gt;BJ$5,$AG498/I487,$AG498-SUM($I524:BI524)))</f>
        <v>0</v>
      </c>
      <c r="BK524" s="154">
        <f>IF(BK$5&lt;=$D524,0,IF(SUM($D524,I487)&gt;BK$5,$AG498/I487,$AG498-SUM($I524:BJ524)))</f>
        <v>0</v>
      </c>
      <c r="BL524" s="154">
        <f>IF(BL$5&lt;=$D524,0,IF(SUM($D524,I487)&gt;BL$5,$AG498/I487,$AG498-SUM($I524:BK524)))</f>
        <v>0</v>
      </c>
      <c r="BM524" s="154">
        <f>IF(BM$5&lt;=$D524,0,IF(SUM($D524,I487)&gt;BM$5,$AG498/I487,$AG498-SUM($I524:BL524)))</f>
        <v>0</v>
      </c>
      <c r="BN524" s="154">
        <f>IF(BN$5&lt;=$D524,0,IF(SUM($D524,I487)&gt;BN$5,$AG498/I487,$AG498-SUM($I524:BM524)))</f>
        <v>0</v>
      </c>
      <c r="BO524" s="154">
        <f>IF(BO$5&lt;=$D524,0,IF(SUM($D524,I487)&gt;BO$5,$AG498/I487,$AG498-SUM($I524:BN524)))</f>
        <v>0</v>
      </c>
      <c r="BP524" s="154">
        <f>IF(BP$5&lt;=$D524,0,IF(SUM($D524,I487)&gt;BP$5,$AG498/I487,$AG498-SUM($I524:BO524)))</f>
        <v>0</v>
      </c>
      <c r="BQ524" s="154">
        <f>IF(BQ$5&lt;=$D524,0,IF(SUM($D524,I487)&gt;BQ$5,$AG498/I487,$AG498-SUM($I524:BP524)))</f>
        <v>0</v>
      </c>
      <c r="BR524" s="154">
        <f>IF(BR$5&lt;=$D524,0,IF(SUM($D524,I487)&gt;BR$5,$AG498/I487,$AG498-SUM($I524:BQ524)))</f>
        <v>0</v>
      </c>
      <c r="BS524" s="154">
        <f>IF(BS$5&lt;=$D524,0,IF(SUM($D524,I487)&gt;BS$5,$AG498/I487,$AG498-SUM($I524:BR524)))</f>
        <v>0</v>
      </c>
      <c r="BT524" s="154">
        <f>IF(BT$5&lt;=$D524,0,IF(SUM($D524,I487)&gt;BT$5,$AG498/I487,$AG498-SUM($I524:BS524)))</f>
        <v>0</v>
      </c>
      <c r="BU524" s="154">
        <f>IF(BU$5&lt;=$D524,0,IF(SUM($D524,I487)&gt;BU$5,$AG498/I487,$AG498-SUM($I524:BT524)))</f>
        <v>0</v>
      </c>
      <c r="BV524" s="154">
        <f>IF(BV$5&lt;=$D524,0,IF(SUM($D524,I487)&gt;BV$5,$AG498/I487,$AG498-SUM($I524:BU524)))</f>
        <v>0</v>
      </c>
      <c r="BW524" s="154">
        <f>IF(BW$5&lt;=$D524,0,IF(SUM($D524,I487)&gt;BW$5,$AG498/I487,$AG498-SUM($I524:BV524)))</f>
        <v>0</v>
      </c>
    </row>
    <row r="525" spans="4:75" ht="12.75" customHeight="1" outlineLevel="1">
      <c r="D525" s="155">
        <f t="shared" si="193"/>
        <v>2037</v>
      </c>
      <c r="E525" s="120" t="s">
        <v>55</v>
      </c>
      <c r="I525" s="134"/>
      <c r="J525" s="152">
        <f>IF(J$5&lt;=$D525,0,IF(SUM($D525,I487)&gt;J$5,$AH498/I487,$AH498-SUM($I525:I525)))</f>
        <v>0</v>
      </c>
      <c r="K525" s="152">
        <f>IF(K$5&lt;=$D525,0,IF(SUM($D525,I487)&gt;K$5,$AH498/I487,$AH498-SUM($I525:J525)))</f>
        <v>0</v>
      </c>
      <c r="L525" s="152">
        <f>IF(L$5&lt;=$D525,0,IF(SUM($D525,I487)&gt;L$5,$AH498/I487,$AH498-SUM($I525:K525)))</f>
        <v>0</v>
      </c>
      <c r="M525" s="152">
        <f>IF(M$5&lt;=$D525,0,IF(SUM($D525,I487)&gt;M$5,$AH498/I487,$AH498-SUM($I525:L525)))</f>
        <v>0</v>
      </c>
      <c r="N525" s="152">
        <f>IF(N$5&lt;=$D525,0,IF(SUM($D525,I487)&gt;N$5,$AH498/I487,$AH498-SUM($I525:M525)))</f>
        <v>0</v>
      </c>
      <c r="O525" s="152">
        <f>IF(O$5&lt;=$D525,0,IF(SUM($D525,I487)&gt;O$5,$AH498/I487,$AH498-SUM($I525:N525)))</f>
        <v>0</v>
      </c>
      <c r="P525" s="152">
        <f>IF(P$5&lt;=$D525,0,IF(SUM($D525,I487)&gt;P$5,$AH498/I487,$AH498-SUM($I525:O525)))</f>
        <v>0</v>
      </c>
      <c r="Q525" s="152">
        <f>IF(Q$5&lt;=$D525,0,IF(SUM($D525,I487)&gt;Q$5,$AH498/I487,$AH498-SUM($I525:P525)))</f>
        <v>0</v>
      </c>
      <c r="R525" s="152">
        <f>IF(R$5&lt;=$D525,0,IF(SUM($D525,I487)&gt;R$5,$AH498/I487,$AH498-SUM($I525:Q525)))</f>
        <v>0</v>
      </c>
      <c r="S525" s="152">
        <f>IF(S$5&lt;=$D525,0,IF(SUM($D525,I487)&gt;S$5,$AH498/I487,$AH498-SUM($I525:R525)))</f>
        <v>0</v>
      </c>
      <c r="T525" s="152">
        <f>IF(T$5&lt;=$D525,0,IF(SUM($D525,I487)&gt;T$5,$AH498/I487,$AH498-SUM($I525:S525)))</f>
        <v>0</v>
      </c>
      <c r="U525" s="152">
        <f>IF(U$5&lt;=$D525,0,IF(SUM($D525,I487)&gt;U$5,$AH498/I487,$AH498-SUM($I525:T525)))</f>
        <v>0</v>
      </c>
      <c r="V525" s="152">
        <f>IF(V$5&lt;=$D525,0,IF(SUM($D525,I487)&gt;V$5,$AH498/I487,$AH498-SUM($I525:U525)))</f>
        <v>0</v>
      </c>
      <c r="W525" s="152">
        <f>IF(W$5&lt;=$D525,0,IF(SUM($D525,I487)&gt;W$5,$AH498/I487,$AH498-SUM($I525:V525)))</f>
        <v>0</v>
      </c>
      <c r="X525" s="152">
        <f>IF(X$5&lt;=$D525,0,IF(SUM($D525,I487)&gt;X$5,$AH498/I487,$AH498-SUM($I525:W525)))</f>
        <v>0</v>
      </c>
      <c r="Y525" s="152">
        <f>IF(Y$5&lt;=$D525,0,IF(SUM($D525,I487)&gt;Y$5,$AH498/I487,$AH498-SUM($I525:X525)))</f>
        <v>0</v>
      </c>
      <c r="Z525" s="152">
        <f>IF(Z$5&lt;=$D525,0,IF(SUM($D525,I487)&gt;Z$5,$AH498/I487,$AH498-SUM($I525:Y525)))</f>
        <v>0</v>
      </c>
      <c r="AA525" s="152">
        <f>IF(AA$5&lt;=$D525,0,IF(SUM($D525,I487)&gt;AA$5,$AH498/I487,$AH498-SUM($I525:Z525)))</f>
        <v>0</v>
      </c>
      <c r="AB525" s="152">
        <f>IF(AB$5&lt;=$D525,0,IF(SUM($D525,I487)&gt;AB$5,$AH498/I487,$AH498-SUM($I525:AA525)))</f>
        <v>0</v>
      </c>
      <c r="AC525" s="152">
        <f>IF(AC$5&lt;=$D525,0,IF(SUM($D525,I487)&gt;AC$5,$AH498/I487,$AH498-SUM($I525:AB525)))</f>
        <v>0</v>
      </c>
      <c r="AD525" s="152">
        <f>IF(AD$5&lt;=$D525,0,IF(SUM($D525,I487)&gt;AD$5,$AH498/I487,$AH498-SUM($I525:AC525)))</f>
        <v>0</v>
      </c>
      <c r="AE525" s="152">
        <f>IF(AE$5&lt;=$D525,0,IF(SUM($D525,I487)&gt;AE$5,$AH498/I487,$AH498-SUM($I525:AD525)))</f>
        <v>0</v>
      </c>
      <c r="AF525" s="152">
        <f>IF(AF$5&lt;=$D525,0,IF(SUM($D525,I487)&gt;AF$5,$AH498/I487,$AH498-SUM($I525:AE525)))</f>
        <v>0</v>
      </c>
      <c r="AG525" s="152">
        <f>IF(AG$5&lt;=$D525,0,IF(SUM($D525,I487)&gt;AG$5,$AH498/I487,$AH498-SUM($I525:AF525)))</f>
        <v>0</v>
      </c>
      <c r="AH525" s="152">
        <f>IF(AH$5&lt;=$D525,0,IF(SUM($D525,I487)&gt;AH$5,$AH498/I487,$AH498-SUM($I525:AG525)))</f>
        <v>0</v>
      </c>
      <c r="AI525" s="153">
        <f>IF(AI$5&lt;=$D525,0,IF(SUM($D525,I487)&gt;AI$5,$AH498/I487,$AH498-SUM($I525:AH525)))</f>
        <v>0</v>
      </c>
      <c r="AJ525" s="154">
        <f>IF(AJ$5&lt;=$D525,0,IF(SUM($D525,I487)&gt;AJ$5,$AH498/I487,$AH498-SUM($I525:AI525)))</f>
        <v>0</v>
      </c>
      <c r="AK525" s="154">
        <f>IF(AK$5&lt;=$D525,0,IF(SUM($D525,I487)&gt;AK$5,$AH498/I487,$AH498-SUM($I525:AJ525)))</f>
        <v>0</v>
      </c>
      <c r="AL525" s="154">
        <f>IF(AL$5&lt;=$D525,0,IF(SUM($D525,I487)&gt;AL$5,$AH498/I487,$AH498-SUM($I525:AK525)))</f>
        <v>0</v>
      </c>
      <c r="AM525" s="154">
        <f>IF(AM$5&lt;=$D525,0,IF(SUM($D525,I487)&gt;AM$5,$AH498/I487,$AH498-SUM($I525:AL525)))</f>
        <v>0</v>
      </c>
      <c r="AN525" s="154">
        <f>IF(AN$5&lt;=$D525,0,IF(SUM($D525,I487)&gt;AN$5,$AH498/I487,$AH498-SUM($I525:AM525)))</f>
        <v>0</v>
      </c>
      <c r="AO525" s="154">
        <f>IF(AO$5&lt;=$D525,0,IF(SUM($D525,I487)&gt;AO$5,$AH498/I487,$AH498-SUM($I525:AN525)))</f>
        <v>0</v>
      </c>
      <c r="AP525" s="154">
        <f>IF(AP$5&lt;=$D525,0,IF(SUM($D525,I487)&gt;AP$5,$AH498/I487,$AH498-SUM($I525:AO525)))</f>
        <v>0</v>
      </c>
      <c r="AQ525" s="154">
        <f>IF(AQ$5&lt;=$D525,0,IF(SUM($D525,I487)&gt;AQ$5,$AH498/I487,$AH498-SUM($I525:AP525)))</f>
        <v>0</v>
      </c>
      <c r="AR525" s="154">
        <f>IF(AR$5&lt;=$D525,0,IF(SUM($D525,I487)&gt;AR$5,$AH498/I487,$AH498-SUM($I525:AQ525)))</f>
        <v>0</v>
      </c>
      <c r="AS525" s="154">
        <f>IF(AS$5&lt;=$D525,0,IF(SUM($D525,I487)&gt;AS$5,$AH498/I487,$AH498-SUM($I525:AR525)))</f>
        <v>0</v>
      </c>
      <c r="AT525" s="154">
        <f>IF(AT$5&lt;=$D525,0,IF(SUM($D525,I487)&gt;AT$5,$AH498/I487,$AH498-SUM($I525:AS525)))</f>
        <v>0</v>
      </c>
      <c r="AU525" s="154">
        <f>IF(AU$5&lt;=$D525,0,IF(SUM($D525,I487)&gt;AU$5,$AH498/I487,$AH498-SUM($I525:AT525)))</f>
        <v>0</v>
      </c>
      <c r="AV525" s="154">
        <f>IF(AV$5&lt;=$D525,0,IF(SUM($D525,I487)&gt;AV$5,$AH498/I487,$AH498-SUM($I525:AU525)))</f>
        <v>0</v>
      </c>
      <c r="AW525" s="154">
        <f>IF(AW$5&lt;=$D525,0,IF(SUM($D525,I487)&gt;AW$5,$AH498/I487,$AH498-SUM($I525:AV525)))</f>
        <v>0</v>
      </c>
      <c r="AX525" s="154">
        <f>IF(AX$5&lt;=$D525,0,IF(SUM($D525,I487)&gt;AX$5,$AH498/I487,$AH498-SUM($I525:AW525)))</f>
        <v>0</v>
      </c>
      <c r="AY525" s="154">
        <f>IF(AY$5&lt;=$D525,0,IF(SUM($D525,I487)&gt;AY$5,$AH498/I487,$AH498-SUM($I525:AX525)))</f>
        <v>0</v>
      </c>
      <c r="AZ525" s="154">
        <f>IF(AZ$5&lt;=$D525,0,IF(SUM($D525,I487)&gt;AZ$5,$AH498/I487,$AH498-SUM($I525:AY525)))</f>
        <v>0</v>
      </c>
      <c r="BA525" s="154">
        <f>IF(BA$5&lt;=$D525,0,IF(SUM($D525,I487)&gt;BA$5,$AH498/I487,$AH498-SUM($I525:AZ525)))</f>
        <v>0</v>
      </c>
      <c r="BB525" s="154">
        <f>IF(BB$5&lt;=$D525,0,IF(SUM($D525,I487)&gt;BB$5,$AH498/I487,$AH498-SUM($I525:BA525)))</f>
        <v>0</v>
      </c>
      <c r="BC525" s="154">
        <f>IF(BC$5&lt;=$D525,0,IF(SUM($D525,I487)&gt;BC$5,$AH498/I487,$AH498-SUM($I525:BB525)))</f>
        <v>0</v>
      </c>
      <c r="BD525" s="154">
        <f>IF(BD$5&lt;=$D525,0,IF(SUM($D525,I487)&gt;BD$5,$AH498/I487,$AH498-SUM($I525:BC525)))</f>
        <v>0</v>
      </c>
      <c r="BE525" s="154">
        <f>IF(BE$5&lt;=$D525,0,IF(SUM($D525,I487)&gt;BE$5,$AH498/I487,$AH498-SUM($I525:BD525)))</f>
        <v>0</v>
      </c>
      <c r="BF525" s="154">
        <f>IF(BF$5&lt;=$D525,0,IF(SUM($D525,I487)&gt;BF$5,$AH498/I487,$AH498-SUM($I525:BE525)))</f>
        <v>0</v>
      </c>
      <c r="BG525" s="154">
        <f>IF(BG$5&lt;=$D525,0,IF(SUM($D525,I487)&gt;BG$5,$AH498/I487,$AH498-SUM($I525:BF525)))</f>
        <v>0</v>
      </c>
      <c r="BH525" s="154">
        <f>IF(BH$5&lt;=$D525,0,IF(SUM($D525,I487)&gt;BH$5,$AH498/I487,$AH498-SUM($I525:BG525)))</f>
        <v>0</v>
      </c>
      <c r="BI525" s="154">
        <f>IF(BI$5&lt;=$D525,0,IF(SUM($D525,I487)&gt;BI$5,$AH498/I487,$AH498-SUM($I525:BH525)))</f>
        <v>0</v>
      </c>
      <c r="BJ525" s="154">
        <f>IF(BJ$5&lt;=$D525,0,IF(SUM($D525,I487)&gt;BJ$5,$AH498/I487,$AH498-SUM($I525:BI525)))</f>
        <v>0</v>
      </c>
      <c r="BK525" s="154">
        <f>IF(BK$5&lt;=$D525,0,IF(SUM($D525,I487)&gt;BK$5,$AH498/I487,$AH498-SUM($I525:BJ525)))</f>
        <v>0</v>
      </c>
      <c r="BL525" s="154">
        <f>IF(BL$5&lt;=$D525,0,IF(SUM($D525,I487)&gt;BL$5,$AH498/I487,$AH498-SUM($I525:BK525)))</f>
        <v>0</v>
      </c>
      <c r="BM525" s="154">
        <f>IF(BM$5&lt;=$D525,0,IF(SUM($D525,I487)&gt;BM$5,$AH498/I487,$AH498-SUM($I525:BL525)))</f>
        <v>0</v>
      </c>
      <c r="BN525" s="154">
        <f>IF(BN$5&lt;=$D525,0,IF(SUM($D525,I487)&gt;BN$5,$AH498/I487,$AH498-SUM($I525:BM525)))</f>
        <v>0</v>
      </c>
      <c r="BO525" s="154">
        <f>IF(BO$5&lt;=$D525,0,IF(SUM($D525,I487)&gt;BO$5,$AH498/I487,$AH498-SUM($I525:BN525)))</f>
        <v>0</v>
      </c>
      <c r="BP525" s="154">
        <f>IF(BP$5&lt;=$D525,0,IF(SUM($D525,I487)&gt;BP$5,$AH498/I487,$AH498-SUM($I525:BO525)))</f>
        <v>0</v>
      </c>
      <c r="BQ525" s="154">
        <f>IF(BQ$5&lt;=$D525,0,IF(SUM($D525,I487)&gt;BQ$5,$AH498/I487,$AH498-SUM($I525:BP525)))</f>
        <v>0</v>
      </c>
      <c r="BR525" s="154">
        <f>IF(BR$5&lt;=$D525,0,IF(SUM($D525,I487)&gt;BR$5,$AH498/I487,$AH498-SUM($I525:BQ525)))</f>
        <v>0</v>
      </c>
      <c r="BS525" s="154">
        <f>IF(BS$5&lt;=$D525,0,IF(SUM($D525,I487)&gt;BS$5,$AH498/I487,$AH498-SUM($I525:BR525)))</f>
        <v>0</v>
      </c>
      <c r="BT525" s="154">
        <f>IF(BT$5&lt;=$D525,0,IF(SUM($D525,I487)&gt;BT$5,$AH498/I487,$AH498-SUM($I525:BS525)))</f>
        <v>0</v>
      </c>
      <c r="BU525" s="154">
        <f>IF(BU$5&lt;=$D525,0,IF(SUM($D525,I487)&gt;BU$5,$AH498/I487,$AH498-SUM($I525:BT525)))</f>
        <v>0</v>
      </c>
      <c r="BV525" s="154">
        <f>IF(BV$5&lt;=$D525,0,IF(SUM($D525,I487)&gt;BV$5,$AH498/I487,$AH498-SUM($I525:BU525)))</f>
        <v>0</v>
      </c>
      <c r="BW525" s="154">
        <f>IF(BW$5&lt;=$D525,0,IF(SUM($D525,I487)&gt;BW$5,$AH498/I487,$AH498-SUM($I525:BV525)))</f>
        <v>0</v>
      </c>
    </row>
    <row r="526" spans="4:75" ht="12.75" customHeight="1" outlineLevel="1">
      <c r="D526" s="155">
        <f t="shared" si="193"/>
        <v>2038</v>
      </c>
      <c r="E526" s="120" t="s">
        <v>55</v>
      </c>
      <c r="I526" s="134"/>
      <c r="J526" s="152">
        <f>IF(J$5&lt;=$D526,0,IF(SUM($D526,I487)&gt;J$5,$AI498/I487,$AI498-SUM($I526:I526)))</f>
        <v>0</v>
      </c>
      <c r="K526" s="152">
        <f>IF(K$5&lt;=$D526,0,IF(SUM($D526,I487)&gt;K$5,$AI498/I487,$AI498-SUM($I526:J526)))</f>
        <v>0</v>
      </c>
      <c r="L526" s="152">
        <f>IF(L$5&lt;=$D526,0,IF(SUM($D526,I487)&gt;L$5,$AI498/I487,$AI498-SUM($I526:K526)))</f>
        <v>0</v>
      </c>
      <c r="M526" s="152">
        <f>IF(M$5&lt;=$D526,0,IF(SUM($D526,I487)&gt;M$5,$AI498/I487,$AI498-SUM($I526:L526)))</f>
        <v>0</v>
      </c>
      <c r="N526" s="152">
        <f>IF(N$5&lt;=$D526,0,IF(SUM($D526,I487)&gt;N$5,$AI498/I487,$AI498-SUM($I526:M526)))</f>
        <v>0</v>
      </c>
      <c r="O526" s="152">
        <f>IF(O$5&lt;=$D526,0,IF(SUM($D526,I487)&gt;O$5,$AI498/I487,$AI498-SUM($I526:N526)))</f>
        <v>0</v>
      </c>
      <c r="P526" s="152">
        <f>IF(P$5&lt;=$D526,0,IF(SUM($D526,I487)&gt;P$5,$AI498/I487,$AI498-SUM($I526:O526)))</f>
        <v>0</v>
      </c>
      <c r="Q526" s="152">
        <f>IF(Q$5&lt;=$D526,0,IF(SUM($D526,I487)&gt;Q$5,$AI498/I487,$AI498-SUM($I526:P526)))</f>
        <v>0</v>
      </c>
      <c r="R526" s="152">
        <f>IF(R$5&lt;=$D526,0,IF(SUM($D526,I487)&gt;R$5,$AI498/I487,$AI498-SUM($I526:Q526)))</f>
        <v>0</v>
      </c>
      <c r="S526" s="152">
        <f>IF(S$5&lt;=$D526,0,IF(SUM($D526,I487)&gt;S$5,$AI498/I487,$AI498-SUM($I526:R526)))</f>
        <v>0</v>
      </c>
      <c r="T526" s="152">
        <f>IF(T$5&lt;=$D526,0,IF(SUM($D526,I487)&gt;T$5,$AI498/I487,$AI498-SUM($I526:S526)))</f>
        <v>0</v>
      </c>
      <c r="U526" s="152">
        <f>IF(U$5&lt;=$D526,0,IF(SUM($D526,I487)&gt;U$5,$AI498/I487,$AI498-SUM($I526:T526)))</f>
        <v>0</v>
      </c>
      <c r="V526" s="152">
        <f>IF(V$5&lt;=$D526,0,IF(SUM($D526,I487)&gt;V$5,$AI498/I487,$AI498-SUM($I526:U526)))</f>
        <v>0</v>
      </c>
      <c r="W526" s="152">
        <f>IF(W$5&lt;=$D526,0,IF(SUM($D526,I487)&gt;W$5,$AI498/I487,$AI498-SUM($I526:V526)))</f>
        <v>0</v>
      </c>
      <c r="X526" s="152">
        <f>IF(X$5&lt;=$D526,0,IF(SUM($D526,I487)&gt;X$5,$AI498/I487,$AI498-SUM($I526:W526)))</f>
        <v>0</v>
      </c>
      <c r="Y526" s="152">
        <f>IF(Y$5&lt;=$D526,0,IF(SUM($D526,I487)&gt;Y$5,$AI498/I487,$AI498-SUM($I526:X526)))</f>
        <v>0</v>
      </c>
      <c r="Z526" s="152">
        <f>IF(Z$5&lt;=$D526,0,IF(SUM($D526,I487)&gt;Z$5,$AI498/I487,$AI498-SUM($I526:Y526)))</f>
        <v>0</v>
      </c>
      <c r="AA526" s="152">
        <f>IF(AA$5&lt;=$D526,0,IF(SUM($D526,I487)&gt;AA$5,$AI498/I487,$AI498-SUM($I526:Z526)))</f>
        <v>0</v>
      </c>
      <c r="AB526" s="152">
        <f>IF(AB$5&lt;=$D526,0,IF(SUM($D526,I487)&gt;AB$5,$AI498/I487,$AI498-SUM($I526:AA526)))</f>
        <v>0</v>
      </c>
      <c r="AC526" s="152">
        <f>IF(AC$5&lt;=$D526,0,IF(SUM($D526,I487)&gt;AC$5,$AI498/I487,$AI498-SUM($I526:AB526)))</f>
        <v>0</v>
      </c>
      <c r="AD526" s="152">
        <f>IF(AD$5&lt;=$D526,0,IF(SUM($D526,I487)&gt;AD$5,$AI498/I487,$AI498-SUM($I526:AC526)))</f>
        <v>0</v>
      </c>
      <c r="AE526" s="152">
        <f>IF(AE$5&lt;=$D526,0,IF(SUM($D526,I487)&gt;AE$5,$AI498/I487,$AI498-SUM($I526:AD526)))</f>
        <v>0</v>
      </c>
      <c r="AF526" s="152">
        <f>IF(AF$5&lt;=$D526,0,IF(SUM($D526,I487)&gt;AF$5,$AI498/I487,$AI498-SUM($I526:AE526)))</f>
        <v>0</v>
      </c>
      <c r="AG526" s="152">
        <f>IF(AG$5&lt;=$D526,0,IF(SUM($D526,I487)&gt;AG$5,$AI498/I487,$AI498-SUM($I526:AF526)))</f>
        <v>0</v>
      </c>
      <c r="AH526" s="152">
        <f>IF(AH$5&lt;=$D526,0,IF(SUM($D526,I487)&gt;AH$5,$AI498/I487,$AI498-SUM($I526:AG526)))</f>
        <v>0</v>
      </c>
      <c r="AI526" s="152">
        <f>IF(AI$5&lt;=$D526,0,IF(SUM($D526,I487)&gt;AI$5,$AI498/I487,$AI498-SUM($I526:AH526)))</f>
        <v>0</v>
      </c>
      <c r="AJ526" s="153">
        <f>IF(AJ$5&lt;=$D526,0,IF(SUM($D526,I487)&gt;AJ$5,$AI498/I487,$AI498-SUM($I526:AI526)))</f>
        <v>0</v>
      </c>
      <c r="AK526" s="154">
        <f>IF(AK$5&lt;=$D526,0,IF(SUM($D526,I487)&gt;AK$5,$AI498/I487,$AI498-SUM($I526:AJ526)))</f>
        <v>0</v>
      </c>
      <c r="AL526" s="154">
        <f>IF(AL$5&lt;=$D526,0,IF(SUM($D526,I487)&gt;AL$5,$AI498/I487,$AI498-SUM($I526:AK526)))</f>
        <v>0</v>
      </c>
      <c r="AM526" s="154">
        <f>IF(AM$5&lt;=$D526,0,IF(SUM($D526,I487)&gt;AM$5,$AI498/I487,$AI498-SUM($I526:AL526)))</f>
        <v>0</v>
      </c>
      <c r="AN526" s="154">
        <f>IF(AN$5&lt;=$D526,0,IF(SUM($D526,I487)&gt;AN$5,$AI498/I487,$AI498-SUM($I526:AM526)))</f>
        <v>0</v>
      </c>
      <c r="AO526" s="154">
        <f>IF(AO$5&lt;=$D526,0,IF(SUM($D526,I487)&gt;AO$5,$AI498/I487,$AI498-SUM($I526:AN526)))</f>
        <v>0</v>
      </c>
      <c r="AP526" s="154">
        <f>IF(AP$5&lt;=$D526,0,IF(SUM($D526,I487)&gt;AP$5,$AI498/I487,$AI498-SUM($I526:AO526)))</f>
        <v>0</v>
      </c>
      <c r="AQ526" s="154">
        <f>IF(AQ$5&lt;=$D526,0,IF(SUM($D526,I487)&gt;AQ$5,$AI498/I487,$AI498-SUM($I526:AP526)))</f>
        <v>0</v>
      </c>
      <c r="AR526" s="154">
        <f>IF(AR$5&lt;=$D526,0,IF(SUM($D526,I487)&gt;AR$5,$AI498/I487,$AI498-SUM($I526:AQ526)))</f>
        <v>0</v>
      </c>
      <c r="AS526" s="154">
        <f>IF(AS$5&lt;=$D526,0,IF(SUM($D526,I487)&gt;AS$5,$AI498/I487,$AI498-SUM($I526:AR526)))</f>
        <v>0</v>
      </c>
      <c r="AT526" s="154">
        <f>IF(AT$5&lt;=$D526,0,IF(SUM($D526,I487)&gt;AT$5,$AI498/I487,$AI498-SUM($I526:AS526)))</f>
        <v>0</v>
      </c>
      <c r="AU526" s="154">
        <f>IF(AU$5&lt;=$D526,0,IF(SUM($D526,I487)&gt;AU$5,$AI498/I487,$AI498-SUM($I526:AT526)))</f>
        <v>0</v>
      </c>
      <c r="AV526" s="154">
        <f>IF(AV$5&lt;=$D526,0,IF(SUM($D526,I487)&gt;AV$5,$AI498/I487,$AI498-SUM($I526:AU526)))</f>
        <v>0</v>
      </c>
      <c r="AW526" s="154">
        <f>IF(AW$5&lt;=$D526,0,IF(SUM($D526,I487)&gt;AW$5,$AI498/I487,$AI498-SUM($I526:AV526)))</f>
        <v>0</v>
      </c>
      <c r="AX526" s="154">
        <f>IF(AX$5&lt;=$D526,0,IF(SUM($D526,I487)&gt;AX$5,$AI498/I487,$AI498-SUM($I526:AW526)))</f>
        <v>0</v>
      </c>
      <c r="AY526" s="154">
        <f>IF(AY$5&lt;=$D526,0,IF(SUM($D526,I487)&gt;AY$5,$AI498/I487,$AI498-SUM($I526:AX526)))</f>
        <v>0</v>
      </c>
      <c r="AZ526" s="154">
        <f>IF(AZ$5&lt;=$D526,0,IF(SUM($D526,I487)&gt;AZ$5,$AI498/I487,$AI498-SUM($I526:AY526)))</f>
        <v>0</v>
      </c>
      <c r="BA526" s="154">
        <f>IF(BA$5&lt;=$D526,0,IF(SUM($D526,I487)&gt;BA$5,$AI498/I487,$AI498-SUM($I526:AZ526)))</f>
        <v>0</v>
      </c>
      <c r="BB526" s="154">
        <f>IF(BB$5&lt;=$D526,0,IF(SUM($D526,I487)&gt;BB$5,$AI498/I487,$AI498-SUM($I526:BA526)))</f>
        <v>0</v>
      </c>
      <c r="BC526" s="154">
        <f>IF(BC$5&lt;=$D526,0,IF(SUM($D526,I487)&gt;BC$5,$AI498/I487,$AI498-SUM($I526:BB526)))</f>
        <v>0</v>
      </c>
      <c r="BD526" s="154">
        <f>IF(BD$5&lt;=$D526,0,IF(SUM($D526,I487)&gt;BD$5,$AI498/I487,$AI498-SUM($I526:BC526)))</f>
        <v>0</v>
      </c>
      <c r="BE526" s="154">
        <f>IF(BE$5&lt;=$D526,0,IF(SUM($D526,I487)&gt;BE$5,$AI498/I487,$AI498-SUM($I526:BD526)))</f>
        <v>0</v>
      </c>
      <c r="BF526" s="154">
        <f>IF(BF$5&lt;=$D526,0,IF(SUM($D526,I487)&gt;BF$5,$AI498/I487,$AI498-SUM($I526:BE526)))</f>
        <v>0</v>
      </c>
      <c r="BG526" s="154">
        <f>IF(BG$5&lt;=$D526,0,IF(SUM($D526,I487)&gt;BG$5,$AI498/I487,$AI498-SUM($I526:BF526)))</f>
        <v>0</v>
      </c>
      <c r="BH526" s="154">
        <f>IF(BH$5&lt;=$D526,0,IF(SUM($D526,I487)&gt;BH$5,$AI498/I487,$AI498-SUM($I526:BG526)))</f>
        <v>0</v>
      </c>
      <c r="BI526" s="154">
        <f>IF(BI$5&lt;=$D526,0,IF(SUM($D526,I487)&gt;BI$5,$AI498/I487,$AI498-SUM($I526:BH526)))</f>
        <v>0</v>
      </c>
      <c r="BJ526" s="154">
        <f>IF(BJ$5&lt;=$D526,0,IF(SUM($D526,I487)&gt;BJ$5,$AI498/I487,$AI498-SUM($I526:BI526)))</f>
        <v>0</v>
      </c>
      <c r="BK526" s="154">
        <f>IF(BK$5&lt;=$D526,0,IF(SUM($D526,I487)&gt;BK$5,$AI498/I487,$AI498-SUM($I526:BJ526)))</f>
        <v>0</v>
      </c>
      <c r="BL526" s="154">
        <f>IF(BL$5&lt;=$D526,0,IF(SUM($D526,I487)&gt;BL$5,$AI498/I487,$AI498-SUM($I526:BK526)))</f>
        <v>0</v>
      </c>
      <c r="BM526" s="154">
        <f>IF(BM$5&lt;=$D526,0,IF(SUM($D526,I487)&gt;BM$5,$AI498/I487,$AI498-SUM($I526:BL526)))</f>
        <v>0</v>
      </c>
      <c r="BN526" s="154">
        <f>IF(BN$5&lt;=$D526,0,IF(SUM($D526,I487)&gt;BN$5,$AI498/I487,$AI498-SUM($I526:BM526)))</f>
        <v>0</v>
      </c>
      <c r="BO526" s="154">
        <f>IF(BO$5&lt;=$D526,0,IF(SUM($D526,I487)&gt;BO$5,$AI498/I487,$AI498-SUM($I526:BN526)))</f>
        <v>0</v>
      </c>
      <c r="BP526" s="154">
        <f>IF(BP$5&lt;=$D526,0,IF(SUM($D526,I487)&gt;BP$5,$AI498/I487,$AI498-SUM($I526:BO526)))</f>
        <v>0</v>
      </c>
      <c r="BQ526" s="154">
        <f>IF(BQ$5&lt;=$D526,0,IF(SUM($D526,I487)&gt;BQ$5,$AI498/I487,$AI498-SUM($I526:BP526)))</f>
        <v>0</v>
      </c>
      <c r="BR526" s="154">
        <f>IF(BR$5&lt;=$D526,0,IF(SUM($D526,I487)&gt;BR$5,$AI498/I487,$AI498-SUM($I526:BQ526)))</f>
        <v>0</v>
      </c>
      <c r="BS526" s="154">
        <f>IF(BS$5&lt;=$D526,0,IF(SUM($D526,I487)&gt;BS$5,$AI498/I487,$AI498-SUM($I526:BR526)))</f>
        <v>0</v>
      </c>
      <c r="BT526" s="154">
        <f>IF(BT$5&lt;=$D526,0,IF(SUM($D526,I487)&gt;BT$5,$AI498/I487,$AI498-SUM($I526:BS526)))</f>
        <v>0</v>
      </c>
      <c r="BU526" s="154">
        <f>IF(BU$5&lt;=$D526,0,IF(SUM($D526,I487)&gt;BU$5,$AI498/I487,$AI498-SUM($I526:BT526)))</f>
        <v>0</v>
      </c>
      <c r="BV526" s="154">
        <f>IF(BV$5&lt;=$D526,0,IF(SUM($D526,I487)&gt;BV$5,$AI498/I487,$AI498-SUM($I526:BU526)))</f>
        <v>0</v>
      </c>
      <c r="BW526" s="154">
        <f>IF(BW$5&lt;=$D526,0,IF(SUM($D526,I487)&gt;BW$5,$AI498/I487,$AI498-SUM($I526:BV526)))</f>
        <v>0</v>
      </c>
    </row>
    <row r="527" spans="4:75" ht="12.75" customHeight="1" outlineLevel="1">
      <c r="D527" s="155">
        <f t="shared" si="193"/>
        <v>2039</v>
      </c>
      <c r="E527" s="120" t="s">
        <v>55</v>
      </c>
      <c r="I527" s="134"/>
      <c r="J527" s="152">
        <f>IF(J$5&lt;=$D527,0,IF(SUM($D527,I487)&gt;J$5,$AJ498/I487,$AJ498-SUM($I527:I527)))</f>
        <v>0</v>
      </c>
      <c r="K527" s="152">
        <f>IF(K$5&lt;=$D527,0,IF(SUM($D527,I487)&gt;K$5,$AJ498/I487,$AJ498-SUM($I527:J527)))</f>
        <v>0</v>
      </c>
      <c r="L527" s="152">
        <f>IF(L$5&lt;=$D527,0,IF(SUM($D527,I487)&gt;L$5,$AJ498/I487,$AJ498-SUM($I527:K527)))</f>
        <v>0</v>
      </c>
      <c r="M527" s="152">
        <f>IF(M$5&lt;=$D527,0,IF(SUM($D527,I487)&gt;M$5,$AJ498/I487,$AJ498-SUM($I527:L527)))</f>
        <v>0</v>
      </c>
      <c r="N527" s="152">
        <f>IF(N$5&lt;=$D527,0,IF(SUM($D527,I487)&gt;N$5,$AJ498/I487,$AJ498-SUM($I527:M527)))</f>
        <v>0</v>
      </c>
      <c r="O527" s="152">
        <f>IF(O$5&lt;=$D527,0,IF(SUM($D527,I487)&gt;O$5,$AJ498/I487,$AJ498-SUM($I527:N527)))</f>
        <v>0</v>
      </c>
      <c r="P527" s="152">
        <f>IF(P$5&lt;=$D527,0,IF(SUM($D527,I487)&gt;P$5,$AJ498/I487,$AJ498-SUM($I527:O527)))</f>
        <v>0</v>
      </c>
      <c r="Q527" s="152">
        <f>IF(Q$5&lt;=$D527,0,IF(SUM($D527,I487)&gt;Q$5,$AJ498/I487,$AJ498-SUM($I527:P527)))</f>
        <v>0</v>
      </c>
      <c r="R527" s="152">
        <f>IF(R$5&lt;=$D527,0,IF(SUM($D527,I487)&gt;R$5,$AJ498/I487,$AJ498-SUM($I527:Q527)))</f>
        <v>0</v>
      </c>
      <c r="S527" s="152">
        <f>IF(S$5&lt;=$D527,0,IF(SUM($D527,I487)&gt;S$5,$AJ498/I487,$AJ498-SUM($I527:R527)))</f>
        <v>0</v>
      </c>
      <c r="T527" s="152">
        <f>IF(T$5&lt;=$D527,0,IF(SUM($D527,I487)&gt;T$5,$AJ498/I487,$AJ498-SUM($I527:S527)))</f>
        <v>0</v>
      </c>
      <c r="U527" s="152">
        <f>IF(U$5&lt;=$D527,0,IF(SUM($D527,I487)&gt;U$5,$AJ498/I487,$AJ498-SUM($I527:T527)))</f>
        <v>0</v>
      </c>
      <c r="V527" s="152">
        <f>IF(V$5&lt;=$D527,0,IF(SUM($D527,I487)&gt;V$5,$AJ498/I487,$AJ498-SUM($I527:U527)))</f>
        <v>0</v>
      </c>
      <c r="W527" s="152">
        <f>IF(W$5&lt;=$D527,0,IF(SUM($D527,I487)&gt;W$5,$AJ498/I487,$AJ498-SUM($I527:V527)))</f>
        <v>0</v>
      </c>
      <c r="X527" s="152">
        <f>IF(X$5&lt;=$D527,0,IF(SUM($D527,I487)&gt;X$5,$AJ498/I487,$AJ498-SUM($I527:W527)))</f>
        <v>0</v>
      </c>
      <c r="Y527" s="152">
        <f>IF(Y$5&lt;=$D527,0,IF(SUM($D527,I487)&gt;Y$5,$AJ498/I487,$AJ498-SUM($I527:X527)))</f>
        <v>0</v>
      </c>
      <c r="Z527" s="152">
        <f>IF(Z$5&lt;=$D527,0,IF(SUM($D527,I487)&gt;Z$5,$AJ498/I487,$AJ498-SUM($I527:Y527)))</f>
        <v>0</v>
      </c>
      <c r="AA527" s="152">
        <f>IF(AA$5&lt;=$D527,0,IF(SUM($D527,I487)&gt;AA$5,$AJ498/I487,$AJ498-SUM($I527:Z527)))</f>
        <v>0</v>
      </c>
      <c r="AB527" s="152">
        <f>IF(AB$5&lt;=$D527,0,IF(SUM($D527,I487)&gt;AB$5,$AJ498/I487,$AJ498-SUM($I527:AA527)))</f>
        <v>0</v>
      </c>
      <c r="AC527" s="152">
        <f>IF(AC$5&lt;=$D527,0,IF(SUM($D527,I487)&gt;AC$5,$AJ498/I487,$AJ498-SUM($I527:AB527)))</f>
        <v>0</v>
      </c>
      <c r="AD527" s="152">
        <f>IF(AD$5&lt;=$D527,0,IF(SUM($D527,I487)&gt;AD$5,$AJ498/I487,$AJ498-SUM($I527:AC527)))</f>
        <v>0</v>
      </c>
      <c r="AE527" s="152">
        <f>IF(AE$5&lt;=$D527,0,IF(SUM($D527,I487)&gt;AE$5,$AJ498/I487,$AJ498-SUM($I527:AD527)))</f>
        <v>0</v>
      </c>
      <c r="AF527" s="152">
        <f>IF(AF$5&lt;=$D527,0,IF(SUM($D527,I487)&gt;AF$5,$AJ498/I487,$AJ498-SUM($I527:AE527)))</f>
        <v>0</v>
      </c>
      <c r="AG527" s="152">
        <f>IF(AG$5&lt;=$D527,0,IF(SUM($D527,I487)&gt;AG$5,$AJ498/I487,$AJ498-SUM($I527:AF527)))</f>
        <v>0</v>
      </c>
      <c r="AH527" s="152">
        <f>IF(AH$5&lt;=$D527,0,IF(SUM($D527,I487)&gt;AH$5,$AJ498/I487,$AJ498-SUM($I527:AG527)))</f>
        <v>0</v>
      </c>
      <c r="AI527" s="152">
        <f>IF(AI$5&lt;=$D527,0,IF(SUM($D527,I487)&gt;AI$5,$AJ498/I487,$AJ498-SUM($I527:AH527)))</f>
        <v>0</v>
      </c>
      <c r="AJ527" s="152">
        <f>IF(AJ$5&lt;=$D527,0,IF(SUM($D527,I487)&gt;AJ$5,$AJ498/I487,$AJ498-SUM($I527:AI527)))</f>
        <v>0</v>
      </c>
      <c r="AK527" s="153">
        <f>IF(AK$5&lt;=$D527,0,IF(SUM($D527,I487)&gt;AK$5,$AJ498/I487,$AJ498-SUM($I527:AJ527)))</f>
        <v>0</v>
      </c>
      <c r="AL527" s="154">
        <f>IF(AL$5&lt;=$D527,0,IF(SUM($D527,I487)&gt;AL$5,$AJ498/I487,$AJ498-SUM($I527:AK527)))</f>
        <v>0</v>
      </c>
      <c r="AM527" s="154">
        <f>IF(AM$5&lt;=$D527,0,IF(SUM($D527,I487)&gt;AM$5,$AJ498/I487,$AJ498-SUM($I527:AL527)))</f>
        <v>0</v>
      </c>
      <c r="AN527" s="154">
        <f>IF(AN$5&lt;=$D527,0,IF(SUM($D527,I487)&gt;AN$5,$AJ498/I487,$AJ498-SUM($I527:AM527)))</f>
        <v>0</v>
      </c>
      <c r="AO527" s="154">
        <f>IF(AO$5&lt;=$D527,0,IF(SUM($D527,I487)&gt;AO$5,$AJ498/I487,$AJ498-SUM($I527:AN527)))</f>
        <v>0</v>
      </c>
      <c r="AP527" s="154">
        <f>IF(AP$5&lt;=$D527,0,IF(SUM($D527,I487)&gt;AP$5,$AJ498/I487,$AJ498-SUM($I527:AO527)))</f>
        <v>0</v>
      </c>
      <c r="AQ527" s="154">
        <f>IF(AQ$5&lt;=$D527,0,IF(SUM($D527,I487)&gt;AQ$5,$AJ498/I487,$AJ498-SUM($I527:AP527)))</f>
        <v>0</v>
      </c>
      <c r="AR527" s="154">
        <f>IF(AR$5&lt;=$D527,0,IF(SUM($D527,I487)&gt;AR$5,$AJ498/I487,$AJ498-SUM($I527:AQ527)))</f>
        <v>0</v>
      </c>
      <c r="AS527" s="154">
        <f>IF(AS$5&lt;=$D527,0,IF(SUM($D527,I487)&gt;AS$5,$AJ498/I487,$AJ498-SUM($I527:AR527)))</f>
        <v>0</v>
      </c>
      <c r="AT527" s="154">
        <f>IF(AT$5&lt;=$D527,0,IF(SUM($D527,I487)&gt;AT$5,$AJ498/I487,$AJ498-SUM($I527:AS527)))</f>
        <v>0</v>
      </c>
      <c r="AU527" s="154">
        <f>IF(AU$5&lt;=$D527,0,IF(SUM($D527,I487)&gt;AU$5,$AJ498/I487,$AJ498-SUM($I527:AT527)))</f>
        <v>0</v>
      </c>
      <c r="AV527" s="154">
        <f>IF(AV$5&lt;=$D527,0,IF(SUM($D527,I487)&gt;AV$5,$AJ498/I487,$AJ498-SUM($I527:AU527)))</f>
        <v>0</v>
      </c>
      <c r="AW527" s="154">
        <f>IF(AW$5&lt;=$D527,0,IF(SUM($D527,I487)&gt;AW$5,$AJ498/I487,$AJ498-SUM($I527:AV527)))</f>
        <v>0</v>
      </c>
      <c r="AX527" s="154">
        <f>IF(AX$5&lt;=$D527,0,IF(SUM($D527,I487)&gt;AX$5,$AJ498/I487,$AJ498-SUM($I527:AW527)))</f>
        <v>0</v>
      </c>
      <c r="AY527" s="154">
        <f>IF(AY$5&lt;=$D527,0,IF(SUM($D527,I487)&gt;AY$5,$AJ498/I487,$AJ498-SUM($I527:AX527)))</f>
        <v>0</v>
      </c>
      <c r="AZ527" s="154">
        <f>IF(AZ$5&lt;=$D527,0,IF(SUM($D527,I487)&gt;AZ$5,$AJ498/I487,$AJ498-SUM($I527:AY527)))</f>
        <v>0</v>
      </c>
      <c r="BA527" s="154">
        <f>IF(BA$5&lt;=$D527,0,IF(SUM($D527,I487)&gt;BA$5,$AJ498/I487,$AJ498-SUM($I527:AZ527)))</f>
        <v>0</v>
      </c>
      <c r="BB527" s="154">
        <f>IF(BB$5&lt;=$D527,0,IF(SUM($D527,I487)&gt;BB$5,$AJ498/I487,$AJ498-SUM($I527:BA527)))</f>
        <v>0</v>
      </c>
      <c r="BC527" s="154">
        <f>IF(BC$5&lt;=$D527,0,IF(SUM($D527,I487)&gt;BC$5,$AJ498/I487,$AJ498-SUM($I527:BB527)))</f>
        <v>0</v>
      </c>
      <c r="BD527" s="154">
        <f>IF(BD$5&lt;=$D527,0,IF(SUM($D527,I487)&gt;BD$5,$AJ498/I487,$AJ498-SUM($I527:BC527)))</f>
        <v>0</v>
      </c>
      <c r="BE527" s="154">
        <f>IF(BE$5&lt;=$D527,0,IF(SUM($D527,I487)&gt;BE$5,$AJ498/I487,$AJ498-SUM($I527:BD527)))</f>
        <v>0</v>
      </c>
      <c r="BF527" s="154">
        <f>IF(BF$5&lt;=$D527,0,IF(SUM($D527,I487)&gt;BF$5,$AJ498/I487,$AJ498-SUM($I527:BE527)))</f>
        <v>0</v>
      </c>
      <c r="BG527" s="154">
        <f>IF(BG$5&lt;=$D527,0,IF(SUM($D527,I487)&gt;BG$5,$AJ498/I487,$AJ498-SUM($I527:BF527)))</f>
        <v>0</v>
      </c>
      <c r="BH527" s="154">
        <f>IF(BH$5&lt;=$D527,0,IF(SUM($D527,I487)&gt;BH$5,$AJ498/I487,$AJ498-SUM($I527:BG527)))</f>
        <v>0</v>
      </c>
      <c r="BI527" s="154">
        <f>IF(BI$5&lt;=$D527,0,IF(SUM($D527,I487)&gt;BI$5,$AJ498/I487,$AJ498-SUM($I527:BH527)))</f>
        <v>0</v>
      </c>
      <c r="BJ527" s="154">
        <f>IF(BJ$5&lt;=$D527,0,IF(SUM($D527,I487)&gt;BJ$5,$AJ498/I487,$AJ498-SUM($I527:BI527)))</f>
        <v>0</v>
      </c>
      <c r="BK527" s="154">
        <f>IF(BK$5&lt;=$D527,0,IF(SUM($D527,I487)&gt;BK$5,$AJ498/I487,$AJ498-SUM($I527:BJ527)))</f>
        <v>0</v>
      </c>
      <c r="BL527" s="154">
        <f>IF(BL$5&lt;=$D527,0,IF(SUM($D527,I487)&gt;BL$5,$AJ498/I487,$AJ498-SUM($I527:BK527)))</f>
        <v>0</v>
      </c>
      <c r="BM527" s="154">
        <f>IF(BM$5&lt;=$D527,0,IF(SUM($D527,I487)&gt;BM$5,$AJ498/I487,$AJ498-SUM($I527:BL527)))</f>
        <v>0</v>
      </c>
      <c r="BN527" s="154">
        <f>IF(BN$5&lt;=$D527,0,IF(SUM($D527,I487)&gt;BN$5,$AJ498/I487,$AJ498-SUM($I527:BM527)))</f>
        <v>0</v>
      </c>
      <c r="BO527" s="154">
        <f>IF(BO$5&lt;=$D527,0,IF(SUM($D527,I487)&gt;BO$5,$AJ498/I487,$AJ498-SUM($I527:BN527)))</f>
        <v>0</v>
      </c>
      <c r="BP527" s="154">
        <f>IF(BP$5&lt;=$D527,0,IF(SUM($D527,I487)&gt;BP$5,$AJ498/I487,$AJ498-SUM($I527:BO527)))</f>
        <v>0</v>
      </c>
      <c r="BQ527" s="154">
        <f>IF(BQ$5&lt;=$D527,0,IF(SUM($D527,I487)&gt;BQ$5,$AJ498/I487,$AJ498-SUM($I527:BP527)))</f>
        <v>0</v>
      </c>
      <c r="BR527" s="154">
        <f>IF(BR$5&lt;=$D527,0,IF(SUM($D527,I487)&gt;BR$5,$AJ498/I487,$AJ498-SUM($I527:BQ527)))</f>
        <v>0</v>
      </c>
      <c r="BS527" s="154">
        <f>IF(BS$5&lt;=$D527,0,IF(SUM($D527,I487)&gt;BS$5,$AJ498/I487,$AJ498-SUM($I527:BR527)))</f>
        <v>0</v>
      </c>
      <c r="BT527" s="154">
        <f>IF(BT$5&lt;=$D527,0,IF(SUM($D527,I487)&gt;BT$5,$AJ498/I487,$AJ498-SUM($I527:BS527)))</f>
        <v>0</v>
      </c>
      <c r="BU527" s="154">
        <f>IF(BU$5&lt;=$D527,0,IF(SUM($D527,I487)&gt;BU$5,$AJ498/I487,$AJ498-SUM($I527:BT527)))</f>
        <v>0</v>
      </c>
      <c r="BV527" s="154">
        <f>IF(BV$5&lt;=$D527,0,IF(SUM($D527,I487)&gt;BV$5,$AJ498/I487,$AJ498-SUM($I527:BU527)))</f>
        <v>0</v>
      </c>
      <c r="BW527" s="154">
        <f>IF(BW$5&lt;=$D527,0,IF(SUM($D527,I487)&gt;BW$5,$AJ498/I487,$AJ498-SUM($I527:BV527)))</f>
        <v>0</v>
      </c>
    </row>
    <row r="528" spans="4:75" ht="12.75" customHeight="1" outlineLevel="1">
      <c r="D528" s="155">
        <f t="shared" si="193"/>
        <v>2040</v>
      </c>
      <c r="E528" s="120" t="s">
        <v>55</v>
      </c>
      <c r="I528" s="134"/>
      <c r="J528" s="152">
        <f>IF(J$5&lt;=$D528,0,IF(SUM($D528,I487)&gt;J$5,$AK498/I487,$AK498-SUM($I528:I528)))</f>
        <v>0</v>
      </c>
      <c r="K528" s="152">
        <f>IF(K$5&lt;=$D528,0,IF(SUM($D528,I487)&gt;K$5,$AK498/I487,$AK498-SUM($I528:J528)))</f>
        <v>0</v>
      </c>
      <c r="L528" s="152">
        <f>IF(L$5&lt;=$D528,0,IF(SUM($D528,I487)&gt;L$5,$AK498/I487,$AK498-SUM($I528:K528)))</f>
        <v>0</v>
      </c>
      <c r="M528" s="152">
        <f>IF(M$5&lt;=$D528,0,IF(SUM($D528,I487)&gt;M$5,$AK498/I487,$AK498-SUM($I528:L528)))</f>
        <v>0</v>
      </c>
      <c r="N528" s="152">
        <f>IF(N$5&lt;=$D528,0,IF(SUM($D528,I487)&gt;N$5,$AK498/I487,$AK498-SUM($I528:M528)))</f>
        <v>0</v>
      </c>
      <c r="O528" s="152">
        <f>IF(O$5&lt;=$D528,0,IF(SUM($D528,I487)&gt;O$5,$AK498/I487,$AK498-SUM($I528:N528)))</f>
        <v>0</v>
      </c>
      <c r="P528" s="152">
        <f>IF(P$5&lt;=$D528,0,IF(SUM($D528,I487)&gt;P$5,$AK498/I487,$AK498-SUM($I528:O528)))</f>
        <v>0</v>
      </c>
      <c r="Q528" s="152">
        <f>IF(Q$5&lt;=$D528,0,IF(SUM($D528,I487)&gt;Q$5,$AK498/I487,$AK498-SUM($I528:P528)))</f>
        <v>0</v>
      </c>
      <c r="R528" s="152">
        <f>IF(R$5&lt;=$D528,0,IF(SUM($D528,I487)&gt;R$5,$AK498/I487,$AK498-SUM($I528:Q528)))</f>
        <v>0</v>
      </c>
      <c r="S528" s="152">
        <f>IF(S$5&lt;=$D528,0,IF(SUM($D528,I487)&gt;S$5,$AK498/I487,$AK498-SUM($I528:R528)))</f>
        <v>0</v>
      </c>
      <c r="T528" s="152">
        <f>IF(T$5&lt;=$D528,0,IF(SUM($D528,I487)&gt;T$5,$AK498/I487,$AK498-SUM($I528:S528)))</f>
        <v>0</v>
      </c>
      <c r="U528" s="152">
        <f>IF(U$5&lt;=$D528,0,IF(SUM($D528,I487)&gt;U$5,$AK498/I487,$AK498-SUM($I528:T528)))</f>
        <v>0</v>
      </c>
      <c r="V528" s="152">
        <f>IF(V$5&lt;=$D528,0,IF(SUM($D528,I487)&gt;V$5,$AK498/I487,$AK498-SUM($I528:U528)))</f>
        <v>0</v>
      </c>
      <c r="W528" s="152">
        <f>IF(W$5&lt;=$D528,0,IF(SUM($D528,I487)&gt;W$5,$AK498/I487,$AK498-SUM($I528:V528)))</f>
        <v>0</v>
      </c>
      <c r="X528" s="152">
        <f>IF(X$5&lt;=$D528,0,IF(SUM($D528,I487)&gt;X$5,$AK498/I487,$AK498-SUM($I528:W528)))</f>
        <v>0</v>
      </c>
      <c r="Y528" s="152">
        <f>IF(Y$5&lt;=$D528,0,IF(SUM($D528,I487)&gt;Y$5,$AK498/I487,$AK498-SUM($I528:X528)))</f>
        <v>0</v>
      </c>
      <c r="Z528" s="152">
        <f>IF(Z$5&lt;=$D528,0,IF(SUM($D528,I487)&gt;Z$5,$AK498/I487,$AK498-SUM($I528:Y528)))</f>
        <v>0</v>
      </c>
      <c r="AA528" s="152">
        <f>IF(AA$5&lt;=$D528,0,IF(SUM($D528,I487)&gt;AA$5,$AK498/I487,$AK498-SUM($I528:Z528)))</f>
        <v>0</v>
      </c>
      <c r="AB528" s="152">
        <f>IF(AB$5&lt;=$D528,0,IF(SUM($D528,I487)&gt;AB$5,$AK498/I487,$AK498-SUM($I528:AA528)))</f>
        <v>0</v>
      </c>
      <c r="AC528" s="152">
        <f>IF(AC$5&lt;=$D528,0,IF(SUM($D528,I487)&gt;AC$5,$AK498/I487,$AK498-SUM($I528:AB528)))</f>
        <v>0</v>
      </c>
      <c r="AD528" s="152">
        <f>IF(AD$5&lt;=$D528,0,IF(SUM($D528,I487)&gt;AD$5,$AK498/I487,$AK498-SUM($I528:AC528)))</f>
        <v>0</v>
      </c>
      <c r="AE528" s="152">
        <f>IF(AE$5&lt;=$D528,0,IF(SUM($D528,I487)&gt;AE$5,$AK498/I487,$AK498-SUM($I528:AD528)))</f>
        <v>0</v>
      </c>
      <c r="AF528" s="152">
        <f>IF(AF$5&lt;=$D528,0,IF(SUM($D528,I487)&gt;AF$5,$AK498/I487,$AK498-SUM($I528:AE528)))</f>
        <v>0</v>
      </c>
      <c r="AG528" s="152">
        <f>IF(AG$5&lt;=$D528,0,IF(SUM($D528,I487)&gt;AG$5,$AK498/I487,$AK498-SUM($I528:AF528)))</f>
        <v>0</v>
      </c>
      <c r="AH528" s="152">
        <f>IF(AH$5&lt;=$D528,0,IF(SUM($D528,I487)&gt;AH$5,$AK498/I487,$AK498-SUM($I528:AG528)))</f>
        <v>0</v>
      </c>
      <c r="AI528" s="152">
        <f>IF(AI$5&lt;=$D528,0,IF(SUM($D528,I487)&gt;AI$5,$AK498/I487,$AK498-SUM($I528:AH528)))</f>
        <v>0</v>
      </c>
      <c r="AJ528" s="152">
        <f>IF(AJ$5&lt;=$D528,0,IF(SUM($D528,I487)&gt;AJ$5,$AK498/I487,$AK498-SUM($I528:AI528)))</f>
        <v>0</v>
      </c>
      <c r="AK528" s="152">
        <f>IF(AK$5&lt;=$D528,0,IF(SUM($D528,I487)&gt;AK$5,$AK498/I487,$AK498-SUM($I528:AJ528)))</f>
        <v>0</v>
      </c>
      <c r="AL528" s="153">
        <f>IF(AL$5&lt;=$D528,0,IF(SUM($D528,I487)&gt;AL$5,$AK498/I487,$AK498-SUM($I528:AK528)))</f>
        <v>0</v>
      </c>
      <c r="AM528" s="154">
        <f>IF(AM$5&lt;=$D528,0,IF(SUM($D528,I487)&gt;AM$5,$AK498/I487,$AK498-SUM($I528:AL528)))</f>
        <v>0</v>
      </c>
      <c r="AN528" s="154">
        <f>IF(AN$5&lt;=$D528,0,IF(SUM($D528,I487)&gt;AN$5,$AK498/I487,$AK498-SUM($I528:AM528)))</f>
        <v>0</v>
      </c>
      <c r="AO528" s="154">
        <f>IF(AO$5&lt;=$D528,0,IF(SUM($D528,I487)&gt;AO$5,$AK498/I487,$AK498-SUM($I528:AN528)))</f>
        <v>0</v>
      </c>
      <c r="AP528" s="154">
        <f>IF(AP$5&lt;=$D528,0,IF(SUM($D528,I487)&gt;AP$5,$AK498/I487,$AK498-SUM($I528:AO528)))</f>
        <v>0</v>
      </c>
      <c r="AQ528" s="154">
        <f>IF(AQ$5&lt;=$D528,0,IF(SUM($D528,I487)&gt;AQ$5,$AK498/I487,$AK498-SUM($I528:AP528)))</f>
        <v>0</v>
      </c>
      <c r="AR528" s="154">
        <f>IF(AR$5&lt;=$D528,0,IF(SUM($D528,I487)&gt;AR$5,$AK498/I487,$AK498-SUM($I528:AQ528)))</f>
        <v>0</v>
      </c>
      <c r="AS528" s="154">
        <f>IF(AS$5&lt;=$D528,0,IF(SUM($D528,I487)&gt;AS$5,$AK498/I487,$AK498-SUM($I528:AR528)))</f>
        <v>0</v>
      </c>
      <c r="AT528" s="154">
        <f>IF(AT$5&lt;=$D528,0,IF(SUM($D528,I487)&gt;AT$5,$AK498/I487,$AK498-SUM($I528:AS528)))</f>
        <v>0</v>
      </c>
      <c r="AU528" s="154">
        <f>IF(AU$5&lt;=$D528,0,IF(SUM($D528,I487)&gt;AU$5,$AK498/I487,$AK498-SUM($I528:AT528)))</f>
        <v>0</v>
      </c>
      <c r="AV528" s="154">
        <f>IF(AV$5&lt;=$D528,0,IF(SUM($D528,I487)&gt;AV$5,$AK498/I487,$AK498-SUM($I528:AU528)))</f>
        <v>0</v>
      </c>
      <c r="AW528" s="154">
        <f>IF(AW$5&lt;=$D528,0,IF(SUM($D528,I487)&gt;AW$5,$AK498/I487,$AK498-SUM($I528:AV528)))</f>
        <v>0</v>
      </c>
      <c r="AX528" s="154">
        <f>IF(AX$5&lt;=$D528,0,IF(SUM($D528,I487)&gt;AX$5,$AK498/I487,$AK498-SUM($I528:AW528)))</f>
        <v>0</v>
      </c>
      <c r="AY528" s="154">
        <f>IF(AY$5&lt;=$D528,0,IF(SUM($D528,I487)&gt;AY$5,$AK498/I487,$AK498-SUM($I528:AX528)))</f>
        <v>0</v>
      </c>
      <c r="AZ528" s="154">
        <f>IF(AZ$5&lt;=$D528,0,IF(SUM($D528,I487)&gt;AZ$5,$AK498/I487,$AK498-SUM($I528:AY528)))</f>
        <v>0</v>
      </c>
      <c r="BA528" s="154">
        <f>IF(BA$5&lt;=$D528,0,IF(SUM($D528,I487)&gt;BA$5,$AK498/I487,$AK498-SUM($I528:AZ528)))</f>
        <v>0</v>
      </c>
      <c r="BB528" s="154">
        <f>IF(BB$5&lt;=$D528,0,IF(SUM($D528,I487)&gt;BB$5,$AK498/I487,$AK498-SUM($I528:BA528)))</f>
        <v>0</v>
      </c>
      <c r="BC528" s="154">
        <f>IF(BC$5&lt;=$D528,0,IF(SUM($D528,I487)&gt;BC$5,$AK498/I487,$AK498-SUM($I528:BB528)))</f>
        <v>0</v>
      </c>
      <c r="BD528" s="154">
        <f>IF(BD$5&lt;=$D528,0,IF(SUM($D528,I487)&gt;BD$5,$AK498/I487,$AK498-SUM($I528:BC528)))</f>
        <v>0</v>
      </c>
      <c r="BE528" s="154">
        <f>IF(BE$5&lt;=$D528,0,IF(SUM($D528,I487)&gt;BE$5,$AK498/I487,$AK498-SUM($I528:BD528)))</f>
        <v>0</v>
      </c>
      <c r="BF528" s="154">
        <f>IF(BF$5&lt;=$D528,0,IF(SUM($D528,I487)&gt;BF$5,$AK498/I487,$AK498-SUM($I528:BE528)))</f>
        <v>0</v>
      </c>
      <c r="BG528" s="154">
        <f>IF(BG$5&lt;=$D528,0,IF(SUM($D528,I487)&gt;BG$5,$AK498/I487,$AK498-SUM($I528:BF528)))</f>
        <v>0</v>
      </c>
      <c r="BH528" s="154">
        <f>IF(BH$5&lt;=$D528,0,IF(SUM($D528,I487)&gt;BH$5,$AK498/I487,$AK498-SUM($I528:BG528)))</f>
        <v>0</v>
      </c>
      <c r="BI528" s="154">
        <f>IF(BI$5&lt;=$D528,0,IF(SUM($D528,I487)&gt;BI$5,$AK498/I487,$AK498-SUM($I528:BH528)))</f>
        <v>0</v>
      </c>
      <c r="BJ528" s="154">
        <f>IF(BJ$5&lt;=$D528,0,IF(SUM($D528,I487)&gt;BJ$5,$AK498/I487,$AK498-SUM($I528:BI528)))</f>
        <v>0</v>
      </c>
      <c r="BK528" s="154">
        <f>IF(BK$5&lt;=$D528,0,IF(SUM($D528,I487)&gt;BK$5,$AK498/I487,$AK498-SUM($I528:BJ528)))</f>
        <v>0</v>
      </c>
      <c r="BL528" s="154">
        <f>IF(BL$5&lt;=$D528,0,IF(SUM($D528,I487)&gt;BL$5,$AK498/I487,$AK498-SUM($I528:BK528)))</f>
        <v>0</v>
      </c>
      <c r="BM528" s="154">
        <f>IF(BM$5&lt;=$D528,0,IF(SUM($D528,I487)&gt;BM$5,$AK498/I487,$AK498-SUM($I528:BL528)))</f>
        <v>0</v>
      </c>
      <c r="BN528" s="154">
        <f>IF(BN$5&lt;=$D528,0,IF(SUM($D528,I487)&gt;BN$5,$AK498/I487,$AK498-SUM($I528:BM528)))</f>
        <v>0</v>
      </c>
      <c r="BO528" s="154">
        <f>IF(BO$5&lt;=$D528,0,IF(SUM($D528,I487)&gt;BO$5,$AK498/I487,$AK498-SUM($I528:BN528)))</f>
        <v>0</v>
      </c>
      <c r="BP528" s="154">
        <f>IF(BP$5&lt;=$D528,0,IF(SUM($D528,I487)&gt;BP$5,$AK498/I487,$AK498-SUM($I528:BO528)))</f>
        <v>0</v>
      </c>
      <c r="BQ528" s="154">
        <f>IF(BQ$5&lt;=$D528,0,IF(SUM($D528,I487)&gt;BQ$5,$AK498/I487,$AK498-SUM($I528:BP528)))</f>
        <v>0</v>
      </c>
      <c r="BR528" s="154">
        <f>IF(BR$5&lt;=$D528,0,IF(SUM($D528,I487)&gt;BR$5,$AK498/I487,$AK498-SUM($I528:BQ528)))</f>
        <v>0</v>
      </c>
      <c r="BS528" s="154">
        <f>IF(BS$5&lt;=$D528,0,IF(SUM($D528,I487)&gt;BS$5,$AK498/I487,$AK498-SUM($I528:BR528)))</f>
        <v>0</v>
      </c>
      <c r="BT528" s="154">
        <f>IF(BT$5&lt;=$D528,0,IF(SUM($D528,I487)&gt;BT$5,$AK498/I487,$AK498-SUM($I528:BS528)))</f>
        <v>0</v>
      </c>
      <c r="BU528" s="154">
        <f>IF(BU$5&lt;=$D528,0,IF(SUM($D528,I487)&gt;BU$5,$AK498/I487,$AK498-SUM($I528:BT528)))</f>
        <v>0</v>
      </c>
      <c r="BV528" s="154">
        <f>IF(BV$5&lt;=$D528,0,IF(SUM($D528,I487)&gt;BV$5,$AK498/I487,$AK498-SUM($I528:BU528)))</f>
        <v>0</v>
      </c>
      <c r="BW528" s="154">
        <f>IF(BW$5&lt;=$D528,0,IF(SUM($D528,I487)&gt;BW$5,$AK498/I487,$AK498-SUM($I528:BV528)))</f>
        <v>0</v>
      </c>
    </row>
    <row r="529" spans="1:75" ht="12.75" customHeight="1" outlineLevel="1">
      <c r="D529" s="155">
        <f t="shared" si="193"/>
        <v>2041</v>
      </c>
      <c r="E529" s="120" t="s">
        <v>55</v>
      </c>
      <c r="I529" s="134"/>
      <c r="J529" s="152">
        <f>IF(J$5&lt;=$D529,0,IF(SUM($D529,I487)&gt;J$5,$AL498/I487,$AL498-SUM($I529:I529)))</f>
        <v>0</v>
      </c>
      <c r="K529" s="152">
        <f>IF(K$5&lt;=$D529,0,IF(SUM($D529,I487)&gt;K$5,$AL498/I487,$AL498-SUM($I529:J529)))</f>
        <v>0</v>
      </c>
      <c r="L529" s="152">
        <f>IF(L$5&lt;=$D529,0,IF(SUM($D529,I487)&gt;L$5,$AL498/I487,$AL498-SUM($I529:K529)))</f>
        <v>0</v>
      </c>
      <c r="M529" s="152">
        <f>IF(M$5&lt;=$D529,0,IF(SUM($D529,I487)&gt;M$5,$AL498/I487,$AL498-SUM($I529:L529)))</f>
        <v>0</v>
      </c>
      <c r="N529" s="152">
        <f>IF(N$5&lt;=$D529,0,IF(SUM($D529,I487)&gt;N$5,$AL498/I487,$AL498-SUM($I529:M529)))</f>
        <v>0</v>
      </c>
      <c r="O529" s="152">
        <f>IF(O$5&lt;=$D529,0,IF(SUM($D529,I487)&gt;O$5,$AL498/I487,$AL498-SUM($I529:N529)))</f>
        <v>0</v>
      </c>
      <c r="P529" s="152">
        <f>IF(P$5&lt;=$D529,0,IF(SUM($D529,I487)&gt;P$5,$AL498/I487,$AL498-SUM($I529:O529)))</f>
        <v>0</v>
      </c>
      <c r="Q529" s="152">
        <f>IF(Q$5&lt;=$D529,0,IF(SUM($D529,I487)&gt;Q$5,$AL498/I487,$AL498-SUM($I529:P529)))</f>
        <v>0</v>
      </c>
      <c r="R529" s="152">
        <f>IF(R$5&lt;=$D529,0,IF(SUM($D529,I487)&gt;R$5,$AL498/I487,$AL498-SUM($I529:Q529)))</f>
        <v>0</v>
      </c>
      <c r="S529" s="152">
        <f>IF(S$5&lt;=$D529,0,IF(SUM($D529,I487)&gt;S$5,$AL498/I487,$AL498-SUM($I529:R529)))</f>
        <v>0</v>
      </c>
      <c r="T529" s="152">
        <f>IF(T$5&lt;=$D529,0,IF(SUM($D529,I487)&gt;T$5,$AL498/I487,$AL498-SUM($I529:S529)))</f>
        <v>0</v>
      </c>
      <c r="U529" s="152">
        <f>IF(U$5&lt;=$D529,0,IF(SUM($D529,I487)&gt;U$5,$AL498/I487,$AL498-SUM($I529:T529)))</f>
        <v>0</v>
      </c>
      <c r="V529" s="152">
        <f>IF(V$5&lt;=$D529,0,IF(SUM($D529,I487)&gt;V$5,$AL498/I487,$AL498-SUM($I529:U529)))</f>
        <v>0</v>
      </c>
      <c r="W529" s="152">
        <f>IF(W$5&lt;=$D529,0,IF(SUM($D529,I487)&gt;W$5,$AL498/I487,$AL498-SUM($I529:V529)))</f>
        <v>0</v>
      </c>
      <c r="X529" s="152">
        <f>IF(X$5&lt;=$D529,0,IF(SUM($D529,I487)&gt;X$5,$AL498/I487,$AL498-SUM($I529:W529)))</f>
        <v>0</v>
      </c>
      <c r="Y529" s="152">
        <f>IF(Y$5&lt;=$D529,0,IF(SUM($D529,I487)&gt;Y$5,$AL498/I487,$AL498-SUM($I529:X529)))</f>
        <v>0</v>
      </c>
      <c r="Z529" s="152">
        <f>IF(Z$5&lt;=$D529,0,IF(SUM($D529,I487)&gt;Z$5,$AL498/I487,$AL498-SUM($I529:Y529)))</f>
        <v>0</v>
      </c>
      <c r="AA529" s="152">
        <f>IF(AA$5&lt;=$D529,0,IF(SUM($D529,I487)&gt;AA$5,$AL498/I487,$AL498-SUM($I529:Z529)))</f>
        <v>0</v>
      </c>
      <c r="AB529" s="152">
        <f>IF(AB$5&lt;=$D529,0,IF(SUM($D529,I487)&gt;AB$5,$AL498/I487,$AL498-SUM($I529:AA529)))</f>
        <v>0</v>
      </c>
      <c r="AC529" s="152">
        <f>IF(AC$5&lt;=$D529,0,IF(SUM($D529,I487)&gt;AC$5,$AL498/I487,$AL498-SUM($I529:AB529)))</f>
        <v>0</v>
      </c>
      <c r="AD529" s="152">
        <f>IF(AD$5&lt;=$D529,0,IF(SUM($D529,I487)&gt;AD$5,$AL498/I487,$AL498-SUM($I529:AC529)))</f>
        <v>0</v>
      </c>
      <c r="AE529" s="152">
        <f>IF(AE$5&lt;=$D529,0,IF(SUM($D529,I487)&gt;AE$5,$AL498/I487,$AL498-SUM($I529:AD529)))</f>
        <v>0</v>
      </c>
      <c r="AF529" s="152">
        <f>IF(AF$5&lt;=$D529,0,IF(SUM($D529,I487)&gt;AF$5,$AL498/I487,$AL498-SUM($I529:AE529)))</f>
        <v>0</v>
      </c>
      <c r="AG529" s="152">
        <f>IF(AG$5&lt;=$D529,0,IF(SUM($D529,I487)&gt;AG$5,$AL498/I487,$AL498-SUM($I529:AF529)))</f>
        <v>0</v>
      </c>
      <c r="AH529" s="152">
        <f>IF(AH$5&lt;=$D529,0,IF(SUM($D529,I487)&gt;AH$5,$AL498/I487,$AL498-SUM($I529:AG529)))</f>
        <v>0</v>
      </c>
      <c r="AI529" s="152">
        <f>IF(AI$5&lt;=$D529,0,IF(SUM($D529,I487)&gt;AI$5,$AL498/I487,$AL498-SUM($I529:AH529)))</f>
        <v>0</v>
      </c>
      <c r="AJ529" s="152">
        <f>IF(AJ$5&lt;=$D529,0,IF(SUM($D529,I487)&gt;AJ$5,$AL498/I487,$AL498-SUM($I529:AI529)))</f>
        <v>0</v>
      </c>
      <c r="AK529" s="152">
        <f>IF(AK$5&lt;=$D529,0,IF(SUM($D529,I487)&gt;AK$5,$AL498/I487,$AL498-SUM($I529:AJ529)))</f>
        <v>0</v>
      </c>
      <c r="AL529" s="152">
        <f>IF(AL$5&lt;=$D529,0,IF(SUM($D529,I487)&gt;AL$5,$AL498/I487,$AL498-SUM($I529:AK529)))</f>
        <v>0</v>
      </c>
      <c r="AM529" s="153">
        <f>IF(AM$5&lt;=$D529,0,IF(SUM($D529,I487)&gt;AM$5,$AL498/I487,$AL498-SUM($I529:AL529)))</f>
        <v>0</v>
      </c>
      <c r="AN529" s="154">
        <f>IF(AN$5&lt;=$D529,0,IF(SUM($D529,I487)&gt;AN$5,$AL498/I487,$AL498-SUM($I529:AM529)))</f>
        <v>0</v>
      </c>
      <c r="AO529" s="154">
        <f>IF(AO$5&lt;=$D529,0,IF(SUM($D529,I487)&gt;AO$5,$AL498/I487,$AL498-SUM($I529:AN529)))</f>
        <v>0</v>
      </c>
      <c r="AP529" s="154">
        <f>IF(AP$5&lt;=$D529,0,IF(SUM($D529,I487)&gt;AP$5,$AL498/I487,$AL498-SUM($I529:AO529)))</f>
        <v>0</v>
      </c>
      <c r="AQ529" s="154">
        <f>IF(AQ$5&lt;=$D529,0,IF(SUM($D529,I487)&gt;AQ$5,$AL498/I487,$AL498-SUM($I529:AP529)))</f>
        <v>0</v>
      </c>
      <c r="AR529" s="154">
        <f>IF(AR$5&lt;=$D529,0,IF(SUM($D529,I487)&gt;AR$5,$AL498/I487,$AL498-SUM($I529:AQ529)))</f>
        <v>0</v>
      </c>
      <c r="AS529" s="154">
        <f>IF(AS$5&lt;=$D529,0,IF(SUM($D529,I487)&gt;AS$5,$AL498/I487,$AL498-SUM($I529:AR529)))</f>
        <v>0</v>
      </c>
      <c r="AT529" s="154">
        <f>IF(AT$5&lt;=$D529,0,IF(SUM($D529,I487)&gt;AT$5,$AL498/I487,$AL498-SUM($I529:AS529)))</f>
        <v>0</v>
      </c>
      <c r="AU529" s="154">
        <f>IF(AU$5&lt;=$D529,0,IF(SUM($D529,I487)&gt;AU$5,$AL498/I487,$AL498-SUM($I529:AT529)))</f>
        <v>0</v>
      </c>
      <c r="AV529" s="154">
        <f>IF(AV$5&lt;=$D529,0,IF(SUM($D529,I487)&gt;AV$5,$AL498/I487,$AL498-SUM($I529:AU529)))</f>
        <v>0</v>
      </c>
      <c r="AW529" s="154">
        <f>IF(AW$5&lt;=$D529,0,IF(SUM($D529,I487)&gt;AW$5,$AL498/I487,$AL498-SUM($I529:AV529)))</f>
        <v>0</v>
      </c>
      <c r="AX529" s="154">
        <f>IF(AX$5&lt;=$D529,0,IF(SUM($D529,I487)&gt;AX$5,$AL498/I487,$AL498-SUM($I529:AW529)))</f>
        <v>0</v>
      </c>
      <c r="AY529" s="154">
        <f>IF(AY$5&lt;=$D529,0,IF(SUM($D529,I487)&gt;AY$5,$AL498/I487,$AL498-SUM($I529:AX529)))</f>
        <v>0</v>
      </c>
      <c r="AZ529" s="154">
        <f>IF(AZ$5&lt;=$D529,0,IF(SUM($D529,I487)&gt;AZ$5,$AL498/I487,$AL498-SUM($I529:AY529)))</f>
        <v>0</v>
      </c>
      <c r="BA529" s="154">
        <f>IF(BA$5&lt;=$D529,0,IF(SUM($D529,I487)&gt;BA$5,$AL498/I487,$AL498-SUM($I529:AZ529)))</f>
        <v>0</v>
      </c>
      <c r="BB529" s="154">
        <f>IF(BB$5&lt;=$D529,0,IF(SUM($D529,I487)&gt;BB$5,$AL498/I487,$AL498-SUM($I529:BA529)))</f>
        <v>0</v>
      </c>
      <c r="BC529" s="154">
        <f>IF(BC$5&lt;=$D529,0,IF(SUM($D529,I487)&gt;BC$5,$AL498/I487,$AL498-SUM($I529:BB529)))</f>
        <v>0</v>
      </c>
      <c r="BD529" s="154">
        <f>IF(BD$5&lt;=$D529,0,IF(SUM($D529,I487)&gt;BD$5,$AL498/I487,$AL498-SUM($I529:BC529)))</f>
        <v>0</v>
      </c>
      <c r="BE529" s="154">
        <f>IF(BE$5&lt;=$D529,0,IF(SUM($D529,I487)&gt;BE$5,$AL498/I487,$AL498-SUM($I529:BD529)))</f>
        <v>0</v>
      </c>
      <c r="BF529" s="154">
        <f>IF(BF$5&lt;=$D529,0,IF(SUM($D529,I487)&gt;BF$5,$AL498/I487,$AL498-SUM($I529:BE529)))</f>
        <v>0</v>
      </c>
      <c r="BG529" s="154">
        <f>IF(BG$5&lt;=$D529,0,IF(SUM($D529,I487)&gt;BG$5,$AL498/I487,$AL498-SUM($I529:BF529)))</f>
        <v>0</v>
      </c>
      <c r="BH529" s="154">
        <f>IF(BH$5&lt;=$D529,0,IF(SUM($D529,I487)&gt;BH$5,$AL498/I487,$AL498-SUM($I529:BG529)))</f>
        <v>0</v>
      </c>
      <c r="BI529" s="154">
        <f>IF(BI$5&lt;=$D529,0,IF(SUM($D529,I487)&gt;BI$5,$AL498/I487,$AL498-SUM($I529:BH529)))</f>
        <v>0</v>
      </c>
      <c r="BJ529" s="154">
        <f>IF(BJ$5&lt;=$D529,0,IF(SUM($D529,I487)&gt;BJ$5,$AL498/I487,$AL498-SUM($I529:BI529)))</f>
        <v>0</v>
      </c>
      <c r="BK529" s="154">
        <f>IF(BK$5&lt;=$D529,0,IF(SUM($D529,I487)&gt;BK$5,$AL498/I487,$AL498-SUM($I529:BJ529)))</f>
        <v>0</v>
      </c>
      <c r="BL529" s="154">
        <f>IF(BL$5&lt;=$D529,0,IF(SUM($D529,I487)&gt;BL$5,$AL498/I487,$AL498-SUM($I529:BK529)))</f>
        <v>0</v>
      </c>
      <c r="BM529" s="154">
        <f>IF(BM$5&lt;=$D529,0,IF(SUM($D529,I487)&gt;BM$5,$AL498/I487,$AL498-SUM($I529:BL529)))</f>
        <v>0</v>
      </c>
      <c r="BN529" s="154">
        <f>IF(BN$5&lt;=$D529,0,IF(SUM($D529,I487)&gt;BN$5,$AL498/I487,$AL498-SUM($I529:BM529)))</f>
        <v>0</v>
      </c>
      <c r="BO529" s="154">
        <f>IF(BO$5&lt;=$D529,0,IF(SUM($D529,I487)&gt;BO$5,$AL498/I487,$AL498-SUM($I529:BN529)))</f>
        <v>0</v>
      </c>
      <c r="BP529" s="154">
        <f>IF(BP$5&lt;=$D529,0,IF(SUM($D529,I487)&gt;BP$5,$AL498/I487,$AL498-SUM($I529:BO529)))</f>
        <v>0</v>
      </c>
      <c r="BQ529" s="154">
        <f>IF(BQ$5&lt;=$D529,0,IF(SUM($D529,I487)&gt;BQ$5,$AL498/I487,$AL498-SUM($I529:BP529)))</f>
        <v>0</v>
      </c>
      <c r="BR529" s="154">
        <f>IF(BR$5&lt;=$D529,0,IF(SUM($D529,I487)&gt;BR$5,$AL498/I487,$AL498-SUM($I529:BQ529)))</f>
        <v>0</v>
      </c>
      <c r="BS529" s="154">
        <f>IF(BS$5&lt;=$D529,0,IF(SUM($D529,I487)&gt;BS$5,$AL498/I487,$AL498-SUM($I529:BR529)))</f>
        <v>0</v>
      </c>
      <c r="BT529" s="154">
        <f>IF(BT$5&lt;=$D529,0,IF(SUM($D529,I487)&gt;BT$5,$AL498/I487,$AL498-SUM($I529:BS529)))</f>
        <v>0</v>
      </c>
      <c r="BU529" s="154">
        <f>IF(BU$5&lt;=$D529,0,IF(SUM($D529,I487)&gt;BU$5,$AL498/I487,$AL498-SUM($I529:BT529)))</f>
        <v>0</v>
      </c>
      <c r="BV529" s="154">
        <f>IF(BV$5&lt;=$D529,0,IF(SUM($D529,I487)&gt;BV$5,$AL498/I487,$AL498-SUM($I529:BU529)))</f>
        <v>0</v>
      </c>
      <c r="BW529" s="154">
        <f>IF(BW$5&lt;=$D529,0,IF(SUM($D529,I487)&gt;BW$5,$AL498/I487,$AL498-SUM($I529:BV529)))</f>
        <v>0</v>
      </c>
    </row>
    <row r="530" spans="1:75" ht="12.75" customHeight="1" outlineLevel="1">
      <c r="D530" s="155">
        <f t="shared" si="193"/>
        <v>2042</v>
      </c>
      <c r="E530" s="120" t="s">
        <v>55</v>
      </c>
      <c r="I530" s="134"/>
      <c r="J530" s="152">
        <f>IF(J$5&lt;=$D530,0,IF(SUM($D530,I487)&gt;J$5,$AM498/I487,$AM498-SUM($I530:I530)))</f>
        <v>0</v>
      </c>
      <c r="K530" s="152">
        <f>IF(K$5&lt;=$D530,0,IF(SUM($D530,I487)&gt;K$5,$AM498/I487,$AM498-SUM($I530:J530)))</f>
        <v>0</v>
      </c>
      <c r="L530" s="152">
        <f>IF(L$5&lt;=$D530,0,IF(SUM($D530,I487)&gt;L$5,$AM498/I487,$AM498-SUM($I530:K530)))</f>
        <v>0</v>
      </c>
      <c r="M530" s="152">
        <f>IF(M$5&lt;=$D530,0,IF(SUM($D530,I487)&gt;M$5,$AM498/I487,$AM498-SUM($I530:L530)))</f>
        <v>0</v>
      </c>
      <c r="N530" s="152">
        <f>IF(N$5&lt;=$D530,0,IF(SUM($D530,I487)&gt;N$5,$AM498/I487,$AM498-SUM($I530:M530)))</f>
        <v>0</v>
      </c>
      <c r="O530" s="152">
        <f>IF(O$5&lt;=$D530,0,IF(SUM($D530,I487)&gt;O$5,$AM498/I487,$AM498-SUM($I530:N530)))</f>
        <v>0</v>
      </c>
      <c r="P530" s="152">
        <f>IF(P$5&lt;=$D530,0,IF(SUM($D530,I487)&gt;P$5,$AM498/I487,$AM498-SUM($I530:O530)))</f>
        <v>0</v>
      </c>
      <c r="Q530" s="152">
        <f>IF(Q$5&lt;=$D530,0,IF(SUM($D530,I487)&gt;Q$5,$AM498/I487,$AM498-SUM($I530:P530)))</f>
        <v>0</v>
      </c>
      <c r="R530" s="152">
        <f>IF(R$5&lt;=$D530,0,IF(SUM($D530,I487)&gt;R$5,$AM498/I487,$AM498-SUM($I530:Q530)))</f>
        <v>0</v>
      </c>
      <c r="S530" s="152">
        <f>IF(S$5&lt;=$D530,0,IF(SUM($D530,I487)&gt;S$5,$AM498/I487,$AM498-SUM($I530:R530)))</f>
        <v>0</v>
      </c>
      <c r="T530" s="152">
        <f>IF(T$5&lt;=$D530,0,IF(SUM($D530,I487)&gt;T$5,$AM498/I487,$AM498-SUM($I530:S530)))</f>
        <v>0</v>
      </c>
      <c r="U530" s="152">
        <f>IF(U$5&lt;=$D530,0,IF(SUM($D530,I487)&gt;U$5,$AM498/I487,$AM498-SUM($I530:T530)))</f>
        <v>0</v>
      </c>
      <c r="V530" s="152">
        <f>IF(V$5&lt;=$D530,0,IF(SUM($D530,I487)&gt;V$5,$AM498/I487,$AM498-SUM($I530:U530)))</f>
        <v>0</v>
      </c>
      <c r="W530" s="152">
        <f>IF(W$5&lt;=$D530,0,IF(SUM($D530,I487)&gt;W$5,$AM498/I487,$AM498-SUM($I530:V530)))</f>
        <v>0</v>
      </c>
      <c r="X530" s="152">
        <f>IF(X$5&lt;=$D530,0,IF(SUM($D530,I487)&gt;X$5,$AM498/I487,$AM498-SUM($I530:W530)))</f>
        <v>0</v>
      </c>
      <c r="Y530" s="152">
        <f>IF(Y$5&lt;=$D530,0,IF(SUM($D530,I487)&gt;Y$5,$AM498/I487,$AM498-SUM($I530:X530)))</f>
        <v>0</v>
      </c>
      <c r="Z530" s="152">
        <f>IF(Z$5&lt;=$D530,0,IF(SUM($D530,I487)&gt;Z$5,$AM498/I487,$AM498-SUM($I530:Y530)))</f>
        <v>0</v>
      </c>
      <c r="AA530" s="152">
        <f>IF(AA$5&lt;=$D530,0,IF(SUM($D530,I487)&gt;AA$5,$AM498/I487,$AM498-SUM($I530:Z530)))</f>
        <v>0</v>
      </c>
      <c r="AB530" s="152">
        <f>IF(AB$5&lt;=$D530,0,IF(SUM($D530,I487)&gt;AB$5,$AM498/I487,$AM498-SUM($I530:AA530)))</f>
        <v>0</v>
      </c>
      <c r="AC530" s="152">
        <f>IF(AC$5&lt;=$D530,0,IF(SUM($D530,I487)&gt;AC$5,$AM498/I487,$AM498-SUM($I530:AB530)))</f>
        <v>0</v>
      </c>
      <c r="AD530" s="152">
        <f>IF(AD$5&lt;=$D530,0,IF(SUM($D530,I487)&gt;AD$5,$AM498/I487,$AM498-SUM($I530:AC530)))</f>
        <v>0</v>
      </c>
      <c r="AE530" s="152">
        <f>IF(AE$5&lt;=$D530,0,IF(SUM($D530,I487)&gt;AE$5,$AM498/I487,$AM498-SUM($I530:AD530)))</f>
        <v>0</v>
      </c>
      <c r="AF530" s="152">
        <f>IF(AF$5&lt;=$D530,0,IF(SUM($D530,I487)&gt;AF$5,$AM498/I487,$AM498-SUM($I530:AE530)))</f>
        <v>0</v>
      </c>
      <c r="AG530" s="152">
        <f>IF(AG$5&lt;=$D530,0,IF(SUM($D530,I487)&gt;AG$5,$AM498/I487,$AM498-SUM($I530:AF530)))</f>
        <v>0</v>
      </c>
      <c r="AH530" s="152">
        <f>IF(AH$5&lt;=$D530,0,IF(SUM($D530,I487)&gt;AH$5,$AM498/I487,$AM498-SUM($I530:AG530)))</f>
        <v>0</v>
      </c>
      <c r="AI530" s="152">
        <f>IF(AI$5&lt;=$D530,0,IF(SUM($D530,I487)&gt;AI$5,$AM498/I487,$AM498-SUM($I530:AH530)))</f>
        <v>0</v>
      </c>
      <c r="AJ530" s="152">
        <f>IF(AJ$5&lt;=$D530,0,IF(SUM($D530,I487)&gt;AJ$5,$AM498/I487,$AM498-SUM($I530:AI530)))</f>
        <v>0</v>
      </c>
      <c r="AK530" s="152">
        <f>IF(AK$5&lt;=$D530,0,IF(SUM($D530,I487)&gt;AK$5,$AM498/I487,$AM498-SUM($I530:AJ530)))</f>
        <v>0</v>
      </c>
      <c r="AL530" s="152">
        <f>IF(AL$5&lt;=$D530,0,IF(SUM($D530,I487)&gt;AL$5,$AM498/I487,$AM498-SUM($I530:AK530)))</f>
        <v>0</v>
      </c>
      <c r="AM530" s="152">
        <f>IF(AM$5&lt;=$D530,0,IF(SUM($D530,I487)&gt;AM$5,$AM498/I487,$AM498-SUM($I530:AL530)))</f>
        <v>0</v>
      </c>
      <c r="AN530" s="153">
        <f>IF(AN$5&lt;=$D530,0,IF(SUM($D530,I487)&gt;AN$5,$AM498/I487,$AM498-SUM($I530:AM530)))</f>
        <v>0</v>
      </c>
      <c r="AO530" s="154">
        <f>IF(AO$5&lt;=$D530,0,IF(SUM($D530,I487)&gt;AO$5,$AM498/I487,$AM498-SUM($I530:AN530)))</f>
        <v>0</v>
      </c>
      <c r="AP530" s="154">
        <f>IF(AP$5&lt;=$D530,0,IF(SUM($D530,I487)&gt;AP$5,$AM498/I487,$AM498-SUM($I530:AO530)))</f>
        <v>0</v>
      </c>
      <c r="AQ530" s="154">
        <f>IF(AQ$5&lt;=$D530,0,IF(SUM($D530,I487)&gt;AQ$5,$AM498/I487,$AM498-SUM($I530:AP530)))</f>
        <v>0</v>
      </c>
      <c r="AR530" s="154">
        <f>IF(AR$5&lt;=$D530,0,IF(SUM($D530,I487)&gt;AR$5,$AM498/I487,$AM498-SUM($I530:AQ530)))</f>
        <v>0</v>
      </c>
      <c r="AS530" s="154">
        <f>IF(AS$5&lt;=$D530,0,IF(SUM($D530,I487)&gt;AS$5,$AM498/I487,$AM498-SUM($I530:AR530)))</f>
        <v>0</v>
      </c>
      <c r="AT530" s="154">
        <f>IF(AT$5&lt;=$D530,0,IF(SUM($D530,I487)&gt;AT$5,$AM498/I487,$AM498-SUM($I530:AS530)))</f>
        <v>0</v>
      </c>
      <c r="AU530" s="154">
        <f>IF(AU$5&lt;=$D530,0,IF(SUM($D530,I487)&gt;AU$5,$AM498/I487,$AM498-SUM($I530:AT530)))</f>
        <v>0</v>
      </c>
      <c r="AV530" s="154">
        <f>IF(AV$5&lt;=$D530,0,IF(SUM($D530,I487)&gt;AV$5,$AM498/I487,$AM498-SUM($I530:AU530)))</f>
        <v>0</v>
      </c>
      <c r="AW530" s="154">
        <f>IF(AW$5&lt;=$D530,0,IF(SUM($D530,I487)&gt;AW$5,$AM498/I487,$AM498-SUM($I530:AV530)))</f>
        <v>0</v>
      </c>
      <c r="AX530" s="154">
        <f>IF(AX$5&lt;=$D530,0,IF(SUM($D530,I487)&gt;AX$5,$AM498/I487,$AM498-SUM($I530:AW530)))</f>
        <v>0</v>
      </c>
      <c r="AY530" s="154">
        <f>IF(AY$5&lt;=$D530,0,IF(SUM($D530,I487)&gt;AY$5,$AM498/I487,$AM498-SUM($I530:AX530)))</f>
        <v>0</v>
      </c>
      <c r="AZ530" s="154">
        <f>IF(AZ$5&lt;=$D530,0,IF(SUM($D530,I487)&gt;AZ$5,$AM498/I487,$AM498-SUM($I530:AY530)))</f>
        <v>0</v>
      </c>
      <c r="BA530" s="154">
        <f>IF(BA$5&lt;=$D530,0,IF(SUM($D530,I487)&gt;BA$5,$AM498/I487,$AM498-SUM($I530:AZ530)))</f>
        <v>0</v>
      </c>
      <c r="BB530" s="154">
        <f>IF(BB$5&lt;=$D530,0,IF(SUM($D530,I487)&gt;BB$5,$AM498/I487,$AM498-SUM($I530:BA530)))</f>
        <v>0</v>
      </c>
      <c r="BC530" s="154">
        <f>IF(BC$5&lt;=$D530,0,IF(SUM($D530,I487)&gt;BC$5,$AM498/I487,$AM498-SUM($I530:BB530)))</f>
        <v>0</v>
      </c>
      <c r="BD530" s="154">
        <f>IF(BD$5&lt;=$D530,0,IF(SUM($D530,I487)&gt;BD$5,$AM498/I487,$AM498-SUM($I530:BC530)))</f>
        <v>0</v>
      </c>
      <c r="BE530" s="154">
        <f>IF(BE$5&lt;=$D530,0,IF(SUM($D530,I487)&gt;BE$5,$AM498/I487,$AM498-SUM($I530:BD530)))</f>
        <v>0</v>
      </c>
      <c r="BF530" s="154">
        <f>IF(BF$5&lt;=$D530,0,IF(SUM($D530,I487)&gt;BF$5,$AM498/I487,$AM498-SUM($I530:BE530)))</f>
        <v>0</v>
      </c>
      <c r="BG530" s="154">
        <f>IF(BG$5&lt;=$D530,0,IF(SUM($D530,I487)&gt;BG$5,$AM498/I487,$AM498-SUM($I530:BF530)))</f>
        <v>0</v>
      </c>
      <c r="BH530" s="154">
        <f>IF(BH$5&lt;=$D530,0,IF(SUM($D530,I487)&gt;BH$5,$AM498/I487,$AM498-SUM($I530:BG530)))</f>
        <v>0</v>
      </c>
      <c r="BI530" s="154">
        <f>IF(BI$5&lt;=$D530,0,IF(SUM($D530,I487)&gt;BI$5,$AM498/I487,$AM498-SUM($I530:BH530)))</f>
        <v>0</v>
      </c>
      <c r="BJ530" s="154">
        <f>IF(BJ$5&lt;=$D530,0,IF(SUM($D530,I487)&gt;BJ$5,$AM498/I487,$AM498-SUM($I530:BI530)))</f>
        <v>0</v>
      </c>
      <c r="BK530" s="154">
        <f>IF(BK$5&lt;=$D530,0,IF(SUM($D530,I487)&gt;BK$5,$AM498/I487,$AM498-SUM($I530:BJ530)))</f>
        <v>0</v>
      </c>
      <c r="BL530" s="154">
        <f>IF(BL$5&lt;=$D530,0,IF(SUM($D530,I487)&gt;BL$5,$AM498/I487,$AM498-SUM($I530:BK530)))</f>
        <v>0</v>
      </c>
      <c r="BM530" s="154">
        <f>IF(BM$5&lt;=$D530,0,IF(SUM($D530,I487)&gt;BM$5,$AM498/I487,$AM498-SUM($I530:BL530)))</f>
        <v>0</v>
      </c>
      <c r="BN530" s="154">
        <f>IF(BN$5&lt;=$D530,0,IF(SUM($D530,I487)&gt;BN$5,$AM498/I487,$AM498-SUM($I530:BM530)))</f>
        <v>0</v>
      </c>
      <c r="BO530" s="154">
        <f>IF(BO$5&lt;=$D530,0,IF(SUM($D530,I487)&gt;BO$5,$AM498/I487,$AM498-SUM($I530:BN530)))</f>
        <v>0</v>
      </c>
      <c r="BP530" s="154">
        <f>IF(BP$5&lt;=$D530,0,IF(SUM($D530,I487)&gt;BP$5,$AM498/I487,$AM498-SUM($I530:BO530)))</f>
        <v>0</v>
      </c>
      <c r="BQ530" s="154">
        <f>IF(BQ$5&lt;=$D530,0,IF(SUM($D530,I487)&gt;BQ$5,$AM498/I487,$AM498-SUM($I530:BP530)))</f>
        <v>0</v>
      </c>
      <c r="BR530" s="154">
        <f>IF(BR$5&lt;=$D530,0,IF(SUM($D530,I487)&gt;BR$5,$AM498/I487,$AM498-SUM($I530:BQ530)))</f>
        <v>0</v>
      </c>
      <c r="BS530" s="154">
        <f>IF(BS$5&lt;=$D530,0,IF(SUM($D530,I487)&gt;BS$5,$AM498/I487,$AM498-SUM($I530:BR530)))</f>
        <v>0</v>
      </c>
      <c r="BT530" s="154">
        <f>IF(BT$5&lt;=$D530,0,IF(SUM($D530,I487)&gt;BT$5,$AM498/I487,$AM498-SUM($I530:BS530)))</f>
        <v>0</v>
      </c>
      <c r="BU530" s="154">
        <f>IF(BU$5&lt;=$D530,0,IF(SUM($D530,I487)&gt;BU$5,$AM498/I487,$AM498-SUM($I530:BT530)))</f>
        <v>0</v>
      </c>
      <c r="BV530" s="154">
        <f>IF(BV$5&lt;=$D530,0,IF(SUM($D530,I487)&gt;BV$5,$AM498/I487,$AM498-SUM($I530:BU530)))</f>
        <v>0</v>
      </c>
      <c r="BW530" s="154">
        <f>IF(BW$5&lt;=$D530,0,IF(SUM($D530,I487)&gt;BW$5,$AM498/I487,$AM498-SUM($I530:BV530)))</f>
        <v>0</v>
      </c>
    </row>
    <row r="531" spans="1:75" ht="12.75" customHeight="1" outlineLevel="1">
      <c r="I531" s="134"/>
    </row>
    <row r="532" spans="1:75" ht="12.75" customHeight="1">
      <c r="D532" s="126" t="s">
        <v>28</v>
      </c>
      <c r="E532" s="120" t="s">
        <v>55</v>
      </c>
      <c r="I532" s="134"/>
      <c r="J532" s="120">
        <f>J492+SUM(J500:J530)</f>
        <v>0</v>
      </c>
      <c r="K532" s="120">
        <f t="shared" ref="K532:BQ532" si="194">K492+SUM(K500:K530)</f>
        <v>3.6613792145574184E-2</v>
      </c>
      <c r="L532" s="120">
        <f t="shared" si="194"/>
        <v>3.6613792145574184E-2</v>
      </c>
      <c r="M532" s="120">
        <f t="shared" si="194"/>
        <v>3.6613792145574184E-2</v>
      </c>
      <c r="N532" s="120">
        <f t="shared" si="194"/>
        <v>5.2745297318035386E-2</v>
      </c>
      <c r="O532" s="120">
        <f t="shared" si="194"/>
        <v>6.1412912655991837E-2</v>
      </c>
      <c r="P532" s="120">
        <f t="shared" si="194"/>
        <v>6.1412912655991837E-2</v>
      </c>
      <c r="Q532" s="120">
        <f t="shared" si="194"/>
        <v>6.1412912655991837E-2</v>
      </c>
      <c r="R532" s="120">
        <f t="shared" si="194"/>
        <v>6.1412912655991837E-2</v>
      </c>
      <c r="S532" s="120">
        <f t="shared" si="194"/>
        <v>6.1412912655991837E-2</v>
      </c>
      <c r="T532" s="120">
        <f t="shared" si="194"/>
        <v>6.1412912655991837E-2</v>
      </c>
      <c r="U532" s="120">
        <f t="shared" si="194"/>
        <v>6.1412912655991837E-2</v>
      </c>
      <c r="V532" s="120">
        <f t="shared" si="194"/>
        <v>6.1412912655991837E-2</v>
      </c>
      <c r="W532" s="120">
        <f t="shared" si="194"/>
        <v>6.1412912655991837E-2</v>
      </c>
      <c r="X532" s="120">
        <f t="shared" si="194"/>
        <v>6.1412912655991837E-2</v>
      </c>
      <c r="Y532" s="120">
        <f t="shared" si="194"/>
        <v>6.1412912655991837E-2</v>
      </c>
      <c r="Z532" s="120">
        <f t="shared" si="194"/>
        <v>6.1412912655991837E-2</v>
      </c>
      <c r="AA532" s="120">
        <f t="shared" si="194"/>
        <v>6.1412912655991837E-2</v>
      </c>
      <c r="AB532" s="120">
        <f t="shared" si="194"/>
        <v>6.1412912655991837E-2</v>
      </c>
      <c r="AC532" s="120">
        <f t="shared" si="194"/>
        <v>6.1412912655991837E-2</v>
      </c>
      <c r="AD532" s="120">
        <f t="shared" si="194"/>
        <v>6.1412912655991837E-2</v>
      </c>
      <c r="AE532" s="120">
        <f t="shared" si="194"/>
        <v>6.1412912655991837E-2</v>
      </c>
      <c r="AF532" s="120">
        <f t="shared" si="194"/>
        <v>6.1412912655991837E-2</v>
      </c>
      <c r="AG532" s="120">
        <f t="shared" si="194"/>
        <v>6.1412912655991837E-2</v>
      </c>
      <c r="AH532" s="120">
        <f t="shared" si="194"/>
        <v>6.1412912655991837E-2</v>
      </c>
      <c r="AI532" s="120">
        <f t="shared" si="194"/>
        <v>6.1412912655991837E-2</v>
      </c>
      <c r="AJ532" s="120">
        <f t="shared" si="194"/>
        <v>6.1412912655991837E-2</v>
      </c>
      <c r="AK532" s="120">
        <f t="shared" si="194"/>
        <v>6.1412912655991837E-2</v>
      </c>
      <c r="AL532" s="120">
        <f t="shared" si="194"/>
        <v>6.1412912655991837E-2</v>
      </c>
      <c r="AM532" s="120">
        <f t="shared" si="194"/>
        <v>6.1412912655991837E-2</v>
      </c>
      <c r="AN532" s="120">
        <f t="shared" si="194"/>
        <v>6.1412912655991837E-2</v>
      </c>
      <c r="AO532" s="120">
        <f t="shared" si="194"/>
        <v>6.1412912655991837E-2</v>
      </c>
      <c r="AP532" s="120">
        <f t="shared" si="194"/>
        <v>6.1412912655991837E-2</v>
      </c>
      <c r="AQ532" s="120">
        <f t="shared" si="194"/>
        <v>6.1412912655991837E-2</v>
      </c>
      <c r="AR532" s="120">
        <f t="shared" si="194"/>
        <v>6.1412912655991837E-2</v>
      </c>
      <c r="AS532" s="120">
        <f t="shared" si="194"/>
        <v>6.1412912655991837E-2</v>
      </c>
      <c r="AT532" s="120">
        <f t="shared" si="194"/>
        <v>6.1412912655991837E-2</v>
      </c>
      <c r="AU532" s="120">
        <f t="shared" si="194"/>
        <v>6.1412912655991837E-2</v>
      </c>
      <c r="AV532" s="120">
        <f t="shared" si="194"/>
        <v>6.1412912655991837E-2</v>
      </c>
      <c r="AW532" s="120">
        <f t="shared" si="194"/>
        <v>6.1412912655991837E-2</v>
      </c>
      <c r="AX532" s="120">
        <f t="shared" si="194"/>
        <v>6.1412912655991837E-2</v>
      </c>
      <c r="AY532" s="120">
        <f t="shared" si="194"/>
        <v>6.1412912655991837E-2</v>
      </c>
      <c r="AZ532" s="120">
        <f t="shared" si="194"/>
        <v>6.1412912655991837E-2</v>
      </c>
      <c r="BA532" s="120">
        <f t="shared" si="194"/>
        <v>6.1412912655991837E-2</v>
      </c>
      <c r="BB532" s="120">
        <f t="shared" si="194"/>
        <v>6.1412912655991837E-2</v>
      </c>
      <c r="BC532" s="120">
        <f t="shared" si="194"/>
        <v>6.1412912655991837E-2</v>
      </c>
      <c r="BD532" s="120">
        <f t="shared" si="194"/>
        <v>6.1412912655991837E-2</v>
      </c>
      <c r="BE532" s="120">
        <f t="shared" si="194"/>
        <v>6.1412912655991837E-2</v>
      </c>
      <c r="BF532" s="120">
        <f t="shared" si="194"/>
        <v>6.1412912655991837E-2</v>
      </c>
      <c r="BG532" s="120">
        <f t="shared" si="194"/>
        <v>6.1412912655991837E-2</v>
      </c>
      <c r="BH532" s="120">
        <f t="shared" si="194"/>
        <v>6.1412912655990796E-2</v>
      </c>
      <c r="BI532" s="120">
        <f t="shared" si="194"/>
        <v>2.479912051041765E-2</v>
      </c>
      <c r="BJ532" s="120">
        <f t="shared" si="194"/>
        <v>2.479912051041765E-2</v>
      </c>
      <c r="BK532" s="120">
        <f t="shared" si="194"/>
        <v>2.4799120510417653E-2</v>
      </c>
      <c r="BL532" s="120">
        <f t="shared" si="194"/>
        <v>8.6676153379561804E-3</v>
      </c>
      <c r="BM532" s="120">
        <f t="shared" si="194"/>
        <v>0</v>
      </c>
      <c r="BN532" s="120">
        <f t="shared" si="194"/>
        <v>0</v>
      </c>
      <c r="BO532" s="120">
        <f t="shared" si="194"/>
        <v>0</v>
      </c>
      <c r="BP532" s="120">
        <f t="shared" si="194"/>
        <v>0</v>
      </c>
      <c r="BQ532" s="120">
        <f t="shared" si="194"/>
        <v>0</v>
      </c>
      <c r="BR532" s="120">
        <f t="shared" ref="BR532:BV532" si="195">BR492+SUM(BR500:BR530)</f>
        <v>0</v>
      </c>
      <c r="BS532" s="120">
        <f t="shared" si="195"/>
        <v>0</v>
      </c>
      <c r="BT532" s="120">
        <f t="shared" si="195"/>
        <v>0</v>
      </c>
      <c r="BU532" s="120">
        <f t="shared" si="195"/>
        <v>0</v>
      </c>
      <c r="BV532" s="120">
        <f t="shared" si="195"/>
        <v>0</v>
      </c>
      <c r="BW532" s="120">
        <f t="shared" ref="BW532" si="196">BW492+SUM(BW500:BW530)</f>
        <v>0</v>
      </c>
    </row>
    <row r="533" spans="1:75" ht="12.75" customHeight="1">
      <c r="D533" s="126" t="s">
        <v>30</v>
      </c>
      <c r="E533" s="120" t="s">
        <v>55</v>
      </c>
      <c r="I533" s="134"/>
      <c r="J533" s="120">
        <f>J498-SUM(J501:J530)+I533</f>
        <v>1.8306896072787091</v>
      </c>
      <c r="K533" s="120">
        <f t="shared" ref="K533" si="197">K498-SUM(K501:K530)+J533</f>
        <v>1.7940758151331349</v>
      </c>
      <c r="L533" s="120">
        <f t="shared" ref="L533" si="198">L498-SUM(L501:L530)+K533</f>
        <v>1.7574620229875606</v>
      </c>
      <c r="M533" s="120">
        <f t="shared" ref="M533" si="199">M498-SUM(M501:M530)+L533</f>
        <v>2.5274234894650465</v>
      </c>
      <c r="N533" s="120">
        <f t="shared" ref="N533" si="200">N498-SUM(N501:N530)+M533</f>
        <v>2.9080589590448338</v>
      </c>
      <c r="O533" s="120">
        <f t="shared" ref="O533" si="201">O498-SUM(O501:O530)+N533</f>
        <v>2.8466460463888419</v>
      </c>
      <c r="P533" s="120">
        <f t="shared" ref="P533" si="202">P498-SUM(P501:P530)+O533</f>
        <v>2.78523313373285</v>
      </c>
      <c r="Q533" s="120">
        <f t="shared" ref="Q533" si="203">Q498-SUM(Q501:Q530)+P533</f>
        <v>2.7238202210768581</v>
      </c>
      <c r="R533" s="120">
        <f t="shared" ref="R533" si="204">R498-SUM(R501:R530)+Q533</f>
        <v>2.6624073084208661</v>
      </c>
      <c r="S533" s="120">
        <f t="shared" ref="S533" si="205">S498-SUM(S501:S530)+R533</f>
        <v>2.6009943957648742</v>
      </c>
      <c r="T533" s="120">
        <f t="shared" ref="T533" si="206">T498-SUM(T501:T530)+S533</f>
        <v>2.5395814831088823</v>
      </c>
      <c r="U533" s="120">
        <f t="shared" ref="U533" si="207">U498-SUM(U501:U530)+T533</f>
        <v>2.4781685704528904</v>
      </c>
      <c r="V533" s="120">
        <f t="shared" ref="V533" si="208">V498-SUM(V501:V530)+U533</f>
        <v>2.4167556577968985</v>
      </c>
      <c r="W533" s="120">
        <f t="shared" ref="W533" si="209">W498-SUM(W501:W530)+V533</f>
        <v>2.3553427451409066</v>
      </c>
      <c r="X533" s="120">
        <f t="shared" ref="X533" si="210">X498-SUM(X501:X530)+W533</f>
        <v>2.2939298324849147</v>
      </c>
      <c r="Y533" s="120">
        <f t="shared" ref="Y533" si="211">Y498-SUM(Y501:Y530)+X533</f>
        <v>2.2325169198289228</v>
      </c>
      <c r="Z533" s="120">
        <f t="shared" ref="Z533" si="212">Z498-SUM(Z501:Z530)+Y533</f>
        <v>2.1711040071729308</v>
      </c>
      <c r="AA533" s="120">
        <f t="shared" ref="AA533" si="213">AA498-SUM(AA501:AA530)+Z533</f>
        <v>2.1096910945169389</v>
      </c>
      <c r="AB533" s="120">
        <f t="shared" ref="AB533" si="214">AB498-SUM(AB501:AB530)+AA533</f>
        <v>2.048278181860947</v>
      </c>
      <c r="AC533" s="120">
        <f t="shared" ref="AC533" si="215">AC498-SUM(AC501:AC530)+AB533</f>
        <v>1.9868652692049551</v>
      </c>
      <c r="AD533" s="120">
        <f t="shared" ref="AD533" si="216">AD498-SUM(AD501:AD530)+AC533</f>
        <v>1.9254523565489632</v>
      </c>
      <c r="AE533" s="120">
        <f t="shared" ref="AE533" si="217">AE498-SUM(AE501:AE530)+AD533</f>
        <v>1.8640394438929713</v>
      </c>
      <c r="AF533" s="120">
        <f t="shared" ref="AF533" si="218">AF498-SUM(AF501:AF530)+AE533</f>
        <v>1.8026265312369794</v>
      </c>
      <c r="AG533" s="120">
        <f t="shared" ref="AG533" si="219">AG498-SUM(AG501:AG530)+AF533</f>
        <v>1.7412136185809874</v>
      </c>
      <c r="AH533" s="120">
        <f t="shared" ref="AH533" si="220">AH498-SUM(AH501:AH530)+AG533</f>
        <v>1.6798007059249955</v>
      </c>
      <c r="AI533" s="120">
        <f t="shared" ref="AI533" si="221">AI498-SUM(AI501:AI530)+AH533</f>
        <v>1.6183877932690036</v>
      </c>
      <c r="AJ533" s="120">
        <f t="shared" ref="AJ533" si="222">AJ498-SUM(AJ501:AJ530)+AI533</f>
        <v>1.5569748806130117</v>
      </c>
      <c r="AK533" s="120">
        <f t="shared" ref="AK533" si="223">AK498-SUM(AK501:AK530)+AJ533</f>
        <v>1.4955619679570198</v>
      </c>
      <c r="AL533" s="120">
        <f t="shared" ref="AL533" si="224">AL498-SUM(AL501:AL530)+AK533</f>
        <v>1.4341490553010279</v>
      </c>
      <c r="AM533" s="120">
        <f t="shared" ref="AM533" si="225">AM498-SUM(AM501:AM530)+AL533</f>
        <v>1.372736142645036</v>
      </c>
      <c r="AN533" s="120">
        <f t="shared" ref="AN533" si="226">AN498-SUM(AN501:AN530)+AM533</f>
        <v>1.311323229989044</v>
      </c>
      <c r="AO533" s="120">
        <f t="shared" ref="AO533" si="227">AO498-SUM(AO501:AO530)+AN533</f>
        <v>1.2499103173330521</v>
      </c>
      <c r="AP533" s="120">
        <f t="shared" ref="AP533" si="228">AP498-SUM(AP501:AP530)+AO533</f>
        <v>1.1884974046770602</v>
      </c>
      <c r="AQ533" s="120">
        <f t="shared" ref="AQ533" si="229">AQ498-SUM(AQ501:AQ530)+AP533</f>
        <v>1.1270844920210683</v>
      </c>
      <c r="AR533" s="120">
        <f t="shared" ref="AR533" si="230">AR498-SUM(AR501:AR530)+AQ533</f>
        <v>1.0656715793650764</v>
      </c>
      <c r="AS533" s="120">
        <f t="shared" ref="AS533" si="231">AS498-SUM(AS501:AS530)+AR533</f>
        <v>1.0042586667090845</v>
      </c>
      <c r="AT533" s="120">
        <f t="shared" ref="AT533" si="232">AT498-SUM(AT501:AT530)+AS533</f>
        <v>0.94284575405309268</v>
      </c>
      <c r="AU533" s="120">
        <f t="shared" ref="AU533" si="233">AU498-SUM(AU501:AU530)+AT533</f>
        <v>0.88143284139710087</v>
      </c>
      <c r="AV533" s="120">
        <f t="shared" ref="AV533" si="234">AV498-SUM(AV501:AV530)+AU533</f>
        <v>0.82001992874110907</v>
      </c>
      <c r="AW533" s="120">
        <f t="shared" ref="AW533" si="235">AW498-SUM(AW501:AW530)+AV533</f>
        <v>0.75860701608511727</v>
      </c>
      <c r="AX533" s="120">
        <f t="shared" ref="AX533" si="236">AX498-SUM(AX501:AX530)+AW533</f>
        <v>0.69719410342912547</v>
      </c>
      <c r="AY533" s="120">
        <f t="shared" ref="AY533" si="237">AY498-SUM(AY501:AY530)+AX533</f>
        <v>0.63578119077313366</v>
      </c>
      <c r="AZ533" s="120">
        <f t="shared" ref="AZ533" si="238">AZ498-SUM(AZ501:AZ530)+AY533</f>
        <v>0.57436827811714186</v>
      </c>
      <c r="BA533" s="120">
        <f t="shared" ref="BA533" si="239">BA498-SUM(BA501:BA530)+AZ533</f>
        <v>0.51295536546115006</v>
      </c>
      <c r="BB533" s="120">
        <f t="shared" ref="BB533" si="240">BB498-SUM(BB501:BB530)+BA533</f>
        <v>0.4515424528051582</v>
      </c>
      <c r="BC533" s="120">
        <f t="shared" ref="BC533" si="241">BC498-SUM(BC501:BC530)+BB533</f>
        <v>0.39012954014916634</v>
      </c>
      <c r="BD533" s="120">
        <f t="shared" ref="BD533" si="242">BD498-SUM(BD501:BD530)+BC533</f>
        <v>0.32871662749317448</v>
      </c>
      <c r="BE533" s="120">
        <f t="shared" ref="BE533" si="243">BE498-SUM(BE501:BE530)+BD533</f>
        <v>0.26730371483718263</v>
      </c>
      <c r="BF533" s="120">
        <f t="shared" ref="BF533" si="244">BF498-SUM(BF501:BF530)+BE533</f>
        <v>0.2058908021811908</v>
      </c>
      <c r="BG533" s="120">
        <f t="shared" ref="BG533" si="245">BG498-SUM(BG501:BG530)+BF533</f>
        <v>0.14447788952519897</v>
      </c>
      <c r="BH533" s="120">
        <f t="shared" ref="BH533" si="246">BH498-SUM(BH501:BH530)+BG533</f>
        <v>8.3064976869208162E-2</v>
      </c>
      <c r="BI533" s="120">
        <f t="shared" ref="BI533" si="247">BI498-SUM(BI501:BI530)+BH533</f>
        <v>5.8265856358790516E-2</v>
      </c>
      <c r="BJ533" s="120">
        <f t="shared" ref="BJ533" si="248">BJ498-SUM(BJ501:BJ530)+BI533</f>
        <v>3.3466735848372869E-2</v>
      </c>
      <c r="BK533" s="120">
        <f t="shared" ref="BK533" si="249">BK498-SUM(BK501:BK530)+BJ533</f>
        <v>8.6676153379552159E-3</v>
      </c>
      <c r="BL533" s="120">
        <f t="shared" ref="BL533" si="250">BL498-SUM(BL501:BL530)+BK533</f>
        <v>-9.6450625264310474E-16</v>
      </c>
      <c r="BM533" s="120">
        <f t="shared" ref="BM533" si="251">BM498-SUM(BM501:BM530)+BL533</f>
        <v>-9.6450625264310474E-16</v>
      </c>
      <c r="BN533" s="120">
        <f t="shared" ref="BN533" si="252">BN498-SUM(BN501:BN530)+BM533</f>
        <v>-9.6450625264310474E-16</v>
      </c>
      <c r="BO533" s="120">
        <f t="shared" ref="BO533" si="253">BO498-SUM(BO501:BO530)+BN533</f>
        <v>-9.6450625264310474E-16</v>
      </c>
      <c r="BP533" s="120">
        <f t="shared" ref="BP533" si="254">BP498-SUM(BP501:BP530)+BO533</f>
        <v>-9.6450625264310474E-16</v>
      </c>
      <c r="BQ533" s="120">
        <f t="shared" ref="BQ533" si="255">BQ498-SUM(BQ501:BQ530)+BP533</f>
        <v>-9.6450625264310474E-16</v>
      </c>
      <c r="BR533" s="120">
        <f t="shared" ref="BR533" si="256">BR498-SUM(BR501:BR530)+BQ533</f>
        <v>-9.6450625264310474E-16</v>
      </c>
      <c r="BS533" s="120">
        <f t="shared" ref="BS533" si="257">BS498-SUM(BS501:BS530)+BR533</f>
        <v>-9.6450625264310474E-16</v>
      </c>
      <c r="BT533" s="120">
        <f t="shared" ref="BT533" si="258">BT498-SUM(BT501:BT530)+BS533</f>
        <v>-9.6450625264310474E-16</v>
      </c>
      <c r="BU533" s="120">
        <f t="shared" ref="BU533" si="259">BU498-SUM(BU501:BU530)+BT533</f>
        <v>-9.6450625264310474E-16</v>
      </c>
      <c r="BV533" s="120">
        <f t="shared" ref="BV533:BW533" si="260">BV498-SUM(BV501:BV530)+BU533</f>
        <v>-9.6450625264310474E-16</v>
      </c>
      <c r="BW533" s="120">
        <f t="shared" si="260"/>
        <v>-9.6450625264310474E-16</v>
      </c>
    </row>
    <row r="534" spans="1:75" ht="12.75" customHeight="1">
      <c r="D534" s="126" t="str">
        <f>"Total Closing RAB - "&amp;B485</f>
        <v>Total Closing RAB - Buildings</v>
      </c>
      <c r="E534" s="120" t="s">
        <v>55</v>
      </c>
      <c r="I534" s="134"/>
      <c r="J534" s="120">
        <f t="shared" ref="J534:BU534" si="261">J533+J495</f>
        <v>1.8306896072787091</v>
      </c>
      <c r="K534" s="120">
        <f t="shared" si="261"/>
        <v>1.7940758151331349</v>
      </c>
      <c r="L534" s="120">
        <f t="shared" si="261"/>
        <v>1.7574620229875606</v>
      </c>
      <c r="M534" s="120">
        <f t="shared" si="261"/>
        <v>2.5274234894650465</v>
      </c>
      <c r="N534" s="120">
        <f t="shared" si="261"/>
        <v>2.9080589590448338</v>
      </c>
      <c r="O534" s="120">
        <f t="shared" si="261"/>
        <v>2.8466460463888419</v>
      </c>
      <c r="P534" s="120">
        <f t="shared" si="261"/>
        <v>2.78523313373285</v>
      </c>
      <c r="Q534" s="120">
        <f t="shared" si="261"/>
        <v>2.7238202210768581</v>
      </c>
      <c r="R534" s="120">
        <f t="shared" si="261"/>
        <v>2.6624073084208661</v>
      </c>
      <c r="S534" s="120">
        <f t="shared" si="261"/>
        <v>2.6009943957648742</v>
      </c>
      <c r="T534" s="120">
        <f t="shared" si="261"/>
        <v>2.5395814831088823</v>
      </c>
      <c r="U534" s="120">
        <f t="shared" si="261"/>
        <v>2.4781685704528904</v>
      </c>
      <c r="V534" s="120">
        <f t="shared" si="261"/>
        <v>2.4167556577968985</v>
      </c>
      <c r="W534" s="120">
        <f t="shared" si="261"/>
        <v>2.3553427451409066</v>
      </c>
      <c r="X534" s="120">
        <f t="shared" si="261"/>
        <v>2.2939298324849147</v>
      </c>
      <c r="Y534" s="120">
        <f t="shared" si="261"/>
        <v>2.2325169198289228</v>
      </c>
      <c r="Z534" s="120">
        <f t="shared" si="261"/>
        <v>2.1711040071729308</v>
      </c>
      <c r="AA534" s="120">
        <f t="shared" si="261"/>
        <v>2.1096910945169389</v>
      </c>
      <c r="AB534" s="120">
        <f t="shared" si="261"/>
        <v>2.048278181860947</v>
      </c>
      <c r="AC534" s="120">
        <f t="shared" si="261"/>
        <v>1.9868652692049551</v>
      </c>
      <c r="AD534" s="120">
        <f t="shared" si="261"/>
        <v>1.9254523565489632</v>
      </c>
      <c r="AE534" s="120">
        <f t="shared" si="261"/>
        <v>1.8640394438929713</v>
      </c>
      <c r="AF534" s="120">
        <f t="shared" si="261"/>
        <v>1.8026265312369794</v>
      </c>
      <c r="AG534" s="120">
        <f t="shared" si="261"/>
        <v>1.7412136185809874</v>
      </c>
      <c r="AH534" s="120">
        <f t="shared" si="261"/>
        <v>1.6798007059249955</v>
      </c>
      <c r="AI534" s="120">
        <f t="shared" si="261"/>
        <v>1.6183877932690036</v>
      </c>
      <c r="AJ534" s="120">
        <f t="shared" si="261"/>
        <v>1.5569748806130117</v>
      </c>
      <c r="AK534" s="120">
        <f t="shared" si="261"/>
        <v>1.4955619679570198</v>
      </c>
      <c r="AL534" s="120">
        <f t="shared" si="261"/>
        <v>1.4341490553010279</v>
      </c>
      <c r="AM534" s="120">
        <f t="shared" si="261"/>
        <v>1.372736142645036</v>
      </c>
      <c r="AN534" s="120">
        <f t="shared" si="261"/>
        <v>1.311323229989044</v>
      </c>
      <c r="AO534" s="120">
        <f t="shared" si="261"/>
        <v>1.2499103173330521</v>
      </c>
      <c r="AP534" s="120">
        <f t="shared" si="261"/>
        <v>1.1884974046770602</v>
      </c>
      <c r="AQ534" s="120">
        <f t="shared" si="261"/>
        <v>1.1270844920210683</v>
      </c>
      <c r="AR534" s="120">
        <f t="shared" si="261"/>
        <v>1.0656715793650764</v>
      </c>
      <c r="AS534" s="120">
        <f t="shared" si="261"/>
        <v>1.0042586667090845</v>
      </c>
      <c r="AT534" s="120">
        <f t="shared" si="261"/>
        <v>0.94284575405309268</v>
      </c>
      <c r="AU534" s="120">
        <f t="shared" si="261"/>
        <v>0.88143284139710087</v>
      </c>
      <c r="AV534" s="120">
        <f t="shared" si="261"/>
        <v>0.82001992874110907</v>
      </c>
      <c r="AW534" s="120">
        <f t="shared" si="261"/>
        <v>0.75860701608511727</v>
      </c>
      <c r="AX534" s="120">
        <f t="shared" si="261"/>
        <v>0.69719410342912547</v>
      </c>
      <c r="AY534" s="120">
        <f t="shared" si="261"/>
        <v>0.63578119077313366</v>
      </c>
      <c r="AZ534" s="120">
        <f t="shared" si="261"/>
        <v>0.57436827811714186</v>
      </c>
      <c r="BA534" s="120">
        <f t="shared" si="261"/>
        <v>0.51295536546115006</v>
      </c>
      <c r="BB534" s="120">
        <f t="shared" si="261"/>
        <v>0.4515424528051582</v>
      </c>
      <c r="BC534" s="120">
        <f t="shared" si="261"/>
        <v>0.39012954014916634</v>
      </c>
      <c r="BD534" s="120">
        <f t="shared" si="261"/>
        <v>0.32871662749317448</v>
      </c>
      <c r="BE534" s="120">
        <f t="shared" si="261"/>
        <v>0.26730371483718263</v>
      </c>
      <c r="BF534" s="120">
        <f t="shared" si="261"/>
        <v>0.2058908021811908</v>
      </c>
      <c r="BG534" s="120">
        <f t="shared" si="261"/>
        <v>0.14447788952519897</v>
      </c>
      <c r="BH534" s="120">
        <f t="shared" si="261"/>
        <v>8.3064976869208162E-2</v>
      </c>
      <c r="BI534" s="120">
        <f t="shared" si="261"/>
        <v>5.8265856358790516E-2</v>
      </c>
      <c r="BJ534" s="120">
        <f t="shared" si="261"/>
        <v>3.3466735848372869E-2</v>
      </c>
      <c r="BK534" s="120">
        <f t="shared" si="261"/>
        <v>8.6676153379552159E-3</v>
      </c>
      <c r="BL534" s="120">
        <f t="shared" si="261"/>
        <v>-9.6450625264310474E-16</v>
      </c>
      <c r="BM534" s="120">
        <f t="shared" si="261"/>
        <v>-9.6450625264310474E-16</v>
      </c>
      <c r="BN534" s="120">
        <f t="shared" si="261"/>
        <v>-9.6450625264310474E-16</v>
      </c>
      <c r="BO534" s="120">
        <f t="shared" si="261"/>
        <v>-9.6450625264310474E-16</v>
      </c>
      <c r="BP534" s="120">
        <f t="shared" si="261"/>
        <v>-9.6450625264310474E-16</v>
      </c>
      <c r="BQ534" s="120">
        <f t="shared" si="261"/>
        <v>-9.6450625264310474E-16</v>
      </c>
      <c r="BR534" s="120">
        <f t="shared" si="261"/>
        <v>-9.6450625264310474E-16</v>
      </c>
      <c r="BS534" s="120">
        <f t="shared" si="261"/>
        <v>-9.6450625264310474E-16</v>
      </c>
      <c r="BT534" s="120">
        <f t="shared" si="261"/>
        <v>-9.6450625264310474E-16</v>
      </c>
      <c r="BU534" s="120">
        <f t="shared" si="261"/>
        <v>-9.6450625264310474E-16</v>
      </c>
      <c r="BV534" s="120">
        <f t="shared" ref="BV534:BW534" si="262">BV533+BV495</f>
        <v>-9.6450625264310474E-16</v>
      </c>
      <c r="BW534" s="120">
        <f t="shared" si="262"/>
        <v>-9.6450625264310474E-16</v>
      </c>
    </row>
    <row r="537" spans="1:75">
      <c r="A537" s="130"/>
      <c r="B537" s="130"/>
      <c r="C537" s="130"/>
      <c r="D537" s="132"/>
      <c r="E537" s="130"/>
      <c r="F537" s="130"/>
      <c r="G537" s="130"/>
      <c r="H537" s="130"/>
      <c r="I537" s="130"/>
      <c r="J537" s="130"/>
      <c r="K537" s="130"/>
      <c r="L537" s="130"/>
      <c r="M537" s="130"/>
      <c r="N537" s="130"/>
      <c r="O537" s="130"/>
      <c r="P537" s="130"/>
      <c r="Q537" s="130"/>
      <c r="R537" s="130"/>
      <c r="S537" s="130"/>
      <c r="T537" s="130"/>
      <c r="U537" s="130"/>
      <c r="V537" s="130"/>
      <c r="W537" s="130"/>
      <c r="X537" s="130"/>
      <c r="Y537" s="130"/>
      <c r="Z537" s="130"/>
      <c r="AA537" s="130"/>
      <c r="AB537" s="130"/>
      <c r="AC537" s="130"/>
      <c r="AD537" s="130"/>
      <c r="AE537" s="130"/>
      <c r="AF537" s="130"/>
      <c r="AG537" s="130"/>
      <c r="AH537" s="130"/>
      <c r="AI537" s="130"/>
      <c r="AJ537" s="130"/>
      <c r="AK537" s="130"/>
      <c r="AL537" s="130"/>
      <c r="AM537" s="130"/>
      <c r="AN537" s="130"/>
      <c r="AO537" s="130"/>
      <c r="AP537" s="130"/>
      <c r="AQ537" s="130"/>
      <c r="AR537" s="130"/>
      <c r="AS537" s="130"/>
      <c r="AT537" s="130"/>
      <c r="AU537" s="130"/>
      <c r="AV537" s="130"/>
      <c r="AW537" s="130"/>
      <c r="AX537" s="130"/>
      <c r="AY537" s="130"/>
      <c r="AZ537" s="130"/>
      <c r="BA537" s="130"/>
      <c r="BB537" s="130"/>
      <c r="BC537" s="130"/>
      <c r="BD537" s="130"/>
      <c r="BE537" s="130"/>
      <c r="BF537" s="130"/>
      <c r="BG537" s="130"/>
      <c r="BH537" s="130"/>
      <c r="BI537" s="130"/>
      <c r="BJ537" s="130"/>
      <c r="BK537" s="130"/>
      <c r="BL537" s="130"/>
      <c r="BM537" s="130"/>
      <c r="BN537" s="130"/>
      <c r="BO537" s="130"/>
      <c r="BP537" s="130"/>
      <c r="BQ537" s="130"/>
      <c r="BR537" s="130"/>
      <c r="BS537" s="130"/>
      <c r="BT537" s="130"/>
      <c r="BU537" s="130"/>
      <c r="BV537" s="130"/>
      <c r="BW537" s="13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>
    <tabColor rgb="FFFF0000"/>
  </sheetPr>
  <dimension ref="A1:DJ37"/>
  <sheetViews>
    <sheetView zoomScale="80" zoomScaleNormal="80" workbookViewId="0">
      <pane xSplit="4" ySplit="5" topLeftCell="E6" activePane="bottomRight" state="frozen"/>
      <selection activeCell="N30" sqref="N30"/>
      <selection pane="topRight" activeCell="N30" sqref="N30"/>
      <selection pane="bottomLeft" activeCell="N30" sqref="N30"/>
      <selection pane="bottomRight" activeCell="L9" sqref="L9"/>
    </sheetView>
  </sheetViews>
  <sheetFormatPr defaultColWidth="9.85546875" defaultRowHeight="12.75"/>
  <cols>
    <col min="1" max="1" width="2.7109375" style="8" customWidth="1"/>
    <col min="2" max="2" width="4.42578125" style="8" customWidth="1"/>
    <col min="3" max="3" width="42.85546875" style="8" customWidth="1"/>
    <col min="4" max="4" width="12.140625" style="8" customWidth="1"/>
    <col min="5" max="9" width="10.85546875" style="8" customWidth="1"/>
    <col min="10" max="10" width="21.7109375" style="8" customWidth="1"/>
    <col min="11" max="20" width="9.85546875" style="8"/>
    <col min="21" max="21" width="10.5703125" style="8" customWidth="1"/>
    <col min="22" max="16384" width="9.85546875" style="8"/>
  </cols>
  <sheetData>
    <row r="1" spans="1:114" s="3" customFormat="1" ht="18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114" s="3" customFormat="1" ht="18.75">
      <c r="A2" s="91" t="s">
        <v>58</v>
      </c>
      <c r="B2" s="1"/>
      <c r="C2" s="1"/>
      <c r="D2" s="1"/>
      <c r="E2" s="1"/>
      <c r="F2" s="1"/>
      <c r="G2" s="1"/>
      <c r="H2" s="1"/>
      <c r="I2" s="1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  <c r="CC2" s="92"/>
      <c r="CD2" s="92"/>
      <c r="CE2" s="92"/>
      <c r="CF2" s="92"/>
      <c r="CG2" s="92"/>
      <c r="CH2" s="92"/>
      <c r="CI2" s="92"/>
      <c r="CJ2" s="92"/>
      <c r="CK2" s="92"/>
    </row>
    <row r="3" spans="1:114" s="3" customFormat="1" ht="15" customHeight="1">
      <c r="A3" s="1"/>
      <c r="B3" s="1"/>
      <c r="C3" s="1"/>
      <c r="D3" s="1"/>
      <c r="E3" s="1"/>
      <c r="F3" s="1"/>
      <c r="G3" s="1"/>
      <c r="H3" s="1"/>
      <c r="I3" s="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  <c r="BM3" s="71"/>
      <c r="BN3" s="71"/>
      <c r="BO3" s="71"/>
      <c r="BP3" s="71"/>
      <c r="BQ3" s="71"/>
      <c r="BR3" s="71"/>
      <c r="BS3" s="71"/>
      <c r="BT3" s="71"/>
      <c r="BU3" s="71"/>
      <c r="BV3" s="71"/>
      <c r="BW3" s="71"/>
      <c r="BX3" s="71"/>
      <c r="BY3" s="71"/>
      <c r="BZ3" s="71"/>
      <c r="CA3" s="71"/>
      <c r="CB3" s="71"/>
      <c r="CC3" s="71"/>
      <c r="CD3" s="71"/>
      <c r="CE3" s="71"/>
      <c r="CF3" s="92"/>
      <c r="CG3" s="92"/>
      <c r="CH3" s="71"/>
      <c r="CI3" s="71"/>
      <c r="CJ3" s="71"/>
      <c r="CK3" s="71"/>
    </row>
    <row r="4" spans="1:114" s="3" customFormat="1" ht="15" customHeight="1">
      <c r="A4" s="1"/>
      <c r="B4" s="1"/>
      <c r="C4" s="1"/>
      <c r="D4" s="1"/>
      <c r="E4" s="1"/>
      <c r="F4" s="1"/>
      <c r="G4" s="1"/>
      <c r="H4" s="1"/>
      <c r="I4" s="1"/>
      <c r="J4" s="168" t="s">
        <v>53</v>
      </c>
      <c r="K4" s="94"/>
      <c r="L4" s="94"/>
      <c r="M4" s="94"/>
      <c r="N4" s="94"/>
      <c r="O4" s="93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94"/>
      <c r="BL4" s="94"/>
      <c r="BM4" s="94"/>
      <c r="BN4" s="94"/>
      <c r="BO4" s="94"/>
      <c r="BP4" s="94"/>
      <c r="BQ4" s="94"/>
      <c r="BR4" s="94"/>
      <c r="BS4" s="94"/>
      <c r="BT4" s="94"/>
      <c r="BU4" s="94"/>
      <c r="BV4" s="94"/>
      <c r="BW4" s="94"/>
      <c r="CG4" s="92"/>
      <c r="CH4" s="71"/>
      <c r="CI4" s="71"/>
      <c r="CJ4" s="71"/>
      <c r="CK4" s="71"/>
    </row>
    <row r="5" spans="1:114" ht="15" customHeight="1">
      <c r="B5" s="1"/>
      <c r="C5" s="1"/>
      <c r="D5" s="1"/>
      <c r="E5" s="1"/>
      <c r="F5" s="1"/>
      <c r="G5" s="1"/>
      <c r="H5" s="1"/>
      <c r="I5" s="1"/>
      <c r="J5" s="90">
        <f>Depreciation!J5</f>
        <v>2013</v>
      </c>
      <c r="K5" s="90">
        <f>Depreciation!K5</f>
        <v>2014</v>
      </c>
      <c r="L5" s="90">
        <f>Depreciation!L5</f>
        <v>2015</v>
      </c>
      <c r="M5" s="90">
        <f>Depreciation!M5</f>
        <v>2016</v>
      </c>
      <c r="N5" s="90">
        <f>Depreciation!N5</f>
        <v>2017</v>
      </c>
      <c r="O5" s="90">
        <f>Depreciation!O5</f>
        <v>2018</v>
      </c>
      <c r="P5" s="90">
        <f>Depreciation!P5</f>
        <v>2019</v>
      </c>
      <c r="Q5" s="90">
        <f>Depreciation!Q5</f>
        <v>2020</v>
      </c>
      <c r="R5" s="90">
        <f>Depreciation!R5</f>
        <v>2021</v>
      </c>
      <c r="S5" s="90">
        <f>Depreciation!S5</f>
        <v>2022</v>
      </c>
      <c r="T5" s="90">
        <f>Depreciation!T5</f>
        <v>2023</v>
      </c>
      <c r="U5" s="90">
        <f>Depreciation!U5</f>
        <v>2024</v>
      </c>
      <c r="V5" s="90">
        <f>Depreciation!V5</f>
        <v>2025</v>
      </c>
      <c r="W5" s="90">
        <f>Depreciation!W5</f>
        <v>2026</v>
      </c>
      <c r="X5" s="90">
        <f>Depreciation!X5</f>
        <v>2027</v>
      </c>
      <c r="Y5" s="90">
        <f>Depreciation!Y5</f>
        <v>2028</v>
      </c>
      <c r="Z5" s="90">
        <f>Depreciation!Z5</f>
        <v>2029</v>
      </c>
      <c r="AA5" s="90">
        <f>Depreciation!AA5</f>
        <v>2030</v>
      </c>
      <c r="AB5" s="90">
        <f>Depreciation!AB5</f>
        <v>2031</v>
      </c>
      <c r="AC5" s="90">
        <f>Depreciation!AC5</f>
        <v>2032</v>
      </c>
      <c r="AD5" s="90">
        <f>Depreciation!AD5</f>
        <v>2033</v>
      </c>
      <c r="AE5" s="90">
        <f>Depreciation!AE5</f>
        <v>2034</v>
      </c>
      <c r="AF5" s="90">
        <f>Depreciation!AF5</f>
        <v>2035</v>
      </c>
      <c r="AG5" s="90">
        <f>Depreciation!AG5</f>
        <v>2036</v>
      </c>
      <c r="AH5" s="90">
        <f>Depreciation!AH5</f>
        <v>2037</v>
      </c>
      <c r="AI5" s="90">
        <f>Depreciation!AI5</f>
        <v>2038</v>
      </c>
      <c r="AJ5" s="90">
        <f>Depreciation!AJ5</f>
        <v>2039</v>
      </c>
      <c r="AK5" s="90">
        <f>Depreciation!AK5</f>
        <v>2040</v>
      </c>
      <c r="AL5" s="90">
        <f>Depreciation!AL5</f>
        <v>2041</v>
      </c>
      <c r="AM5" s="90">
        <f>Depreciation!AM5</f>
        <v>2042</v>
      </c>
      <c r="AN5" s="90">
        <f>Depreciation!AN5</f>
        <v>2043</v>
      </c>
      <c r="AO5" s="90">
        <f>Depreciation!AO5</f>
        <v>2044</v>
      </c>
      <c r="AP5" s="90">
        <f>Depreciation!AP5</f>
        <v>2045</v>
      </c>
      <c r="AQ5" s="90">
        <f>Depreciation!AQ5</f>
        <v>2046</v>
      </c>
      <c r="AR5" s="90">
        <f>Depreciation!AR5</f>
        <v>2047</v>
      </c>
      <c r="AS5" s="90">
        <f>Depreciation!AS5</f>
        <v>2048</v>
      </c>
      <c r="AT5" s="90">
        <f>Depreciation!AT5</f>
        <v>2049</v>
      </c>
      <c r="AU5" s="90">
        <f>Depreciation!AU5</f>
        <v>2050</v>
      </c>
      <c r="AV5" s="90">
        <f>Depreciation!AV5</f>
        <v>2051</v>
      </c>
      <c r="AW5" s="90">
        <f>Depreciation!AW5</f>
        <v>2052</v>
      </c>
      <c r="AX5" s="90">
        <f>Depreciation!AX5</f>
        <v>2053</v>
      </c>
      <c r="AY5" s="90">
        <f>Depreciation!AY5</f>
        <v>2054</v>
      </c>
      <c r="AZ5" s="90">
        <f>Depreciation!AZ5</f>
        <v>2055</v>
      </c>
      <c r="BA5" s="90">
        <f>Depreciation!BA5</f>
        <v>2056</v>
      </c>
      <c r="BB5" s="90">
        <f>Depreciation!BB5</f>
        <v>2057</v>
      </c>
      <c r="BC5" s="90">
        <f>Depreciation!BC5</f>
        <v>2058</v>
      </c>
      <c r="BD5" s="90">
        <f>Depreciation!BD5</f>
        <v>2059</v>
      </c>
      <c r="BE5" s="90">
        <f>Depreciation!BE5</f>
        <v>2060</v>
      </c>
      <c r="BF5" s="90">
        <f>Depreciation!BF5</f>
        <v>2061</v>
      </c>
      <c r="BG5" s="90">
        <f>Depreciation!BG5</f>
        <v>2062</v>
      </c>
      <c r="BH5" s="90">
        <f>Depreciation!BH5</f>
        <v>2063</v>
      </c>
      <c r="BI5" s="90">
        <f>Depreciation!BI5</f>
        <v>2064</v>
      </c>
      <c r="BJ5" s="90">
        <f>Depreciation!BJ5</f>
        <v>2065</v>
      </c>
      <c r="BK5" s="90">
        <f>Depreciation!BK5</f>
        <v>2066</v>
      </c>
      <c r="BL5" s="90">
        <f>Depreciation!BL5</f>
        <v>2067</v>
      </c>
      <c r="BM5" s="90">
        <f>Depreciation!BM5</f>
        <v>2068</v>
      </c>
      <c r="BN5" s="90">
        <f>Depreciation!BN5</f>
        <v>2069</v>
      </c>
      <c r="BO5" s="90">
        <f>Depreciation!BO5</f>
        <v>2070</v>
      </c>
      <c r="BP5" s="90">
        <f>Depreciation!BP5</f>
        <v>2071</v>
      </c>
      <c r="BQ5" s="90">
        <f>Depreciation!BQ5</f>
        <v>2072</v>
      </c>
      <c r="BR5" s="90">
        <f>Depreciation!BR5</f>
        <v>2073</v>
      </c>
      <c r="BS5" s="90">
        <f>Depreciation!BS5</f>
        <v>2074</v>
      </c>
      <c r="BT5" s="90">
        <f>Depreciation!BT5</f>
        <v>2075</v>
      </c>
      <c r="BU5" s="90">
        <f>Depreciation!BU5</f>
        <v>2076</v>
      </c>
      <c r="BV5" s="90">
        <f>Depreciation!BV5</f>
        <v>2077</v>
      </c>
      <c r="BW5" s="90">
        <f>Depreciation!BW5</f>
        <v>2078</v>
      </c>
      <c r="CG5" s="92"/>
      <c r="CH5" s="71"/>
      <c r="CI5" s="71"/>
      <c r="CJ5" s="71"/>
      <c r="CK5" s="7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</row>
    <row r="6" spans="1:114" ht="15" customHeight="1">
      <c r="B6" s="1"/>
      <c r="C6" s="1"/>
      <c r="D6" s="1"/>
      <c r="E6" s="1"/>
      <c r="F6" s="1"/>
      <c r="G6" s="1"/>
      <c r="H6" s="1"/>
      <c r="I6" s="1"/>
      <c r="CG6" s="92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</row>
    <row r="7" spans="1:114" ht="15" customHeight="1">
      <c r="C7" s="102" t="s">
        <v>60</v>
      </c>
      <c r="D7" s="103"/>
      <c r="E7" s="103"/>
      <c r="F7" s="103"/>
      <c r="G7" s="103"/>
      <c r="H7" s="103"/>
      <c r="I7" s="103"/>
      <c r="CG7" s="103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</row>
    <row r="8" spans="1:114" s="104" customFormat="1" ht="15" customHeight="1">
      <c r="B8" s="78"/>
      <c r="C8" s="92" t="str">
        <f>Depreciation!B17</f>
        <v>Transmission and distribution</v>
      </c>
      <c r="D8" s="78"/>
      <c r="E8" s="78"/>
      <c r="F8" s="78"/>
      <c r="G8" s="78"/>
      <c r="H8" s="78"/>
      <c r="I8" s="78"/>
      <c r="J8" s="177">
        <v>15.648798499174108</v>
      </c>
      <c r="K8" s="305">
        <v>16.035816308513866</v>
      </c>
      <c r="L8" s="305">
        <v>16.243865401823424</v>
      </c>
      <c r="M8" s="305">
        <v>16.621549246918772</v>
      </c>
      <c r="N8" s="305">
        <v>17.307392667043167</v>
      </c>
      <c r="O8" s="112">
        <f>Depreciation!O64</f>
        <v>18.569852018359001</v>
      </c>
      <c r="P8" s="112">
        <f>Depreciation!P64</f>
        <v>18.569852018359001</v>
      </c>
      <c r="Q8" s="112">
        <f>Depreciation!Q64</f>
        <v>18.569852018359001</v>
      </c>
      <c r="R8" s="112">
        <f>Depreciation!R64</f>
        <v>18.569852018359001</v>
      </c>
      <c r="S8" s="112">
        <f>Depreciation!S64</f>
        <v>18.569852018359001</v>
      </c>
      <c r="T8" s="112">
        <f>Depreciation!T64</f>
        <v>18.569852018359001</v>
      </c>
      <c r="U8" s="112">
        <f>Depreciation!U64</f>
        <v>18.569852018359001</v>
      </c>
      <c r="V8" s="112">
        <f>Depreciation!V64</f>
        <v>18.569852018359001</v>
      </c>
      <c r="W8" s="112">
        <f>Depreciation!W64</f>
        <v>18.569852018359001</v>
      </c>
      <c r="X8" s="112">
        <f>Depreciation!X64</f>
        <v>18.569852018359001</v>
      </c>
      <c r="Y8" s="112">
        <f>Depreciation!Y64</f>
        <v>18.569852018359001</v>
      </c>
      <c r="Z8" s="112">
        <f>Depreciation!Z64</f>
        <v>18.569852018359001</v>
      </c>
      <c r="AA8" s="112">
        <f>Depreciation!AA64</f>
        <v>18.569852018359001</v>
      </c>
      <c r="AB8" s="112">
        <f>Depreciation!AB64</f>
        <v>18.569852018359001</v>
      </c>
      <c r="AC8" s="112">
        <f>Depreciation!AC64</f>
        <v>18.569852018359001</v>
      </c>
      <c r="AD8" s="112">
        <f>Depreciation!AD64</f>
        <v>18.569852018359001</v>
      </c>
      <c r="AE8" s="112">
        <f>Depreciation!AE64</f>
        <v>18.569852018359001</v>
      </c>
      <c r="AF8" s="112">
        <f>Depreciation!AF64</f>
        <v>18.569852018359001</v>
      </c>
      <c r="AG8" s="112">
        <f>Depreciation!AG64</f>
        <v>18.569852018359001</v>
      </c>
      <c r="AH8" s="112">
        <f>Depreciation!AH64</f>
        <v>18.569852018359001</v>
      </c>
      <c r="AI8" s="112">
        <f>Depreciation!AI64</f>
        <v>18.569852018359001</v>
      </c>
      <c r="AJ8" s="112">
        <f>Depreciation!AJ64</f>
        <v>18.569852018359001</v>
      </c>
      <c r="AK8" s="112">
        <f>Depreciation!AK64</f>
        <v>18.569852018359001</v>
      </c>
      <c r="AL8" s="112">
        <f>Depreciation!AL64</f>
        <v>18.569852018359001</v>
      </c>
      <c r="AM8" s="112">
        <f>Depreciation!AM64</f>
        <v>18.569852018359001</v>
      </c>
      <c r="AN8" s="112">
        <f>Depreciation!AN64</f>
        <v>18.569852018359001</v>
      </c>
      <c r="AO8" s="112">
        <f>Depreciation!AO64</f>
        <v>18.569852018359001</v>
      </c>
      <c r="AP8" s="112">
        <f>Depreciation!AP64</f>
        <v>18.569852018359001</v>
      </c>
      <c r="AQ8" s="112">
        <f>Depreciation!AQ64</f>
        <v>15.832840304597353</v>
      </c>
      <c r="AR8" s="112">
        <f>Depreciation!AR64</f>
        <v>2.9210535191848925</v>
      </c>
      <c r="AS8" s="112">
        <f>Depreciation!AS64</f>
        <v>2.9210535191848925</v>
      </c>
      <c r="AT8" s="112">
        <f>Depreciation!AT64</f>
        <v>2.9210535191848925</v>
      </c>
      <c r="AU8" s="112">
        <f>Depreciation!AU64</f>
        <v>2.9210535191848925</v>
      </c>
      <c r="AV8" s="112">
        <f>Depreciation!AV64</f>
        <v>2.9210535191848925</v>
      </c>
      <c r="AW8" s="112">
        <f>Depreciation!AW64</f>
        <v>2.9210535191848925</v>
      </c>
      <c r="AX8" s="112">
        <f>Depreciation!AX64</f>
        <v>2.9210535191848925</v>
      </c>
      <c r="AY8" s="112">
        <f>Depreciation!AY64</f>
        <v>2.9210535191848925</v>
      </c>
      <c r="AZ8" s="112">
        <f>Depreciation!AZ64</f>
        <v>2.9210535191848925</v>
      </c>
      <c r="BA8" s="112">
        <f>Depreciation!BA64</f>
        <v>2.9210535191848925</v>
      </c>
      <c r="BB8" s="112">
        <f>Depreciation!BB64</f>
        <v>2.9210535191848925</v>
      </c>
      <c r="BC8" s="112">
        <f>Depreciation!BC64</f>
        <v>2.9210535191848925</v>
      </c>
      <c r="BD8" s="112">
        <f>Depreciation!BD64</f>
        <v>2.9210535191848925</v>
      </c>
      <c r="BE8" s="112">
        <f>Depreciation!BE64</f>
        <v>2.9210535191848925</v>
      </c>
      <c r="BF8" s="112">
        <f>Depreciation!BF64</f>
        <v>2.9210535191848925</v>
      </c>
      <c r="BG8" s="112">
        <f>Depreciation!BG64</f>
        <v>2.9210535191848925</v>
      </c>
      <c r="BH8" s="112">
        <f>Depreciation!BH64</f>
        <v>2.9210535191848899</v>
      </c>
      <c r="BI8" s="112">
        <f>Depreciation!BI64</f>
        <v>2.6938371311146785</v>
      </c>
      <c r="BJ8" s="112">
        <f>Depreciation!BJ64</f>
        <v>2.185263858783375</v>
      </c>
      <c r="BK8" s="112">
        <f>Depreciation!BK64</f>
        <v>1.6411402745557742</v>
      </c>
      <c r="BL8" s="112">
        <f>Depreciation!BL64</f>
        <v>0.82898069078696324</v>
      </c>
      <c r="BM8" s="112">
        <f>Depreciation!BM64</f>
        <v>0</v>
      </c>
      <c r="BN8" s="112">
        <f>Depreciation!BN64</f>
        <v>0</v>
      </c>
      <c r="BO8" s="112">
        <f>Depreciation!BO64</f>
        <v>0</v>
      </c>
      <c r="BP8" s="112">
        <f>Depreciation!BP64</f>
        <v>0</v>
      </c>
      <c r="BQ8" s="112">
        <f>Depreciation!BQ64</f>
        <v>0</v>
      </c>
      <c r="BR8" s="112">
        <f>Depreciation!BR64</f>
        <v>0</v>
      </c>
      <c r="BS8" s="112">
        <f>Depreciation!BS64</f>
        <v>0</v>
      </c>
      <c r="BT8" s="112">
        <f>Depreciation!BT64</f>
        <v>0</v>
      </c>
      <c r="BU8" s="112">
        <f>Depreciation!BU64</f>
        <v>0</v>
      </c>
      <c r="BV8" s="112">
        <f>Depreciation!BV64</f>
        <v>0</v>
      </c>
      <c r="BW8" s="112">
        <f>Depreciation!BW64</f>
        <v>0</v>
      </c>
      <c r="CG8" s="78"/>
      <c r="CH8" s="105"/>
      <c r="CI8" s="105"/>
      <c r="CJ8" s="105"/>
      <c r="CK8" s="105"/>
      <c r="CL8" s="105"/>
      <c r="CM8" s="78"/>
      <c r="CN8" s="78"/>
      <c r="CO8" s="78"/>
      <c r="CP8" s="78"/>
      <c r="CQ8" s="78"/>
      <c r="CR8" s="78"/>
      <c r="CS8" s="78"/>
      <c r="CT8" s="78"/>
      <c r="CU8" s="78"/>
      <c r="CV8" s="78"/>
      <c r="CW8" s="78"/>
      <c r="CX8" s="78"/>
      <c r="CY8" s="78"/>
      <c r="CZ8" s="78"/>
      <c r="DA8" s="78"/>
      <c r="DD8" s="106"/>
    </row>
    <row r="9" spans="1:114" s="104" customFormat="1" ht="15" customHeight="1">
      <c r="B9" s="78"/>
      <c r="C9" s="105" t="str">
        <f>Depreciation!B69</f>
        <v>Services</v>
      </c>
      <c r="D9" s="78"/>
      <c r="E9" s="78"/>
      <c r="F9" s="78"/>
      <c r="G9" s="78"/>
      <c r="H9" s="78"/>
      <c r="I9" s="78"/>
      <c r="J9" s="177">
        <v>11.891879208372968</v>
      </c>
      <c r="K9" s="305">
        <v>12.17213828036372</v>
      </c>
      <c r="L9" s="305">
        <v>12.478217082626843</v>
      </c>
      <c r="M9" s="305">
        <v>12.807058760547951</v>
      </c>
      <c r="N9" s="305">
        <v>13.097124414805837</v>
      </c>
      <c r="O9" s="112">
        <f>Depreciation!O116</f>
        <v>13.515973607510812</v>
      </c>
      <c r="P9" s="112">
        <f>Depreciation!P116</f>
        <v>13.515973607510812</v>
      </c>
      <c r="Q9" s="112">
        <f>Depreciation!Q116</f>
        <v>13.515973607510812</v>
      </c>
      <c r="R9" s="112">
        <f>Depreciation!R116</f>
        <v>13.515973607510812</v>
      </c>
      <c r="S9" s="112">
        <f>Depreciation!S116</f>
        <v>13.515973607510812</v>
      </c>
      <c r="T9" s="112">
        <f>Depreciation!T116</f>
        <v>13.515973607510812</v>
      </c>
      <c r="U9" s="112">
        <f>Depreciation!U116</f>
        <v>13.515973607510812</v>
      </c>
      <c r="V9" s="112">
        <f>Depreciation!V116</f>
        <v>13.515973607510812</v>
      </c>
      <c r="W9" s="112">
        <f>Depreciation!W116</f>
        <v>13.515973607510812</v>
      </c>
      <c r="X9" s="112">
        <f>Depreciation!X116</f>
        <v>13.515973607510812</v>
      </c>
      <c r="Y9" s="112">
        <f>Depreciation!Y116</f>
        <v>13.515973607510812</v>
      </c>
      <c r="Z9" s="112">
        <f>Depreciation!Z116</f>
        <v>13.515973607510812</v>
      </c>
      <c r="AA9" s="112">
        <f>Depreciation!AA116</f>
        <v>13.515973607510812</v>
      </c>
      <c r="AB9" s="112">
        <f>Depreciation!AB116</f>
        <v>13.515973607510812</v>
      </c>
      <c r="AC9" s="112">
        <f>Depreciation!AC116</f>
        <v>13.515973607510812</v>
      </c>
      <c r="AD9" s="112">
        <f>Depreciation!AD116</f>
        <v>13.515973607510812</v>
      </c>
      <c r="AE9" s="112">
        <f>Depreciation!AE116</f>
        <v>13.515973607510812</v>
      </c>
      <c r="AF9" s="112">
        <f>Depreciation!AF116</f>
        <v>13.515973607510812</v>
      </c>
      <c r="AG9" s="112">
        <f>Depreciation!AG116</f>
        <v>13.515973607510812</v>
      </c>
      <c r="AH9" s="112">
        <f>Depreciation!AH116</f>
        <v>13.515973607510812</v>
      </c>
      <c r="AI9" s="112">
        <f>Depreciation!AI116</f>
        <v>13.515973607510812</v>
      </c>
      <c r="AJ9" s="112">
        <f>Depreciation!AJ116</f>
        <v>13.515973607510812</v>
      </c>
      <c r="AK9" s="112">
        <f>Depreciation!AK116</f>
        <v>13.515973607510812</v>
      </c>
      <c r="AL9" s="112">
        <f>Depreciation!AL116</f>
        <v>13.515973607510812</v>
      </c>
      <c r="AM9" s="112">
        <f>Depreciation!AM116</f>
        <v>13.515973607510812</v>
      </c>
      <c r="AN9" s="112">
        <f>Depreciation!AN116</f>
        <v>11.271393564217247</v>
      </c>
      <c r="AO9" s="112">
        <f>Depreciation!AO116</f>
        <v>1.6240943991378434</v>
      </c>
      <c r="AP9" s="112">
        <f>Depreciation!AP116</f>
        <v>1.6240943991378434</v>
      </c>
      <c r="AQ9" s="112">
        <f>Depreciation!AQ116</f>
        <v>1.6240943991378434</v>
      </c>
      <c r="AR9" s="112">
        <f>Depreciation!AR116</f>
        <v>1.6240943991378434</v>
      </c>
      <c r="AS9" s="112">
        <f>Depreciation!AS116</f>
        <v>1.6240943991378434</v>
      </c>
      <c r="AT9" s="112">
        <f>Depreciation!AT116</f>
        <v>1.6240943991378434</v>
      </c>
      <c r="AU9" s="112">
        <f>Depreciation!AU116</f>
        <v>1.6240943991378434</v>
      </c>
      <c r="AV9" s="112">
        <f>Depreciation!AV116</f>
        <v>1.6240943991378434</v>
      </c>
      <c r="AW9" s="112">
        <f>Depreciation!AW116</f>
        <v>1.6240943991378434</v>
      </c>
      <c r="AX9" s="112">
        <f>Depreciation!AX116</f>
        <v>1.6240943991378434</v>
      </c>
      <c r="AY9" s="112">
        <f>Depreciation!AY116</f>
        <v>1.6240943991378434</v>
      </c>
      <c r="AZ9" s="112">
        <f>Depreciation!AZ116</f>
        <v>1.6240943991378434</v>
      </c>
      <c r="BA9" s="112">
        <f>Depreciation!BA116</f>
        <v>1.6240943991378434</v>
      </c>
      <c r="BB9" s="112">
        <f>Depreciation!BB116</f>
        <v>1.6240943991378434</v>
      </c>
      <c r="BC9" s="112">
        <f>Depreciation!BC116</f>
        <v>1.6240943991378434</v>
      </c>
      <c r="BD9" s="112">
        <f>Depreciation!BD116</f>
        <v>1.6240943991378434</v>
      </c>
      <c r="BE9" s="112">
        <f>Depreciation!BE116</f>
        <v>1.6240943991378434</v>
      </c>
      <c r="BF9" s="112">
        <f>Depreciation!BF116</f>
        <v>1.6240943991378434</v>
      </c>
      <c r="BG9" s="112">
        <f>Depreciation!BG116</f>
        <v>1.6240943991378434</v>
      </c>
      <c r="BH9" s="112">
        <f>Depreciation!BH116</f>
        <v>1.6240943991378567</v>
      </c>
      <c r="BI9" s="112">
        <f>Depreciation!BI116</f>
        <v>1.3389182143911573</v>
      </c>
      <c r="BJ9" s="112">
        <f>Depreciation!BJ116</f>
        <v>0.99216407986028488</v>
      </c>
      <c r="BK9" s="112">
        <f>Depreciation!BK116</f>
        <v>0.61606309917699442</v>
      </c>
      <c r="BL9" s="112">
        <f>Depreciation!BL116</f>
        <v>0.31258456989753114</v>
      </c>
      <c r="BM9" s="112">
        <f>Depreciation!BM116</f>
        <v>0</v>
      </c>
      <c r="BN9" s="112">
        <f>Depreciation!BN116</f>
        <v>0</v>
      </c>
      <c r="BO9" s="112">
        <f>Depreciation!BO116</f>
        <v>0</v>
      </c>
      <c r="BP9" s="112">
        <f>Depreciation!BP116</f>
        <v>0</v>
      </c>
      <c r="BQ9" s="112">
        <f>Depreciation!BQ116</f>
        <v>0</v>
      </c>
      <c r="BR9" s="112">
        <f>Depreciation!BR116</f>
        <v>0</v>
      </c>
      <c r="BS9" s="112">
        <f>Depreciation!BS116</f>
        <v>0</v>
      </c>
      <c r="BT9" s="112">
        <f>Depreciation!BT116</f>
        <v>0</v>
      </c>
      <c r="BU9" s="112">
        <f>Depreciation!BU116</f>
        <v>0</v>
      </c>
      <c r="BV9" s="112">
        <f>Depreciation!BV116</f>
        <v>0</v>
      </c>
      <c r="BW9" s="112">
        <f>Depreciation!BW116</f>
        <v>0</v>
      </c>
      <c r="CG9" s="78"/>
      <c r="CH9" s="105"/>
      <c r="CI9" s="105"/>
      <c r="CJ9" s="105"/>
      <c r="CK9" s="105"/>
      <c r="CL9" s="105"/>
      <c r="CM9" s="78"/>
      <c r="CN9" s="78"/>
      <c r="CO9" s="78"/>
      <c r="CP9" s="78"/>
      <c r="CQ9" s="78"/>
      <c r="CR9" s="78"/>
      <c r="CS9" s="78"/>
      <c r="CT9" s="78"/>
      <c r="CU9" s="78"/>
      <c r="CV9" s="78"/>
      <c r="CW9" s="78"/>
      <c r="CX9" s="78"/>
      <c r="CY9" s="78"/>
      <c r="CZ9" s="78"/>
      <c r="DA9" s="78"/>
      <c r="DD9" s="106"/>
    </row>
    <row r="10" spans="1:114" s="104" customFormat="1" ht="15" customHeight="1">
      <c r="B10" s="78"/>
      <c r="C10" s="105" t="str">
        <f>Depreciation!B121</f>
        <v>Cathodic Protection</v>
      </c>
      <c r="D10" s="78"/>
      <c r="E10" s="78"/>
      <c r="F10" s="78"/>
      <c r="G10" s="78"/>
      <c r="H10" s="78"/>
      <c r="I10" s="78"/>
      <c r="J10" s="177">
        <v>1.9625929488380142E-2</v>
      </c>
      <c r="K10" s="177">
        <v>2.3507515414532131E-2</v>
      </c>
      <c r="L10" s="177">
        <v>2.7610916037692442E-2</v>
      </c>
      <c r="M10" s="177">
        <v>3.1661563122183677E-2</v>
      </c>
      <c r="N10" s="177">
        <v>3.5646637044706823E-2</v>
      </c>
      <c r="O10" s="112">
        <f>Depreciation!O168</f>
        <v>4.0636047296571449E-2</v>
      </c>
      <c r="P10" s="112">
        <f>Depreciation!P168</f>
        <v>4.0636047296571449E-2</v>
      </c>
      <c r="Q10" s="112">
        <f>Depreciation!Q168</f>
        <v>4.0636047296571449E-2</v>
      </c>
      <c r="R10" s="112">
        <f>Depreciation!R168</f>
        <v>4.0636047296571449E-2</v>
      </c>
      <c r="S10" s="112">
        <f>Depreciation!S168</f>
        <v>4.0636047296571449E-2</v>
      </c>
      <c r="T10" s="112">
        <f>Depreciation!T168</f>
        <v>4.0636047296571449E-2</v>
      </c>
      <c r="U10" s="112">
        <f>Depreciation!U168</f>
        <v>4.0636047296571449E-2</v>
      </c>
      <c r="V10" s="112">
        <f>Depreciation!V168</f>
        <v>4.0636047296571449E-2</v>
      </c>
      <c r="W10" s="112">
        <f>Depreciation!W168</f>
        <v>4.0636047296571449E-2</v>
      </c>
      <c r="X10" s="112">
        <f>Depreciation!X168</f>
        <v>4.0636047296571449E-2</v>
      </c>
      <c r="Y10" s="112">
        <f>Depreciation!Y168</f>
        <v>4.0636047296571449E-2</v>
      </c>
      <c r="Z10" s="112">
        <f>Depreciation!Z168</f>
        <v>4.0636047296571449E-2</v>
      </c>
      <c r="AA10" s="112">
        <f>Depreciation!AA168</f>
        <v>4.0636047296571449E-2</v>
      </c>
      <c r="AB10" s="112">
        <f>Depreciation!AB168</f>
        <v>4.0636047296571449E-2</v>
      </c>
      <c r="AC10" s="112">
        <f>Depreciation!AC168</f>
        <v>4.0636047296571449E-2</v>
      </c>
      <c r="AD10" s="112">
        <f>Depreciation!AD168</f>
        <v>4.0636047296571449E-2</v>
      </c>
      <c r="AE10" s="112">
        <f>Depreciation!AE168</f>
        <v>4.0636047296571449E-2</v>
      </c>
      <c r="AF10" s="112">
        <f>Depreciation!AF168</f>
        <v>4.0636047296571449E-2</v>
      </c>
      <c r="AG10" s="112">
        <f>Depreciation!AG168</f>
        <v>4.0636047296571449E-2</v>
      </c>
      <c r="AH10" s="112">
        <f>Depreciation!AH168</f>
        <v>4.0636047296571449E-2</v>
      </c>
      <c r="AI10" s="112">
        <f>Depreciation!AI168</f>
        <v>4.0636047296571449E-2</v>
      </c>
      <c r="AJ10" s="112">
        <f>Depreciation!AJ168</f>
        <v>4.0636047296571449E-2</v>
      </c>
      <c r="AK10" s="112">
        <f>Depreciation!AK168</f>
        <v>4.0636047296571449E-2</v>
      </c>
      <c r="AL10" s="112">
        <f>Depreciation!AL168</f>
        <v>4.0636047296571449E-2</v>
      </c>
      <c r="AM10" s="112">
        <f>Depreciation!AM168</f>
        <v>4.0636047296571449E-2</v>
      </c>
      <c r="AN10" s="112">
        <f>Depreciation!AN168</f>
        <v>4.0636047296571449E-2</v>
      </c>
      <c r="AO10" s="112">
        <f>Depreciation!AO168</f>
        <v>4.0636047296571449E-2</v>
      </c>
      <c r="AP10" s="112">
        <f>Depreciation!AP168</f>
        <v>4.0636047296571449E-2</v>
      </c>
      <c r="AQ10" s="112">
        <f>Depreciation!AQ168</f>
        <v>4.0636047296571449E-2</v>
      </c>
      <c r="AR10" s="112">
        <f>Depreciation!AR168</f>
        <v>4.0636047296571449E-2</v>
      </c>
      <c r="AS10" s="112">
        <f>Depreciation!AS168</f>
        <v>4.0636047296571449E-2</v>
      </c>
      <c r="AT10" s="112">
        <f>Depreciation!AT168</f>
        <v>4.0636047296571449E-2</v>
      </c>
      <c r="AU10" s="112">
        <f>Depreciation!AU168</f>
        <v>4.0636047296571449E-2</v>
      </c>
      <c r="AV10" s="112">
        <f>Depreciation!AV168</f>
        <v>4.0636047296571449E-2</v>
      </c>
      <c r="AW10" s="112">
        <f>Depreciation!AW168</f>
        <v>4.0636047296571449E-2</v>
      </c>
      <c r="AX10" s="112">
        <f>Depreciation!AX168</f>
        <v>4.0636047296571449E-2</v>
      </c>
      <c r="AY10" s="112">
        <f>Depreciation!AY168</f>
        <v>4.0636047296571449E-2</v>
      </c>
      <c r="AZ10" s="112">
        <f>Depreciation!AZ168</f>
        <v>4.0636047296571449E-2</v>
      </c>
      <c r="BA10" s="112">
        <f>Depreciation!BA168</f>
        <v>4.0636047296571449E-2</v>
      </c>
      <c r="BB10" s="112">
        <f>Depreciation!BB168</f>
        <v>4.0636047296571449E-2</v>
      </c>
      <c r="BC10" s="112">
        <f>Depreciation!BC168</f>
        <v>2.6923136167590477E-2</v>
      </c>
      <c r="BD10" s="112">
        <f>Depreciation!BD168</f>
        <v>2.1010117808191307E-2</v>
      </c>
      <c r="BE10" s="112">
        <f>Depreciation!BE168</f>
        <v>2.1010117808191307E-2</v>
      </c>
      <c r="BF10" s="112">
        <f>Depreciation!BF168</f>
        <v>2.1010117808191307E-2</v>
      </c>
      <c r="BG10" s="112">
        <f>Depreciation!BG168</f>
        <v>2.1010117808191307E-2</v>
      </c>
      <c r="BH10" s="112">
        <f>Depreciation!BH168</f>
        <v>2.1010117808191384E-2</v>
      </c>
      <c r="BI10" s="112">
        <f>Depreciation!BI168</f>
        <v>1.8903309749551702E-2</v>
      </c>
      <c r="BJ10" s="112">
        <f>Depreciation!BJ168</f>
        <v>1.6435825788524067E-2</v>
      </c>
      <c r="BK10" s="112">
        <f>Depreciation!BK168</f>
        <v>1.3909887825793806E-2</v>
      </c>
      <c r="BL10" s="112">
        <f>Depreciation!BL168</f>
        <v>7.950366984485091E-3</v>
      </c>
      <c r="BM10" s="112">
        <f>Depreciation!BM168</f>
        <v>0</v>
      </c>
      <c r="BN10" s="112">
        <f>Depreciation!BN168</f>
        <v>0</v>
      </c>
      <c r="BO10" s="112">
        <f>Depreciation!BO168</f>
        <v>0</v>
      </c>
      <c r="BP10" s="112">
        <f>Depreciation!BP168</f>
        <v>0</v>
      </c>
      <c r="BQ10" s="112">
        <f>Depreciation!BQ168</f>
        <v>0</v>
      </c>
      <c r="BR10" s="112">
        <f>Depreciation!BR168</f>
        <v>0</v>
      </c>
      <c r="BS10" s="112">
        <f>Depreciation!BS168</f>
        <v>0</v>
      </c>
      <c r="BT10" s="112">
        <f>Depreciation!BT168</f>
        <v>0</v>
      </c>
      <c r="BU10" s="112">
        <f>Depreciation!BU168</f>
        <v>0</v>
      </c>
      <c r="BV10" s="112">
        <f>Depreciation!BV168</f>
        <v>0</v>
      </c>
      <c r="BW10" s="112">
        <f>Depreciation!BW168</f>
        <v>0</v>
      </c>
      <c r="CG10" s="78"/>
      <c r="CH10" s="105"/>
      <c r="CI10" s="105"/>
      <c r="CJ10" s="105"/>
      <c r="CK10" s="105"/>
      <c r="CL10" s="105"/>
      <c r="CM10" s="78"/>
      <c r="CN10" s="78"/>
      <c r="CO10" s="78"/>
      <c r="CP10" s="78"/>
      <c r="CQ10" s="78"/>
      <c r="CR10" s="78"/>
      <c r="CS10" s="78"/>
      <c r="CT10" s="78"/>
      <c r="CU10" s="78"/>
      <c r="CV10" s="78"/>
      <c r="CW10" s="78"/>
      <c r="CX10" s="78"/>
      <c r="CY10" s="78"/>
      <c r="CZ10" s="78"/>
      <c r="DA10" s="78"/>
      <c r="DD10" s="106"/>
    </row>
    <row r="11" spans="1:114" s="104" customFormat="1" ht="15" customHeight="1">
      <c r="B11" s="78"/>
      <c r="C11" s="105" t="str">
        <f>Depreciation!B173</f>
        <v>Supply Regs/Valve stations</v>
      </c>
      <c r="D11" s="78"/>
      <c r="E11" s="78"/>
      <c r="F11" s="78"/>
      <c r="G11" s="78"/>
      <c r="H11" s="78"/>
      <c r="I11" s="78"/>
      <c r="J11" s="177">
        <v>1.2391316964242844</v>
      </c>
      <c r="K11" s="177">
        <v>1.269027191193524</v>
      </c>
      <c r="L11" s="177">
        <v>1.3003194174291224</v>
      </c>
      <c r="M11" s="177">
        <v>1.3338367958820747</v>
      </c>
      <c r="N11" s="177">
        <v>1.3793053296341624</v>
      </c>
      <c r="O11" s="112">
        <f>Depreciation!O220</f>
        <v>1.4006250534178359</v>
      </c>
      <c r="P11" s="112">
        <f>Depreciation!P220</f>
        <v>1.4006250534178359</v>
      </c>
      <c r="Q11" s="112">
        <f>Depreciation!Q220</f>
        <v>1.4006250534178359</v>
      </c>
      <c r="R11" s="112">
        <f>Depreciation!R220</f>
        <v>1.4006250534178359</v>
      </c>
      <c r="S11" s="112">
        <f>Depreciation!S220</f>
        <v>1.4006250534178359</v>
      </c>
      <c r="T11" s="112">
        <f>Depreciation!T220</f>
        <v>1.4006250534178359</v>
      </c>
      <c r="U11" s="112">
        <f>Depreciation!U220</f>
        <v>1.4006250534178359</v>
      </c>
      <c r="V11" s="112">
        <f>Depreciation!V220</f>
        <v>1.4006250534178359</v>
      </c>
      <c r="W11" s="112">
        <f>Depreciation!W220</f>
        <v>1.4006250534178359</v>
      </c>
      <c r="X11" s="112">
        <f>Depreciation!X220</f>
        <v>1.4006250534178359</v>
      </c>
      <c r="Y11" s="112">
        <f>Depreciation!Y220</f>
        <v>1.4006250534178359</v>
      </c>
      <c r="Z11" s="112">
        <f>Depreciation!Z220</f>
        <v>1.4006250534178359</v>
      </c>
      <c r="AA11" s="112">
        <f>Depreciation!AA220</f>
        <v>1.4006250534178359</v>
      </c>
      <c r="AB11" s="112">
        <f>Depreciation!AB220</f>
        <v>0.56392150997180424</v>
      </c>
      <c r="AC11" s="112">
        <f>Depreciation!AC220</f>
        <v>0.16149335699355152</v>
      </c>
      <c r="AD11" s="112">
        <f>Depreciation!AD220</f>
        <v>0.16149335699355152</v>
      </c>
      <c r="AE11" s="112">
        <f>Depreciation!AE220</f>
        <v>0.16149335699355152</v>
      </c>
      <c r="AF11" s="112">
        <f>Depreciation!AF220</f>
        <v>0.16149335699355152</v>
      </c>
      <c r="AG11" s="112">
        <f>Depreciation!AG220</f>
        <v>0.16149335699355152</v>
      </c>
      <c r="AH11" s="112">
        <f>Depreciation!AH220</f>
        <v>0.16149335699355152</v>
      </c>
      <c r="AI11" s="112">
        <f>Depreciation!AI220</f>
        <v>0.16149335699355152</v>
      </c>
      <c r="AJ11" s="112">
        <f>Depreciation!AJ220</f>
        <v>0.16149335699355152</v>
      </c>
      <c r="AK11" s="112">
        <f>Depreciation!AK220</f>
        <v>0.16149335699355152</v>
      </c>
      <c r="AL11" s="112">
        <f>Depreciation!AL220</f>
        <v>0.16149335699355152</v>
      </c>
      <c r="AM11" s="112">
        <f>Depreciation!AM220</f>
        <v>0.16149335699355152</v>
      </c>
      <c r="AN11" s="112">
        <f>Depreciation!AN220</f>
        <v>0.16149335699355152</v>
      </c>
      <c r="AO11" s="112">
        <f>Depreciation!AO220</f>
        <v>0.16149335699355152</v>
      </c>
      <c r="AP11" s="112">
        <f>Depreciation!AP220</f>
        <v>0.16149335699355152</v>
      </c>
      <c r="AQ11" s="112">
        <f>Depreciation!AQ220</f>
        <v>0.16149335699355152</v>
      </c>
      <c r="AR11" s="112">
        <f>Depreciation!AR220</f>
        <v>0.16149335699355152</v>
      </c>
      <c r="AS11" s="112">
        <f>Depreciation!AS220</f>
        <v>0.16149335699355152</v>
      </c>
      <c r="AT11" s="112">
        <f>Depreciation!AT220</f>
        <v>0.16149335699355152</v>
      </c>
      <c r="AU11" s="112">
        <f>Depreciation!AU220</f>
        <v>0.16149335699355152</v>
      </c>
      <c r="AV11" s="112">
        <f>Depreciation!AV220</f>
        <v>0.16149335699355152</v>
      </c>
      <c r="AW11" s="112">
        <f>Depreciation!AW220</f>
        <v>0.16149335699355152</v>
      </c>
      <c r="AX11" s="112">
        <f>Depreciation!AX220</f>
        <v>0.16149335699355152</v>
      </c>
      <c r="AY11" s="112">
        <f>Depreciation!AY220</f>
        <v>0.16149335699355152</v>
      </c>
      <c r="AZ11" s="112">
        <f>Depreciation!AZ220</f>
        <v>0.16149335699355152</v>
      </c>
      <c r="BA11" s="112">
        <f>Depreciation!BA220</f>
        <v>0.16149335699355152</v>
      </c>
      <c r="BB11" s="112">
        <f>Depreciation!BB220</f>
        <v>0.16149335699355152</v>
      </c>
      <c r="BC11" s="112">
        <f>Depreciation!BC220</f>
        <v>0.16149335699355152</v>
      </c>
      <c r="BD11" s="112">
        <f>Depreciation!BD220</f>
        <v>0.16149335699355152</v>
      </c>
      <c r="BE11" s="112">
        <f>Depreciation!BE220</f>
        <v>0.16149335699355152</v>
      </c>
      <c r="BF11" s="112">
        <f>Depreciation!BF220</f>
        <v>0.16149335699355152</v>
      </c>
      <c r="BG11" s="112">
        <f>Depreciation!BG220</f>
        <v>0.16149335699355152</v>
      </c>
      <c r="BH11" s="112">
        <f>Depreciation!BH220</f>
        <v>0.161493356993551</v>
      </c>
      <c r="BI11" s="112">
        <f>Depreciation!BI220</f>
        <v>0.14485007654978183</v>
      </c>
      <c r="BJ11" s="112">
        <f>Depreciation!BJ220</f>
        <v>0.12447334975446656</v>
      </c>
      <c r="BK11" s="112">
        <f>Depreciation!BK220</f>
        <v>0.10127176621726858</v>
      </c>
      <c r="BL11" s="112">
        <f>Depreciation!BL220</f>
        <v>5.6002966352279415E-2</v>
      </c>
      <c r="BM11" s="112">
        <f>Depreciation!BM220</f>
        <v>0</v>
      </c>
      <c r="BN11" s="112">
        <f>Depreciation!BN220</f>
        <v>0</v>
      </c>
      <c r="BO11" s="112">
        <f>Depreciation!BO220</f>
        <v>0</v>
      </c>
      <c r="BP11" s="112">
        <f>Depreciation!BP220</f>
        <v>0</v>
      </c>
      <c r="BQ11" s="112">
        <f>Depreciation!BQ220</f>
        <v>0</v>
      </c>
      <c r="BR11" s="112">
        <f>Depreciation!BR220</f>
        <v>0</v>
      </c>
      <c r="BS11" s="112">
        <f>Depreciation!BS220</f>
        <v>0</v>
      </c>
      <c r="BT11" s="112">
        <f>Depreciation!BT220</f>
        <v>0</v>
      </c>
      <c r="BU11" s="112">
        <f>Depreciation!BU220</f>
        <v>0</v>
      </c>
      <c r="BV11" s="112">
        <f>Depreciation!BV220</f>
        <v>0</v>
      </c>
      <c r="BW11" s="112">
        <f>Depreciation!BW220</f>
        <v>0</v>
      </c>
      <c r="CG11" s="78"/>
      <c r="CH11" s="105"/>
      <c r="CI11" s="105"/>
      <c r="CJ11" s="105"/>
      <c r="CK11" s="105"/>
      <c r="CL11" s="105"/>
      <c r="CM11" s="78"/>
      <c r="CN11" s="78"/>
      <c r="CO11" s="78"/>
      <c r="CP11" s="78"/>
      <c r="CQ11" s="78"/>
      <c r="CR11" s="78"/>
      <c r="CS11" s="78"/>
      <c r="CT11" s="78"/>
      <c r="CU11" s="78"/>
      <c r="CV11" s="78"/>
      <c r="CW11" s="78"/>
      <c r="CX11" s="78"/>
      <c r="CY11" s="78"/>
      <c r="CZ11" s="78"/>
      <c r="DA11" s="78"/>
      <c r="DD11" s="106"/>
    </row>
    <row r="12" spans="1:114" s="104" customFormat="1" ht="15" customHeight="1">
      <c r="B12" s="78"/>
      <c r="C12" s="105" t="str">
        <f>Depreciation!B225</f>
        <v>Meters</v>
      </c>
      <c r="D12" s="78"/>
      <c r="E12" s="78"/>
      <c r="F12" s="78"/>
      <c r="G12" s="78"/>
      <c r="H12" s="78"/>
      <c r="I12" s="78"/>
      <c r="J12" s="177">
        <v>9.1821799575411926</v>
      </c>
      <c r="K12" s="177">
        <v>9.3321048425675475</v>
      </c>
      <c r="L12" s="177">
        <v>9.4664185073059155</v>
      </c>
      <c r="M12" s="177">
        <v>9.5943226558782886</v>
      </c>
      <c r="N12" s="177">
        <v>9.6999202954319355</v>
      </c>
      <c r="O12" s="112">
        <f>Depreciation!O272</f>
        <v>9.7366276748563614</v>
      </c>
      <c r="P12" s="112">
        <f>Depreciation!P272</f>
        <v>9.7366276748563614</v>
      </c>
      <c r="Q12" s="112">
        <f>Depreciation!Q272</f>
        <v>9.7366276748563614</v>
      </c>
      <c r="R12" s="112">
        <f>Depreciation!R272</f>
        <v>9.7366276748563614</v>
      </c>
      <c r="S12" s="112">
        <f>Depreciation!S272</f>
        <v>9.7366276748563614</v>
      </c>
      <c r="T12" s="112">
        <f>Depreciation!T272</f>
        <v>3.9656547573725738</v>
      </c>
      <c r="U12" s="112">
        <f>Depreciation!U272</f>
        <v>0.5544477173151684</v>
      </c>
      <c r="V12" s="112">
        <f>Depreciation!V272</f>
        <v>0.5544477173151684</v>
      </c>
      <c r="W12" s="112">
        <f>Depreciation!W272</f>
        <v>0.5544477173151684</v>
      </c>
      <c r="X12" s="112">
        <f>Depreciation!X272</f>
        <v>0.5544477173151684</v>
      </c>
      <c r="Y12" s="112">
        <f>Depreciation!Y272</f>
        <v>0.5544477173151684</v>
      </c>
      <c r="Z12" s="112">
        <f>Depreciation!Z272</f>
        <v>0.5544477173151684</v>
      </c>
      <c r="AA12" s="112">
        <f>Depreciation!AA272</f>
        <v>0.5544477173151684</v>
      </c>
      <c r="AB12" s="112">
        <f>Depreciation!AB272</f>
        <v>0.5544477173151684</v>
      </c>
      <c r="AC12" s="112">
        <f>Depreciation!AC272</f>
        <v>0.5544477173151684</v>
      </c>
      <c r="AD12" s="112">
        <f>Depreciation!AD272</f>
        <v>0.5544477173151684</v>
      </c>
      <c r="AE12" s="112">
        <f>Depreciation!AE272</f>
        <v>0.5544477173151684</v>
      </c>
      <c r="AF12" s="112">
        <f>Depreciation!AF272</f>
        <v>0.5544477173151684</v>
      </c>
      <c r="AG12" s="112">
        <f>Depreciation!AG272</f>
        <v>0.5544477173151684</v>
      </c>
      <c r="AH12" s="112">
        <f>Depreciation!AH272</f>
        <v>0.5544477173151684</v>
      </c>
      <c r="AI12" s="112">
        <f>Depreciation!AI272</f>
        <v>0.5544477173151684</v>
      </c>
      <c r="AJ12" s="112">
        <f>Depreciation!AJ272</f>
        <v>0.5544477173151684</v>
      </c>
      <c r="AK12" s="112">
        <f>Depreciation!AK272</f>
        <v>0.5544477173151684</v>
      </c>
      <c r="AL12" s="112">
        <f>Depreciation!AL272</f>
        <v>0.5544477173151684</v>
      </c>
      <c r="AM12" s="112">
        <f>Depreciation!AM272</f>
        <v>0.5544477173151684</v>
      </c>
      <c r="AN12" s="112">
        <f>Depreciation!AN272</f>
        <v>0.55444771731516718</v>
      </c>
      <c r="AO12" s="112">
        <f>Depreciation!AO272</f>
        <v>0.46458087980658125</v>
      </c>
      <c r="AP12" s="112">
        <f>Depreciation!AP272</f>
        <v>0.36968164795816205</v>
      </c>
      <c r="AQ12" s="112">
        <f>Depreciation!AQ272</f>
        <v>0.25610767116986388</v>
      </c>
      <c r="AR12" s="112">
        <f>Depreciation!AR272</f>
        <v>0.13343760591923903</v>
      </c>
      <c r="AS12" s="112">
        <f>Depreciation!AS272</f>
        <v>0</v>
      </c>
      <c r="AT12" s="112">
        <f>Depreciation!AT272</f>
        <v>0</v>
      </c>
      <c r="AU12" s="112">
        <f>Depreciation!AU272</f>
        <v>0</v>
      </c>
      <c r="AV12" s="112">
        <f>Depreciation!AV272</f>
        <v>0</v>
      </c>
      <c r="AW12" s="112">
        <f>Depreciation!AW272</f>
        <v>0</v>
      </c>
      <c r="AX12" s="112">
        <f>Depreciation!AX272</f>
        <v>0</v>
      </c>
      <c r="AY12" s="112">
        <f>Depreciation!AY272</f>
        <v>0</v>
      </c>
      <c r="AZ12" s="112">
        <f>Depreciation!AZ272</f>
        <v>0</v>
      </c>
      <c r="BA12" s="112">
        <f>Depreciation!BA272</f>
        <v>0</v>
      </c>
      <c r="BB12" s="112">
        <f>Depreciation!BB272</f>
        <v>0</v>
      </c>
      <c r="BC12" s="112">
        <f>Depreciation!BC272</f>
        <v>0</v>
      </c>
      <c r="BD12" s="112">
        <f>Depreciation!BD272</f>
        <v>0</v>
      </c>
      <c r="BE12" s="112">
        <f>Depreciation!BE272</f>
        <v>0</v>
      </c>
      <c r="BF12" s="112">
        <f>Depreciation!BF272</f>
        <v>0</v>
      </c>
      <c r="BG12" s="112">
        <f>Depreciation!BG272</f>
        <v>0</v>
      </c>
      <c r="BH12" s="112">
        <f>Depreciation!BH272</f>
        <v>0</v>
      </c>
      <c r="BI12" s="112">
        <f>Depreciation!BI272</f>
        <v>0</v>
      </c>
      <c r="BJ12" s="112">
        <f>Depreciation!BJ272</f>
        <v>0</v>
      </c>
      <c r="BK12" s="112">
        <f>Depreciation!BK272</f>
        <v>0</v>
      </c>
      <c r="BL12" s="112">
        <f>Depreciation!BL272</f>
        <v>0</v>
      </c>
      <c r="BM12" s="112">
        <f>Depreciation!BM272</f>
        <v>0</v>
      </c>
      <c r="BN12" s="112">
        <f>Depreciation!BN272</f>
        <v>0</v>
      </c>
      <c r="BO12" s="112">
        <f>Depreciation!BO272</f>
        <v>0</v>
      </c>
      <c r="BP12" s="112">
        <f>Depreciation!BP272</f>
        <v>0</v>
      </c>
      <c r="BQ12" s="112">
        <f>Depreciation!BQ272</f>
        <v>0</v>
      </c>
      <c r="BR12" s="112">
        <f>Depreciation!BR272</f>
        <v>0</v>
      </c>
      <c r="BS12" s="112">
        <f>Depreciation!BS272</f>
        <v>0</v>
      </c>
      <c r="BT12" s="112">
        <f>Depreciation!BT272</f>
        <v>0</v>
      </c>
      <c r="BU12" s="112">
        <f>Depreciation!BU272</f>
        <v>0</v>
      </c>
      <c r="BV12" s="112">
        <f>Depreciation!BV272</f>
        <v>0</v>
      </c>
      <c r="BW12" s="112">
        <f>Depreciation!BW272</f>
        <v>0</v>
      </c>
      <c r="CG12" s="78"/>
      <c r="CH12" s="105"/>
      <c r="CI12" s="105"/>
      <c r="CJ12" s="105"/>
      <c r="CK12" s="105"/>
      <c r="CL12" s="105"/>
      <c r="CM12" s="78"/>
      <c r="CN12" s="78"/>
      <c r="CO12" s="78"/>
      <c r="CP12" s="78"/>
      <c r="CQ12" s="78"/>
      <c r="CR12" s="78"/>
      <c r="CS12" s="78"/>
      <c r="CT12" s="78"/>
      <c r="CU12" s="78"/>
      <c r="CV12" s="78"/>
      <c r="CW12" s="78"/>
      <c r="CX12" s="78"/>
      <c r="CY12" s="78"/>
      <c r="CZ12" s="78"/>
      <c r="DA12" s="78"/>
      <c r="DD12" s="106"/>
    </row>
    <row r="13" spans="1:114" s="104" customFormat="1" ht="15" customHeight="1">
      <c r="B13" s="78"/>
      <c r="C13" s="105" t="str">
        <f>Depreciation!B277</f>
        <v>Land</v>
      </c>
      <c r="D13" s="78"/>
      <c r="E13" s="78"/>
      <c r="F13" s="78"/>
      <c r="G13" s="78"/>
      <c r="H13" s="78"/>
      <c r="I13" s="78"/>
      <c r="J13" s="177">
        <v>0</v>
      </c>
      <c r="K13" s="177">
        <v>0</v>
      </c>
      <c r="L13" s="177">
        <v>0</v>
      </c>
      <c r="M13" s="177">
        <v>0</v>
      </c>
      <c r="N13" s="177">
        <v>0</v>
      </c>
      <c r="O13" s="112">
        <f>Depreciation!O324</f>
        <v>0</v>
      </c>
      <c r="P13" s="112">
        <f>Depreciation!P324</f>
        <v>0</v>
      </c>
      <c r="Q13" s="112">
        <f>Depreciation!Q324</f>
        <v>0</v>
      </c>
      <c r="R13" s="112">
        <f>Depreciation!R324</f>
        <v>0</v>
      </c>
      <c r="S13" s="112">
        <f>Depreciation!S324</f>
        <v>0</v>
      </c>
      <c r="T13" s="112">
        <f>Depreciation!T324</f>
        <v>0</v>
      </c>
      <c r="U13" s="112">
        <f>Depreciation!U324</f>
        <v>0</v>
      </c>
      <c r="V13" s="112">
        <f>Depreciation!V324</f>
        <v>0</v>
      </c>
      <c r="W13" s="112">
        <f>Depreciation!W324</f>
        <v>0</v>
      </c>
      <c r="X13" s="112">
        <f>Depreciation!X324</f>
        <v>0</v>
      </c>
      <c r="Y13" s="112">
        <f>Depreciation!Y324</f>
        <v>0</v>
      </c>
      <c r="Z13" s="112">
        <f>Depreciation!Z324</f>
        <v>0</v>
      </c>
      <c r="AA13" s="112">
        <f>Depreciation!AA324</f>
        <v>0</v>
      </c>
      <c r="AB13" s="112">
        <f>Depreciation!AB324</f>
        <v>0</v>
      </c>
      <c r="AC13" s="112">
        <f>Depreciation!AC324</f>
        <v>0</v>
      </c>
      <c r="AD13" s="112">
        <f>Depreciation!AD324</f>
        <v>0</v>
      </c>
      <c r="AE13" s="112">
        <f>Depreciation!AE324</f>
        <v>0</v>
      </c>
      <c r="AF13" s="112">
        <f>Depreciation!AF324</f>
        <v>0</v>
      </c>
      <c r="AG13" s="112">
        <f>Depreciation!AG324</f>
        <v>0</v>
      </c>
      <c r="AH13" s="112">
        <f>Depreciation!AH324</f>
        <v>0</v>
      </c>
      <c r="AI13" s="112">
        <f>Depreciation!AI324</f>
        <v>0</v>
      </c>
      <c r="AJ13" s="112">
        <f>Depreciation!AJ324</f>
        <v>0</v>
      </c>
      <c r="AK13" s="112">
        <f>Depreciation!AK324</f>
        <v>0</v>
      </c>
      <c r="AL13" s="112">
        <f>Depreciation!AL324</f>
        <v>0</v>
      </c>
      <c r="AM13" s="112">
        <f>Depreciation!AM324</f>
        <v>0</v>
      </c>
      <c r="AN13" s="112">
        <f>Depreciation!AN324</f>
        <v>0</v>
      </c>
      <c r="AO13" s="112">
        <f>Depreciation!AO324</f>
        <v>0</v>
      </c>
      <c r="AP13" s="112">
        <f>Depreciation!AP324</f>
        <v>0</v>
      </c>
      <c r="AQ13" s="112">
        <f>Depreciation!AQ324</f>
        <v>0</v>
      </c>
      <c r="AR13" s="112">
        <f>Depreciation!AR324</f>
        <v>0</v>
      </c>
      <c r="AS13" s="112">
        <f>Depreciation!AS324</f>
        <v>0</v>
      </c>
      <c r="AT13" s="112">
        <f>Depreciation!AT324</f>
        <v>0</v>
      </c>
      <c r="AU13" s="112">
        <f>Depreciation!AU324</f>
        <v>0</v>
      </c>
      <c r="AV13" s="112">
        <f>Depreciation!AV324</f>
        <v>0</v>
      </c>
      <c r="AW13" s="112">
        <f>Depreciation!AW324</f>
        <v>0</v>
      </c>
      <c r="AX13" s="112">
        <f>Depreciation!AX324</f>
        <v>0</v>
      </c>
      <c r="AY13" s="112">
        <f>Depreciation!AY324</f>
        <v>0</v>
      </c>
      <c r="AZ13" s="112">
        <f>Depreciation!AZ324</f>
        <v>0</v>
      </c>
      <c r="BA13" s="112">
        <f>Depreciation!BA324</f>
        <v>0</v>
      </c>
      <c r="BB13" s="112">
        <f>Depreciation!BB324</f>
        <v>0</v>
      </c>
      <c r="BC13" s="112">
        <f>Depreciation!BC324</f>
        <v>0</v>
      </c>
      <c r="BD13" s="112">
        <f>Depreciation!BD324</f>
        <v>0</v>
      </c>
      <c r="BE13" s="112">
        <f>Depreciation!BE324</f>
        <v>0</v>
      </c>
      <c r="BF13" s="112">
        <f>Depreciation!BF324</f>
        <v>0</v>
      </c>
      <c r="BG13" s="112">
        <f>Depreciation!BG324</f>
        <v>0</v>
      </c>
      <c r="BH13" s="112">
        <f>Depreciation!BH324</f>
        <v>0</v>
      </c>
      <c r="BI13" s="112">
        <f>Depreciation!BI324</f>
        <v>0</v>
      </c>
      <c r="BJ13" s="112">
        <f>Depreciation!BJ324</f>
        <v>0</v>
      </c>
      <c r="BK13" s="112">
        <f>Depreciation!BK324</f>
        <v>0</v>
      </c>
      <c r="BL13" s="112">
        <f>Depreciation!BL324</f>
        <v>0</v>
      </c>
      <c r="BM13" s="112">
        <f>Depreciation!BM324</f>
        <v>0</v>
      </c>
      <c r="BN13" s="112">
        <f>Depreciation!BN324</f>
        <v>0</v>
      </c>
      <c r="BO13" s="112">
        <f>Depreciation!BO324</f>
        <v>0</v>
      </c>
      <c r="BP13" s="112">
        <f>Depreciation!BP324</f>
        <v>0</v>
      </c>
      <c r="BQ13" s="112">
        <f>Depreciation!BQ324</f>
        <v>0</v>
      </c>
      <c r="BR13" s="112">
        <f>Depreciation!BR324</f>
        <v>0</v>
      </c>
      <c r="BS13" s="112">
        <f>Depreciation!BS324</f>
        <v>0</v>
      </c>
      <c r="BT13" s="112">
        <f>Depreciation!BT324</f>
        <v>0</v>
      </c>
      <c r="BU13" s="112">
        <f>Depreciation!BU324</f>
        <v>0</v>
      </c>
      <c r="BV13" s="112">
        <f>Depreciation!BV324</f>
        <v>0</v>
      </c>
      <c r="BW13" s="112">
        <f>Depreciation!BW324</f>
        <v>0</v>
      </c>
      <c r="CG13" s="78"/>
      <c r="CH13" s="105"/>
      <c r="CI13" s="105"/>
      <c r="CJ13" s="105"/>
      <c r="CK13" s="105"/>
      <c r="CL13" s="105"/>
      <c r="CM13" s="78"/>
      <c r="CN13" s="78"/>
      <c r="CO13" s="78"/>
      <c r="CP13" s="78"/>
      <c r="CQ13" s="78"/>
      <c r="CR13" s="78"/>
      <c r="CS13" s="78"/>
      <c r="CT13" s="78"/>
      <c r="CU13" s="78"/>
      <c r="CV13" s="78"/>
      <c r="CW13" s="78"/>
      <c r="CX13" s="78"/>
      <c r="CY13" s="78"/>
      <c r="CZ13" s="78"/>
      <c r="DA13" s="78"/>
      <c r="DD13" s="106"/>
    </row>
    <row r="14" spans="1:114" s="104" customFormat="1" ht="15" customHeight="1">
      <c r="B14" s="78"/>
      <c r="C14" s="105" t="str">
        <f>Depreciation!B329</f>
        <v>IT</v>
      </c>
      <c r="D14" s="78"/>
      <c r="E14" s="78"/>
      <c r="F14" s="78"/>
      <c r="G14" s="78"/>
      <c r="H14" s="78"/>
      <c r="I14" s="78"/>
      <c r="J14" s="177">
        <v>8.1213675681647395</v>
      </c>
      <c r="K14" s="177">
        <v>13.994668716045652</v>
      </c>
      <c r="L14" s="177">
        <v>15.307778993179603</v>
      </c>
      <c r="M14" s="177">
        <v>16.175083673681527</v>
      </c>
      <c r="N14" s="177">
        <v>17.259713512215392</v>
      </c>
      <c r="O14" s="112">
        <f>Depreciation!O376</f>
        <v>8.4959616625500693</v>
      </c>
      <c r="P14" s="112">
        <f>Depreciation!P376</f>
        <v>3.5237382389794303</v>
      </c>
      <c r="Q14" s="112">
        <f>Depreciation!Q376</f>
        <v>2.7950776329082645</v>
      </c>
      <c r="R14" s="112">
        <f>Depreciation!R376</f>
        <v>1.7239107045093873</v>
      </c>
      <c r="S14" s="112">
        <f>Depreciation!S376</f>
        <v>0.42032307127861079</v>
      </c>
      <c r="T14" s="112">
        <f>Depreciation!T376</f>
        <v>0</v>
      </c>
      <c r="U14" s="112">
        <f>Depreciation!U376</f>
        <v>0</v>
      </c>
      <c r="V14" s="112">
        <f>Depreciation!V376</f>
        <v>0</v>
      </c>
      <c r="W14" s="112">
        <f>Depreciation!W376</f>
        <v>0</v>
      </c>
      <c r="X14" s="112">
        <f>Depreciation!X376</f>
        <v>0</v>
      </c>
      <c r="Y14" s="112">
        <f>Depreciation!Y376</f>
        <v>0</v>
      </c>
      <c r="Z14" s="112">
        <f>Depreciation!Z376</f>
        <v>0</v>
      </c>
      <c r="AA14" s="112">
        <f>Depreciation!AA376</f>
        <v>0</v>
      </c>
      <c r="AB14" s="112">
        <f>Depreciation!AB376</f>
        <v>0</v>
      </c>
      <c r="AC14" s="112">
        <f>Depreciation!AC376</f>
        <v>0</v>
      </c>
      <c r="AD14" s="112">
        <f>Depreciation!AD376</f>
        <v>0</v>
      </c>
      <c r="AE14" s="112">
        <f>Depreciation!AE376</f>
        <v>0</v>
      </c>
      <c r="AF14" s="112">
        <f>Depreciation!AF376</f>
        <v>0</v>
      </c>
      <c r="AG14" s="112">
        <f>Depreciation!AG376</f>
        <v>0</v>
      </c>
      <c r="AH14" s="112">
        <f>Depreciation!AH376</f>
        <v>0</v>
      </c>
      <c r="AI14" s="112">
        <f>Depreciation!AI376</f>
        <v>0</v>
      </c>
      <c r="AJ14" s="112">
        <f>Depreciation!AJ376</f>
        <v>0</v>
      </c>
      <c r="AK14" s="112">
        <f>Depreciation!AK376</f>
        <v>0</v>
      </c>
      <c r="AL14" s="112">
        <f>Depreciation!AL376</f>
        <v>0</v>
      </c>
      <c r="AM14" s="112">
        <f>Depreciation!AM376</f>
        <v>0</v>
      </c>
      <c r="AN14" s="112">
        <f>Depreciation!AN376</f>
        <v>0</v>
      </c>
      <c r="AO14" s="112">
        <f>Depreciation!AO376</f>
        <v>0</v>
      </c>
      <c r="AP14" s="112">
        <f>Depreciation!AP376</f>
        <v>0</v>
      </c>
      <c r="AQ14" s="112">
        <f>Depreciation!AQ376</f>
        <v>0</v>
      </c>
      <c r="AR14" s="112">
        <f>Depreciation!AR376</f>
        <v>0</v>
      </c>
      <c r="AS14" s="112">
        <f>Depreciation!AS376</f>
        <v>0</v>
      </c>
      <c r="AT14" s="112">
        <f>Depreciation!AT376</f>
        <v>0</v>
      </c>
      <c r="AU14" s="112">
        <f>Depreciation!AU376</f>
        <v>0</v>
      </c>
      <c r="AV14" s="112">
        <f>Depreciation!AV376</f>
        <v>0</v>
      </c>
      <c r="AW14" s="112">
        <f>Depreciation!AW376</f>
        <v>0</v>
      </c>
      <c r="AX14" s="112">
        <f>Depreciation!AX376</f>
        <v>0</v>
      </c>
      <c r="AY14" s="112">
        <f>Depreciation!AY376</f>
        <v>0</v>
      </c>
      <c r="AZ14" s="112">
        <f>Depreciation!AZ376</f>
        <v>0</v>
      </c>
      <c r="BA14" s="112">
        <f>Depreciation!BA376</f>
        <v>0</v>
      </c>
      <c r="BB14" s="112">
        <f>Depreciation!BB376</f>
        <v>0</v>
      </c>
      <c r="BC14" s="112">
        <f>Depreciation!BC376</f>
        <v>0</v>
      </c>
      <c r="BD14" s="112">
        <f>Depreciation!BD376</f>
        <v>0</v>
      </c>
      <c r="BE14" s="112">
        <f>Depreciation!BE376</f>
        <v>0</v>
      </c>
      <c r="BF14" s="112">
        <f>Depreciation!BF376</f>
        <v>0</v>
      </c>
      <c r="BG14" s="112">
        <f>Depreciation!BG376</f>
        <v>0</v>
      </c>
      <c r="BH14" s="112">
        <f>Depreciation!BH376</f>
        <v>0</v>
      </c>
      <c r="BI14" s="112">
        <f>Depreciation!BI376</f>
        <v>0</v>
      </c>
      <c r="BJ14" s="112">
        <f>Depreciation!BJ376</f>
        <v>0</v>
      </c>
      <c r="BK14" s="112">
        <f>Depreciation!BK376</f>
        <v>0</v>
      </c>
      <c r="BL14" s="112">
        <f>Depreciation!BL376</f>
        <v>0</v>
      </c>
      <c r="BM14" s="112">
        <f>Depreciation!BM376</f>
        <v>0</v>
      </c>
      <c r="BN14" s="112">
        <f>Depreciation!BN376</f>
        <v>0</v>
      </c>
      <c r="BO14" s="112">
        <f>Depreciation!BO376</f>
        <v>0</v>
      </c>
      <c r="BP14" s="112">
        <f>Depreciation!BP376</f>
        <v>0</v>
      </c>
      <c r="BQ14" s="112">
        <f>Depreciation!BQ376</f>
        <v>0</v>
      </c>
      <c r="BR14" s="112">
        <f>Depreciation!BR376</f>
        <v>0</v>
      </c>
      <c r="BS14" s="112">
        <f>Depreciation!BS376</f>
        <v>0</v>
      </c>
      <c r="BT14" s="112">
        <f>Depreciation!BT376</f>
        <v>0</v>
      </c>
      <c r="BU14" s="112">
        <f>Depreciation!BU376</f>
        <v>0</v>
      </c>
      <c r="BV14" s="112">
        <f>Depreciation!BV376</f>
        <v>0</v>
      </c>
      <c r="BW14" s="112">
        <f>Depreciation!BW376</f>
        <v>0</v>
      </c>
      <c r="CG14" s="78"/>
      <c r="CH14" s="105"/>
      <c r="CI14" s="105"/>
      <c r="CJ14" s="105"/>
      <c r="CK14" s="105"/>
      <c r="CL14" s="105"/>
      <c r="CM14" s="78"/>
      <c r="CN14" s="78"/>
      <c r="CO14" s="78"/>
      <c r="CP14" s="78"/>
      <c r="CQ14" s="78"/>
      <c r="CR14" s="78"/>
      <c r="CS14" s="78"/>
      <c r="CT14" s="78"/>
      <c r="CU14" s="78"/>
      <c r="CV14" s="78"/>
      <c r="CW14" s="78"/>
      <c r="CX14" s="78"/>
      <c r="CY14" s="78"/>
      <c r="CZ14" s="78"/>
      <c r="DA14" s="78"/>
      <c r="DD14" s="106"/>
    </row>
    <row r="15" spans="1:114" s="104" customFormat="1" ht="15" customHeight="1">
      <c r="B15" s="78"/>
      <c r="C15" s="105" t="str">
        <f>Depreciation!B381</f>
        <v>SCADA</v>
      </c>
      <c r="D15" s="78"/>
      <c r="E15" s="78"/>
      <c r="F15" s="78"/>
      <c r="G15" s="78"/>
      <c r="H15" s="78"/>
      <c r="I15" s="78"/>
      <c r="J15" s="177">
        <v>-1.1133770188029188</v>
      </c>
      <c r="K15" s="177">
        <v>1.6478969815866454E-2</v>
      </c>
      <c r="L15" s="177">
        <v>2.6972263154717784E-2</v>
      </c>
      <c r="M15" s="177">
        <v>3.0100175961274723E-2</v>
      </c>
      <c r="N15" s="177">
        <v>3.3177453121524259E-2</v>
      </c>
      <c r="O15" s="69">
        <f>Depreciation!O428</f>
        <v>0.16008566257868012</v>
      </c>
      <c r="P15" s="69">
        <f>Depreciation!P428</f>
        <v>0.16008566257868012</v>
      </c>
      <c r="Q15" s="69">
        <f>Depreciation!Q428</f>
        <v>0.16008566257868012</v>
      </c>
      <c r="R15" s="69">
        <f>Depreciation!R428</f>
        <v>0.16008566257868012</v>
      </c>
      <c r="S15" s="69">
        <f>Depreciation!S428</f>
        <v>0.16008566257868012</v>
      </c>
      <c r="T15" s="69">
        <f>Depreciation!T428</f>
        <v>0.16008566257868012</v>
      </c>
      <c r="U15" s="69">
        <f>Depreciation!U428</f>
        <v>0.16008566257868012</v>
      </c>
      <c r="V15" s="69">
        <f>Depreciation!V428</f>
        <v>0.16008566257868012</v>
      </c>
      <c r="W15" s="69">
        <f>Depreciation!W428</f>
        <v>0.16008566257868012</v>
      </c>
      <c r="X15" s="69">
        <f>Depreciation!X428</f>
        <v>0.16008566257868012</v>
      </c>
      <c r="Y15" s="69">
        <f>Depreciation!Y428</f>
        <v>0.16008566257868012</v>
      </c>
      <c r="Z15" s="69">
        <f>Depreciation!Z428</f>
        <v>0.15018107563599398</v>
      </c>
      <c r="AA15" s="69">
        <f>Depreciation!AA428</f>
        <v>0.1483591784650069</v>
      </c>
      <c r="AB15" s="69">
        <f>Depreciation!AB428</f>
        <v>0.14135320835393073</v>
      </c>
      <c r="AC15" s="69">
        <f>Depreciation!AC428</f>
        <v>0.11032864397418018</v>
      </c>
      <c r="AD15" s="69">
        <f>Depreciation!AD428</f>
        <v>0</v>
      </c>
      <c r="AE15" s="69">
        <f>Depreciation!AE428</f>
        <v>0</v>
      </c>
      <c r="AF15" s="69">
        <f>Depreciation!AF428</f>
        <v>0</v>
      </c>
      <c r="AG15" s="69">
        <f>Depreciation!AG428</f>
        <v>0</v>
      </c>
      <c r="AH15" s="69">
        <f>Depreciation!AH428</f>
        <v>0</v>
      </c>
      <c r="AI15" s="69">
        <f>Depreciation!AI428</f>
        <v>0</v>
      </c>
      <c r="AJ15" s="69">
        <f>Depreciation!AJ428</f>
        <v>0</v>
      </c>
      <c r="AK15" s="69">
        <f>Depreciation!AK428</f>
        <v>0</v>
      </c>
      <c r="AL15" s="69">
        <f>Depreciation!AL428</f>
        <v>0</v>
      </c>
      <c r="AM15" s="69">
        <f>Depreciation!AM428</f>
        <v>0</v>
      </c>
      <c r="AN15" s="69">
        <f>Depreciation!AN428</f>
        <v>0</v>
      </c>
      <c r="AO15" s="69">
        <f>Depreciation!AO428</f>
        <v>0</v>
      </c>
      <c r="AP15" s="69">
        <f>Depreciation!AP428</f>
        <v>0</v>
      </c>
      <c r="AQ15" s="69">
        <f>Depreciation!AQ428</f>
        <v>0</v>
      </c>
      <c r="AR15" s="69">
        <f>Depreciation!AR428</f>
        <v>0</v>
      </c>
      <c r="AS15" s="69">
        <f>Depreciation!AS428</f>
        <v>0</v>
      </c>
      <c r="AT15" s="69">
        <f>Depreciation!AT428</f>
        <v>0</v>
      </c>
      <c r="AU15" s="69">
        <f>Depreciation!AU428</f>
        <v>0</v>
      </c>
      <c r="AV15" s="69">
        <f>Depreciation!AV428</f>
        <v>0</v>
      </c>
      <c r="AW15" s="69">
        <f>Depreciation!AW428</f>
        <v>0</v>
      </c>
      <c r="AX15" s="69">
        <f>Depreciation!AX428</f>
        <v>0</v>
      </c>
      <c r="AY15" s="69">
        <f>Depreciation!AY428</f>
        <v>0</v>
      </c>
      <c r="AZ15" s="69">
        <f>Depreciation!AZ428</f>
        <v>0</v>
      </c>
      <c r="BA15" s="69">
        <f>Depreciation!BA428</f>
        <v>0</v>
      </c>
      <c r="BB15" s="69">
        <f>Depreciation!BB428</f>
        <v>0</v>
      </c>
      <c r="BC15" s="69">
        <f>Depreciation!BC428</f>
        <v>0</v>
      </c>
      <c r="BD15" s="69">
        <f>Depreciation!BD428</f>
        <v>0</v>
      </c>
      <c r="BE15" s="69">
        <f>Depreciation!BE428</f>
        <v>0</v>
      </c>
      <c r="BF15" s="69">
        <f>Depreciation!BF428</f>
        <v>0</v>
      </c>
      <c r="BG15" s="69">
        <f>Depreciation!BG428</f>
        <v>0</v>
      </c>
      <c r="BH15" s="69">
        <f>Depreciation!BH428</f>
        <v>0</v>
      </c>
      <c r="BI15" s="69">
        <f>Depreciation!BI428</f>
        <v>0</v>
      </c>
      <c r="BJ15" s="69">
        <f>Depreciation!BJ428</f>
        <v>0</v>
      </c>
      <c r="BK15" s="69">
        <f>Depreciation!BK428</f>
        <v>0</v>
      </c>
      <c r="BL15" s="69">
        <f>Depreciation!BL428</f>
        <v>0</v>
      </c>
      <c r="BM15" s="69">
        <f>Depreciation!BM428</f>
        <v>0</v>
      </c>
      <c r="BN15" s="69">
        <f>Depreciation!BN428</f>
        <v>0</v>
      </c>
      <c r="BO15" s="69">
        <f>Depreciation!BO428</f>
        <v>0</v>
      </c>
      <c r="BP15" s="69">
        <f>Depreciation!BP428</f>
        <v>0</v>
      </c>
      <c r="BQ15" s="69">
        <f>Depreciation!BQ428</f>
        <v>0</v>
      </c>
      <c r="BR15" s="69">
        <f>Depreciation!BR428</f>
        <v>0</v>
      </c>
      <c r="BS15" s="69">
        <f>Depreciation!BS428</f>
        <v>0</v>
      </c>
      <c r="BT15" s="69">
        <f>Depreciation!BT428</f>
        <v>0</v>
      </c>
      <c r="BU15" s="69">
        <f>Depreciation!BU428</f>
        <v>0</v>
      </c>
      <c r="BV15" s="69">
        <f>Depreciation!BV428</f>
        <v>0</v>
      </c>
      <c r="BW15" s="69">
        <f>Depreciation!BW428</f>
        <v>0</v>
      </c>
      <c r="CG15" s="78"/>
      <c r="CH15" s="105"/>
      <c r="CI15" s="105"/>
      <c r="CJ15" s="105"/>
      <c r="CK15" s="105"/>
      <c r="CL15" s="105"/>
      <c r="CM15" s="78"/>
      <c r="CN15" s="78"/>
      <c r="CO15" s="78"/>
      <c r="CP15" s="78"/>
      <c r="CQ15" s="78"/>
      <c r="CR15" s="78"/>
      <c r="CS15" s="78"/>
      <c r="CT15" s="78"/>
      <c r="CU15" s="78"/>
      <c r="CV15" s="78"/>
      <c r="CW15" s="78"/>
      <c r="CX15" s="78"/>
      <c r="CY15" s="78"/>
      <c r="CZ15" s="78"/>
      <c r="DA15" s="78"/>
      <c r="DD15" s="106"/>
    </row>
    <row r="16" spans="1:114" s="104" customFormat="1" ht="15" customHeight="1">
      <c r="B16" s="78"/>
      <c r="C16" s="105" t="str">
        <f>Depreciation!B433</f>
        <v>Other</v>
      </c>
      <c r="D16" s="78"/>
      <c r="E16" s="78"/>
      <c r="F16" s="78"/>
      <c r="G16" s="78"/>
      <c r="H16" s="78"/>
      <c r="I16" s="78"/>
      <c r="J16" s="177">
        <v>0.12093648578159578</v>
      </c>
      <c r="K16" s="177">
        <v>0.13093622097851912</v>
      </c>
      <c r="L16" s="177">
        <v>0.13204981884063485</v>
      </c>
      <c r="M16" s="177">
        <v>0.13424855523086793</v>
      </c>
      <c r="N16" s="177">
        <v>0.13424855523086793</v>
      </c>
      <c r="O16" s="69">
        <f>Depreciation!O480</f>
        <v>0.20188738158426603</v>
      </c>
      <c r="P16" s="69">
        <f>Depreciation!P480</f>
        <v>0.20188738158426603</v>
      </c>
      <c r="Q16" s="69">
        <f>Depreciation!Q480</f>
        <v>0.19764858964380982</v>
      </c>
      <c r="R16" s="69">
        <f>Depreciation!R480</f>
        <v>8.0950895802670245E-2</v>
      </c>
      <c r="S16" s="69">
        <f>Depreciation!S480</f>
        <v>8.0950895802670245E-2</v>
      </c>
      <c r="T16" s="69">
        <f>Depreciation!T480</f>
        <v>8.0950895802670245E-2</v>
      </c>
      <c r="U16" s="69">
        <f>Depreciation!U480</f>
        <v>7.3628134621510535E-2</v>
      </c>
      <c r="V16" s="69">
        <f>Depreciation!V480</f>
        <v>2.9007041717987909E-2</v>
      </c>
      <c r="W16" s="69">
        <f>Depreciation!W480</f>
        <v>5.258400742330728E-3</v>
      </c>
      <c r="X16" s="69">
        <f>Depreciation!X480</f>
        <v>0</v>
      </c>
      <c r="Y16" s="69">
        <f>Depreciation!Y480</f>
        <v>0</v>
      </c>
      <c r="Z16" s="69">
        <f>Depreciation!Z480</f>
        <v>0</v>
      </c>
      <c r="AA16" s="69">
        <f>Depreciation!AA480</f>
        <v>0</v>
      </c>
      <c r="AB16" s="69">
        <f>Depreciation!AB480</f>
        <v>0</v>
      </c>
      <c r="AC16" s="69">
        <f>Depreciation!AC480</f>
        <v>0</v>
      </c>
      <c r="AD16" s="69">
        <f>Depreciation!AD480</f>
        <v>0</v>
      </c>
      <c r="AE16" s="69">
        <f>Depreciation!AE480</f>
        <v>0</v>
      </c>
      <c r="AF16" s="69">
        <f>Depreciation!AF480</f>
        <v>0</v>
      </c>
      <c r="AG16" s="69">
        <f>Depreciation!AG480</f>
        <v>0</v>
      </c>
      <c r="AH16" s="69">
        <f>Depreciation!AH480</f>
        <v>0</v>
      </c>
      <c r="AI16" s="69">
        <f>Depreciation!AI480</f>
        <v>0</v>
      </c>
      <c r="AJ16" s="69">
        <f>Depreciation!AJ480</f>
        <v>0</v>
      </c>
      <c r="AK16" s="69">
        <f>Depreciation!AK480</f>
        <v>0</v>
      </c>
      <c r="AL16" s="69">
        <f>Depreciation!AL480</f>
        <v>0</v>
      </c>
      <c r="AM16" s="69">
        <f>Depreciation!AM480</f>
        <v>0</v>
      </c>
      <c r="AN16" s="69">
        <f>Depreciation!AN480</f>
        <v>0</v>
      </c>
      <c r="AO16" s="69">
        <f>Depreciation!AO480</f>
        <v>0</v>
      </c>
      <c r="AP16" s="69">
        <f>Depreciation!AP480</f>
        <v>0</v>
      </c>
      <c r="AQ16" s="69">
        <f>Depreciation!AQ480</f>
        <v>0</v>
      </c>
      <c r="AR16" s="69">
        <f>Depreciation!AR480</f>
        <v>0</v>
      </c>
      <c r="AS16" s="69">
        <f>Depreciation!AS480</f>
        <v>0</v>
      </c>
      <c r="AT16" s="69">
        <f>Depreciation!AT480</f>
        <v>0</v>
      </c>
      <c r="AU16" s="69">
        <f>Depreciation!AU480</f>
        <v>0</v>
      </c>
      <c r="AV16" s="69">
        <f>Depreciation!AV480</f>
        <v>0</v>
      </c>
      <c r="AW16" s="69">
        <f>Depreciation!AW480</f>
        <v>0</v>
      </c>
      <c r="AX16" s="69">
        <f>Depreciation!AX480</f>
        <v>0</v>
      </c>
      <c r="AY16" s="69">
        <f>Depreciation!AY480</f>
        <v>0</v>
      </c>
      <c r="AZ16" s="69">
        <f>Depreciation!AZ480</f>
        <v>0</v>
      </c>
      <c r="BA16" s="69">
        <f>Depreciation!BA480</f>
        <v>0</v>
      </c>
      <c r="BB16" s="69">
        <f>Depreciation!BB480</f>
        <v>0</v>
      </c>
      <c r="BC16" s="69">
        <f>Depreciation!BC480</f>
        <v>0</v>
      </c>
      <c r="BD16" s="69">
        <f>Depreciation!BD480</f>
        <v>0</v>
      </c>
      <c r="BE16" s="69">
        <f>Depreciation!BE480</f>
        <v>0</v>
      </c>
      <c r="BF16" s="69">
        <f>Depreciation!BF480</f>
        <v>0</v>
      </c>
      <c r="BG16" s="69">
        <f>Depreciation!BG480</f>
        <v>0</v>
      </c>
      <c r="BH16" s="69">
        <f>Depreciation!BH480</f>
        <v>0</v>
      </c>
      <c r="BI16" s="69">
        <f>Depreciation!BI480</f>
        <v>0</v>
      </c>
      <c r="BJ16" s="69">
        <f>Depreciation!BJ480</f>
        <v>0</v>
      </c>
      <c r="BK16" s="69">
        <f>Depreciation!BK480</f>
        <v>0</v>
      </c>
      <c r="BL16" s="69">
        <f>Depreciation!BL480</f>
        <v>0</v>
      </c>
      <c r="BM16" s="69">
        <f>Depreciation!BM480</f>
        <v>0</v>
      </c>
      <c r="BN16" s="69">
        <f>Depreciation!BN480</f>
        <v>0</v>
      </c>
      <c r="BO16" s="69">
        <f>Depreciation!BO480</f>
        <v>0</v>
      </c>
      <c r="BP16" s="69">
        <f>Depreciation!BP480</f>
        <v>0</v>
      </c>
      <c r="BQ16" s="69">
        <f>Depreciation!BQ480</f>
        <v>0</v>
      </c>
      <c r="BR16" s="69">
        <f>Depreciation!BR480</f>
        <v>0</v>
      </c>
      <c r="BS16" s="69">
        <f>Depreciation!BS480</f>
        <v>0</v>
      </c>
      <c r="BT16" s="69">
        <f>Depreciation!BT480</f>
        <v>0</v>
      </c>
      <c r="BU16" s="69">
        <f>Depreciation!BU480</f>
        <v>0</v>
      </c>
      <c r="BV16" s="69">
        <f>Depreciation!BV480</f>
        <v>0</v>
      </c>
      <c r="BW16" s="69">
        <f>Depreciation!BW480</f>
        <v>0</v>
      </c>
      <c r="CG16" s="78"/>
      <c r="CH16" s="105"/>
      <c r="CI16" s="105"/>
      <c r="CJ16" s="105"/>
      <c r="CK16" s="105"/>
      <c r="CL16" s="105"/>
      <c r="CM16" s="78"/>
      <c r="CN16" s="78"/>
      <c r="CO16" s="78"/>
      <c r="CP16" s="78"/>
      <c r="CQ16" s="78"/>
      <c r="CR16" s="78"/>
      <c r="CS16" s="78"/>
      <c r="CT16" s="78"/>
      <c r="CU16" s="78"/>
      <c r="CV16" s="78"/>
      <c r="CW16" s="78"/>
      <c r="CX16" s="78"/>
      <c r="CY16" s="78"/>
      <c r="CZ16" s="78"/>
      <c r="DA16" s="78"/>
      <c r="DD16" s="106"/>
    </row>
    <row r="17" spans="2:108" s="104" customFormat="1" ht="15" customHeight="1">
      <c r="B17" s="78"/>
      <c r="C17" s="105" t="str">
        <f>Depreciation!B485</f>
        <v>Buildings</v>
      </c>
      <c r="D17" s="78"/>
      <c r="E17" s="78"/>
      <c r="F17" s="78"/>
      <c r="G17" s="78"/>
      <c r="H17" s="78"/>
      <c r="I17" s="78"/>
      <c r="J17" s="177">
        <v>0</v>
      </c>
      <c r="K17" s="177">
        <v>6.9239100304332779E-2</v>
      </c>
      <c r="L17" s="177">
        <v>6.9239100304332779E-2</v>
      </c>
      <c r="M17" s="177">
        <v>6.9239100304332779E-2</v>
      </c>
      <c r="N17" s="177">
        <v>6.9239100304332779E-2</v>
      </c>
      <c r="O17" s="69">
        <f>Depreciation!O532</f>
        <v>6.1412912655991837E-2</v>
      </c>
      <c r="P17" s="69">
        <f>Depreciation!P532</f>
        <v>6.1412912655991837E-2</v>
      </c>
      <c r="Q17" s="69">
        <f>Depreciation!Q532</f>
        <v>6.1412912655991837E-2</v>
      </c>
      <c r="R17" s="69">
        <f>Depreciation!R532</f>
        <v>6.1412912655991837E-2</v>
      </c>
      <c r="S17" s="69">
        <f>Depreciation!S532</f>
        <v>6.1412912655991837E-2</v>
      </c>
      <c r="T17" s="69">
        <f>Depreciation!T532</f>
        <v>6.1412912655991837E-2</v>
      </c>
      <c r="U17" s="69">
        <f>Depreciation!U532</f>
        <v>6.1412912655991837E-2</v>
      </c>
      <c r="V17" s="69">
        <f>Depreciation!V532</f>
        <v>6.1412912655991837E-2</v>
      </c>
      <c r="W17" s="69">
        <f>Depreciation!W532</f>
        <v>6.1412912655991837E-2</v>
      </c>
      <c r="X17" s="69">
        <f>Depreciation!X532</f>
        <v>6.1412912655991837E-2</v>
      </c>
      <c r="Y17" s="69">
        <f>Depreciation!Y532</f>
        <v>6.1412912655991837E-2</v>
      </c>
      <c r="Z17" s="69">
        <f>Depreciation!Z532</f>
        <v>6.1412912655991837E-2</v>
      </c>
      <c r="AA17" s="69">
        <f>Depreciation!AA532</f>
        <v>6.1412912655991837E-2</v>
      </c>
      <c r="AB17" s="69">
        <f>Depreciation!AB532</f>
        <v>6.1412912655991837E-2</v>
      </c>
      <c r="AC17" s="69">
        <f>Depreciation!AC532</f>
        <v>6.1412912655991837E-2</v>
      </c>
      <c r="AD17" s="69">
        <f>Depreciation!AD532</f>
        <v>6.1412912655991837E-2</v>
      </c>
      <c r="AE17" s="69">
        <f>Depreciation!AE532</f>
        <v>6.1412912655991837E-2</v>
      </c>
      <c r="AF17" s="69">
        <f>Depreciation!AF532</f>
        <v>6.1412912655991837E-2</v>
      </c>
      <c r="AG17" s="69">
        <f>Depreciation!AG532</f>
        <v>6.1412912655991837E-2</v>
      </c>
      <c r="AH17" s="69">
        <f>Depreciation!AH532</f>
        <v>6.1412912655991837E-2</v>
      </c>
      <c r="AI17" s="69">
        <f>Depreciation!AI532</f>
        <v>6.1412912655991837E-2</v>
      </c>
      <c r="AJ17" s="69">
        <f>Depreciation!AJ532</f>
        <v>6.1412912655991837E-2</v>
      </c>
      <c r="AK17" s="69">
        <f>Depreciation!AK532</f>
        <v>6.1412912655991837E-2</v>
      </c>
      <c r="AL17" s="69">
        <f>Depreciation!AL532</f>
        <v>6.1412912655991837E-2</v>
      </c>
      <c r="AM17" s="69">
        <f>Depreciation!AM532</f>
        <v>6.1412912655991837E-2</v>
      </c>
      <c r="AN17" s="69">
        <f>Depreciation!AN532</f>
        <v>6.1412912655991837E-2</v>
      </c>
      <c r="AO17" s="69">
        <f>Depreciation!AO532</f>
        <v>6.1412912655991837E-2</v>
      </c>
      <c r="AP17" s="69">
        <f>Depreciation!AP532</f>
        <v>6.1412912655991837E-2</v>
      </c>
      <c r="AQ17" s="69">
        <f>Depreciation!AQ532</f>
        <v>6.1412912655991837E-2</v>
      </c>
      <c r="AR17" s="69">
        <f>Depreciation!AR532</f>
        <v>6.1412912655991837E-2</v>
      </c>
      <c r="AS17" s="69">
        <f>Depreciation!AS532</f>
        <v>6.1412912655991837E-2</v>
      </c>
      <c r="AT17" s="69">
        <f>Depreciation!AT532</f>
        <v>6.1412912655991837E-2</v>
      </c>
      <c r="AU17" s="69">
        <f>Depreciation!AU532</f>
        <v>6.1412912655991837E-2</v>
      </c>
      <c r="AV17" s="69">
        <f>Depreciation!AV532</f>
        <v>6.1412912655991837E-2</v>
      </c>
      <c r="AW17" s="69">
        <f>Depreciation!AW532</f>
        <v>6.1412912655991837E-2</v>
      </c>
      <c r="AX17" s="69">
        <f>Depreciation!AX532</f>
        <v>6.1412912655991837E-2</v>
      </c>
      <c r="AY17" s="69">
        <f>Depreciation!AY532</f>
        <v>6.1412912655991837E-2</v>
      </c>
      <c r="AZ17" s="69">
        <f>Depreciation!AZ532</f>
        <v>6.1412912655991837E-2</v>
      </c>
      <c r="BA17" s="69">
        <f>Depreciation!BA532</f>
        <v>6.1412912655991837E-2</v>
      </c>
      <c r="BB17" s="69">
        <f>Depreciation!BB532</f>
        <v>6.1412912655991837E-2</v>
      </c>
      <c r="BC17" s="69">
        <f>Depreciation!BC532</f>
        <v>6.1412912655991837E-2</v>
      </c>
      <c r="BD17" s="69">
        <f>Depreciation!BD532</f>
        <v>6.1412912655991837E-2</v>
      </c>
      <c r="BE17" s="69">
        <f>Depreciation!BE532</f>
        <v>6.1412912655991837E-2</v>
      </c>
      <c r="BF17" s="69">
        <f>Depreciation!BF532</f>
        <v>6.1412912655991837E-2</v>
      </c>
      <c r="BG17" s="69">
        <f>Depreciation!BG532</f>
        <v>6.1412912655991837E-2</v>
      </c>
      <c r="BH17" s="69">
        <f>Depreciation!BH532</f>
        <v>6.1412912655990796E-2</v>
      </c>
      <c r="BI17" s="69">
        <f>Depreciation!BI532</f>
        <v>2.479912051041765E-2</v>
      </c>
      <c r="BJ17" s="69">
        <f>Depreciation!BJ532</f>
        <v>2.479912051041765E-2</v>
      </c>
      <c r="BK17" s="69">
        <f>Depreciation!BK532</f>
        <v>2.4799120510417653E-2</v>
      </c>
      <c r="BL17" s="69">
        <f>Depreciation!BL532</f>
        <v>8.6676153379561804E-3</v>
      </c>
      <c r="BM17" s="69">
        <f>Depreciation!BM532</f>
        <v>0</v>
      </c>
      <c r="BN17" s="69">
        <f>Depreciation!BN532</f>
        <v>0</v>
      </c>
      <c r="BO17" s="69">
        <f>Depreciation!BO532</f>
        <v>0</v>
      </c>
      <c r="BP17" s="69">
        <f>Depreciation!BP532</f>
        <v>0</v>
      </c>
      <c r="BQ17" s="69">
        <f>Depreciation!BQ532</f>
        <v>0</v>
      </c>
      <c r="BR17" s="69">
        <f>Depreciation!BR532</f>
        <v>0</v>
      </c>
      <c r="BS17" s="69">
        <f>Depreciation!BS532</f>
        <v>0</v>
      </c>
      <c r="BT17" s="69">
        <f>Depreciation!BT532</f>
        <v>0</v>
      </c>
      <c r="BU17" s="69">
        <f>Depreciation!BU532</f>
        <v>0</v>
      </c>
      <c r="BV17" s="69">
        <f>Depreciation!BV532</f>
        <v>0</v>
      </c>
      <c r="BW17" s="69">
        <f>Depreciation!BW532</f>
        <v>0</v>
      </c>
      <c r="CG17" s="78"/>
      <c r="CH17" s="105"/>
      <c r="CI17" s="105"/>
      <c r="CJ17" s="105"/>
      <c r="CK17" s="105"/>
      <c r="CL17" s="105"/>
      <c r="CM17" s="78"/>
      <c r="CN17" s="78"/>
      <c r="CO17" s="78"/>
      <c r="CP17" s="78"/>
      <c r="CQ17" s="78"/>
      <c r="CR17" s="78"/>
      <c r="CS17" s="78"/>
      <c r="CT17" s="78"/>
      <c r="CU17" s="78"/>
      <c r="CV17" s="78"/>
      <c r="CW17" s="78"/>
      <c r="CX17" s="78"/>
      <c r="CY17" s="78"/>
      <c r="CZ17" s="78"/>
      <c r="DA17" s="78"/>
      <c r="DD17" s="106"/>
    </row>
    <row r="18" spans="2:108" s="104" customFormat="1" ht="15" customHeight="1">
      <c r="C18" s="107" t="s">
        <v>28</v>
      </c>
      <c r="D18" s="107"/>
      <c r="E18" s="107"/>
      <c r="F18" s="107"/>
      <c r="G18" s="107"/>
      <c r="H18" s="107"/>
      <c r="I18" s="107"/>
      <c r="J18" s="113">
        <f>SUM(J8:J17)</f>
        <v>45.110542326144355</v>
      </c>
      <c r="K18" s="113">
        <f t="shared" ref="K18:N18" si="0">SUM(K8:K17)</f>
        <v>53.043917145197554</v>
      </c>
      <c r="L18" s="113">
        <f t="shared" si="0"/>
        <v>55.052471500702282</v>
      </c>
      <c r="M18" s="113">
        <f t="shared" si="0"/>
        <v>56.79710052752727</v>
      </c>
      <c r="N18" s="113">
        <f t="shared" si="0"/>
        <v>59.015767964831923</v>
      </c>
      <c r="O18" s="113">
        <f>Depreciation!O9</f>
        <v>52.183062020809587</v>
      </c>
      <c r="P18" s="113">
        <f>Depreciation!P9</f>
        <v>47.210838597238947</v>
      </c>
      <c r="Q18" s="113">
        <f>Depreciation!Q9</f>
        <v>46.477939199227329</v>
      </c>
      <c r="R18" s="113">
        <f>Depreciation!R9</f>
        <v>45.290074576987308</v>
      </c>
      <c r="S18" s="113">
        <f>Depreciation!S9</f>
        <v>43.986486943756532</v>
      </c>
      <c r="T18" s="113">
        <f>Depreciation!T9</f>
        <v>37.79519095499414</v>
      </c>
      <c r="U18" s="113">
        <f>Depreciation!U9</f>
        <v>34.37666115375557</v>
      </c>
      <c r="V18" s="113">
        <f>Depreciation!V9</f>
        <v>34.332040060852052</v>
      </c>
      <c r="W18" s="113">
        <f>Depreciation!W9</f>
        <v>34.30829141987639</v>
      </c>
      <c r="X18" s="113">
        <f>Depreciation!X9</f>
        <v>34.303033019134062</v>
      </c>
      <c r="Y18" s="113">
        <f>Depreciation!Y9</f>
        <v>34.303033019134062</v>
      </c>
      <c r="Z18" s="113">
        <f>Depreciation!Z9</f>
        <v>34.293128432191374</v>
      </c>
      <c r="AA18" s="113">
        <f>Depreciation!AA9</f>
        <v>34.291306535020389</v>
      </c>
      <c r="AB18" s="113">
        <f>Depreciation!AB9</f>
        <v>33.447597021463288</v>
      </c>
      <c r="AC18" s="113">
        <f>Depreciation!AC9</f>
        <v>33.01414430410528</v>
      </c>
      <c r="AD18" s="113">
        <f>Depreciation!AD9</f>
        <v>32.903815660131102</v>
      </c>
      <c r="AE18" s="113">
        <f>Depreciation!AE9</f>
        <v>32.903815660131102</v>
      </c>
      <c r="AF18" s="113">
        <f>Depreciation!AF9</f>
        <v>32.903815660131102</v>
      </c>
      <c r="AG18" s="113">
        <f>Depreciation!AG9</f>
        <v>32.903815660131102</v>
      </c>
      <c r="AH18" s="113">
        <f>Depreciation!AH9</f>
        <v>32.903815660131102</v>
      </c>
      <c r="AI18" s="113">
        <f>Depreciation!AI9</f>
        <v>32.903815660131102</v>
      </c>
      <c r="AJ18" s="113">
        <f>Depreciation!AJ9</f>
        <v>32.903815660131102</v>
      </c>
      <c r="AK18" s="113">
        <f>Depreciation!AK9</f>
        <v>32.903815660131102</v>
      </c>
      <c r="AL18" s="113">
        <f>Depreciation!AL9</f>
        <v>32.903815660131102</v>
      </c>
      <c r="AM18" s="113">
        <f>Depreciation!AM9</f>
        <v>32.903815660131102</v>
      </c>
      <c r="AN18" s="113">
        <f>Depreciation!AN9</f>
        <v>30.659235616837535</v>
      </c>
      <c r="AO18" s="113">
        <f>Depreciation!AO9</f>
        <v>20.922069614249544</v>
      </c>
      <c r="AP18" s="113">
        <f>Depreciation!AP9</f>
        <v>20.827170382401125</v>
      </c>
      <c r="AQ18" s="113">
        <f>Depreciation!AQ9</f>
        <v>17.97658469185118</v>
      </c>
      <c r="AR18" s="113">
        <f>Depreciation!AR9</f>
        <v>4.9421278411880891</v>
      </c>
      <c r="AS18" s="113">
        <f>Depreciation!AS9</f>
        <v>4.8086902352688501</v>
      </c>
      <c r="AT18" s="113">
        <f>Depreciation!AT9</f>
        <v>4.8086902352688501</v>
      </c>
      <c r="AU18" s="113">
        <f>Depreciation!AU9</f>
        <v>4.8086902352688501</v>
      </c>
      <c r="AV18" s="113">
        <f>Depreciation!AV9</f>
        <v>4.8086902352688501</v>
      </c>
      <c r="AW18" s="113">
        <f>Depreciation!AW9</f>
        <v>4.8086902352688501</v>
      </c>
      <c r="AX18" s="113">
        <f>Depreciation!AX9</f>
        <v>4.8086902352688501</v>
      </c>
      <c r="AY18" s="113">
        <f>Depreciation!AY9</f>
        <v>4.8086902352688501</v>
      </c>
      <c r="AZ18" s="113">
        <f>Depreciation!AZ9</f>
        <v>4.8086902352688501</v>
      </c>
      <c r="BA18" s="113">
        <f>Depreciation!BA9</f>
        <v>4.8086902352688501</v>
      </c>
      <c r="BB18" s="113">
        <f>Depreciation!BB9</f>
        <v>4.8086902352688501</v>
      </c>
      <c r="BC18" s="113">
        <f>Depreciation!BC9</f>
        <v>4.794977324139869</v>
      </c>
      <c r="BD18" s="113">
        <f>Depreciation!BD9</f>
        <v>4.78906430578047</v>
      </c>
      <c r="BE18" s="113">
        <f>Depreciation!BE9</f>
        <v>4.78906430578047</v>
      </c>
      <c r="BF18" s="113">
        <f>Depreciation!BF9</f>
        <v>4.78906430578047</v>
      </c>
      <c r="BG18" s="113">
        <f>Depreciation!BG9</f>
        <v>4.78906430578047</v>
      </c>
      <c r="BH18" s="113">
        <f>Depreciation!BH9</f>
        <v>4.7890643057804798</v>
      </c>
      <c r="BI18" s="113">
        <f>Depreciation!BI9</f>
        <v>4.2213078523155865</v>
      </c>
      <c r="BJ18" s="113">
        <f>Depreciation!BJ9</f>
        <v>3.3431362346970683</v>
      </c>
      <c r="BK18" s="113">
        <f>Depreciation!BK9</f>
        <v>2.3971841482862484</v>
      </c>
      <c r="BL18" s="113">
        <f>Depreciation!BL9</f>
        <v>1.2141862093592151</v>
      </c>
      <c r="BM18" s="113">
        <f>Depreciation!BM9</f>
        <v>0</v>
      </c>
      <c r="BN18" s="113">
        <f>Depreciation!BN9</f>
        <v>0</v>
      </c>
      <c r="BO18" s="113">
        <f>Depreciation!BO9</f>
        <v>0</v>
      </c>
      <c r="BP18" s="113">
        <f>Depreciation!BP9</f>
        <v>0</v>
      </c>
      <c r="BQ18" s="113">
        <f>Depreciation!BQ9</f>
        <v>0</v>
      </c>
      <c r="BR18" s="113">
        <f>Depreciation!BR9</f>
        <v>0</v>
      </c>
      <c r="BS18" s="113">
        <f>Depreciation!BS9</f>
        <v>0</v>
      </c>
      <c r="BT18" s="113">
        <f>Depreciation!BT9</f>
        <v>0</v>
      </c>
      <c r="BU18" s="113">
        <f>Depreciation!BU9</f>
        <v>0</v>
      </c>
      <c r="BV18" s="113">
        <f>Depreciation!BV9</f>
        <v>0</v>
      </c>
      <c r="BW18" s="113">
        <f>Depreciation!BW9</f>
        <v>0</v>
      </c>
      <c r="CG18" s="103"/>
      <c r="CH18" s="103"/>
      <c r="CI18" s="103"/>
      <c r="CJ18" s="103"/>
      <c r="CK18" s="103"/>
      <c r="CL18" s="103"/>
      <c r="CM18" s="109"/>
      <c r="CN18" s="109"/>
      <c r="CO18" s="109"/>
      <c r="CP18" s="109"/>
      <c r="CQ18" s="109"/>
      <c r="CR18" s="109"/>
      <c r="CS18" s="109"/>
      <c r="CT18" s="109"/>
      <c r="CU18" s="109"/>
      <c r="CV18" s="109"/>
      <c r="CW18" s="109"/>
      <c r="CX18" s="109"/>
      <c r="CY18" s="109"/>
      <c r="CZ18" s="109"/>
      <c r="DA18" s="109"/>
      <c r="DD18" s="106"/>
    </row>
    <row r="19" spans="2:108" s="160" customFormat="1" ht="15" customHeight="1">
      <c r="C19" s="161"/>
      <c r="D19" s="161"/>
      <c r="E19" s="161"/>
      <c r="F19" s="161"/>
      <c r="G19" s="161"/>
      <c r="H19" s="161"/>
      <c r="I19" s="161"/>
      <c r="J19" s="162"/>
      <c r="K19" s="162"/>
      <c r="L19" s="162"/>
      <c r="M19" s="162"/>
      <c r="N19" s="162"/>
      <c r="O19" s="162"/>
      <c r="P19" s="161"/>
      <c r="Q19" s="161"/>
      <c r="R19" s="161"/>
      <c r="S19" s="161"/>
      <c r="T19" s="161"/>
      <c r="U19" s="161"/>
      <c r="CG19" s="163"/>
      <c r="CH19" s="163"/>
      <c r="CI19" s="163"/>
      <c r="CJ19" s="163"/>
      <c r="CK19" s="163"/>
      <c r="CL19" s="163"/>
    </row>
    <row r="20" spans="2:108" s="160" customFormat="1" ht="15" customHeight="1">
      <c r="J20" s="164"/>
      <c r="K20" s="164"/>
      <c r="CF20" s="165"/>
    </row>
    <row r="21" spans="2:108" ht="15" customHeight="1"/>
    <row r="22" spans="2:108" ht="15" customHeight="1">
      <c r="J22" s="9"/>
      <c r="K22" s="9"/>
      <c r="L22" s="9"/>
      <c r="M22" s="9"/>
      <c r="N22" s="9"/>
      <c r="O22" s="95" t="s">
        <v>54</v>
      </c>
      <c r="P22" s="96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6"/>
      <c r="AV22" s="96"/>
      <c r="AW22" s="96"/>
      <c r="AX22" s="96"/>
      <c r="AY22" s="96"/>
      <c r="AZ22" s="96"/>
      <c r="BA22" s="96"/>
      <c r="BB22" s="96"/>
      <c r="BC22" s="96"/>
      <c r="BD22" s="96"/>
      <c r="BE22" s="96"/>
      <c r="BF22" s="96"/>
      <c r="BG22" s="96"/>
      <c r="BH22" s="96"/>
      <c r="BI22" s="96"/>
      <c r="BJ22" s="96"/>
      <c r="BK22" s="96"/>
      <c r="BL22" s="96"/>
      <c r="BM22" s="96"/>
      <c r="BN22" s="96"/>
      <c r="BO22" s="96"/>
      <c r="BP22" s="96"/>
      <c r="BQ22" s="96"/>
      <c r="BR22" s="96"/>
      <c r="BS22" s="96"/>
      <c r="BT22" s="96"/>
      <c r="BU22" s="96"/>
      <c r="BV22" s="96"/>
      <c r="BW22" s="96"/>
      <c r="BX22" s="71"/>
      <c r="BY22" s="92"/>
    </row>
    <row r="23" spans="2:108" ht="15" customHeight="1">
      <c r="J23" s="9"/>
      <c r="K23" s="9"/>
      <c r="L23" s="9"/>
      <c r="M23" s="9"/>
      <c r="N23" s="9"/>
      <c r="O23" s="97">
        <f>Depreciation!O5</f>
        <v>2018</v>
      </c>
      <c r="P23" s="97">
        <f>Depreciation!P5</f>
        <v>2019</v>
      </c>
      <c r="Q23" s="97">
        <f>Depreciation!Q5</f>
        <v>2020</v>
      </c>
      <c r="R23" s="97">
        <f>Depreciation!R5</f>
        <v>2021</v>
      </c>
      <c r="S23" s="97">
        <f>Depreciation!S5</f>
        <v>2022</v>
      </c>
      <c r="T23" s="98">
        <f>Depreciation!T5</f>
        <v>2023</v>
      </c>
      <c r="U23" s="98">
        <f>Depreciation!U5</f>
        <v>2024</v>
      </c>
      <c r="V23" s="98">
        <f>Depreciation!V5</f>
        <v>2025</v>
      </c>
      <c r="W23" s="98">
        <f>Depreciation!W5</f>
        <v>2026</v>
      </c>
      <c r="X23" s="98">
        <f>Depreciation!X5</f>
        <v>2027</v>
      </c>
      <c r="Y23" s="98">
        <f>Depreciation!Y5</f>
        <v>2028</v>
      </c>
      <c r="Z23" s="98">
        <f>Depreciation!Z5</f>
        <v>2029</v>
      </c>
      <c r="AA23" s="98">
        <f>Depreciation!AA5</f>
        <v>2030</v>
      </c>
      <c r="AB23" s="98">
        <f>Depreciation!AB5</f>
        <v>2031</v>
      </c>
      <c r="AC23" s="98">
        <f>Depreciation!AC5</f>
        <v>2032</v>
      </c>
      <c r="AD23" s="98">
        <f>Depreciation!AD5</f>
        <v>2033</v>
      </c>
      <c r="AE23" s="98">
        <f>Depreciation!AE5</f>
        <v>2034</v>
      </c>
      <c r="AF23" s="98">
        <f>Depreciation!AF5</f>
        <v>2035</v>
      </c>
      <c r="AG23" s="98">
        <f>Depreciation!AG5</f>
        <v>2036</v>
      </c>
      <c r="AH23" s="98">
        <f>Depreciation!AH5</f>
        <v>2037</v>
      </c>
      <c r="AI23" s="98">
        <f>Depreciation!AI5</f>
        <v>2038</v>
      </c>
      <c r="AJ23" s="98">
        <f>Depreciation!AJ5</f>
        <v>2039</v>
      </c>
      <c r="AK23" s="98">
        <f>Depreciation!AK5</f>
        <v>2040</v>
      </c>
      <c r="AL23" s="98">
        <f>Depreciation!AL5</f>
        <v>2041</v>
      </c>
      <c r="AM23" s="98">
        <f>Depreciation!AM5</f>
        <v>2042</v>
      </c>
      <c r="AN23" s="98">
        <f>Depreciation!AN5</f>
        <v>2043</v>
      </c>
      <c r="AO23" s="98">
        <f>Depreciation!AO5</f>
        <v>2044</v>
      </c>
      <c r="AP23" s="98">
        <f>Depreciation!AP5</f>
        <v>2045</v>
      </c>
      <c r="AQ23" s="98">
        <f>Depreciation!AQ5</f>
        <v>2046</v>
      </c>
      <c r="AR23" s="98">
        <f>Depreciation!AR5</f>
        <v>2047</v>
      </c>
      <c r="AS23" s="98">
        <f>Depreciation!AS5</f>
        <v>2048</v>
      </c>
      <c r="AT23" s="98">
        <f>Depreciation!AT5</f>
        <v>2049</v>
      </c>
      <c r="AU23" s="98">
        <f>Depreciation!AU5</f>
        <v>2050</v>
      </c>
      <c r="AV23" s="98">
        <f>Depreciation!AV5</f>
        <v>2051</v>
      </c>
      <c r="AW23" s="98">
        <f>Depreciation!AW5</f>
        <v>2052</v>
      </c>
      <c r="AX23" s="98">
        <f>Depreciation!AX5</f>
        <v>2053</v>
      </c>
      <c r="AY23" s="98">
        <f>Depreciation!AY5</f>
        <v>2054</v>
      </c>
      <c r="AZ23" s="98">
        <f>Depreciation!AZ5</f>
        <v>2055</v>
      </c>
      <c r="BA23" s="98">
        <f>Depreciation!BA5</f>
        <v>2056</v>
      </c>
      <c r="BB23" s="98">
        <f>Depreciation!BB5</f>
        <v>2057</v>
      </c>
      <c r="BC23" s="98">
        <f>Depreciation!BC5</f>
        <v>2058</v>
      </c>
      <c r="BD23" s="98">
        <f>Depreciation!BD5</f>
        <v>2059</v>
      </c>
      <c r="BE23" s="98">
        <f>Depreciation!BE5</f>
        <v>2060</v>
      </c>
      <c r="BF23" s="98">
        <f>Depreciation!BF5</f>
        <v>2061</v>
      </c>
      <c r="BG23" s="98">
        <f>Depreciation!BG5</f>
        <v>2062</v>
      </c>
      <c r="BH23" s="98">
        <f>Depreciation!BH5</f>
        <v>2063</v>
      </c>
      <c r="BI23" s="98">
        <f>Depreciation!BI5</f>
        <v>2064</v>
      </c>
      <c r="BJ23" s="98">
        <f>Depreciation!BJ5</f>
        <v>2065</v>
      </c>
      <c r="BK23" s="98">
        <f>Depreciation!BK5</f>
        <v>2066</v>
      </c>
      <c r="BL23" s="98">
        <f>Depreciation!BL5</f>
        <v>2067</v>
      </c>
      <c r="BM23" s="98">
        <f>Depreciation!BM5</f>
        <v>2068</v>
      </c>
      <c r="BN23" s="98">
        <f>Depreciation!BN5</f>
        <v>2069</v>
      </c>
      <c r="BO23" s="98">
        <f>Depreciation!BO5</f>
        <v>2070</v>
      </c>
      <c r="BP23" s="98">
        <f>Depreciation!BP5</f>
        <v>2071</v>
      </c>
      <c r="BQ23" s="98">
        <f>Depreciation!BQ5</f>
        <v>2072</v>
      </c>
      <c r="BR23" s="98">
        <f>Depreciation!BR5</f>
        <v>2073</v>
      </c>
      <c r="BS23" s="98">
        <f>Depreciation!BS5</f>
        <v>2074</v>
      </c>
      <c r="BT23" s="98">
        <f>Depreciation!BT5</f>
        <v>2075</v>
      </c>
      <c r="BU23" s="98">
        <f>Depreciation!BU5</f>
        <v>2076</v>
      </c>
      <c r="BV23" s="98">
        <f>Depreciation!BV5</f>
        <v>2077</v>
      </c>
      <c r="BW23" s="98">
        <f>Depreciation!BW5</f>
        <v>2078</v>
      </c>
      <c r="BX23" s="71"/>
      <c r="BY23" s="99" t="s">
        <v>24</v>
      </c>
    </row>
    <row r="24" spans="2:108" ht="15" customHeight="1">
      <c r="J24" s="9"/>
      <c r="K24" s="9"/>
      <c r="L24" s="9"/>
      <c r="M24" s="9"/>
      <c r="N24" s="9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0"/>
      <c r="BM24" s="100"/>
      <c r="BN24" s="100"/>
      <c r="BO24" s="100"/>
      <c r="BP24" s="100"/>
      <c r="BQ24" s="100"/>
      <c r="BR24" s="100"/>
      <c r="BS24" s="100"/>
      <c r="BT24" s="100"/>
      <c r="BU24" s="100"/>
      <c r="BV24" s="100"/>
      <c r="BW24" s="100"/>
      <c r="BX24" s="71"/>
      <c r="BY24" s="101">
        <f>SUM(CF7:CF20)</f>
        <v>0</v>
      </c>
    </row>
    <row r="25" spans="2:108" ht="15" customHeight="1">
      <c r="C25" s="102" t="s">
        <v>59</v>
      </c>
      <c r="J25" s="9"/>
      <c r="K25" s="9"/>
      <c r="L25" s="9"/>
      <c r="M25" s="9"/>
      <c r="N25" s="9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  <c r="BM25" s="100"/>
      <c r="BN25" s="100"/>
      <c r="BO25" s="100"/>
      <c r="BP25" s="100"/>
      <c r="BQ25" s="100"/>
      <c r="BR25" s="100"/>
      <c r="BS25" s="100"/>
      <c r="BT25" s="100"/>
      <c r="BU25" s="100"/>
      <c r="BV25" s="100"/>
      <c r="BW25" s="100"/>
      <c r="BX25" s="71"/>
      <c r="BY25" s="101"/>
    </row>
    <row r="26" spans="2:108" ht="15" customHeight="1">
      <c r="C26" s="92" t="str">
        <f>C8</f>
        <v>Transmission and distribution</v>
      </c>
      <c r="J26" s="159"/>
      <c r="K26" s="159"/>
      <c r="L26" s="159"/>
      <c r="M26" s="159"/>
      <c r="N26" s="159"/>
      <c r="O26" s="112">
        <f>O8*conv_2015_2010</f>
        <v>20.356130368822271</v>
      </c>
      <c r="P26" s="112">
        <f t="shared" ref="P26:AT26" si="1">P8*conv_2015_2010</f>
        <v>20.356130368822271</v>
      </c>
      <c r="Q26" s="112">
        <f t="shared" si="1"/>
        <v>20.356130368822271</v>
      </c>
      <c r="R26" s="112">
        <f t="shared" si="1"/>
        <v>20.356130368822271</v>
      </c>
      <c r="S26" s="112">
        <f t="shared" si="1"/>
        <v>20.356130368822271</v>
      </c>
      <c r="T26" s="114">
        <f t="shared" si="1"/>
        <v>20.356130368822271</v>
      </c>
      <c r="U26" s="114">
        <f t="shared" si="1"/>
        <v>20.356130368822271</v>
      </c>
      <c r="V26" s="114">
        <f t="shared" si="1"/>
        <v>20.356130368822271</v>
      </c>
      <c r="W26" s="114">
        <f t="shared" si="1"/>
        <v>20.356130368822271</v>
      </c>
      <c r="X26" s="114">
        <f t="shared" si="1"/>
        <v>20.356130368822271</v>
      </c>
      <c r="Y26" s="114">
        <f t="shared" si="1"/>
        <v>20.356130368822271</v>
      </c>
      <c r="Z26" s="114">
        <f t="shared" si="1"/>
        <v>20.356130368822271</v>
      </c>
      <c r="AA26" s="114">
        <f t="shared" si="1"/>
        <v>20.356130368822271</v>
      </c>
      <c r="AB26" s="114">
        <f t="shared" si="1"/>
        <v>20.356130368822271</v>
      </c>
      <c r="AC26" s="114">
        <f t="shared" si="1"/>
        <v>20.356130368822271</v>
      </c>
      <c r="AD26" s="114">
        <f t="shared" si="1"/>
        <v>20.356130368822271</v>
      </c>
      <c r="AE26" s="114">
        <f t="shared" si="1"/>
        <v>20.356130368822271</v>
      </c>
      <c r="AF26" s="114">
        <f t="shared" si="1"/>
        <v>20.356130368822271</v>
      </c>
      <c r="AG26" s="114">
        <f t="shared" si="1"/>
        <v>20.356130368822271</v>
      </c>
      <c r="AH26" s="114">
        <f t="shared" si="1"/>
        <v>20.356130368822271</v>
      </c>
      <c r="AI26" s="114">
        <f t="shared" si="1"/>
        <v>20.356130368822271</v>
      </c>
      <c r="AJ26" s="114">
        <f t="shared" si="1"/>
        <v>20.356130368822271</v>
      </c>
      <c r="AK26" s="114">
        <f t="shared" si="1"/>
        <v>20.356130368822271</v>
      </c>
      <c r="AL26" s="114">
        <f t="shared" si="1"/>
        <v>20.356130368822271</v>
      </c>
      <c r="AM26" s="114">
        <f t="shared" si="1"/>
        <v>20.356130368822271</v>
      </c>
      <c r="AN26" s="114">
        <f t="shared" si="1"/>
        <v>20.356130368822271</v>
      </c>
      <c r="AO26" s="114">
        <f t="shared" si="1"/>
        <v>20.356130368822271</v>
      </c>
      <c r="AP26" s="114">
        <f t="shared" si="1"/>
        <v>20.356130368822271</v>
      </c>
      <c r="AQ26" s="114">
        <f t="shared" si="1"/>
        <v>17.355838971171742</v>
      </c>
      <c r="AR26" s="114">
        <f t="shared" si="1"/>
        <v>3.2020366232347226</v>
      </c>
      <c r="AS26" s="114">
        <f t="shared" si="1"/>
        <v>3.2020366232347226</v>
      </c>
      <c r="AT26" s="114">
        <f t="shared" si="1"/>
        <v>3.2020366232347226</v>
      </c>
      <c r="AU26" s="114">
        <f t="shared" ref="AU26:BW26" si="2">AU8*conv_2015_2010</f>
        <v>3.2020366232347226</v>
      </c>
      <c r="AV26" s="114">
        <f t="shared" si="2"/>
        <v>3.2020366232347226</v>
      </c>
      <c r="AW26" s="114">
        <f t="shared" si="2"/>
        <v>3.2020366232347226</v>
      </c>
      <c r="AX26" s="114">
        <f t="shared" si="2"/>
        <v>3.2020366232347226</v>
      </c>
      <c r="AY26" s="114">
        <f t="shared" si="2"/>
        <v>3.2020366232347226</v>
      </c>
      <c r="AZ26" s="114">
        <f t="shared" si="2"/>
        <v>3.2020366232347226</v>
      </c>
      <c r="BA26" s="114">
        <f t="shared" si="2"/>
        <v>3.2020366232347226</v>
      </c>
      <c r="BB26" s="114">
        <f t="shared" si="2"/>
        <v>3.2020366232347226</v>
      </c>
      <c r="BC26" s="114">
        <f t="shared" si="2"/>
        <v>3.2020366232347226</v>
      </c>
      <c r="BD26" s="114">
        <f t="shared" si="2"/>
        <v>3.2020366232347226</v>
      </c>
      <c r="BE26" s="114">
        <f t="shared" si="2"/>
        <v>3.2020366232347226</v>
      </c>
      <c r="BF26" s="114">
        <f t="shared" si="2"/>
        <v>3.2020366232347226</v>
      </c>
      <c r="BG26" s="114">
        <f t="shared" si="2"/>
        <v>3.2020366232347226</v>
      </c>
      <c r="BH26" s="114">
        <f t="shared" si="2"/>
        <v>3.2020366232347199</v>
      </c>
      <c r="BI26" s="114">
        <f t="shared" si="2"/>
        <v>2.9529637489373153</v>
      </c>
      <c r="BJ26" s="114">
        <f t="shared" si="2"/>
        <v>2.3954696007104186</v>
      </c>
      <c r="BK26" s="114">
        <f t="shared" si="2"/>
        <v>1.7990054713066195</v>
      </c>
      <c r="BL26" s="114">
        <f t="shared" si="2"/>
        <v>0.90872232036165568</v>
      </c>
      <c r="BM26" s="114">
        <f t="shared" si="2"/>
        <v>0</v>
      </c>
      <c r="BN26" s="114">
        <f t="shared" si="2"/>
        <v>0</v>
      </c>
      <c r="BO26" s="114">
        <f t="shared" si="2"/>
        <v>0</v>
      </c>
      <c r="BP26" s="114">
        <f t="shared" si="2"/>
        <v>0</v>
      </c>
      <c r="BQ26" s="114">
        <f t="shared" si="2"/>
        <v>0</v>
      </c>
      <c r="BR26" s="114">
        <f t="shared" si="2"/>
        <v>0</v>
      </c>
      <c r="BS26" s="114">
        <f t="shared" si="2"/>
        <v>0</v>
      </c>
      <c r="BT26" s="114">
        <f t="shared" si="2"/>
        <v>0</v>
      </c>
      <c r="BU26" s="114">
        <f t="shared" si="2"/>
        <v>0</v>
      </c>
      <c r="BV26" s="114">
        <f t="shared" si="2"/>
        <v>0</v>
      </c>
      <c r="BW26" s="114">
        <f t="shared" si="2"/>
        <v>0</v>
      </c>
      <c r="BX26" s="71"/>
      <c r="BY26" s="101"/>
    </row>
    <row r="27" spans="2:108" ht="15" customHeight="1">
      <c r="C27" s="105" t="str">
        <f t="shared" ref="C27:C36" si="3">C9</f>
        <v>Services</v>
      </c>
      <c r="J27" s="159"/>
      <c r="K27" s="159"/>
      <c r="L27" s="159"/>
      <c r="M27" s="159"/>
      <c r="N27" s="159"/>
      <c r="O27" s="112">
        <f t="shared" ref="O27:AT27" si="4">O9*conv_2015_2010</f>
        <v>14.816107341299338</v>
      </c>
      <c r="P27" s="112">
        <f t="shared" si="4"/>
        <v>14.816107341299338</v>
      </c>
      <c r="Q27" s="112">
        <f t="shared" si="4"/>
        <v>14.816107341299338</v>
      </c>
      <c r="R27" s="112">
        <f t="shared" si="4"/>
        <v>14.816107341299338</v>
      </c>
      <c r="S27" s="112">
        <f t="shared" si="4"/>
        <v>14.816107341299338</v>
      </c>
      <c r="T27" s="114">
        <f t="shared" si="4"/>
        <v>14.816107341299338</v>
      </c>
      <c r="U27" s="114">
        <f t="shared" si="4"/>
        <v>14.816107341299338</v>
      </c>
      <c r="V27" s="114">
        <f t="shared" si="4"/>
        <v>14.816107341299338</v>
      </c>
      <c r="W27" s="114">
        <f t="shared" si="4"/>
        <v>14.816107341299338</v>
      </c>
      <c r="X27" s="114">
        <f t="shared" si="4"/>
        <v>14.816107341299338</v>
      </c>
      <c r="Y27" s="114">
        <f t="shared" si="4"/>
        <v>14.816107341299338</v>
      </c>
      <c r="Z27" s="114">
        <f t="shared" si="4"/>
        <v>14.816107341299338</v>
      </c>
      <c r="AA27" s="114">
        <f t="shared" si="4"/>
        <v>14.816107341299338</v>
      </c>
      <c r="AB27" s="114">
        <f t="shared" si="4"/>
        <v>14.816107341299338</v>
      </c>
      <c r="AC27" s="114">
        <f t="shared" si="4"/>
        <v>14.816107341299338</v>
      </c>
      <c r="AD27" s="114">
        <f t="shared" si="4"/>
        <v>14.816107341299338</v>
      </c>
      <c r="AE27" s="114">
        <f t="shared" si="4"/>
        <v>14.816107341299338</v>
      </c>
      <c r="AF27" s="114">
        <f t="shared" si="4"/>
        <v>14.816107341299338</v>
      </c>
      <c r="AG27" s="114">
        <f t="shared" si="4"/>
        <v>14.816107341299338</v>
      </c>
      <c r="AH27" s="114">
        <f t="shared" si="4"/>
        <v>14.816107341299338</v>
      </c>
      <c r="AI27" s="114">
        <f t="shared" si="4"/>
        <v>14.816107341299338</v>
      </c>
      <c r="AJ27" s="114">
        <f t="shared" si="4"/>
        <v>14.816107341299338</v>
      </c>
      <c r="AK27" s="114">
        <f t="shared" si="4"/>
        <v>14.816107341299338</v>
      </c>
      <c r="AL27" s="114">
        <f t="shared" si="4"/>
        <v>14.816107341299338</v>
      </c>
      <c r="AM27" s="114">
        <f t="shared" si="4"/>
        <v>14.816107341299338</v>
      </c>
      <c r="AN27" s="114">
        <f t="shared" si="4"/>
        <v>12.355615790835264</v>
      </c>
      <c r="AO27" s="114">
        <f t="shared" si="4"/>
        <v>1.7803199124817535</v>
      </c>
      <c r="AP27" s="114">
        <f t="shared" si="4"/>
        <v>1.7803199124817535</v>
      </c>
      <c r="AQ27" s="114">
        <f t="shared" si="4"/>
        <v>1.7803199124817535</v>
      </c>
      <c r="AR27" s="114">
        <f t="shared" si="4"/>
        <v>1.7803199124817535</v>
      </c>
      <c r="AS27" s="114">
        <f t="shared" si="4"/>
        <v>1.7803199124817535</v>
      </c>
      <c r="AT27" s="114">
        <f t="shared" si="4"/>
        <v>1.7803199124817535</v>
      </c>
      <c r="AU27" s="114">
        <f t="shared" ref="AU27:BW27" si="5">AU9*conv_2015_2010</f>
        <v>1.7803199124817535</v>
      </c>
      <c r="AV27" s="114">
        <f t="shared" si="5"/>
        <v>1.7803199124817535</v>
      </c>
      <c r="AW27" s="114">
        <f t="shared" si="5"/>
        <v>1.7803199124817535</v>
      </c>
      <c r="AX27" s="114">
        <f t="shared" si="5"/>
        <v>1.7803199124817535</v>
      </c>
      <c r="AY27" s="114">
        <f t="shared" si="5"/>
        <v>1.7803199124817535</v>
      </c>
      <c r="AZ27" s="114">
        <f t="shared" si="5"/>
        <v>1.7803199124817535</v>
      </c>
      <c r="BA27" s="114">
        <f t="shared" si="5"/>
        <v>1.7803199124817535</v>
      </c>
      <c r="BB27" s="114">
        <f t="shared" si="5"/>
        <v>1.7803199124817535</v>
      </c>
      <c r="BC27" s="114">
        <f t="shared" si="5"/>
        <v>1.7803199124817535</v>
      </c>
      <c r="BD27" s="114">
        <f t="shared" si="5"/>
        <v>1.7803199124817535</v>
      </c>
      <c r="BE27" s="114">
        <f t="shared" si="5"/>
        <v>1.7803199124817535</v>
      </c>
      <c r="BF27" s="114">
        <f t="shared" si="5"/>
        <v>1.7803199124817535</v>
      </c>
      <c r="BG27" s="114">
        <f t="shared" si="5"/>
        <v>1.7803199124817535</v>
      </c>
      <c r="BH27" s="114">
        <f t="shared" si="5"/>
        <v>1.7803199124817681</v>
      </c>
      <c r="BI27" s="114">
        <f t="shared" si="5"/>
        <v>1.4677119504448068</v>
      </c>
      <c r="BJ27" s="114">
        <f t="shared" si="5"/>
        <v>1.0876027087847147</v>
      </c>
      <c r="BK27" s="114">
        <f t="shared" si="5"/>
        <v>0.67532367785533853</v>
      </c>
      <c r="BL27" s="114">
        <f t="shared" si="5"/>
        <v>0.34265282511813328</v>
      </c>
      <c r="BM27" s="114">
        <f t="shared" si="5"/>
        <v>0</v>
      </c>
      <c r="BN27" s="114">
        <f t="shared" si="5"/>
        <v>0</v>
      </c>
      <c r="BO27" s="114">
        <f t="shared" si="5"/>
        <v>0</v>
      </c>
      <c r="BP27" s="114">
        <f t="shared" si="5"/>
        <v>0</v>
      </c>
      <c r="BQ27" s="114">
        <f t="shared" si="5"/>
        <v>0</v>
      </c>
      <c r="BR27" s="114">
        <f t="shared" si="5"/>
        <v>0</v>
      </c>
      <c r="BS27" s="114">
        <f t="shared" si="5"/>
        <v>0</v>
      </c>
      <c r="BT27" s="114">
        <f t="shared" si="5"/>
        <v>0</v>
      </c>
      <c r="BU27" s="114">
        <f t="shared" si="5"/>
        <v>0</v>
      </c>
      <c r="BV27" s="114">
        <f t="shared" si="5"/>
        <v>0</v>
      </c>
      <c r="BW27" s="114">
        <f t="shared" si="5"/>
        <v>0</v>
      </c>
      <c r="BX27" s="104"/>
      <c r="BY27" s="101"/>
    </row>
    <row r="28" spans="2:108" ht="15" customHeight="1">
      <c r="C28" s="105" t="str">
        <f t="shared" si="3"/>
        <v>Cathodic Protection</v>
      </c>
      <c r="J28" s="159"/>
      <c r="K28" s="159"/>
      <c r="L28" s="159"/>
      <c r="M28" s="159"/>
      <c r="N28" s="159"/>
      <c r="O28" s="112">
        <f t="shared" ref="O28:AT28" si="6">O10*conv_2015_2010</f>
        <v>4.4544925593636174E-2</v>
      </c>
      <c r="P28" s="112">
        <f t="shared" si="6"/>
        <v>4.4544925593636174E-2</v>
      </c>
      <c r="Q28" s="112">
        <f t="shared" si="6"/>
        <v>4.4544925593636174E-2</v>
      </c>
      <c r="R28" s="112">
        <f t="shared" si="6"/>
        <v>4.4544925593636174E-2</v>
      </c>
      <c r="S28" s="112">
        <f t="shared" si="6"/>
        <v>4.4544925593636174E-2</v>
      </c>
      <c r="T28" s="114">
        <f t="shared" si="6"/>
        <v>4.4544925593636174E-2</v>
      </c>
      <c r="U28" s="114">
        <f t="shared" si="6"/>
        <v>4.4544925593636174E-2</v>
      </c>
      <c r="V28" s="114">
        <f t="shared" si="6"/>
        <v>4.4544925593636174E-2</v>
      </c>
      <c r="W28" s="114">
        <f t="shared" si="6"/>
        <v>4.4544925593636174E-2</v>
      </c>
      <c r="X28" s="114">
        <f t="shared" si="6"/>
        <v>4.4544925593636174E-2</v>
      </c>
      <c r="Y28" s="114">
        <f t="shared" si="6"/>
        <v>4.4544925593636174E-2</v>
      </c>
      <c r="Z28" s="114">
        <f t="shared" si="6"/>
        <v>4.4544925593636174E-2</v>
      </c>
      <c r="AA28" s="114">
        <f t="shared" si="6"/>
        <v>4.4544925593636174E-2</v>
      </c>
      <c r="AB28" s="114">
        <f t="shared" si="6"/>
        <v>4.4544925593636174E-2</v>
      </c>
      <c r="AC28" s="114">
        <f t="shared" si="6"/>
        <v>4.4544925593636174E-2</v>
      </c>
      <c r="AD28" s="114">
        <f t="shared" si="6"/>
        <v>4.4544925593636174E-2</v>
      </c>
      <c r="AE28" s="114">
        <f t="shared" si="6"/>
        <v>4.4544925593636174E-2</v>
      </c>
      <c r="AF28" s="114">
        <f t="shared" si="6"/>
        <v>4.4544925593636174E-2</v>
      </c>
      <c r="AG28" s="114">
        <f t="shared" si="6"/>
        <v>4.4544925593636174E-2</v>
      </c>
      <c r="AH28" s="114">
        <f t="shared" si="6"/>
        <v>4.4544925593636174E-2</v>
      </c>
      <c r="AI28" s="114">
        <f t="shared" si="6"/>
        <v>4.4544925593636174E-2</v>
      </c>
      <c r="AJ28" s="114">
        <f t="shared" si="6"/>
        <v>4.4544925593636174E-2</v>
      </c>
      <c r="AK28" s="114">
        <f t="shared" si="6"/>
        <v>4.4544925593636174E-2</v>
      </c>
      <c r="AL28" s="114">
        <f t="shared" si="6"/>
        <v>4.4544925593636174E-2</v>
      </c>
      <c r="AM28" s="114">
        <f t="shared" si="6"/>
        <v>4.4544925593636174E-2</v>
      </c>
      <c r="AN28" s="114">
        <f t="shared" si="6"/>
        <v>4.4544925593636174E-2</v>
      </c>
      <c r="AO28" s="114">
        <f t="shared" si="6"/>
        <v>4.4544925593636174E-2</v>
      </c>
      <c r="AP28" s="114">
        <f t="shared" si="6"/>
        <v>4.4544925593636174E-2</v>
      </c>
      <c r="AQ28" s="114">
        <f t="shared" si="6"/>
        <v>4.4544925593636174E-2</v>
      </c>
      <c r="AR28" s="114">
        <f t="shared" si="6"/>
        <v>4.4544925593636174E-2</v>
      </c>
      <c r="AS28" s="114">
        <f t="shared" si="6"/>
        <v>4.4544925593636174E-2</v>
      </c>
      <c r="AT28" s="114">
        <f t="shared" si="6"/>
        <v>4.4544925593636174E-2</v>
      </c>
      <c r="AU28" s="114">
        <f t="shared" ref="AU28:BW28" si="7">AU10*conv_2015_2010</f>
        <v>4.4544925593636174E-2</v>
      </c>
      <c r="AV28" s="114">
        <f t="shared" si="7"/>
        <v>4.4544925593636174E-2</v>
      </c>
      <c r="AW28" s="114">
        <f t="shared" si="7"/>
        <v>4.4544925593636174E-2</v>
      </c>
      <c r="AX28" s="114">
        <f t="shared" si="7"/>
        <v>4.4544925593636174E-2</v>
      </c>
      <c r="AY28" s="114">
        <f t="shared" si="7"/>
        <v>4.4544925593636174E-2</v>
      </c>
      <c r="AZ28" s="114">
        <f t="shared" si="7"/>
        <v>4.4544925593636174E-2</v>
      </c>
      <c r="BA28" s="114">
        <f t="shared" si="7"/>
        <v>4.4544925593636174E-2</v>
      </c>
      <c r="BB28" s="114">
        <f t="shared" si="7"/>
        <v>4.4544925593636174E-2</v>
      </c>
      <c r="BC28" s="114">
        <f t="shared" si="7"/>
        <v>2.9512936841025857E-2</v>
      </c>
      <c r="BD28" s="114">
        <f t="shared" si="7"/>
        <v>2.3031131144450052E-2</v>
      </c>
      <c r="BE28" s="114">
        <f t="shared" si="7"/>
        <v>2.3031131144450052E-2</v>
      </c>
      <c r="BF28" s="114">
        <f t="shared" si="7"/>
        <v>2.3031131144450052E-2</v>
      </c>
      <c r="BG28" s="114">
        <f t="shared" si="7"/>
        <v>2.3031131144450052E-2</v>
      </c>
      <c r="BH28" s="114">
        <f t="shared" si="7"/>
        <v>2.3031131144450136E-2</v>
      </c>
      <c r="BI28" s="114">
        <f t="shared" si="7"/>
        <v>2.0721664194398234E-2</v>
      </c>
      <c r="BJ28" s="114">
        <f t="shared" si="7"/>
        <v>1.801682706677878E-2</v>
      </c>
      <c r="BK28" s="114">
        <f t="shared" si="7"/>
        <v>1.52479131076336E-2</v>
      </c>
      <c r="BL28" s="114">
        <f t="shared" si="7"/>
        <v>8.7151317445156688E-3</v>
      </c>
      <c r="BM28" s="114">
        <f t="shared" si="7"/>
        <v>0</v>
      </c>
      <c r="BN28" s="114">
        <f t="shared" si="7"/>
        <v>0</v>
      </c>
      <c r="BO28" s="114">
        <f t="shared" si="7"/>
        <v>0</v>
      </c>
      <c r="BP28" s="114">
        <f t="shared" si="7"/>
        <v>0</v>
      </c>
      <c r="BQ28" s="114">
        <f t="shared" si="7"/>
        <v>0</v>
      </c>
      <c r="BR28" s="114">
        <f t="shared" si="7"/>
        <v>0</v>
      </c>
      <c r="BS28" s="114">
        <f t="shared" si="7"/>
        <v>0</v>
      </c>
      <c r="BT28" s="114">
        <f t="shared" si="7"/>
        <v>0</v>
      </c>
      <c r="BU28" s="114">
        <f t="shared" si="7"/>
        <v>0</v>
      </c>
      <c r="BV28" s="114">
        <f t="shared" si="7"/>
        <v>0</v>
      </c>
      <c r="BW28" s="114">
        <f t="shared" si="7"/>
        <v>0</v>
      </c>
      <c r="BX28" s="104"/>
      <c r="BY28" s="101"/>
    </row>
    <row r="29" spans="2:108" ht="15" customHeight="1">
      <c r="C29" s="105" t="str">
        <f t="shared" si="3"/>
        <v>Supply Regs/Valve stations</v>
      </c>
      <c r="J29" s="159"/>
      <c r="K29" s="159"/>
      <c r="L29" s="159"/>
      <c r="M29" s="159"/>
      <c r="N29" s="159"/>
      <c r="O29" s="112">
        <f t="shared" ref="O29:AT29" si="8">O11*conv_2015_2010</f>
        <v>1.5353545174740515</v>
      </c>
      <c r="P29" s="112">
        <f t="shared" si="8"/>
        <v>1.5353545174740515</v>
      </c>
      <c r="Q29" s="112">
        <f t="shared" si="8"/>
        <v>1.5353545174740515</v>
      </c>
      <c r="R29" s="112">
        <f t="shared" si="8"/>
        <v>1.5353545174740515</v>
      </c>
      <c r="S29" s="112">
        <f t="shared" si="8"/>
        <v>1.5353545174740515</v>
      </c>
      <c r="T29" s="114">
        <f t="shared" si="8"/>
        <v>1.5353545174740515</v>
      </c>
      <c r="U29" s="114">
        <f t="shared" si="8"/>
        <v>1.5353545174740515</v>
      </c>
      <c r="V29" s="114">
        <f t="shared" si="8"/>
        <v>1.5353545174740515</v>
      </c>
      <c r="W29" s="114">
        <f t="shared" si="8"/>
        <v>1.5353545174740515</v>
      </c>
      <c r="X29" s="114">
        <f t="shared" si="8"/>
        <v>1.5353545174740515</v>
      </c>
      <c r="Y29" s="114">
        <f t="shared" si="8"/>
        <v>1.5353545174740515</v>
      </c>
      <c r="Z29" s="114">
        <f t="shared" si="8"/>
        <v>1.5353545174740515</v>
      </c>
      <c r="AA29" s="114">
        <f t="shared" si="8"/>
        <v>1.5353545174740515</v>
      </c>
      <c r="AB29" s="114">
        <f t="shared" si="8"/>
        <v>0.61816646483882776</v>
      </c>
      <c r="AC29" s="114">
        <f t="shared" si="8"/>
        <v>0.17702778812719872</v>
      </c>
      <c r="AD29" s="114">
        <f t="shared" si="8"/>
        <v>0.17702778812719872</v>
      </c>
      <c r="AE29" s="114">
        <f t="shared" si="8"/>
        <v>0.17702778812719872</v>
      </c>
      <c r="AF29" s="114">
        <f t="shared" si="8"/>
        <v>0.17702778812719872</v>
      </c>
      <c r="AG29" s="114">
        <f t="shared" si="8"/>
        <v>0.17702778812719872</v>
      </c>
      <c r="AH29" s="114">
        <f t="shared" si="8"/>
        <v>0.17702778812719872</v>
      </c>
      <c r="AI29" s="114">
        <f t="shared" si="8"/>
        <v>0.17702778812719872</v>
      </c>
      <c r="AJ29" s="114">
        <f t="shared" si="8"/>
        <v>0.17702778812719872</v>
      </c>
      <c r="AK29" s="114">
        <f t="shared" si="8"/>
        <v>0.17702778812719872</v>
      </c>
      <c r="AL29" s="114">
        <f t="shared" si="8"/>
        <v>0.17702778812719872</v>
      </c>
      <c r="AM29" s="114">
        <f t="shared" si="8"/>
        <v>0.17702778812719872</v>
      </c>
      <c r="AN29" s="114">
        <f t="shared" si="8"/>
        <v>0.17702778812719872</v>
      </c>
      <c r="AO29" s="114">
        <f t="shared" si="8"/>
        <v>0.17702778812719872</v>
      </c>
      <c r="AP29" s="114">
        <f t="shared" si="8"/>
        <v>0.17702778812719872</v>
      </c>
      <c r="AQ29" s="114">
        <f t="shared" si="8"/>
        <v>0.17702778812719872</v>
      </c>
      <c r="AR29" s="114">
        <f t="shared" si="8"/>
        <v>0.17702778812719872</v>
      </c>
      <c r="AS29" s="114">
        <f t="shared" si="8"/>
        <v>0.17702778812719872</v>
      </c>
      <c r="AT29" s="114">
        <f t="shared" si="8"/>
        <v>0.17702778812719872</v>
      </c>
      <c r="AU29" s="114">
        <f t="shared" ref="AU29:BW29" si="9">AU11*conv_2015_2010</f>
        <v>0.17702778812719872</v>
      </c>
      <c r="AV29" s="114">
        <f t="shared" si="9"/>
        <v>0.17702778812719872</v>
      </c>
      <c r="AW29" s="114">
        <f t="shared" si="9"/>
        <v>0.17702778812719872</v>
      </c>
      <c r="AX29" s="114">
        <f t="shared" si="9"/>
        <v>0.17702778812719872</v>
      </c>
      <c r="AY29" s="114">
        <f t="shared" si="9"/>
        <v>0.17702778812719872</v>
      </c>
      <c r="AZ29" s="114">
        <f t="shared" si="9"/>
        <v>0.17702778812719872</v>
      </c>
      <c r="BA29" s="114">
        <f t="shared" si="9"/>
        <v>0.17702778812719872</v>
      </c>
      <c r="BB29" s="114">
        <f t="shared" si="9"/>
        <v>0.17702778812719872</v>
      </c>
      <c r="BC29" s="114">
        <f t="shared" si="9"/>
        <v>0.17702778812719872</v>
      </c>
      <c r="BD29" s="114">
        <f t="shared" si="9"/>
        <v>0.17702778812719872</v>
      </c>
      <c r="BE29" s="114">
        <f t="shared" si="9"/>
        <v>0.17702778812719872</v>
      </c>
      <c r="BF29" s="114">
        <f t="shared" si="9"/>
        <v>0.17702778812719872</v>
      </c>
      <c r="BG29" s="114">
        <f t="shared" si="9"/>
        <v>0.17702778812719872</v>
      </c>
      <c r="BH29" s="114">
        <f t="shared" si="9"/>
        <v>0.17702778812719813</v>
      </c>
      <c r="BI29" s="114">
        <f t="shared" si="9"/>
        <v>0.15878355084715468</v>
      </c>
      <c r="BJ29" s="114">
        <f t="shared" si="9"/>
        <v>0.1364467381076008</v>
      </c>
      <c r="BK29" s="114">
        <f t="shared" si="9"/>
        <v>0.11101333891953022</v>
      </c>
      <c r="BL29" s="114">
        <f t="shared" si="9"/>
        <v>6.139002523987306E-2</v>
      </c>
      <c r="BM29" s="114">
        <f t="shared" si="9"/>
        <v>0</v>
      </c>
      <c r="BN29" s="114">
        <f t="shared" si="9"/>
        <v>0</v>
      </c>
      <c r="BO29" s="114">
        <f t="shared" si="9"/>
        <v>0</v>
      </c>
      <c r="BP29" s="114">
        <f t="shared" si="9"/>
        <v>0</v>
      </c>
      <c r="BQ29" s="114">
        <f t="shared" si="9"/>
        <v>0</v>
      </c>
      <c r="BR29" s="114">
        <f t="shared" si="9"/>
        <v>0</v>
      </c>
      <c r="BS29" s="114">
        <f t="shared" si="9"/>
        <v>0</v>
      </c>
      <c r="BT29" s="114">
        <f t="shared" si="9"/>
        <v>0</v>
      </c>
      <c r="BU29" s="114">
        <f t="shared" si="9"/>
        <v>0</v>
      </c>
      <c r="BV29" s="114">
        <f t="shared" si="9"/>
        <v>0</v>
      </c>
      <c r="BW29" s="114">
        <f t="shared" si="9"/>
        <v>0</v>
      </c>
      <c r="BX29" s="104"/>
      <c r="BY29" s="101"/>
    </row>
    <row r="30" spans="2:108" ht="15" customHeight="1">
      <c r="C30" s="105" t="str">
        <f t="shared" si="3"/>
        <v>Meters</v>
      </c>
      <c r="J30" s="159"/>
      <c r="K30" s="159"/>
      <c r="L30" s="159"/>
      <c r="M30" s="159"/>
      <c r="N30" s="159"/>
      <c r="O30" s="112">
        <f t="shared" ref="O30:AT30" si="10">O12*conv_2015_2010</f>
        <v>10.673217110513823</v>
      </c>
      <c r="P30" s="112">
        <f t="shared" si="10"/>
        <v>10.673217110513823</v>
      </c>
      <c r="Q30" s="112">
        <f t="shared" si="10"/>
        <v>10.673217110513823</v>
      </c>
      <c r="R30" s="112">
        <f t="shared" si="10"/>
        <v>10.673217110513823</v>
      </c>
      <c r="S30" s="112">
        <f t="shared" si="10"/>
        <v>10.673217110513823</v>
      </c>
      <c r="T30" s="114">
        <f t="shared" si="10"/>
        <v>4.3471205456568836</v>
      </c>
      <c r="U30" s="114">
        <f t="shared" si="10"/>
        <v>0.60778136547373807</v>
      </c>
      <c r="V30" s="114">
        <f t="shared" si="10"/>
        <v>0.60778136547373807</v>
      </c>
      <c r="W30" s="114">
        <f t="shared" si="10"/>
        <v>0.60778136547373807</v>
      </c>
      <c r="X30" s="114">
        <f t="shared" si="10"/>
        <v>0.60778136547373807</v>
      </c>
      <c r="Y30" s="114">
        <f t="shared" si="10"/>
        <v>0.60778136547373807</v>
      </c>
      <c r="Z30" s="114">
        <f t="shared" si="10"/>
        <v>0.60778136547373807</v>
      </c>
      <c r="AA30" s="114">
        <f t="shared" si="10"/>
        <v>0.60778136547373807</v>
      </c>
      <c r="AB30" s="114">
        <f t="shared" si="10"/>
        <v>0.60778136547373807</v>
      </c>
      <c r="AC30" s="114">
        <f t="shared" si="10"/>
        <v>0.60778136547373807</v>
      </c>
      <c r="AD30" s="114">
        <f t="shared" si="10"/>
        <v>0.60778136547373807</v>
      </c>
      <c r="AE30" s="114">
        <f t="shared" si="10"/>
        <v>0.60778136547373807</v>
      </c>
      <c r="AF30" s="114">
        <f t="shared" si="10"/>
        <v>0.60778136547373807</v>
      </c>
      <c r="AG30" s="114">
        <f t="shared" si="10"/>
        <v>0.60778136547373807</v>
      </c>
      <c r="AH30" s="114">
        <f t="shared" si="10"/>
        <v>0.60778136547373807</v>
      </c>
      <c r="AI30" s="114">
        <f t="shared" si="10"/>
        <v>0.60778136547373807</v>
      </c>
      <c r="AJ30" s="114">
        <f t="shared" si="10"/>
        <v>0.60778136547373807</v>
      </c>
      <c r="AK30" s="114">
        <f t="shared" si="10"/>
        <v>0.60778136547373807</v>
      </c>
      <c r="AL30" s="114">
        <f t="shared" si="10"/>
        <v>0.60778136547373807</v>
      </c>
      <c r="AM30" s="114">
        <f t="shared" si="10"/>
        <v>0.60778136547373807</v>
      </c>
      <c r="AN30" s="114">
        <f t="shared" si="10"/>
        <v>0.60778136547373673</v>
      </c>
      <c r="AO30" s="114">
        <f t="shared" si="10"/>
        <v>0.50927002255350384</v>
      </c>
      <c r="AP30" s="114">
        <f t="shared" si="10"/>
        <v>0.40524220728078841</v>
      </c>
      <c r="AQ30" s="114">
        <f t="shared" si="10"/>
        <v>0.28074327881746436</v>
      </c>
      <c r="AR30" s="114">
        <f t="shared" si="10"/>
        <v>0.14627328745054771</v>
      </c>
      <c r="AS30" s="114">
        <f t="shared" si="10"/>
        <v>0</v>
      </c>
      <c r="AT30" s="114">
        <f t="shared" si="10"/>
        <v>0</v>
      </c>
      <c r="AU30" s="114">
        <f t="shared" ref="AU30:BW30" si="11">AU12*conv_2015_2010</f>
        <v>0</v>
      </c>
      <c r="AV30" s="114">
        <f t="shared" si="11"/>
        <v>0</v>
      </c>
      <c r="AW30" s="114">
        <f t="shared" si="11"/>
        <v>0</v>
      </c>
      <c r="AX30" s="114">
        <f t="shared" si="11"/>
        <v>0</v>
      </c>
      <c r="AY30" s="114">
        <f t="shared" si="11"/>
        <v>0</v>
      </c>
      <c r="AZ30" s="114">
        <f t="shared" si="11"/>
        <v>0</v>
      </c>
      <c r="BA30" s="114">
        <f t="shared" si="11"/>
        <v>0</v>
      </c>
      <c r="BB30" s="114">
        <f t="shared" si="11"/>
        <v>0</v>
      </c>
      <c r="BC30" s="114">
        <f t="shared" si="11"/>
        <v>0</v>
      </c>
      <c r="BD30" s="114">
        <f t="shared" si="11"/>
        <v>0</v>
      </c>
      <c r="BE30" s="114">
        <f t="shared" si="11"/>
        <v>0</v>
      </c>
      <c r="BF30" s="114">
        <f t="shared" si="11"/>
        <v>0</v>
      </c>
      <c r="BG30" s="114">
        <f t="shared" si="11"/>
        <v>0</v>
      </c>
      <c r="BH30" s="114">
        <f t="shared" si="11"/>
        <v>0</v>
      </c>
      <c r="BI30" s="114">
        <f t="shared" si="11"/>
        <v>0</v>
      </c>
      <c r="BJ30" s="114">
        <f t="shared" si="11"/>
        <v>0</v>
      </c>
      <c r="BK30" s="114">
        <f t="shared" si="11"/>
        <v>0</v>
      </c>
      <c r="BL30" s="114">
        <f t="shared" si="11"/>
        <v>0</v>
      </c>
      <c r="BM30" s="114">
        <f t="shared" si="11"/>
        <v>0</v>
      </c>
      <c r="BN30" s="114">
        <f t="shared" si="11"/>
        <v>0</v>
      </c>
      <c r="BO30" s="114">
        <f t="shared" si="11"/>
        <v>0</v>
      </c>
      <c r="BP30" s="114">
        <f t="shared" si="11"/>
        <v>0</v>
      </c>
      <c r="BQ30" s="114">
        <f t="shared" si="11"/>
        <v>0</v>
      </c>
      <c r="BR30" s="114">
        <f t="shared" si="11"/>
        <v>0</v>
      </c>
      <c r="BS30" s="114">
        <f t="shared" si="11"/>
        <v>0</v>
      </c>
      <c r="BT30" s="114">
        <f t="shared" si="11"/>
        <v>0</v>
      </c>
      <c r="BU30" s="114">
        <f t="shared" si="11"/>
        <v>0</v>
      </c>
      <c r="BV30" s="114">
        <f t="shared" si="11"/>
        <v>0</v>
      </c>
      <c r="BW30" s="114">
        <f t="shared" si="11"/>
        <v>0</v>
      </c>
      <c r="BX30" s="104"/>
      <c r="BY30" s="101"/>
    </row>
    <row r="31" spans="2:108" ht="15" customHeight="1">
      <c r="C31" s="105" t="str">
        <f t="shared" si="3"/>
        <v>Land</v>
      </c>
      <c r="J31" s="159"/>
      <c r="K31" s="159"/>
      <c r="L31" s="159"/>
      <c r="M31" s="159"/>
      <c r="N31" s="159"/>
      <c r="O31" s="112">
        <f t="shared" ref="O31:AT31" si="12">O13*conv_2015_2010</f>
        <v>0</v>
      </c>
      <c r="P31" s="112">
        <f t="shared" si="12"/>
        <v>0</v>
      </c>
      <c r="Q31" s="112">
        <f t="shared" si="12"/>
        <v>0</v>
      </c>
      <c r="R31" s="112">
        <f t="shared" si="12"/>
        <v>0</v>
      </c>
      <c r="S31" s="112">
        <f t="shared" si="12"/>
        <v>0</v>
      </c>
      <c r="T31" s="114">
        <f t="shared" si="12"/>
        <v>0</v>
      </c>
      <c r="U31" s="114">
        <f t="shared" si="12"/>
        <v>0</v>
      </c>
      <c r="V31" s="114">
        <f t="shared" si="12"/>
        <v>0</v>
      </c>
      <c r="W31" s="114">
        <f t="shared" si="12"/>
        <v>0</v>
      </c>
      <c r="X31" s="114">
        <f t="shared" si="12"/>
        <v>0</v>
      </c>
      <c r="Y31" s="114">
        <f t="shared" si="12"/>
        <v>0</v>
      </c>
      <c r="Z31" s="114">
        <f t="shared" si="12"/>
        <v>0</v>
      </c>
      <c r="AA31" s="114">
        <f t="shared" si="12"/>
        <v>0</v>
      </c>
      <c r="AB31" s="114">
        <f t="shared" si="12"/>
        <v>0</v>
      </c>
      <c r="AC31" s="114">
        <f t="shared" si="12"/>
        <v>0</v>
      </c>
      <c r="AD31" s="114">
        <f t="shared" si="12"/>
        <v>0</v>
      </c>
      <c r="AE31" s="114">
        <f t="shared" si="12"/>
        <v>0</v>
      </c>
      <c r="AF31" s="114">
        <f t="shared" si="12"/>
        <v>0</v>
      </c>
      <c r="AG31" s="114">
        <f t="shared" si="12"/>
        <v>0</v>
      </c>
      <c r="AH31" s="114">
        <f t="shared" si="12"/>
        <v>0</v>
      </c>
      <c r="AI31" s="114">
        <f t="shared" si="12"/>
        <v>0</v>
      </c>
      <c r="AJ31" s="114">
        <f t="shared" si="12"/>
        <v>0</v>
      </c>
      <c r="AK31" s="114">
        <f t="shared" si="12"/>
        <v>0</v>
      </c>
      <c r="AL31" s="114">
        <f t="shared" si="12"/>
        <v>0</v>
      </c>
      <c r="AM31" s="114">
        <f t="shared" si="12"/>
        <v>0</v>
      </c>
      <c r="AN31" s="114">
        <f t="shared" si="12"/>
        <v>0</v>
      </c>
      <c r="AO31" s="114">
        <f t="shared" si="12"/>
        <v>0</v>
      </c>
      <c r="AP31" s="114">
        <f t="shared" si="12"/>
        <v>0</v>
      </c>
      <c r="AQ31" s="114">
        <f t="shared" si="12"/>
        <v>0</v>
      </c>
      <c r="AR31" s="114">
        <f t="shared" si="12"/>
        <v>0</v>
      </c>
      <c r="AS31" s="114">
        <f t="shared" si="12"/>
        <v>0</v>
      </c>
      <c r="AT31" s="114">
        <f t="shared" si="12"/>
        <v>0</v>
      </c>
      <c r="AU31" s="114">
        <f t="shared" ref="AU31:BW31" si="13">AU13*conv_2015_2010</f>
        <v>0</v>
      </c>
      <c r="AV31" s="114">
        <f t="shared" si="13"/>
        <v>0</v>
      </c>
      <c r="AW31" s="114">
        <f t="shared" si="13"/>
        <v>0</v>
      </c>
      <c r="AX31" s="114">
        <f t="shared" si="13"/>
        <v>0</v>
      </c>
      <c r="AY31" s="114">
        <f t="shared" si="13"/>
        <v>0</v>
      </c>
      <c r="AZ31" s="114">
        <f t="shared" si="13"/>
        <v>0</v>
      </c>
      <c r="BA31" s="114">
        <f t="shared" si="13"/>
        <v>0</v>
      </c>
      <c r="BB31" s="114">
        <f t="shared" si="13"/>
        <v>0</v>
      </c>
      <c r="BC31" s="114">
        <f t="shared" si="13"/>
        <v>0</v>
      </c>
      <c r="BD31" s="114">
        <f t="shared" si="13"/>
        <v>0</v>
      </c>
      <c r="BE31" s="114">
        <f t="shared" si="13"/>
        <v>0</v>
      </c>
      <c r="BF31" s="114">
        <f t="shared" si="13"/>
        <v>0</v>
      </c>
      <c r="BG31" s="114">
        <f t="shared" si="13"/>
        <v>0</v>
      </c>
      <c r="BH31" s="114">
        <f t="shared" si="13"/>
        <v>0</v>
      </c>
      <c r="BI31" s="114">
        <f t="shared" si="13"/>
        <v>0</v>
      </c>
      <c r="BJ31" s="114">
        <f t="shared" si="13"/>
        <v>0</v>
      </c>
      <c r="BK31" s="114">
        <f t="shared" si="13"/>
        <v>0</v>
      </c>
      <c r="BL31" s="114">
        <f t="shared" si="13"/>
        <v>0</v>
      </c>
      <c r="BM31" s="114">
        <f t="shared" si="13"/>
        <v>0</v>
      </c>
      <c r="BN31" s="114">
        <f t="shared" si="13"/>
        <v>0</v>
      </c>
      <c r="BO31" s="114">
        <f t="shared" si="13"/>
        <v>0</v>
      </c>
      <c r="BP31" s="114">
        <f t="shared" si="13"/>
        <v>0</v>
      </c>
      <c r="BQ31" s="114">
        <f t="shared" si="13"/>
        <v>0</v>
      </c>
      <c r="BR31" s="114">
        <f t="shared" si="13"/>
        <v>0</v>
      </c>
      <c r="BS31" s="114">
        <f t="shared" si="13"/>
        <v>0</v>
      </c>
      <c r="BT31" s="114">
        <f t="shared" si="13"/>
        <v>0</v>
      </c>
      <c r="BU31" s="114">
        <f t="shared" si="13"/>
        <v>0</v>
      </c>
      <c r="BV31" s="114">
        <f t="shared" si="13"/>
        <v>0</v>
      </c>
      <c r="BW31" s="114">
        <f t="shared" si="13"/>
        <v>0</v>
      </c>
      <c r="BX31" s="104"/>
      <c r="BY31" s="101"/>
    </row>
    <row r="32" spans="2:108" ht="15" customHeight="1">
      <c r="C32" s="105" t="str">
        <f t="shared" si="3"/>
        <v>IT</v>
      </c>
      <c r="J32" s="159"/>
      <c r="K32" s="159"/>
      <c r="L32" s="159"/>
      <c r="M32" s="159"/>
      <c r="N32" s="159"/>
      <c r="O32" s="112">
        <f t="shared" ref="O32:AT32" si="14">O14*conv_2015_2010</f>
        <v>9.3132084757812823</v>
      </c>
      <c r="P32" s="112">
        <f t="shared" si="14"/>
        <v>3.8626950234904545</v>
      </c>
      <c r="Q32" s="112">
        <f t="shared" si="14"/>
        <v>3.0639428160336903</v>
      </c>
      <c r="R32" s="112">
        <f t="shared" si="14"/>
        <v>1.8897377863058702</v>
      </c>
      <c r="S32" s="112">
        <f t="shared" si="14"/>
        <v>0.46075494987855459</v>
      </c>
      <c r="T32" s="114">
        <f t="shared" si="14"/>
        <v>0</v>
      </c>
      <c r="U32" s="114">
        <f t="shared" si="14"/>
        <v>0</v>
      </c>
      <c r="V32" s="114">
        <f t="shared" si="14"/>
        <v>0</v>
      </c>
      <c r="W32" s="114">
        <f t="shared" si="14"/>
        <v>0</v>
      </c>
      <c r="X32" s="114">
        <f t="shared" si="14"/>
        <v>0</v>
      </c>
      <c r="Y32" s="114">
        <f t="shared" si="14"/>
        <v>0</v>
      </c>
      <c r="Z32" s="114">
        <f t="shared" si="14"/>
        <v>0</v>
      </c>
      <c r="AA32" s="114">
        <f t="shared" si="14"/>
        <v>0</v>
      </c>
      <c r="AB32" s="114">
        <f t="shared" si="14"/>
        <v>0</v>
      </c>
      <c r="AC32" s="114">
        <f t="shared" si="14"/>
        <v>0</v>
      </c>
      <c r="AD32" s="114">
        <f t="shared" si="14"/>
        <v>0</v>
      </c>
      <c r="AE32" s="114">
        <f t="shared" si="14"/>
        <v>0</v>
      </c>
      <c r="AF32" s="114">
        <f t="shared" si="14"/>
        <v>0</v>
      </c>
      <c r="AG32" s="114">
        <f t="shared" si="14"/>
        <v>0</v>
      </c>
      <c r="AH32" s="114">
        <f t="shared" si="14"/>
        <v>0</v>
      </c>
      <c r="AI32" s="114">
        <f t="shared" si="14"/>
        <v>0</v>
      </c>
      <c r="AJ32" s="114">
        <f t="shared" si="14"/>
        <v>0</v>
      </c>
      <c r="AK32" s="114">
        <f t="shared" si="14"/>
        <v>0</v>
      </c>
      <c r="AL32" s="114">
        <f t="shared" si="14"/>
        <v>0</v>
      </c>
      <c r="AM32" s="114">
        <f t="shared" si="14"/>
        <v>0</v>
      </c>
      <c r="AN32" s="114">
        <f t="shared" si="14"/>
        <v>0</v>
      </c>
      <c r="AO32" s="114">
        <f t="shared" si="14"/>
        <v>0</v>
      </c>
      <c r="AP32" s="114">
        <f t="shared" si="14"/>
        <v>0</v>
      </c>
      <c r="AQ32" s="114">
        <f t="shared" si="14"/>
        <v>0</v>
      </c>
      <c r="AR32" s="114">
        <f t="shared" si="14"/>
        <v>0</v>
      </c>
      <c r="AS32" s="114">
        <f t="shared" si="14"/>
        <v>0</v>
      </c>
      <c r="AT32" s="114">
        <f t="shared" si="14"/>
        <v>0</v>
      </c>
      <c r="AU32" s="114">
        <f t="shared" ref="AU32:BW32" si="15">AU14*conv_2015_2010</f>
        <v>0</v>
      </c>
      <c r="AV32" s="114">
        <f t="shared" si="15"/>
        <v>0</v>
      </c>
      <c r="AW32" s="114">
        <f t="shared" si="15"/>
        <v>0</v>
      </c>
      <c r="AX32" s="114">
        <f t="shared" si="15"/>
        <v>0</v>
      </c>
      <c r="AY32" s="114">
        <f t="shared" si="15"/>
        <v>0</v>
      </c>
      <c r="AZ32" s="114">
        <f t="shared" si="15"/>
        <v>0</v>
      </c>
      <c r="BA32" s="114">
        <f t="shared" si="15"/>
        <v>0</v>
      </c>
      <c r="BB32" s="114">
        <f t="shared" si="15"/>
        <v>0</v>
      </c>
      <c r="BC32" s="114">
        <f t="shared" si="15"/>
        <v>0</v>
      </c>
      <c r="BD32" s="114">
        <f t="shared" si="15"/>
        <v>0</v>
      </c>
      <c r="BE32" s="114">
        <f t="shared" si="15"/>
        <v>0</v>
      </c>
      <c r="BF32" s="114">
        <f t="shared" si="15"/>
        <v>0</v>
      </c>
      <c r="BG32" s="114">
        <f t="shared" si="15"/>
        <v>0</v>
      </c>
      <c r="BH32" s="114">
        <f t="shared" si="15"/>
        <v>0</v>
      </c>
      <c r="BI32" s="114">
        <f t="shared" si="15"/>
        <v>0</v>
      </c>
      <c r="BJ32" s="114">
        <f t="shared" si="15"/>
        <v>0</v>
      </c>
      <c r="BK32" s="114">
        <f t="shared" si="15"/>
        <v>0</v>
      </c>
      <c r="BL32" s="114">
        <f t="shared" si="15"/>
        <v>0</v>
      </c>
      <c r="BM32" s="114">
        <f t="shared" si="15"/>
        <v>0</v>
      </c>
      <c r="BN32" s="114">
        <f t="shared" si="15"/>
        <v>0</v>
      </c>
      <c r="BO32" s="114">
        <f t="shared" si="15"/>
        <v>0</v>
      </c>
      <c r="BP32" s="114">
        <f t="shared" si="15"/>
        <v>0</v>
      </c>
      <c r="BQ32" s="114">
        <f t="shared" si="15"/>
        <v>0</v>
      </c>
      <c r="BR32" s="114">
        <f t="shared" si="15"/>
        <v>0</v>
      </c>
      <c r="BS32" s="114">
        <f t="shared" si="15"/>
        <v>0</v>
      </c>
      <c r="BT32" s="114">
        <f t="shared" si="15"/>
        <v>0</v>
      </c>
      <c r="BU32" s="114">
        <f t="shared" si="15"/>
        <v>0</v>
      </c>
      <c r="BV32" s="114">
        <f t="shared" si="15"/>
        <v>0</v>
      </c>
      <c r="BW32" s="114">
        <f t="shared" si="15"/>
        <v>0</v>
      </c>
      <c r="BX32" s="104"/>
      <c r="BY32" s="101"/>
    </row>
    <row r="33" spans="3:77" ht="15" customHeight="1">
      <c r="C33" s="105" t="str">
        <f t="shared" si="3"/>
        <v>SCADA</v>
      </c>
      <c r="J33" s="159"/>
      <c r="K33" s="159"/>
      <c r="L33" s="159"/>
      <c r="M33" s="159"/>
      <c r="N33" s="159"/>
      <c r="O33" s="112">
        <f t="shared" ref="O33:AT33" si="16">O15*conv_2015_2010</f>
        <v>0.17548468422953406</v>
      </c>
      <c r="P33" s="112">
        <f t="shared" si="16"/>
        <v>0.17548468422953406</v>
      </c>
      <c r="Q33" s="112">
        <f t="shared" si="16"/>
        <v>0.17548468422953406</v>
      </c>
      <c r="R33" s="112">
        <f t="shared" si="16"/>
        <v>0.17548468422953406</v>
      </c>
      <c r="S33" s="112">
        <f t="shared" si="16"/>
        <v>0.17548468422953406</v>
      </c>
      <c r="T33" s="112">
        <f t="shared" si="16"/>
        <v>0.17548468422953406</v>
      </c>
      <c r="U33" s="112">
        <f t="shared" si="16"/>
        <v>0.17548468422953406</v>
      </c>
      <c r="V33" s="112">
        <f t="shared" si="16"/>
        <v>0.17548468422953406</v>
      </c>
      <c r="W33" s="112">
        <f t="shared" si="16"/>
        <v>0.17548468422953406</v>
      </c>
      <c r="X33" s="112">
        <f t="shared" si="16"/>
        <v>0.17548468422953406</v>
      </c>
      <c r="Y33" s="112">
        <f t="shared" si="16"/>
        <v>0.17548468422953406</v>
      </c>
      <c r="Z33" s="112">
        <f t="shared" si="16"/>
        <v>0.16462735144867377</v>
      </c>
      <c r="AA33" s="112">
        <f t="shared" si="16"/>
        <v>0.1626302016440046</v>
      </c>
      <c r="AB33" s="112">
        <f t="shared" si="16"/>
        <v>0.15495031056031994</v>
      </c>
      <c r="AC33" s="112">
        <f t="shared" si="16"/>
        <v>0.12094141934644528</v>
      </c>
      <c r="AD33" s="112">
        <f t="shared" si="16"/>
        <v>0</v>
      </c>
      <c r="AE33" s="112">
        <f t="shared" si="16"/>
        <v>0</v>
      </c>
      <c r="AF33" s="112">
        <f t="shared" si="16"/>
        <v>0</v>
      </c>
      <c r="AG33" s="112">
        <f t="shared" si="16"/>
        <v>0</v>
      </c>
      <c r="AH33" s="112">
        <f t="shared" si="16"/>
        <v>0</v>
      </c>
      <c r="AI33" s="112">
        <f t="shared" si="16"/>
        <v>0</v>
      </c>
      <c r="AJ33" s="112">
        <f t="shared" si="16"/>
        <v>0</v>
      </c>
      <c r="AK33" s="112">
        <f t="shared" si="16"/>
        <v>0</v>
      </c>
      <c r="AL33" s="112">
        <f t="shared" si="16"/>
        <v>0</v>
      </c>
      <c r="AM33" s="112">
        <f t="shared" si="16"/>
        <v>0</v>
      </c>
      <c r="AN33" s="112">
        <f t="shared" si="16"/>
        <v>0</v>
      </c>
      <c r="AO33" s="112">
        <f t="shared" si="16"/>
        <v>0</v>
      </c>
      <c r="AP33" s="112">
        <f t="shared" si="16"/>
        <v>0</v>
      </c>
      <c r="AQ33" s="112">
        <f t="shared" si="16"/>
        <v>0</v>
      </c>
      <c r="AR33" s="112">
        <f t="shared" si="16"/>
        <v>0</v>
      </c>
      <c r="AS33" s="112">
        <f t="shared" si="16"/>
        <v>0</v>
      </c>
      <c r="AT33" s="112">
        <f t="shared" si="16"/>
        <v>0</v>
      </c>
      <c r="AU33" s="112">
        <f t="shared" ref="AU33:BW33" si="17">AU15*conv_2015_2010</f>
        <v>0</v>
      </c>
      <c r="AV33" s="112">
        <f t="shared" si="17"/>
        <v>0</v>
      </c>
      <c r="AW33" s="112">
        <f t="shared" si="17"/>
        <v>0</v>
      </c>
      <c r="AX33" s="112">
        <f t="shared" si="17"/>
        <v>0</v>
      </c>
      <c r="AY33" s="112">
        <f t="shared" si="17"/>
        <v>0</v>
      </c>
      <c r="AZ33" s="112">
        <f t="shared" si="17"/>
        <v>0</v>
      </c>
      <c r="BA33" s="112">
        <f t="shared" si="17"/>
        <v>0</v>
      </c>
      <c r="BB33" s="112">
        <f t="shared" si="17"/>
        <v>0</v>
      </c>
      <c r="BC33" s="112">
        <f t="shared" si="17"/>
        <v>0</v>
      </c>
      <c r="BD33" s="112">
        <f t="shared" si="17"/>
        <v>0</v>
      </c>
      <c r="BE33" s="112">
        <f t="shared" si="17"/>
        <v>0</v>
      </c>
      <c r="BF33" s="112">
        <f t="shared" si="17"/>
        <v>0</v>
      </c>
      <c r="BG33" s="112">
        <f t="shared" si="17"/>
        <v>0</v>
      </c>
      <c r="BH33" s="112">
        <f t="shared" si="17"/>
        <v>0</v>
      </c>
      <c r="BI33" s="112">
        <f t="shared" si="17"/>
        <v>0</v>
      </c>
      <c r="BJ33" s="112">
        <f t="shared" si="17"/>
        <v>0</v>
      </c>
      <c r="BK33" s="112">
        <f t="shared" si="17"/>
        <v>0</v>
      </c>
      <c r="BL33" s="112">
        <f t="shared" si="17"/>
        <v>0</v>
      </c>
      <c r="BM33" s="112">
        <f t="shared" si="17"/>
        <v>0</v>
      </c>
      <c r="BN33" s="112">
        <f t="shared" si="17"/>
        <v>0</v>
      </c>
      <c r="BO33" s="112">
        <f t="shared" si="17"/>
        <v>0</v>
      </c>
      <c r="BP33" s="112">
        <f t="shared" si="17"/>
        <v>0</v>
      </c>
      <c r="BQ33" s="112">
        <f t="shared" si="17"/>
        <v>0</v>
      </c>
      <c r="BR33" s="112">
        <f t="shared" si="17"/>
        <v>0</v>
      </c>
      <c r="BS33" s="112">
        <f t="shared" si="17"/>
        <v>0</v>
      </c>
      <c r="BT33" s="112">
        <f t="shared" si="17"/>
        <v>0</v>
      </c>
      <c r="BU33" s="112">
        <f t="shared" si="17"/>
        <v>0</v>
      </c>
      <c r="BV33" s="112">
        <f t="shared" si="17"/>
        <v>0</v>
      </c>
      <c r="BW33" s="112">
        <f t="shared" si="17"/>
        <v>0</v>
      </c>
      <c r="BX33" s="104"/>
      <c r="BY33" s="101"/>
    </row>
    <row r="34" spans="3:77" ht="15" customHeight="1">
      <c r="C34" s="105" t="str">
        <f t="shared" si="3"/>
        <v>Other</v>
      </c>
      <c r="J34" s="159"/>
      <c r="K34" s="159"/>
      <c r="L34" s="159"/>
      <c r="M34" s="159"/>
      <c r="N34" s="159"/>
      <c r="O34" s="112">
        <f t="shared" ref="O34:AT34" si="18">O16*conv_2015_2010</f>
        <v>0.22130741027373318</v>
      </c>
      <c r="P34" s="112">
        <f t="shared" si="18"/>
        <v>0.22130741027373318</v>
      </c>
      <c r="Q34" s="112">
        <f t="shared" si="18"/>
        <v>0.21666087882798263</v>
      </c>
      <c r="R34" s="112">
        <f t="shared" si="18"/>
        <v>8.8737755519159037E-2</v>
      </c>
      <c r="S34" s="112">
        <f t="shared" si="18"/>
        <v>8.8737755519159037E-2</v>
      </c>
      <c r="T34" s="112">
        <f t="shared" si="18"/>
        <v>8.8737755519159037E-2</v>
      </c>
      <c r="U34" s="112">
        <f t="shared" si="18"/>
        <v>8.0710600476885816E-2</v>
      </c>
      <c r="V34" s="112">
        <f t="shared" si="18"/>
        <v>3.1797298235950483E-2</v>
      </c>
      <c r="W34" s="112">
        <f t="shared" si="18"/>
        <v>5.7642188498094006E-3</v>
      </c>
      <c r="X34" s="112">
        <f t="shared" si="18"/>
        <v>0</v>
      </c>
      <c r="Y34" s="112">
        <f t="shared" si="18"/>
        <v>0</v>
      </c>
      <c r="Z34" s="112">
        <f t="shared" si="18"/>
        <v>0</v>
      </c>
      <c r="AA34" s="112">
        <f t="shared" si="18"/>
        <v>0</v>
      </c>
      <c r="AB34" s="112">
        <f t="shared" si="18"/>
        <v>0</v>
      </c>
      <c r="AC34" s="112">
        <f t="shared" si="18"/>
        <v>0</v>
      </c>
      <c r="AD34" s="112">
        <f t="shared" si="18"/>
        <v>0</v>
      </c>
      <c r="AE34" s="112">
        <f t="shared" si="18"/>
        <v>0</v>
      </c>
      <c r="AF34" s="112">
        <f t="shared" si="18"/>
        <v>0</v>
      </c>
      <c r="AG34" s="112">
        <f t="shared" si="18"/>
        <v>0</v>
      </c>
      <c r="AH34" s="112">
        <f t="shared" si="18"/>
        <v>0</v>
      </c>
      <c r="AI34" s="112">
        <f t="shared" si="18"/>
        <v>0</v>
      </c>
      <c r="AJ34" s="112">
        <f t="shared" si="18"/>
        <v>0</v>
      </c>
      <c r="AK34" s="112">
        <f t="shared" si="18"/>
        <v>0</v>
      </c>
      <c r="AL34" s="112">
        <f t="shared" si="18"/>
        <v>0</v>
      </c>
      <c r="AM34" s="112">
        <f t="shared" si="18"/>
        <v>0</v>
      </c>
      <c r="AN34" s="112">
        <f t="shared" si="18"/>
        <v>0</v>
      </c>
      <c r="AO34" s="112">
        <f t="shared" si="18"/>
        <v>0</v>
      </c>
      <c r="AP34" s="112">
        <f t="shared" si="18"/>
        <v>0</v>
      </c>
      <c r="AQ34" s="112">
        <f t="shared" si="18"/>
        <v>0</v>
      </c>
      <c r="AR34" s="112">
        <f t="shared" si="18"/>
        <v>0</v>
      </c>
      <c r="AS34" s="112">
        <f t="shared" si="18"/>
        <v>0</v>
      </c>
      <c r="AT34" s="112">
        <f t="shared" si="18"/>
        <v>0</v>
      </c>
      <c r="AU34" s="112">
        <f t="shared" ref="AU34:BW34" si="19">AU16*conv_2015_2010</f>
        <v>0</v>
      </c>
      <c r="AV34" s="112">
        <f t="shared" si="19"/>
        <v>0</v>
      </c>
      <c r="AW34" s="112">
        <f t="shared" si="19"/>
        <v>0</v>
      </c>
      <c r="AX34" s="112">
        <f t="shared" si="19"/>
        <v>0</v>
      </c>
      <c r="AY34" s="112">
        <f t="shared" si="19"/>
        <v>0</v>
      </c>
      <c r="AZ34" s="112">
        <f t="shared" si="19"/>
        <v>0</v>
      </c>
      <c r="BA34" s="112">
        <f t="shared" si="19"/>
        <v>0</v>
      </c>
      <c r="BB34" s="112">
        <f t="shared" si="19"/>
        <v>0</v>
      </c>
      <c r="BC34" s="112">
        <f t="shared" si="19"/>
        <v>0</v>
      </c>
      <c r="BD34" s="112">
        <f t="shared" si="19"/>
        <v>0</v>
      </c>
      <c r="BE34" s="112">
        <f t="shared" si="19"/>
        <v>0</v>
      </c>
      <c r="BF34" s="112">
        <f t="shared" si="19"/>
        <v>0</v>
      </c>
      <c r="BG34" s="112">
        <f t="shared" si="19"/>
        <v>0</v>
      </c>
      <c r="BH34" s="112">
        <f t="shared" si="19"/>
        <v>0</v>
      </c>
      <c r="BI34" s="112">
        <f t="shared" si="19"/>
        <v>0</v>
      </c>
      <c r="BJ34" s="112">
        <f t="shared" si="19"/>
        <v>0</v>
      </c>
      <c r="BK34" s="112">
        <f t="shared" si="19"/>
        <v>0</v>
      </c>
      <c r="BL34" s="112">
        <f t="shared" si="19"/>
        <v>0</v>
      </c>
      <c r="BM34" s="112">
        <f t="shared" si="19"/>
        <v>0</v>
      </c>
      <c r="BN34" s="112">
        <f t="shared" si="19"/>
        <v>0</v>
      </c>
      <c r="BO34" s="112">
        <f t="shared" si="19"/>
        <v>0</v>
      </c>
      <c r="BP34" s="112">
        <f t="shared" si="19"/>
        <v>0</v>
      </c>
      <c r="BQ34" s="112">
        <f t="shared" si="19"/>
        <v>0</v>
      </c>
      <c r="BR34" s="112">
        <f t="shared" si="19"/>
        <v>0</v>
      </c>
      <c r="BS34" s="112">
        <f t="shared" si="19"/>
        <v>0</v>
      </c>
      <c r="BT34" s="112">
        <f t="shared" si="19"/>
        <v>0</v>
      </c>
      <c r="BU34" s="112">
        <f t="shared" si="19"/>
        <v>0</v>
      </c>
      <c r="BV34" s="112">
        <f t="shared" si="19"/>
        <v>0</v>
      </c>
      <c r="BW34" s="112">
        <f t="shared" si="19"/>
        <v>0</v>
      </c>
      <c r="BX34" s="104"/>
      <c r="BY34" s="101"/>
    </row>
    <row r="35" spans="3:77" ht="15" customHeight="1">
      <c r="C35" s="105" t="str">
        <f t="shared" si="3"/>
        <v>Buildings</v>
      </c>
      <c r="J35" s="159"/>
      <c r="K35" s="159"/>
      <c r="L35" s="159"/>
      <c r="M35" s="159"/>
      <c r="N35" s="159"/>
      <c r="O35" s="112">
        <f t="shared" ref="O35:AT35" si="20">O17*conv_2015_2010</f>
        <v>6.7320367180014704E-2</v>
      </c>
      <c r="P35" s="112">
        <f t="shared" si="20"/>
        <v>6.7320367180014704E-2</v>
      </c>
      <c r="Q35" s="112">
        <f t="shared" si="20"/>
        <v>6.7320367180014704E-2</v>
      </c>
      <c r="R35" s="112">
        <f t="shared" si="20"/>
        <v>6.7320367180014704E-2</v>
      </c>
      <c r="S35" s="112">
        <f t="shared" si="20"/>
        <v>6.7320367180014704E-2</v>
      </c>
      <c r="T35" s="112">
        <f t="shared" si="20"/>
        <v>6.7320367180014704E-2</v>
      </c>
      <c r="U35" s="112">
        <f t="shared" si="20"/>
        <v>6.7320367180014704E-2</v>
      </c>
      <c r="V35" s="112">
        <f t="shared" si="20"/>
        <v>6.7320367180014704E-2</v>
      </c>
      <c r="W35" s="112">
        <f t="shared" si="20"/>
        <v>6.7320367180014704E-2</v>
      </c>
      <c r="X35" s="112">
        <f t="shared" si="20"/>
        <v>6.7320367180014704E-2</v>
      </c>
      <c r="Y35" s="112">
        <f t="shared" si="20"/>
        <v>6.7320367180014704E-2</v>
      </c>
      <c r="Z35" s="112">
        <f t="shared" si="20"/>
        <v>6.7320367180014704E-2</v>
      </c>
      <c r="AA35" s="112">
        <f t="shared" si="20"/>
        <v>6.7320367180014704E-2</v>
      </c>
      <c r="AB35" s="112">
        <f t="shared" si="20"/>
        <v>6.7320367180014704E-2</v>
      </c>
      <c r="AC35" s="112">
        <f t="shared" si="20"/>
        <v>6.7320367180014704E-2</v>
      </c>
      <c r="AD35" s="112">
        <f t="shared" si="20"/>
        <v>6.7320367180014704E-2</v>
      </c>
      <c r="AE35" s="112">
        <f t="shared" si="20"/>
        <v>6.7320367180014704E-2</v>
      </c>
      <c r="AF35" s="112">
        <f t="shared" si="20"/>
        <v>6.7320367180014704E-2</v>
      </c>
      <c r="AG35" s="112">
        <f t="shared" si="20"/>
        <v>6.7320367180014704E-2</v>
      </c>
      <c r="AH35" s="112">
        <f t="shared" si="20"/>
        <v>6.7320367180014704E-2</v>
      </c>
      <c r="AI35" s="112">
        <f t="shared" si="20"/>
        <v>6.7320367180014704E-2</v>
      </c>
      <c r="AJ35" s="112">
        <f t="shared" si="20"/>
        <v>6.7320367180014704E-2</v>
      </c>
      <c r="AK35" s="112">
        <f t="shared" si="20"/>
        <v>6.7320367180014704E-2</v>
      </c>
      <c r="AL35" s="112">
        <f t="shared" si="20"/>
        <v>6.7320367180014704E-2</v>
      </c>
      <c r="AM35" s="112">
        <f t="shared" si="20"/>
        <v>6.7320367180014704E-2</v>
      </c>
      <c r="AN35" s="112">
        <f t="shared" si="20"/>
        <v>6.7320367180014704E-2</v>
      </c>
      <c r="AO35" s="112">
        <f t="shared" si="20"/>
        <v>6.7320367180014704E-2</v>
      </c>
      <c r="AP35" s="112">
        <f t="shared" si="20"/>
        <v>6.7320367180014704E-2</v>
      </c>
      <c r="AQ35" s="112">
        <f t="shared" si="20"/>
        <v>6.7320367180014704E-2</v>
      </c>
      <c r="AR35" s="112">
        <f t="shared" si="20"/>
        <v>6.7320367180014704E-2</v>
      </c>
      <c r="AS35" s="112">
        <f t="shared" si="20"/>
        <v>6.7320367180014704E-2</v>
      </c>
      <c r="AT35" s="112">
        <f t="shared" si="20"/>
        <v>6.7320367180014704E-2</v>
      </c>
      <c r="AU35" s="112">
        <f t="shared" ref="AU35:BW35" si="21">AU17*conv_2015_2010</f>
        <v>6.7320367180014704E-2</v>
      </c>
      <c r="AV35" s="112">
        <f t="shared" si="21"/>
        <v>6.7320367180014704E-2</v>
      </c>
      <c r="AW35" s="112">
        <f t="shared" si="21"/>
        <v>6.7320367180014704E-2</v>
      </c>
      <c r="AX35" s="112">
        <f t="shared" si="21"/>
        <v>6.7320367180014704E-2</v>
      </c>
      <c r="AY35" s="112">
        <f t="shared" si="21"/>
        <v>6.7320367180014704E-2</v>
      </c>
      <c r="AZ35" s="112">
        <f t="shared" si="21"/>
        <v>6.7320367180014704E-2</v>
      </c>
      <c r="BA35" s="112">
        <f t="shared" si="21"/>
        <v>6.7320367180014704E-2</v>
      </c>
      <c r="BB35" s="112">
        <f t="shared" si="21"/>
        <v>6.7320367180014704E-2</v>
      </c>
      <c r="BC35" s="112">
        <f t="shared" si="21"/>
        <v>6.7320367180014704E-2</v>
      </c>
      <c r="BD35" s="112">
        <f t="shared" si="21"/>
        <v>6.7320367180014704E-2</v>
      </c>
      <c r="BE35" s="112">
        <f t="shared" si="21"/>
        <v>6.7320367180014704E-2</v>
      </c>
      <c r="BF35" s="112">
        <f t="shared" si="21"/>
        <v>6.7320367180014704E-2</v>
      </c>
      <c r="BG35" s="112">
        <f t="shared" si="21"/>
        <v>6.7320367180014704E-2</v>
      </c>
      <c r="BH35" s="112">
        <f t="shared" si="21"/>
        <v>6.7320367180013552E-2</v>
      </c>
      <c r="BI35" s="112">
        <f t="shared" si="21"/>
        <v>2.7184607052501749E-2</v>
      </c>
      <c r="BJ35" s="112">
        <f t="shared" si="21"/>
        <v>2.7184607052501749E-2</v>
      </c>
      <c r="BK35" s="112">
        <f t="shared" si="21"/>
        <v>2.7184607052501752E-2</v>
      </c>
      <c r="BL35" s="112">
        <f t="shared" si="21"/>
        <v>9.5013739275791632E-3</v>
      </c>
      <c r="BM35" s="112">
        <f t="shared" si="21"/>
        <v>0</v>
      </c>
      <c r="BN35" s="112">
        <f t="shared" si="21"/>
        <v>0</v>
      </c>
      <c r="BO35" s="112">
        <f t="shared" si="21"/>
        <v>0</v>
      </c>
      <c r="BP35" s="112">
        <f t="shared" si="21"/>
        <v>0</v>
      </c>
      <c r="BQ35" s="112">
        <f t="shared" si="21"/>
        <v>0</v>
      </c>
      <c r="BR35" s="112">
        <f t="shared" si="21"/>
        <v>0</v>
      </c>
      <c r="BS35" s="112">
        <f t="shared" si="21"/>
        <v>0</v>
      </c>
      <c r="BT35" s="112">
        <f t="shared" si="21"/>
        <v>0</v>
      </c>
      <c r="BU35" s="112">
        <f t="shared" si="21"/>
        <v>0</v>
      </c>
      <c r="BV35" s="112">
        <f t="shared" si="21"/>
        <v>0</v>
      </c>
      <c r="BW35" s="112">
        <f t="shared" si="21"/>
        <v>0</v>
      </c>
      <c r="BX35" s="104"/>
      <c r="BY35" s="101"/>
    </row>
    <row r="36" spans="3:77" ht="15" customHeight="1">
      <c r="C36" s="107" t="str">
        <f t="shared" si="3"/>
        <v>Total Depreciation</v>
      </c>
      <c r="D36" s="167"/>
      <c r="E36" s="167"/>
      <c r="F36" s="167"/>
      <c r="G36" s="167"/>
      <c r="H36" s="167"/>
      <c r="I36" s="167"/>
      <c r="J36" s="169"/>
      <c r="K36" s="169"/>
      <c r="L36" s="169"/>
      <c r="M36" s="169"/>
      <c r="N36" s="169"/>
      <c r="O36" s="113">
        <f>SUM(O26:O35)</f>
        <v>57.202675201167679</v>
      </c>
      <c r="P36" s="113">
        <f t="shared" ref="P36:BV36" si="22">SUM(P26:P35)</f>
        <v>51.752161748876851</v>
      </c>
      <c r="Q36" s="113">
        <f t="shared" si="22"/>
        <v>50.948763009974336</v>
      </c>
      <c r="R36" s="113">
        <f t="shared" si="22"/>
        <v>49.646634856937702</v>
      </c>
      <c r="S36" s="113">
        <f t="shared" si="22"/>
        <v>48.217652020510386</v>
      </c>
      <c r="T36" s="113">
        <f t="shared" si="22"/>
        <v>41.43080050577489</v>
      </c>
      <c r="U36" s="113">
        <f t="shared" si="22"/>
        <v>37.683434170549468</v>
      </c>
      <c r="V36" s="113">
        <f t="shared" si="22"/>
        <v>37.634520868308535</v>
      </c>
      <c r="W36" s="113">
        <f t="shared" si="22"/>
        <v>37.608487788922396</v>
      </c>
      <c r="X36" s="113">
        <f t="shared" si="22"/>
        <v>37.602723570072584</v>
      </c>
      <c r="Y36" s="113">
        <f t="shared" si="22"/>
        <v>37.602723570072584</v>
      </c>
      <c r="Z36" s="113">
        <f t="shared" si="22"/>
        <v>37.591866237291725</v>
      </c>
      <c r="AA36" s="113">
        <f t="shared" si="22"/>
        <v>37.58986908748706</v>
      </c>
      <c r="AB36" s="113">
        <f t="shared" si="22"/>
        <v>36.665001143768144</v>
      </c>
      <c r="AC36" s="113">
        <f t="shared" si="22"/>
        <v>36.189853575842641</v>
      </c>
      <c r="AD36" s="113">
        <f t="shared" si="22"/>
        <v>36.068912156496197</v>
      </c>
      <c r="AE36" s="113">
        <f t="shared" si="22"/>
        <v>36.068912156496197</v>
      </c>
      <c r="AF36" s="113">
        <f t="shared" si="22"/>
        <v>36.068912156496197</v>
      </c>
      <c r="AG36" s="113">
        <f t="shared" si="22"/>
        <v>36.068912156496197</v>
      </c>
      <c r="AH36" s="113">
        <f t="shared" si="22"/>
        <v>36.068912156496197</v>
      </c>
      <c r="AI36" s="113">
        <f t="shared" si="22"/>
        <v>36.068912156496197</v>
      </c>
      <c r="AJ36" s="113">
        <f t="shared" si="22"/>
        <v>36.068912156496197</v>
      </c>
      <c r="AK36" s="113">
        <f t="shared" si="22"/>
        <v>36.068912156496197</v>
      </c>
      <c r="AL36" s="113">
        <f t="shared" si="22"/>
        <v>36.068912156496197</v>
      </c>
      <c r="AM36" s="113">
        <f t="shared" si="22"/>
        <v>36.068912156496197</v>
      </c>
      <c r="AN36" s="113">
        <f t="shared" si="22"/>
        <v>33.608420606032119</v>
      </c>
      <c r="AO36" s="113">
        <f t="shared" si="22"/>
        <v>22.934613384758379</v>
      </c>
      <c r="AP36" s="113">
        <f t="shared" si="22"/>
        <v>22.830585569485663</v>
      </c>
      <c r="AQ36" s="113">
        <f t="shared" si="22"/>
        <v>19.70579524337181</v>
      </c>
      <c r="AR36" s="113">
        <f t="shared" si="22"/>
        <v>5.4175229040678738</v>
      </c>
      <c r="AS36" s="113">
        <f t="shared" si="22"/>
        <v>5.2712496166173262</v>
      </c>
      <c r="AT36" s="113">
        <f t="shared" si="22"/>
        <v>5.2712496166173262</v>
      </c>
      <c r="AU36" s="113">
        <f t="shared" si="22"/>
        <v>5.2712496166173262</v>
      </c>
      <c r="AV36" s="113">
        <f t="shared" si="22"/>
        <v>5.2712496166173262</v>
      </c>
      <c r="AW36" s="113">
        <f t="shared" si="22"/>
        <v>5.2712496166173262</v>
      </c>
      <c r="AX36" s="113">
        <f t="shared" si="22"/>
        <v>5.2712496166173262</v>
      </c>
      <c r="AY36" s="113">
        <f t="shared" si="22"/>
        <v>5.2712496166173262</v>
      </c>
      <c r="AZ36" s="113">
        <f t="shared" si="22"/>
        <v>5.2712496166173262</v>
      </c>
      <c r="BA36" s="113">
        <f t="shared" si="22"/>
        <v>5.2712496166173262</v>
      </c>
      <c r="BB36" s="113">
        <f t="shared" si="22"/>
        <v>5.2712496166173262</v>
      </c>
      <c r="BC36" s="113">
        <f t="shared" si="22"/>
        <v>5.2562176278647152</v>
      </c>
      <c r="BD36" s="113">
        <f t="shared" si="22"/>
        <v>5.2497358221681401</v>
      </c>
      <c r="BE36" s="113">
        <f t="shared" si="22"/>
        <v>5.2497358221681401</v>
      </c>
      <c r="BF36" s="113">
        <f t="shared" si="22"/>
        <v>5.2497358221681401</v>
      </c>
      <c r="BG36" s="113">
        <f t="shared" si="22"/>
        <v>5.2497358221681401</v>
      </c>
      <c r="BH36" s="113">
        <f t="shared" si="22"/>
        <v>5.2497358221681498</v>
      </c>
      <c r="BI36" s="113">
        <f t="shared" si="22"/>
        <v>4.6273655214761762</v>
      </c>
      <c r="BJ36" s="113">
        <f t="shared" si="22"/>
        <v>3.6647204817220147</v>
      </c>
      <c r="BK36" s="113">
        <f t="shared" si="22"/>
        <v>2.6277750082416231</v>
      </c>
      <c r="BL36" s="113">
        <f t="shared" si="22"/>
        <v>1.330981676391757</v>
      </c>
      <c r="BM36" s="113">
        <f t="shared" si="22"/>
        <v>0</v>
      </c>
      <c r="BN36" s="113">
        <f t="shared" si="22"/>
        <v>0</v>
      </c>
      <c r="BO36" s="113">
        <f t="shared" si="22"/>
        <v>0</v>
      </c>
      <c r="BP36" s="113">
        <f t="shared" si="22"/>
        <v>0</v>
      </c>
      <c r="BQ36" s="113">
        <f t="shared" si="22"/>
        <v>0</v>
      </c>
      <c r="BR36" s="113">
        <f t="shared" si="22"/>
        <v>0</v>
      </c>
      <c r="BS36" s="113">
        <f t="shared" si="22"/>
        <v>0</v>
      </c>
      <c r="BT36" s="113">
        <f t="shared" si="22"/>
        <v>0</v>
      </c>
      <c r="BU36" s="113">
        <f t="shared" si="22"/>
        <v>0</v>
      </c>
      <c r="BV36" s="113">
        <f t="shared" si="22"/>
        <v>0</v>
      </c>
      <c r="BW36" s="113">
        <f t="shared" ref="BW36" si="23">SUM(BW26:BW35)</f>
        <v>0</v>
      </c>
      <c r="BX36" s="103"/>
      <c r="BY36" s="111">
        <f>SUM(O18:S18)-SUM(O8:S17)</f>
        <v>2.5579538487363607E-13</v>
      </c>
    </row>
    <row r="37" spans="3:77" ht="15" customHeight="1">
      <c r="J37" s="9"/>
      <c r="K37" s="9"/>
      <c r="L37" s="9"/>
      <c r="M37" s="9"/>
      <c r="N37" s="9"/>
      <c r="O37" s="166"/>
      <c r="P37" s="160"/>
      <c r="Q37" s="160"/>
      <c r="R37" s="160"/>
      <c r="S37" s="16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  <c r="AS37" s="110"/>
      <c r="AT37" s="110"/>
      <c r="AU37" s="110"/>
      <c r="AV37" s="110"/>
      <c r="AW37" s="110"/>
      <c r="AX37" s="110"/>
      <c r="AY37" s="110"/>
      <c r="AZ37" s="110"/>
      <c r="BA37" s="110"/>
      <c r="BB37" s="110"/>
      <c r="BC37" s="110"/>
      <c r="BD37" s="110"/>
      <c r="BE37" s="110"/>
      <c r="BF37" s="110"/>
      <c r="BG37" s="110"/>
      <c r="BH37" s="110"/>
      <c r="BI37" s="110"/>
      <c r="BJ37" s="110"/>
      <c r="BK37" s="110"/>
      <c r="BL37" s="110"/>
      <c r="BM37" s="110"/>
      <c r="BN37" s="110"/>
      <c r="BO37" s="110"/>
      <c r="BP37" s="110"/>
      <c r="BQ37" s="110"/>
      <c r="BR37" s="110"/>
      <c r="BS37" s="110"/>
      <c r="BT37" s="110"/>
      <c r="BU37" s="110"/>
      <c r="BV37" s="110"/>
      <c r="BW37" s="110"/>
      <c r="BX37" s="110"/>
      <c r="BY37" s="108"/>
    </row>
  </sheetData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>
    <tabColor rgb="FF00B050"/>
  </sheetPr>
  <dimension ref="A2:BO149"/>
  <sheetViews>
    <sheetView zoomScale="85" zoomScaleNormal="85" workbookViewId="0">
      <selection activeCell="C127" sqref="C127"/>
    </sheetView>
  </sheetViews>
  <sheetFormatPr defaultRowHeight="12.75" outlineLevelRow="1"/>
  <cols>
    <col min="1" max="1" width="73.28515625" style="209" customWidth="1"/>
    <col min="2" max="2" width="19.7109375" style="209" customWidth="1"/>
    <col min="3" max="3" width="39" style="209" customWidth="1"/>
    <col min="4" max="4" width="11.28515625" style="209" customWidth="1"/>
    <col min="5" max="5" width="25" style="209" customWidth="1"/>
    <col min="6" max="6" width="13.28515625" style="209" customWidth="1"/>
    <col min="7" max="256" width="9.140625" style="209"/>
    <col min="257" max="257" width="39.28515625" style="209" customWidth="1"/>
    <col min="258" max="258" width="19.7109375" style="209" customWidth="1"/>
    <col min="259" max="259" width="28.28515625" style="209" customWidth="1"/>
    <col min="260" max="261" width="11.28515625" style="209" customWidth="1"/>
    <col min="262" max="262" width="13.28515625" style="209" customWidth="1"/>
    <col min="263" max="512" width="9.140625" style="209"/>
    <col min="513" max="513" width="39.28515625" style="209" customWidth="1"/>
    <col min="514" max="514" width="19.7109375" style="209" customWidth="1"/>
    <col min="515" max="515" width="28.28515625" style="209" customWidth="1"/>
    <col min="516" max="517" width="11.28515625" style="209" customWidth="1"/>
    <col min="518" max="518" width="13.28515625" style="209" customWidth="1"/>
    <col min="519" max="768" width="9.140625" style="209"/>
    <col min="769" max="769" width="39.28515625" style="209" customWidth="1"/>
    <col min="770" max="770" width="19.7109375" style="209" customWidth="1"/>
    <col min="771" max="771" width="28.28515625" style="209" customWidth="1"/>
    <col min="772" max="773" width="11.28515625" style="209" customWidth="1"/>
    <col min="774" max="774" width="13.28515625" style="209" customWidth="1"/>
    <col min="775" max="1024" width="9.140625" style="209"/>
    <col min="1025" max="1025" width="39.28515625" style="209" customWidth="1"/>
    <col min="1026" max="1026" width="19.7109375" style="209" customWidth="1"/>
    <col min="1027" max="1027" width="28.28515625" style="209" customWidth="1"/>
    <col min="1028" max="1029" width="11.28515625" style="209" customWidth="1"/>
    <col min="1030" max="1030" width="13.28515625" style="209" customWidth="1"/>
    <col min="1031" max="1280" width="9.140625" style="209"/>
    <col min="1281" max="1281" width="39.28515625" style="209" customWidth="1"/>
    <col min="1282" max="1282" width="19.7109375" style="209" customWidth="1"/>
    <col min="1283" max="1283" width="28.28515625" style="209" customWidth="1"/>
    <col min="1284" max="1285" width="11.28515625" style="209" customWidth="1"/>
    <col min="1286" max="1286" width="13.28515625" style="209" customWidth="1"/>
    <col min="1287" max="1536" width="9.140625" style="209"/>
    <col min="1537" max="1537" width="39.28515625" style="209" customWidth="1"/>
    <col min="1538" max="1538" width="19.7109375" style="209" customWidth="1"/>
    <col min="1539" max="1539" width="28.28515625" style="209" customWidth="1"/>
    <col min="1540" max="1541" width="11.28515625" style="209" customWidth="1"/>
    <col min="1542" max="1542" width="13.28515625" style="209" customWidth="1"/>
    <col min="1543" max="1792" width="9.140625" style="209"/>
    <col min="1793" max="1793" width="39.28515625" style="209" customWidth="1"/>
    <col min="1794" max="1794" width="19.7109375" style="209" customWidth="1"/>
    <col min="1795" max="1795" width="28.28515625" style="209" customWidth="1"/>
    <col min="1796" max="1797" width="11.28515625" style="209" customWidth="1"/>
    <col min="1798" max="1798" width="13.28515625" style="209" customWidth="1"/>
    <col min="1799" max="2048" width="9.140625" style="209"/>
    <col min="2049" max="2049" width="39.28515625" style="209" customWidth="1"/>
    <col min="2050" max="2050" width="19.7109375" style="209" customWidth="1"/>
    <col min="2051" max="2051" width="28.28515625" style="209" customWidth="1"/>
    <col min="2052" max="2053" width="11.28515625" style="209" customWidth="1"/>
    <col min="2054" max="2054" width="13.28515625" style="209" customWidth="1"/>
    <col min="2055" max="2304" width="9.140625" style="209"/>
    <col min="2305" max="2305" width="39.28515625" style="209" customWidth="1"/>
    <col min="2306" max="2306" width="19.7109375" style="209" customWidth="1"/>
    <col min="2307" max="2307" width="28.28515625" style="209" customWidth="1"/>
    <col min="2308" max="2309" width="11.28515625" style="209" customWidth="1"/>
    <col min="2310" max="2310" width="13.28515625" style="209" customWidth="1"/>
    <col min="2311" max="2560" width="9.140625" style="209"/>
    <col min="2561" max="2561" width="39.28515625" style="209" customWidth="1"/>
    <col min="2562" max="2562" width="19.7109375" style="209" customWidth="1"/>
    <col min="2563" max="2563" width="28.28515625" style="209" customWidth="1"/>
    <col min="2564" max="2565" width="11.28515625" style="209" customWidth="1"/>
    <col min="2566" max="2566" width="13.28515625" style="209" customWidth="1"/>
    <col min="2567" max="2816" width="9.140625" style="209"/>
    <col min="2817" max="2817" width="39.28515625" style="209" customWidth="1"/>
    <col min="2818" max="2818" width="19.7109375" style="209" customWidth="1"/>
    <col min="2819" max="2819" width="28.28515625" style="209" customWidth="1"/>
    <col min="2820" max="2821" width="11.28515625" style="209" customWidth="1"/>
    <col min="2822" max="2822" width="13.28515625" style="209" customWidth="1"/>
    <col min="2823" max="3072" width="9.140625" style="209"/>
    <col min="3073" max="3073" width="39.28515625" style="209" customWidth="1"/>
    <col min="3074" max="3074" width="19.7109375" style="209" customWidth="1"/>
    <col min="3075" max="3075" width="28.28515625" style="209" customWidth="1"/>
    <col min="3076" max="3077" width="11.28515625" style="209" customWidth="1"/>
    <col min="3078" max="3078" width="13.28515625" style="209" customWidth="1"/>
    <col min="3079" max="3328" width="9.140625" style="209"/>
    <col min="3329" max="3329" width="39.28515625" style="209" customWidth="1"/>
    <col min="3330" max="3330" width="19.7109375" style="209" customWidth="1"/>
    <col min="3331" max="3331" width="28.28515625" style="209" customWidth="1"/>
    <col min="3332" max="3333" width="11.28515625" style="209" customWidth="1"/>
    <col min="3334" max="3334" width="13.28515625" style="209" customWidth="1"/>
    <col min="3335" max="3584" width="9.140625" style="209"/>
    <col min="3585" max="3585" width="39.28515625" style="209" customWidth="1"/>
    <col min="3586" max="3586" width="19.7109375" style="209" customWidth="1"/>
    <col min="3587" max="3587" width="28.28515625" style="209" customWidth="1"/>
    <col min="3588" max="3589" width="11.28515625" style="209" customWidth="1"/>
    <col min="3590" max="3590" width="13.28515625" style="209" customWidth="1"/>
    <col min="3591" max="3840" width="9.140625" style="209"/>
    <col min="3841" max="3841" width="39.28515625" style="209" customWidth="1"/>
    <col min="3842" max="3842" width="19.7109375" style="209" customWidth="1"/>
    <col min="3843" max="3843" width="28.28515625" style="209" customWidth="1"/>
    <col min="3844" max="3845" width="11.28515625" style="209" customWidth="1"/>
    <col min="3846" max="3846" width="13.28515625" style="209" customWidth="1"/>
    <col min="3847" max="4096" width="9.140625" style="209"/>
    <col min="4097" max="4097" width="39.28515625" style="209" customWidth="1"/>
    <col min="4098" max="4098" width="19.7109375" style="209" customWidth="1"/>
    <col min="4099" max="4099" width="28.28515625" style="209" customWidth="1"/>
    <col min="4100" max="4101" width="11.28515625" style="209" customWidth="1"/>
    <col min="4102" max="4102" width="13.28515625" style="209" customWidth="1"/>
    <col min="4103" max="4352" width="9.140625" style="209"/>
    <col min="4353" max="4353" width="39.28515625" style="209" customWidth="1"/>
    <col min="4354" max="4354" width="19.7109375" style="209" customWidth="1"/>
    <col min="4355" max="4355" width="28.28515625" style="209" customWidth="1"/>
    <col min="4356" max="4357" width="11.28515625" style="209" customWidth="1"/>
    <col min="4358" max="4358" width="13.28515625" style="209" customWidth="1"/>
    <col min="4359" max="4608" width="9.140625" style="209"/>
    <col min="4609" max="4609" width="39.28515625" style="209" customWidth="1"/>
    <col min="4610" max="4610" width="19.7109375" style="209" customWidth="1"/>
    <col min="4611" max="4611" width="28.28515625" style="209" customWidth="1"/>
    <col min="4612" max="4613" width="11.28515625" style="209" customWidth="1"/>
    <col min="4614" max="4614" width="13.28515625" style="209" customWidth="1"/>
    <col min="4615" max="4864" width="9.140625" style="209"/>
    <col min="4865" max="4865" width="39.28515625" style="209" customWidth="1"/>
    <col min="4866" max="4866" width="19.7109375" style="209" customWidth="1"/>
    <col min="4867" max="4867" width="28.28515625" style="209" customWidth="1"/>
    <col min="4868" max="4869" width="11.28515625" style="209" customWidth="1"/>
    <col min="4870" max="4870" width="13.28515625" style="209" customWidth="1"/>
    <col min="4871" max="5120" width="9.140625" style="209"/>
    <col min="5121" max="5121" width="39.28515625" style="209" customWidth="1"/>
    <col min="5122" max="5122" width="19.7109375" style="209" customWidth="1"/>
    <col min="5123" max="5123" width="28.28515625" style="209" customWidth="1"/>
    <col min="5124" max="5125" width="11.28515625" style="209" customWidth="1"/>
    <col min="5126" max="5126" width="13.28515625" style="209" customWidth="1"/>
    <col min="5127" max="5376" width="9.140625" style="209"/>
    <col min="5377" max="5377" width="39.28515625" style="209" customWidth="1"/>
    <col min="5378" max="5378" width="19.7109375" style="209" customWidth="1"/>
    <col min="5379" max="5379" width="28.28515625" style="209" customWidth="1"/>
    <col min="5380" max="5381" width="11.28515625" style="209" customWidth="1"/>
    <col min="5382" max="5382" width="13.28515625" style="209" customWidth="1"/>
    <col min="5383" max="5632" width="9.140625" style="209"/>
    <col min="5633" max="5633" width="39.28515625" style="209" customWidth="1"/>
    <col min="5634" max="5634" width="19.7109375" style="209" customWidth="1"/>
    <col min="5635" max="5635" width="28.28515625" style="209" customWidth="1"/>
    <col min="5636" max="5637" width="11.28515625" style="209" customWidth="1"/>
    <col min="5638" max="5638" width="13.28515625" style="209" customWidth="1"/>
    <col min="5639" max="5888" width="9.140625" style="209"/>
    <col min="5889" max="5889" width="39.28515625" style="209" customWidth="1"/>
    <col min="5890" max="5890" width="19.7109375" style="209" customWidth="1"/>
    <col min="5891" max="5891" width="28.28515625" style="209" customWidth="1"/>
    <col min="5892" max="5893" width="11.28515625" style="209" customWidth="1"/>
    <col min="5894" max="5894" width="13.28515625" style="209" customWidth="1"/>
    <col min="5895" max="6144" width="9.140625" style="209"/>
    <col min="6145" max="6145" width="39.28515625" style="209" customWidth="1"/>
    <col min="6146" max="6146" width="19.7109375" style="209" customWidth="1"/>
    <col min="6147" max="6147" width="28.28515625" style="209" customWidth="1"/>
    <col min="6148" max="6149" width="11.28515625" style="209" customWidth="1"/>
    <col min="6150" max="6150" width="13.28515625" style="209" customWidth="1"/>
    <col min="6151" max="6400" width="9.140625" style="209"/>
    <col min="6401" max="6401" width="39.28515625" style="209" customWidth="1"/>
    <col min="6402" max="6402" width="19.7109375" style="209" customWidth="1"/>
    <col min="6403" max="6403" width="28.28515625" style="209" customWidth="1"/>
    <col min="6404" max="6405" width="11.28515625" style="209" customWidth="1"/>
    <col min="6406" max="6406" width="13.28515625" style="209" customWidth="1"/>
    <col min="6407" max="6656" width="9.140625" style="209"/>
    <col min="6657" max="6657" width="39.28515625" style="209" customWidth="1"/>
    <col min="6658" max="6658" width="19.7109375" style="209" customWidth="1"/>
    <col min="6659" max="6659" width="28.28515625" style="209" customWidth="1"/>
    <col min="6660" max="6661" width="11.28515625" style="209" customWidth="1"/>
    <col min="6662" max="6662" width="13.28515625" style="209" customWidth="1"/>
    <col min="6663" max="6912" width="9.140625" style="209"/>
    <col min="6913" max="6913" width="39.28515625" style="209" customWidth="1"/>
    <col min="6914" max="6914" width="19.7109375" style="209" customWidth="1"/>
    <col min="6915" max="6915" width="28.28515625" style="209" customWidth="1"/>
    <col min="6916" max="6917" width="11.28515625" style="209" customWidth="1"/>
    <col min="6918" max="6918" width="13.28515625" style="209" customWidth="1"/>
    <col min="6919" max="7168" width="9.140625" style="209"/>
    <col min="7169" max="7169" width="39.28515625" style="209" customWidth="1"/>
    <col min="7170" max="7170" width="19.7109375" style="209" customWidth="1"/>
    <col min="7171" max="7171" width="28.28515625" style="209" customWidth="1"/>
    <col min="7172" max="7173" width="11.28515625" style="209" customWidth="1"/>
    <col min="7174" max="7174" width="13.28515625" style="209" customWidth="1"/>
    <col min="7175" max="7424" width="9.140625" style="209"/>
    <col min="7425" max="7425" width="39.28515625" style="209" customWidth="1"/>
    <col min="7426" max="7426" width="19.7109375" style="209" customWidth="1"/>
    <col min="7427" max="7427" width="28.28515625" style="209" customWidth="1"/>
    <col min="7428" max="7429" width="11.28515625" style="209" customWidth="1"/>
    <col min="7430" max="7430" width="13.28515625" style="209" customWidth="1"/>
    <col min="7431" max="7680" width="9.140625" style="209"/>
    <col min="7681" max="7681" width="39.28515625" style="209" customWidth="1"/>
    <col min="7682" max="7682" width="19.7109375" style="209" customWidth="1"/>
    <col min="7683" max="7683" width="28.28515625" style="209" customWidth="1"/>
    <col min="7684" max="7685" width="11.28515625" style="209" customWidth="1"/>
    <col min="7686" max="7686" width="13.28515625" style="209" customWidth="1"/>
    <col min="7687" max="7936" width="9.140625" style="209"/>
    <col min="7937" max="7937" width="39.28515625" style="209" customWidth="1"/>
    <col min="7938" max="7938" width="19.7109375" style="209" customWidth="1"/>
    <col min="7939" max="7939" width="28.28515625" style="209" customWidth="1"/>
    <col min="7940" max="7941" width="11.28515625" style="209" customWidth="1"/>
    <col min="7942" max="7942" width="13.28515625" style="209" customWidth="1"/>
    <col min="7943" max="8192" width="9.140625" style="209"/>
    <col min="8193" max="8193" width="39.28515625" style="209" customWidth="1"/>
    <col min="8194" max="8194" width="19.7109375" style="209" customWidth="1"/>
    <col min="8195" max="8195" width="28.28515625" style="209" customWidth="1"/>
    <col min="8196" max="8197" width="11.28515625" style="209" customWidth="1"/>
    <col min="8198" max="8198" width="13.28515625" style="209" customWidth="1"/>
    <col min="8199" max="8448" width="9.140625" style="209"/>
    <col min="8449" max="8449" width="39.28515625" style="209" customWidth="1"/>
    <col min="8450" max="8450" width="19.7109375" style="209" customWidth="1"/>
    <col min="8451" max="8451" width="28.28515625" style="209" customWidth="1"/>
    <col min="8452" max="8453" width="11.28515625" style="209" customWidth="1"/>
    <col min="8454" max="8454" width="13.28515625" style="209" customWidth="1"/>
    <col min="8455" max="8704" width="9.140625" style="209"/>
    <col min="8705" max="8705" width="39.28515625" style="209" customWidth="1"/>
    <col min="8706" max="8706" width="19.7109375" style="209" customWidth="1"/>
    <col min="8707" max="8707" width="28.28515625" style="209" customWidth="1"/>
    <col min="8708" max="8709" width="11.28515625" style="209" customWidth="1"/>
    <col min="8710" max="8710" width="13.28515625" style="209" customWidth="1"/>
    <col min="8711" max="8960" width="9.140625" style="209"/>
    <col min="8961" max="8961" width="39.28515625" style="209" customWidth="1"/>
    <col min="8962" max="8962" width="19.7109375" style="209" customWidth="1"/>
    <col min="8963" max="8963" width="28.28515625" style="209" customWidth="1"/>
    <col min="8964" max="8965" width="11.28515625" style="209" customWidth="1"/>
    <col min="8966" max="8966" width="13.28515625" style="209" customWidth="1"/>
    <col min="8967" max="9216" width="9.140625" style="209"/>
    <col min="9217" max="9217" width="39.28515625" style="209" customWidth="1"/>
    <col min="9218" max="9218" width="19.7109375" style="209" customWidth="1"/>
    <col min="9219" max="9219" width="28.28515625" style="209" customWidth="1"/>
    <col min="9220" max="9221" width="11.28515625" style="209" customWidth="1"/>
    <col min="9222" max="9222" width="13.28515625" style="209" customWidth="1"/>
    <col min="9223" max="9472" width="9.140625" style="209"/>
    <col min="9473" max="9473" width="39.28515625" style="209" customWidth="1"/>
    <col min="9474" max="9474" width="19.7109375" style="209" customWidth="1"/>
    <col min="9475" max="9475" width="28.28515625" style="209" customWidth="1"/>
    <col min="9476" max="9477" width="11.28515625" style="209" customWidth="1"/>
    <col min="9478" max="9478" width="13.28515625" style="209" customWidth="1"/>
    <col min="9479" max="9728" width="9.140625" style="209"/>
    <col min="9729" max="9729" width="39.28515625" style="209" customWidth="1"/>
    <col min="9730" max="9730" width="19.7109375" style="209" customWidth="1"/>
    <col min="9731" max="9731" width="28.28515625" style="209" customWidth="1"/>
    <col min="9732" max="9733" width="11.28515625" style="209" customWidth="1"/>
    <col min="9734" max="9734" width="13.28515625" style="209" customWidth="1"/>
    <col min="9735" max="9984" width="9.140625" style="209"/>
    <col min="9985" max="9985" width="39.28515625" style="209" customWidth="1"/>
    <col min="9986" max="9986" width="19.7109375" style="209" customWidth="1"/>
    <col min="9987" max="9987" width="28.28515625" style="209" customWidth="1"/>
    <col min="9988" max="9989" width="11.28515625" style="209" customWidth="1"/>
    <col min="9990" max="9990" width="13.28515625" style="209" customWidth="1"/>
    <col min="9991" max="10240" width="9.140625" style="209"/>
    <col min="10241" max="10241" width="39.28515625" style="209" customWidth="1"/>
    <col min="10242" max="10242" width="19.7109375" style="209" customWidth="1"/>
    <col min="10243" max="10243" width="28.28515625" style="209" customWidth="1"/>
    <col min="10244" max="10245" width="11.28515625" style="209" customWidth="1"/>
    <col min="10246" max="10246" width="13.28515625" style="209" customWidth="1"/>
    <col min="10247" max="10496" width="9.140625" style="209"/>
    <col min="10497" max="10497" width="39.28515625" style="209" customWidth="1"/>
    <col min="10498" max="10498" width="19.7109375" style="209" customWidth="1"/>
    <col min="10499" max="10499" width="28.28515625" style="209" customWidth="1"/>
    <col min="10500" max="10501" width="11.28515625" style="209" customWidth="1"/>
    <col min="10502" max="10502" width="13.28515625" style="209" customWidth="1"/>
    <col min="10503" max="10752" width="9.140625" style="209"/>
    <col min="10753" max="10753" width="39.28515625" style="209" customWidth="1"/>
    <col min="10754" max="10754" width="19.7109375" style="209" customWidth="1"/>
    <col min="10755" max="10755" width="28.28515625" style="209" customWidth="1"/>
    <col min="10756" max="10757" width="11.28515625" style="209" customWidth="1"/>
    <col min="10758" max="10758" width="13.28515625" style="209" customWidth="1"/>
    <col min="10759" max="11008" width="9.140625" style="209"/>
    <col min="11009" max="11009" width="39.28515625" style="209" customWidth="1"/>
    <col min="11010" max="11010" width="19.7109375" style="209" customWidth="1"/>
    <col min="11011" max="11011" width="28.28515625" style="209" customWidth="1"/>
    <col min="11012" max="11013" width="11.28515625" style="209" customWidth="1"/>
    <col min="11014" max="11014" width="13.28515625" style="209" customWidth="1"/>
    <col min="11015" max="11264" width="9.140625" style="209"/>
    <col min="11265" max="11265" width="39.28515625" style="209" customWidth="1"/>
    <col min="11266" max="11266" width="19.7109375" style="209" customWidth="1"/>
    <col min="11267" max="11267" width="28.28515625" style="209" customWidth="1"/>
    <col min="11268" max="11269" width="11.28515625" style="209" customWidth="1"/>
    <col min="11270" max="11270" width="13.28515625" style="209" customWidth="1"/>
    <col min="11271" max="11520" width="9.140625" style="209"/>
    <col min="11521" max="11521" width="39.28515625" style="209" customWidth="1"/>
    <col min="11522" max="11522" width="19.7109375" style="209" customWidth="1"/>
    <col min="11523" max="11523" width="28.28515625" style="209" customWidth="1"/>
    <col min="11524" max="11525" width="11.28515625" style="209" customWidth="1"/>
    <col min="11526" max="11526" width="13.28515625" style="209" customWidth="1"/>
    <col min="11527" max="11776" width="9.140625" style="209"/>
    <col min="11777" max="11777" width="39.28515625" style="209" customWidth="1"/>
    <col min="11778" max="11778" width="19.7109375" style="209" customWidth="1"/>
    <col min="11779" max="11779" width="28.28515625" style="209" customWidth="1"/>
    <col min="11780" max="11781" width="11.28515625" style="209" customWidth="1"/>
    <col min="11782" max="11782" width="13.28515625" style="209" customWidth="1"/>
    <col min="11783" max="12032" width="9.140625" style="209"/>
    <col min="12033" max="12033" width="39.28515625" style="209" customWidth="1"/>
    <col min="12034" max="12034" width="19.7109375" style="209" customWidth="1"/>
    <col min="12035" max="12035" width="28.28515625" style="209" customWidth="1"/>
    <col min="12036" max="12037" width="11.28515625" style="209" customWidth="1"/>
    <col min="12038" max="12038" width="13.28515625" style="209" customWidth="1"/>
    <col min="12039" max="12288" width="9.140625" style="209"/>
    <col min="12289" max="12289" width="39.28515625" style="209" customWidth="1"/>
    <col min="12290" max="12290" width="19.7109375" style="209" customWidth="1"/>
    <col min="12291" max="12291" width="28.28515625" style="209" customWidth="1"/>
    <col min="12292" max="12293" width="11.28515625" style="209" customWidth="1"/>
    <col min="12294" max="12294" width="13.28515625" style="209" customWidth="1"/>
    <col min="12295" max="12544" width="9.140625" style="209"/>
    <col min="12545" max="12545" width="39.28515625" style="209" customWidth="1"/>
    <col min="12546" max="12546" width="19.7109375" style="209" customWidth="1"/>
    <col min="12547" max="12547" width="28.28515625" style="209" customWidth="1"/>
    <col min="12548" max="12549" width="11.28515625" style="209" customWidth="1"/>
    <col min="12550" max="12550" width="13.28515625" style="209" customWidth="1"/>
    <col min="12551" max="12800" width="9.140625" style="209"/>
    <col min="12801" max="12801" width="39.28515625" style="209" customWidth="1"/>
    <col min="12802" max="12802" width="19.7109375" style="209" customWidth="1"/>
    <col min="12803" max="12803" width="28.28515625" style="209" customWidth="1"/>
    <col min="12804" max="12805" width="11.28515625" style="209" customWidth="1"/>
    <col min="12806" max="12806" width="13.28515625" style="209" customWidth="1"/>
    <col min="12807" max="13056" width="9.140625" style="209"/>
    <col min="13057" max="13057" width="39.28515625" style="209" customWidth="1"/>
    <col min="13058" max="13058" width="19.7109375" style="209" customWidth="1"/>
    <col min="13059" max="13059" width="28.28515625" style="209" customWidth="1"/>
    <col min="13060" max="13061" width="11.28515625" style="209" customWidth="1"/>
    <col min="13062" max="13062" width="13.28515625" style="209" customWidth="1"/>
    <col min="13063" max="13312" width="9.140625" style="209"/>
    <col min="13313" max="13313" width="39.28515625" style="209" customWidth="1"/>
    <col min="13314" max="13314" width="19.7109375" style="209" customWidth="1"/>
    <col min="13315" max="13315" width="28.28515625" style="209" customWidth="1"/>
    <col min="13316" max="13317" width="11.28515625" style="209" customWidth="1"/>
    <col min="13318" max="13318" width="13.28515625" style="209" customWidth="1"/>
    <col min="13319" max="13568" width="9.140625" style="209"/>
    <col min="13569" max="13569" width="39.28515625" style="209" customWidth="1"/>
    <col min="13570" max="13570" width="19.7109375" style="209" customWidth="1"/>
    <col min="13571" max="13571" width="28.28515625" style="209" customWidth="1"/>
    <col min="13572" max="13573" width="11.28515625" style="209" customWidth="1"/>
    <col min="13574" max="13574" width="13.28515625" style="209" customWidth="1"/>
    <col min="13575" max="13824" width="9.140625" style="209"/>
    <col min="13825" max="13825" width="39.28515625" style="209" customWidth="1"/>
    <col min="13826" max="13826" width="19.7109375" style="209" customWidth="1"/>
    <col min="13827" max="13827" width="28.28515625" style="209" customWidth="1"/>
    <col min="13828" max="13829" width="11.28515625" style="209" customWidth="1"/>
    <col min="13830" max="13830" width="13.28515625" style="209" customWidth="1"/>
    <col min="13831" max="14080" width="9.140625" style="209"/>
    <col min="14081" max="14081" width="39.28515625" style="209" customWidth="1"/>
    <col min="14082" max="14082" width="19.7109375" style="209" customWidth="1"/>
    <col min="14083" max="14083" width="28.28515625" style="209" customWidth="1"/>
    <col min="14084" max="14085" width="11.28515625" style="209" customWidth="1"/>
    <col min="14086" max="14086" width="13.28515625" style="209" customWidth="1"/>
    <col min="14087" max="14336" width="9.140625" style="209"/>
    <col min="14337" max="14337" width="39.28515625" style="209" customWidth="1"/>
    <col min="14338" max="14338" width="19.7109375" style="209" customWidth="1"/>
    <col min="14339" max="14339" width="28.28515625" style="209" customWidth="1"/>
    <col min="14340" max="14341" width="11.28515625" style="209" customWidth="1"/>
    <col min="14342" max="14342" width="13.28515625" style="209" customWidth="1"/>
    <col min="14343" max="14592" width="9.140625" style="209"/>
    <col min="14593" max="14593" width="39.28515625" style="209" customWidth="1"/>
    <col min="14594" max="14594" width="19.7109375" style="209" customWidth="1"/>
    <col min="14595" max="14595" width="28.28515625" style="209" customWidth="1"/>
    <col min="14596" max="14597" width="11.28515625" style="209" customWidth="1"/>
    <col min="14598" max="14598" width="13.28515625" style="209" customWidth="1"/>
    <col min="14599" max="14848" width="9.140625" style="209"/>
    <col min="14849" max="14849" width="39.28515625" style="209" customWidth="1"/>
    <col min="14850" max="14850" width="19.7109375" style="209" customWidth="1"/>
    <col min="14851" max="14851" width="28.28515625" style="209" customWidth="1"/>
    <col min="14852" max="14853" width="11.28515625" style="209" customWidth="1"/>
    <col min="14854" max="14854" width="13.28515625" style="209" customWidth="1"/>
    <col min="14855" max="15104" width="9.140625" style="209"/>
    <col min="15105" max="15105" width="39.28515625" style="209" customWidth="1"/>
    <col min="15106" max="15106" width="19.7109375" style="209" customWidth="1"/>
    <col min="15107" max="15107" width="28.28515625" style="209" customWidth="1"/>
    <col min="15108" max="15109" width="11.28515625" style="209" customWidth="1"/>
    <col min="15110" max="15110" width="13.28515625" style="209" customWidth="1"/>
    <col min="15111" max="15360" width="9.140625" style="209"/>
    <col min="15361" max="15361" width="39.28515625" style="209" customWidth="1"/>
    <col min="15362" max="15362" width="19.7109375" style="209" customWidth="1"/>
    <col min="15363" max="15363" width="28.28515625" style="209" customWidth="1"/>
    <col min="15364" max="15365" width="11.28515625" style="209" customWidth="1"/>
    <col min="15366" max="15366" width="13.28515625" style="209" customWidth="1"/>
    <col min="15367" max="15616" width="9.140625" style="209"/>
    <col min="15617" max="15617" width="39.28515625" style="209" customWidth="1"/>
    <col min="15618" max="15618" width="19.7109375" style="209" customWidth="1"/>
    <col min="15619" max="15619" width="28.28515625" style="209" customWidth="1"/>
    <col min="15620" max="15621" width="11.28515625" style="209" customWidth="1"/>
    <col min="15622" max="15622" width="13.28515625" style="209" customWidth="1"/>
    <col min="15623" max="15872" width="9.140625" style="209"/>
    <col min="15873" max="15873" width="39.28515625" style="209" customWidth="1"/>
    <col min="15874" max="15874" width="19.7109375" style="209" customWidth="1"/>
    <col min="15875" max="15875" width="28.28515625" style="209" customWidth="1"/>
    <col min="15876" max="15877" width="11.28515625" style="209" customWidth="1"/>
    <col min="15878" max="15878" width="13.28515625" style="209" customWidth="1"/>
    <col min="15879" max="16128" width="9.140625" style="209"/>
    <col min="16129" max="16129" width="39.28515625" style="209" customWidth="1"/>
    <col min="16130" max="16130" width="19.7109375" style="209" customWidth="1"/>
    <col min="16131" max="16131" width="28.28515625" style="209" customWidth="1"/>
    <col min="16132" max="16133" width="11.28515625" style="209" customWidth="1"/>
    <col min="16134" max="16134" width="13.28515625" style="209" customWidth="1"/>
    <col min="16135" max="16384" width="9.140625" style="209"/>
  </cols>
  <sheetData>
    <row r="2" spans="1:67">
      <c r="B2" s="210" t="s">
        <v>82</v>
      </c>
      <c r="C2" s="211">
        <f>'Inputs - Summary'!$N$18</f>
        <v>1.0961923847695325</v>
      </c>
      <c r="F2" s="212" t="s">
        <v>83</v>
      </c>
      <c r="G2" s="209">
        <v>1</v>
      </c>
      <c r="H2" s="209">
        <f t="shared" ref="H2:AM2" si="0">G2+1</f>
        <v>2</v>
      </c>
      <c r="I2" s="209">
        <f t="shared" si="0"/>
        <v>3</v>
      </c>
      <c r="J2" s="209">
        <f t="shared" si="0"/>
        <v>4</v>
      </c>
      <c r="K2" s="209">
        <f t="shared" si="0"/>
        <v>5</v>
      </c>
      <c r="L2" s="209">
        <f t="shared" si="0"/>
        <v>6</v>
      </c>
      <c r="M2" s="209">
        <f t="shared" si="0"/>
        <v>7</v>
      </c>
      <c r="N2" s="209">
        <f t="shared" si="0"/>
        <v>8</v>
      </c>
      <c r="O2" s="209">
        <f t="shared" si="0"/>
        <v>9</v>
      </c>
      <c r="P2" s="209">
        <f t="shared" si="0"/>
        <v>10</v>
      </c>
      <c r="Q2" s="209">
        <f t="shared" si="0"/>
        <v>11</v>
      </c>
      <c r="R2" s="209">
        <f t="shared" si="0"/>
        <v>12</v>
      </c>
      <c r="S2" s="209">
        <f t="shared" si="0"/>
        <v>13</v>
      </c>
      <c r="T2" s="209">
        <f t="shared" si="0"/>
        <v>14</v>
      </c>
      <c r="U2" s="209">
        <f t="shared" si="0"/>
        <v>15</v>
      </c>
      <c r="V2" s="209">
        <f t="shared" si="0"/>
        <v>16</v>
      </c>
      <c r="W2" s="209">
        <f t="shared" si="0"/>
        <v>17</v>
      </c>
      <c r="X2" s="209">
        <f t="shared" si="0"/>
        <v>18</v>
      </c>
      <c r="Y2" s="209">
        <f t="shared" si="0"/>
        <v>19</v>
      </c>
      <c r="Z2" s="209">
        <f t="shared" si="0"/>
        <v>20</v>
      </c>
      <c r="AA2" s="209">
        <f t="shared" si="0"/>
        <v>21</v>
      </c>
      <c r="AB2" s="209">
        <f t="shared" si="0"/>
        <v>22</v>
      </c>
      <c r="AC2" s="209">
        <f t="shared" si="0"/>
        <v>23</v>
      </c>
      <c r="AD2" s="209">
        <f t="shared" si="0"/>
        <v>24</v>
      </c>
      <c r="AE2" s="209">
        <f t="shared" si="0"/>
        <v>25</v>
      </c>
      <c r="AF2" s="209">
        <f t="shared" si="0"/>
        <v>26</v>
      </c>
      <c r="AG2" s="209">
        <f t="shared" si="0"/>
        <v>27</v>
      </c>
      <c r="AH2" s="209">
        <f t="shared" si="0"/>
        <v>28</v>
      </c>
      <c r="AI2" s="209">
        <f t="shared" si="0"/>
        <v>29</v>
      </c>
      <c r="AJ2" s="209">
        <f t="shared" si="0"/>
        <v>30</v>
      </c>
      <c r="AK2" s="209">
        <f t="shared" si="0"/>
        <v>31</v>
      </c>
      <c r="AL2" s="209">
        <f t="shared" si="0"/>
        <v>32</v>
      </c>
      <c r="AM2" s="209">
        <f t="shared" si="0"/>
        <v>33</v>
      </c>
      <c r="AN2" s="209">
        <f t="shared" ref="AN2:BO2" si="1">AM2+1</f>
        <v>34</v>
      </c>
      <c r="AO2" s="209">
        <f t="shared" si="1"/>
        <v>35</v>
      </c>
      <c r="AP2" s="209">
        <f t="shared" si="1"/>
        <v>36</v>
      </c>
      <c r="AQ2" s="209">
        <f t="shared" si="1"/>
        <v>37</v>
      </c>
      <c r="AR2" s="209">
        <f t="shared" si="1"/>
        <v>38</v>
      </c>
      <c r="AS2" s="209">
        <f t="shared" si="1"/>
        <v>39</v>
      </c>
      <c r="AT2" s="209">
        <f t="shared" si="1"/>
        <v>40</v>
      </c>
      <c r="AU2" s="209">
        <f t="shared" si="1"/>
        <v>41</v>
      </c>
      <c r="AV2" s="209">
        <f t="shared" si="1"/>
        <v>42</v>
      </c>
      <c r="AW2" s="209">
        <f t="shared" si="1"/>
        <v>43</v>
      </c>
      <c r="AX2" s="209">
        <f t="shared" si="1"/>
        <v>44</v>
      </c>
      <c r="AY2" s="209">
        <f t="shared" si="1"/>
        <v>45</v>
      </c>
      <c r="AZ2" s="209">
        <f t="shared" si="1"/>
        <v>46</v>
      </c>
      <c r="BA2" s="209">
        <f t="shared" si="1"/>
        <v>47</v>
      </c>
      <c r="BB2" s="209">
        <f t="shared" si="1"/>
        <v>48</v>
      </c>
      <c r="BC2" s="209">
        <f t="shared" si="1"/>
        <v>49</v>
      </c>
      <c r="BD2" s="209">
        <f t="shared" si="1"/>
        <v>50</v>
      </c>
      <c r="BE2" s="209">
        <f t="shared" si="1"/>
        <v>51</v>
      </c>
      <c r="BF2" s="209">
        <f t="shared" si="1"/>
        <v>52</v>
      </c>
      <c r="BG2" s="209">
        <f t="shared" si="1"/>
        <v>53</v>
      </c>
      <c r="BH2" s="209">
        <f t="shared" si="1"/>
        <v>54</v>
      </c>
      <c r="BI2" s="209">
        <f t="shared" si="1"/>
        <v>55</v>
      </c>
      <c r="BJ2" s="209">
        <f t="shared" si="1"/>
        <v>56</v>
      </c>
      <c r="BK2" s="209">
        <f t="shared" si="1"/>
        <v>57</v>
      </c>
      <c r="BL2" s="209">
        <f t="shared" si="1"/>
        <v>58</v>
      </c>
      <c r="BM2" s="209">
        <f t="shared" si="1"/>
        <v>59</v>
      </c>
      <c r="BN2" s="209">
        <f t="shared" si="1"/>
        <v>60</v>
      </c>
      <c r="BO2" s="209">
        <f t="shared" si="1"/>
        <v>61</v>
      </c>
    </row>
    <row r="3" spans="1:67" s="213" customFormat="1">
      <c r="B3" s="214"/>
      <c r="C3" s="215"/>
      <c r="F3" s="216"/>
    </row>
    <row r="4" spans="1:67" ht="25.5">
      <c r="B4" s="217" t="s">
        <v>84</v>
      </c>
      <c r="C4" s="217" t="s">
        <v>85</v>
      </c>
      <c r="D4" s="217" t="s">
        <v>11</v>
      </c>
      <c r="E4" s="218" t="s">
        <v>24</v>
      </c>
      <c r="F4" s="219" t="s">
        <v>86</v>
      </c>
      <c r="G4" s="220">
        <v>2018</v>
      </c>
      <c r="H4" s="220">
        <f t="shared" ref="H4:AM4" si="2">G4+1</f>
        <v>2019</v>
      </c>
      <c r="I4" s="220">
        <f t="shared" si="2"/>
        <v>2020</v>
      </c>
      <c r="J4" s="220">
        <f t="shared" si="2"/>
        <v>2021</v>
      </c>
      <c r="K4" s="220">
        <f t="shared" si="2"/>
        <v>2022</v>
      </c>
      <c r="L4" s="220">
        <f t="shared" si="2"/>
        <v>2023</v>
      </c>
      <c r="M4" s="220">
        <f t="shared" si="2"/>
        <v>2024</v>
      </c>
      <c r="N4" s="220">
        <f t="shared" si="2"/>
        <v>2025</v>
      </c>
      <c r="O4" s="220">
        <f t="shared" si="2"/>
        <v>2026</v>
      </c>
      <c r="P4" s="220">
        <f t="shared" si="2"/>
        <v>2027</v>
      </c>
      <c r="Q4" s="220">
        <f t="shared" si="2"/>
        <v>2028</v>
      </c>
      <c r="R4" s="220">
        <f t="shared" si="2"/>
        <v>2029</v>
      </c>
      <c r="S4" s="220">
        <f t="shared" si="2"/>
        <v>2030</v>
      </c>
      <c r="T4" s="220">
        <f t="shared" si="2"/>
        <v>2031</v>
      </c>
      <c r="U4" s="220">
        <f t="shared" si="2"/>
        <v>2032</v>
      </c>
      <c r="V4" s="220">
        <f t="shared" si="2"/>
        <v>2033</v>
      </c>
      <c r="W4" s="220">
        <f t="shared" si="2"/>
        <v>2034</v>
      </c>
      <c r="X4" s="220">
        <f t="shared" si="2"/>
        <v>2035</v>
      </c>
      <c r="Y4" s="220">
        <f t="shared" si="2"/>
        <v>2036</v>
      </c>
      <c r="Z4" s="220">
        <f t="shared" si="2"/>
        <v>2037</v>
      </c>
      <c r="AA4" s="220">
        <f t="shared" si="2"/>
        <v>2038</v>
      </c>
      <c r="AB4" s="220">
        <f t="shared" si="2"/>
        <v>2039</v>
      </c>
      <c r="AC4" s="220">
        <f t="shared" si="2"/>
        <v>2040</v>
      </c>
      <c r="AD4" s="220">
        <f t="shared" si="2"/>
        <v>2041</v>
      </c>
      <c r="AE4" s="220">
        <f t="shared" si="2"/>
        <v>2042</v>
      </c>
      <c r="AF4" s="220">
        <f t="shared" si="2"/>
        <v>2043</v>
      </c>
      <c r="AG4" s="220">
        <f t="shared" si="2"/>
        <v>2044</v>
      </c>
      <c r="AH4" s="220">
        <f t="shared" si="2"/>
        <v>2045</v>
      </c>
      <c r="AI4" s="220">
        <f t="shared" si="2"/>
        <v>2046</v>
      </c>
      <c r="AJ4" s="220">
        <f t="shared" si="2"/>
        <v>2047</v>
      </c>
      <c r="AK4" s="220">
        <f t="shared" si="2"/>
        <v>2048</v>
      </c>
      <c r="AL4" s="220">
        <f t="shared" si="2"/>
        <v>2049</v>
      </c>
      <c r="AM4" s="220">
        <f t="shared" si="2"/>
        <v>2050</v>
      </c>
      <c r="AN4" s="220">
        <f t="shared" ref="AN4:BO4" si="3">AM4+1</f>
        <v>2051</v>
      </c>
      <c r="AO4" s="220">
        <f t="shared" si="3"/>
        <v>2052</v>
      </c>
      <c r="AP4" s="220">
        <f t="shared" si="3"/>
        <v>2053</v>
      </c>
      <c r="AQ4" s="220">
        <f t="shared" si="3"/>
        <v>2054</v>
      </c>
      <c r="AR4" s="220">
        <f t="shared" si="3"/>
        <v>2055</v>
      </c>
      <c r="AS4" s="220">
        <f t="shared" si="3"/>
        <v>2056</v>
      </c>
      <c r="AT4" s="220">
        <f t="shared" si="3"/>
        <v>2057</v>
      </c>
      <c r="AU4" s="220">
        <f t="shared" si="3"/>
        <v>2058</v>
      </c>
      <c r="AV4" s="220">
        <f t="shared" si="3"/>
        <v>2059</v>
      </c>
      <c r="AW4" s="220">
        <f t="shared" si="3"/>
        <v>2060</v>
      </c>
      <c r="AX4" s="220">
        <f t="shared" si="3"/>
        <v>2061</v>
      </c>
      <c r="AY4" s="220">
        <f t="shared" si="3"/>
        <v>2062</v>
      </c>
      <c r="AZ4" s="220">
        <f t="shared" si="3"/>
        <v>2063</v>
      </c>
      <c r="BA4" s="220">
        <f t="shared" si="3"/>
        <v>2064</v>
      </c>
      <c r="BB4" s="220">
        <f t="shared" si="3"/>
        <v>2065</v>
      </c>
      <c r="BC4" s="220">
        <f t="shared" si="3"/>
        <v>2066</v>
      </c>
      <c r="BD4" s="220">
        <f t="shared" si="3"/>
        <v>2067</v>
      </c>
      <c r="BE4" s="220">
        <f t="shared" si="3"/>
        <v>2068</v>
      </c>
      <c r="BF4" s="220">
        <f t="shared" si="3"/>
        <v>2069</v>
      </c>
      <c r="BG4" s="220">
        <f t="shared" si="3"/>
        <v>2070</v>
      </c>
      <c r="BH4" s="220">
        <f t="shared" si="3"/>
        <v>2071</v>
      </c>
      <c r="BI4" s="220">
        <f t="shared" si="3"/>
        <v>2072</v>
      </c>
      <c r="BJ4" s="220">
        <f t="shared" si="3"/>
        <v>2073</v>
      </c>
      <c r="BK4" s="220">
        <f t="shared" si="3"/>
        <v>2074</v>
      </c>
      <c r="BL4" s="220">
        <f t="shared" si="3"/>
        <v>2075</v>
      </c>
      <c r="BM4" s="220">
        <f t="shared" si="3"/>
        <v>2076</v>
      </c>
      <c r="BN4" s="220">
        <f t="shared" si="3"/>
        <v>2077</v>
      </c>
      <c r="BO4" s="220">
        <f t="shared" si="3"/>
        <v>2078</v>
      </c>
    </row>
    <row r="5" spans="1:67" ht="15">
      <c r="A5" s="221" t="str">
        <f>'Inputs - Summary'!C28</f>
        <v>Transmission and distribution</v>
      </c>
      <c r="B5" s="222"/>
      <c r="C5" s="223"/>
      <c r="D5" s="224"/>
      <c r="E5" s="225"/>
      <c r="F5" s="226"/>
    </row>
    <row r="6" spans="1:67" outlineLevel="1">
      <c r="A6" s="209" t="s">
        <v>81</v>
      </c>
      <c r="B6" s="284">
        <f>INDEX('Inputs - Summary'!$I$43:$I$52,MATCH(A5,'Inputs - Summary'!$C$43:$C$52,0),1)-SUMIFS('Inputs - Summary'!$O$74:$O$153,'Inputs - Summary'!$C$74:$C$153,A5,'Inputs - Summary'!$D$74:$D$153,A6)-(SUM('Inputs - Summary'!N236:N237)/'Inputs - Summary'!N18)</f>
        <v>402.4277989906513</v>
      </c>
      <c r="C6" s="227">
        <f t="shared" ref="C6:C11" si="4">B6*$C$2</f>
        <v>441.13828867311611</v>
      </c>
      <c r="D6" s="228">
        <f>MAX(0,INDEX('Inputs - Summary'!$E$43:$E$52,MATCH(A5,'Inputs - Summary'!$C$43:$C$52,0))-5)</f>
        <v>28.825097644786858</v>
      </c>
      <c r="E6" s="229">
        <f t="shared" ref="E6:E12" si="5">C6-F6</f>
        <v>0</v>
      </c>
      <c r="F6" s="230">
        <f t="shared" ref="F6:F11" si="6">SUM(G6:BO6)</f>
        <v>441.13828867311611</v>
      </c>
      <c r="G6" s="231">
        <f t="shared" ref="G6:G11" si="7">IF(C6&lt;0,C6,IF(G$2&gt;$D6,C6,$C6/$D6))</f>
        <v>15.303965110865734</v>
      </c>
      <c r="H6" s="232">
        <f>IF($C6&lt;0,$C6-SUM($G6:G6),IF(H$2&gt;=$D6,$C6-SUM($G6:G6),$C6/$D6))</f>
        <v>15.303965110865734</v>
      </c>
      <c r="I6" s="232">
        <f>IF($C6&lt;0,$C6-SUM($G6:H6),IF(I$2&gt;=$D6,$C6-SUM($G6:H6),$C6/$D6))</f>
        <v>15.303965110865734</v>
      </c>
      <c r="J6" s="232">
        <f>IF($C6&lt;0,$C6-SUM($G6:I6),IF(J$2&gt;=$D6,$C6-SUM($G6:I6),$C6/$D6))</f>
        <v>15.303965110865734</v>
      </c>
      <c r="K6" s="232">
        <f>IF($C6&lt;0,$C6-SUM($G6:J6),IF(K$2&gt;=$D6,$C6-SUM($G6:J6),$C6/$D6))</f>
        <v>15.303965110865734</v>
      </c>
      <c r="L6" s="232">
        <f>IF($C6&lt;0,$C6-SUM($G6:K6),IF(L$2&gt;=$D6,$C6-SUM($G6:K6),$C6/$D6))</f>
        <v>15.303965110865734</v>
      </c>
      <c r="M6" s="232">
        <f>IF($C6&lt;0,$C6-SUM($G6:L6),IF(M$2&gt;=$D6,$C6-SUM($G6:L6),$C6/$D6))</f>
        <v>15.303965110865734</v>
      </c>
      <c r="N6" s="232">
        <f>IF($C6&lt;0,$C6-SUM($G6:M6),IF(N$2&gt;=$D6,$C6-SUM($G6:M6),$C6/$D6))</f>
        <v>15.303965110865734</v>
      </c>
      <c r="O6" s="232">
        <f>IF($C6&lt;0,$C6-SUM($G6:N6),IF(O$2&gt;=$D6,$C6-SUM($G6:N6),$C6/$D6))</f>
        <v>15.303965110865734</v>
      </c>
      <c r="P6" s="232">
        <f>IF($C6&lt;0,$C6-SUM($G6:O6),IF(P$2&gt;=$D6,$C6-SUM($G6:O6),$C6/$D6))</f>
        <v>15.303965110865734</v>
      </c>
      <c r="Q6" s="232">
        <f>IF($C6&lt;0,$C6-SUM($G6:P6),IF(Q$2&gt;=$D6,$C6-SUM($G6:P6),$C6/$D6))</f>
        <v>15.303965110865734</v>
      </c>
      <c r="R6" s="232">
        <f>IF($C6&lt;0,$C6-SUM($G6:Q6),IF(R$2&gt;=$D6,$C6-SUM($G6:Q6),$C6/$D6))</f>
        <v>15.303965110865734</v>
      </c>
      <c r="S6" s="232">
        <f>IF($C6&lt;0,$C6-SUM($G6:R6),IF(S$2&gt;=$D6,$C6-SUM($G6:R6),$C6/$D6))</f>
        <v>15.303965110865734</v>
      </c>
      <c r="T6" s="232">
        <f>IF($C6&lt;0,$C6-SUM($G6:S6),IF(T$2&gt;=$D6,$C6-SUM($G6:S6),$C6/$D6))</f>
        <v>15.303965110865734</v>
      </c>
      <c r="U6" s="232">
        <f>IF($C6&lt;0,$C6-SUM($G6:T6),IF(U$2&gt;=$D6,$C6-SUM($G6:T6),$C6/$D6))</f>
        <v>15.303965110865734</v>
      </c>
      <c r="V6" s="232">
        <f>IF($C6&lt;0,$C6-SUM($G6:U6),IF(V$2&gt;=$D6,$C6-SUM($G6:U6),$C6/$D6))</f>
        <v>15.303965110865734</v>
      </c>
      <c r="W6" s="232">
        <f>IF($C6&lt;0,$C6-SUM($G6:V6),IF(W$2&gt;=$D6,$C6-SUM($G6:V6),$C6/$D6))</f>
        <v>15.303965110865734</v>
      </c>
      <c r="X6" s="232">
        <f>IF($C6&lt;0,$C6-SUM($G6:W6),IF(X$2&gt;=$D6,$C6-SUM($G6:W6),$C6/$D6))</f>
        <v>15.303965110865734</v>
      </c>
      <c r="Y6" s="232">
        <f>IF($C6&lt;0,$C6-SUM($G6:X6),IF(Y$2&gt;=$D6,$C6-SUM($G6:X6),$C6/$D6))</f>
        <v>15.303965110865734</v>
      </c>
      <c r="Z6" s="232">
        <f>IF($C6&lt;0,$C6-SUM($G6:Y6),IF(Z$2&gt;=$D6,$C6-SUM($G6:Y6),$C6/$D6))</f>
        <v>15.303965110865734</v>
      </c>
      <c r="AA6" s="232">
        <f>IF($C6&lt;0,$C6-SUM($G6:Z6),IF(AA$2&gt;=$D6,$C6-SUM($G6:Z6),$C6/$D6))</f>
        <v>15.303965110865734</v>
      </c>
      <c r="AB6" s="232">
        <f>IF($C6&lt;0,$C6-SUM($G6:AA6),IF(AB$2&gt;=$D6,$C6-SUM($G6:AA6),$C6/$D6))</f>
        <v>15.303965110865734</v>
      </c>
      <c r="AC6" s="232">
        <f>IF($C6&lt;0,$C6-SUM($G6:AB6),IF(AC$2&gt;=$D6,$C6-SUM($G6:AB6),$C6/$D6))</f>
        <v>15.303965110865734</v>
      </c>
      <c r="AD6" s="232">
        <f>IF($C6&lt;0,$C6-SUM($G6:AC6),IF(AD$2&gt;=$D6,$C6-SUM($G6:AC6),$C6/$D6))</f>
        <v>15.303965110865734</v>
      </c>
      <c r="AE6" s="232">
        <f>IF($C6&lt;0,$C6-SUM($G6:AD6),IF(AE$2&gt;=$D6,$C6-SUM($G6:AD6),$C6/$D6))</f>
        <v>15.303965110865734</v>
      </c>
      <c r="AF6" s="232">
        <f>IF($C6&lt;0,$C6-SUM($G6:AE6),IF(AF$2&gt;=$D6,$C6-SUM($G6:AE6),$C6/$D6))</f>
        <v>15.303965110865734</v>
      </c>
      <c r="AG6" s="232">
        <f>IF($C6&lt;0,$C6-SUM($G6:AF6),IF(AG$2&gt;=$D6,$C6-SUM($G6:AF6),$C6/$D6))</f>
        <v>15.303965110865734</v>
      </c>
      <c r="AH6" s="232">
        <f>IF($C6&lt;0,$C6-SUM($G6:AG6),IF(AH$2&gt;=$D6,$C6-SUM($G6:AG6),$C6/$D6))</f>
        <v>15.303965110865734</v>
      </c>
      <c r="AI6" s="232">
        <f>IF($C6&lt;0,$C6-SUM($G6:AH6),IF(AI$2&gt;=$D6,$C6-SUM($G6:AH6),$C6/$D6))</f>
        <v>12.627265568875259</v>
      </c>
      <c r="AJ6" s="232">
        <f>IF($C6&lt;0,$C6-SUM($G6:AI6),IF(AJ$2&gt;=$D6,$C6-SUM($G6:AI6),$C6/$D6))</f>
        <v>0</v>
      </c>
      <c r="AK6" s="232">
        <f>IF($C6&lt;0,$C6-SUM($G6:AJ6),IF(AK$2&gt;=$D6,$C6-SUM($G6:AJ6),$C6/$D6))</f>
        <v>0</v>
      </c>
      <c r="AL6" s="232">
        <f>IF($C6&lt;0,$C6-SUM($G6:AK6),IF(AL$2&gt;=$D6,$C6-SUM($G6:AK6),$C6/$D6))</f>
        <v>0</v>
      </c>
      <c r="AM6" s="232">
        <f>IF($C6&lt;0,$C6-SUM($G6:AL6),IF(AM$2&gt;=$D6,$C6-SUM($G6:AL6),$C6/$D6))</f>
        <v>0</v>
      </c>
      <c r="AN6" s="232">
        <f>IF($C6&lt;0,$C6-SUM($G6:AM6),IF(AN$2&gt;=$D6,$C6-SUM($G6:AM6),$C6/$D6))</f>
        <v>0</v>
      </c>
      <c r="AO6" s="232">
        <f>IF($C6&lt;0,$C6-SUM($G6:AN6),IF(AO$2&gt;=$D6,$C6-SUM($G6:AN6),$C6/$D6))</f>
        <v>0</v>
      </c>
      <c r="AP6" s="232">
        <f>IF($C6&lt;0,$C6-SUM($G6:AO6),IF(AP$2&gt;=$D6,$C6-SUM($G6:AO6),$C6/$D6))</f>
        <v>0</v>
      </c>
      <c r="AQ6" s="232">
        <f>IF($C6&lt;0,$C6-SUM($G6:AP6),IF(AQ$2&gt;=$D6,$C6-SUM($G6:AP6),$C6/$D6))</f>
        <v>0</v>
      </c>
      <c r="AR6" s="232">
        <f>IF($C6&lt;0,$C6-SUM($G6:AQ6),IF(AR$2&gt;=$D6,$C6-SUM($G6:AQ6),$C6/$D6))</f>
        <v>0</v>
      </c>
      <c r="AS6" s="232">
        <f>IF($C6&lt;0,$C6-SUM($G6:AR6),IF(AS$2&gt;=$D6,$C6-SUM($G6:AR6),$C6/$D6))</f>
        <v>0</v>
      </c>
      <c r="AT6" s="232">
        <f>IF($C6&lt;0,$C6-SUM($G6:AS6),IF(AT$2&gt;=$D6,$C6-SUM($G6:AS6),$C6/$D6))</f>
        <v>0</v>
      </c>
      <c r="AU6" s="232">
        <f>IF($C6&lt;0,$C6-SUM($G6:AT6),IF(AU$2&gt;=$D6,$C6-SUM($G6:AT6),$C6/$D6))</f>
        <v>0</v>
      </c>
      <c r="AV6" s="232">
        <f>IF($C6&lt;0,$C6-SUM($G6:AU6),IF(AV$2&gt;=$D6,$C6-SUM($G6:AU6),$C6/$D6))</f>
        <v>0</v>
      </c>
      <c r="AW6" s="232">
        <f>IF($C6&lt;0,$C6-SUM($G6:AV6),IF(AW$2&gt;=$D6,$C6-SUM($G6:AV6),$C6/$D6))</f>
        <v>0</v>
      </c>
      <c r="AX6" s="232">
        <f>IF($C6&lt;0,$C6-SUM($G6:AW6),IF(AX$2&gt;=$D6,$C6-SUM($G6:AW6),$C6/$D6))</f>
        <v>0</v>
      </c>
      <c r="AY6" s="232">
        <f>IF($C6&lt;0,$C6-SUM($G6:AX6),IF(AY$2&gt;=$D6,$C6-SUM($G6:AX6),$C6/$D6))</f>
        <v>0</v>
      </c>
      <c r="AZ6" s="232">
        <f>IF($C6&lt;0,$C6-SUM($G6:AY6),IF(AZ$2&gt;=$D6,$C6-SUM($G6:AY6),$C6/$D6))</f>
        <v>0</v>
      </c>
      <c r="BA6" s="232">
        <f>IF($C6&lt;0,$C6-SUM($G6:AZ6),IF(BA$2&gt;=$D6,$C6-SUM($G6:AZ6),$C6/$D6))</f>
        <v>0</v>
      </c>
      <c r="BB6" s="232">
        <f>IF($C6&lt;0,$C6-SUM($G6:BA6),IF(BB$2&gt;=$D6,$C6-SUM($G6:BA6),$C6/$D6))</f>
        <v>0</v>
      </c>
      <c r="BC6" s="232">
        <f>IF($C6&lt;0,$C6-SUM($G6:BB6),IF(BC$2&gt;=$D6,$C6-SUM($G6:BB6),$C6/$D6))</f>
        <v>0</v>
      </c>
      <c r="BD6" s="232">
        <f>IF($C6&lt;0,$C6-SUM($G6:BC6),IF(BD$2&gt;=$D6,$C6-SUM($G6:BC6),$C6/$D6))</f>
        <v>0</v>
      </c>
      <c r="BE6" s="232">
        <f>IF($C6&lt;0,$C6-SUM($G6:BD6),IF(BE$2&gt;=$D6,$C6-SUM($G6:BD6),$C6/$D6))</f>
        <v>0</v>
      </c>
      <c r="BF6" s="232">
        <f>IF($C6&lt;0,$C6-SUM($G6:BE6),IF(BF$2&gt;=$D6,$C6-SUM($G6:BE6),$C6/$D6))</f>
        <v>0</v>
      </c>
      <c r="BG6" s="232">
        <f>IF($C6&lt;0,$C6-SUM($G6:BF6),IF(BG$2&gt;=$D6,$C6-SUM($G6:BF6),$C6/$D6))</f>
        <v>0</v>
      </c>
      <c r="BH6" s="232">
        <f>IF($C6&lt;0,$C6-SUM($G6:BG6),IF(BH$2&gt;=$D6,$C6-SUM($G6:BG6),$C6/$D6))</f>
        <v>0</v>
      </c>
      <c r="BI6" s="232">
        <f>IF($C6&lt;0,$C6-SUM($G6:BH6),IF(BI$2&gt;=$D6,$C6-SUM($G6:BH6),$C6/$D6))</f>
        <v>0</v>
      </c>
      <c r="BJ6" s="232">
        <f>IF($C6&lt;0,$C6-SUM($G6:BI6),IF(BJ$2&gt;=$D6,$C6-SUM($G6:BI6),$C6/$D6))</f>
        <v>0</v>
      </c>
      <c r="BK6" s="232">
        <f>IF($C6&lt;0,$C6-SUM($G6:BJ6),IF(BK$2&gt;=$D6,$C6-SUM($G6:BJ6),$C6/$D6))</f>
        <v>0</v>
      </c>
      <c r="BL6" s="232">
        <f>IF($C6&lt;0,$C6-SUM($G6:BK6),IF(BL$2&gt;=$D6,$C6-SUM($G6:BK6),$C6/$D6))</f>
        <v>0</v>
      </c>
      <c r="BM6" s="232">
        <f>IF($C6&lt;0,$C6-SUM($G6:BL6),IF(BM$2&gt;=$D6,$C6-SUM($G6:BL6),$C6/$D6))</f>
        <v>0</v>
      </c>
      <c r="BN6" s="232">
        <f>IF($C6&lt;0,$C6-SUM($G6:BM6),IF(BN$2&gt;=$D6,$C6-SUM($G6:BM6),$C6/$D6))</f>
        <v>0</v>
      </c>
      <c r="BO6" s="232">
        <f>IF($C6&lt;0,$C6-SUM($G6:BN6),IF(BO$2&gt;=$D6,$C6-SUM($G6:BN6),$C6/$D6))</f>
        <v>0</v>
      </c>
    </row>
    <row r="7" spans="1:67" outlineLevel="1">
      <c r="A7" s="268">
        <v>1</v>
      </c>
      <c r="B7" s="233">
        <f ca="1">(INDEX('Inputs - Summary'!$J$59:$N$68,MATCH(A5,'Inputs - Summary'!$C$59:$C$68,0),A7)/OFFSET('Inputs - Summary'!$I$18,0,A7))-SUMIFS('Inputs - Summary'!$O$74:$O$153,'Inputs - Summary'!$C$74:$C$153,A5,'Inputs - Summary'!$D$74:$D$153,A7)</f>
        <v>9.8127481661510405</v>
      </c>
      <c r="C7" s="227">
        <f t="shared" ca="1" si="4"/>
        <v>10.756659813395967</v>
      </c>
      <c r="D7" s="228">
        <f>MAX(0,INDEX('Inputs - Summary'!$F$43:$F$52,MATCH(A5,'Inputs - Summary'!$C$43:$C$52,0))-5+A7)</f>
        <v>46</v>
      </c>
      <c r="E7" s="229">
        <f t="shared" ca="1" si="5"/>
        <v>0</v>
      </c>
      <c r="F7" s="230">
        <f t="shared" ca="1" si="6"/>
        <v>10.756659813395967</v>
      </c>
      <c r="G7" s="231">
        <f t="shared" ca="1" si="7"/>
        <v>0.23384043072599928</v>
      </c>
      <c r="H7" s="232">
        <f ca="1">IF($C7&lt;0,$C7-SUM($G7:G7),IF(H$2&gt;=$D7,$C7-SUM($G7:G7),$C7/$D7))</f>
        <v>0.23384043072599928</v>
      </c>
      <c r="I7" s="232">
        <f ca="1">IF($C7&lt;0,$C7-SUM($G7:H7),IF(I$2&gt;=$D7,$C7-SUM($G7:H7),$C7/$D7))</f>
        <v>0.23384043072599928</v>
      </c>
      <c r="J7" s="232">
        <f ca="1">IF($C7&lt;0,$C7-SUM($G7:I7),IF(J$2&gt;=$D7,$C7-SUM($G7:I7),$C7/$D7))</f>
        <v>0.23384043072599928</v>
      </c>
      <c r="K7" s="232">
        <f ca="1">IF($C7&lt;0,$C7-SUM($G7:J7),IF(K$2&gt;=$D7,$C7-SUM($G7:J7),$C7/$D7))</f>
        <v>0.23384043072599928</v>
      </c>
      <c r="L7" s="232">
        <f ca="1">IF($C7&lt;0,$C7-SUM($G7:K7),IF(L$2&gt;=$D7,$C7-SUM($G7:K7),$C7/$D7))</f>
        <v>0.23384043072599928</v>
      </c>
      <c r="M7" s="232">
        <f ca="1">IF($C7&lt;0,$C7-SUM($G7:L7),IF(M$2&gt;=$D7,$C7-SUM($G7:L7),$C7/$D7))</f>
        <v>0.23384043072599928</v>
      </c>
      <c r="N7" s="232">
        <f ca="1">IF($C7&lt;0,$C7-SUM($G7:M7),IF(N$2&gt;=$D7,$C7-SUM($G7:M7),$C7/$D7))</f>
        <v>0.23384043072599928</v>
      </c>
      <c r="O7" s="232">
        <f ca="1">IF($C7&lt;0,$C7-SUM($G7:N7),IF(O$2&gt;=$D7,$C7-SUM($G7:N7),$C7/$D7))</f>
        <v>0.23384043072599928</v>
      </c>
      <c r="P7" s="232">
        <f ca="1">IF($C7&lt;0,$C7-SUM($G7:O7),IF(P$2&gt;=$D7,$C7-SUM($G7:O7),$C7/$D7))</f>
        <v>0.23384043072599928</v>
      </c>
      <c r="Q7" s="232">
        <f ca="1">IF($C7&lt;0,$C7-SUM($G7:P7),IF(Q$2&gt;=$D7,$C7-SUM($G7:P7),$C7/$D7))</f>
        <v>0.23384043072599928</v>
      </c>
      <c r="R7" s="232">
        <f ca="1">IF($C7&lt;0,$C7-SUM($G7:Q7),IF(R$2&gt;=$D7,$C7-SUM($G7:Q7),$C7/$D7))</f>
        <v>0.23384043072599928</v>
      </c>
      <c r="S7" s="232">
        <f ca="1">IF($C7&lt;0,$C7-SUM($G7:R7),IF(S$2&gt;=$D7,$C7-SUM($G7:R7),$C7/$D7))</f>
        <v>0.23384043072599928</v>
      </c>
      <c r="T7" s="232">
        <f ca="1">IF($C7&lt;0,$C7-SUM($G7:S7),IF(T$2&gt;=$D7,$C7-SUM($G7:S7),$C7/$D7))</f>
        <v>0.23384043072599928</v>
      </c>
      <c r="U7" s="232">
        <f ca="1">IF($C7&lt;0,$C7-SUM($G7:T7),IF(U$2&gt;=$D7,$C7-SUM($G7:T7),$C7/$D7))</f>
        <v>0.23384043072599928</v>
      </c>
      <c r="V7" s="232">
        <f ca="1">IF($C7&lt;0,$C7-SUM($G7:U7),IF(V$2&gt;=$D7,$C7-SUM($G7:U7),$C7/$D7))</f>
        <v>0.23384043072599928</v>
      </c>
      <c r="W7" s="232">
        <f ca="1">IF($C7&lt;0,$C7-SUM($G7:V7),IF(W$2&gt;=$D7,$C7-SUM($G7:V7),$C7/$D7))</f>
        <v>0.23384043072599928</v>
      </c>
      <c r="X7" s="232">
        <f ca="1">IF($C7&lt;0,$C7-SUM($G7:W7),IF(X$2&gt;=$D7,$C7-SUM($G7:W7),$C7/$D7))</f>
        <v>0.23384043072599928</v>
      </c>
      <c r="Y7" s="232">
        <f ca="1">IF($C7&lt;0,$C7-SUM($G7:X7),IF(Y$2&gt;=$D7,$C7-SUM($G7:X7),$C7/$D7))</f>
        <v>0.23384043072599928</v>
      </c>
      <c r="Z7" s="232">
        <f ca="1">IF($C7&lt;0,$C7-SUM($G7:Y7),IF(Z$2&gt;=$D7,$C7-SUM($G7:Y7),$C7/$D7))</f>
        <v>0.23384043072599928</v>
      </c>
      <c r="AA7" s="232">
        <f ca="1">IF($C7&lt;0,$C7-SUM($G7:Z7),IF(AA$2&gt;=$D7,$C7-SUM($G7:Z7),$C7/$D7))</f>
        <v>0.23384043072599928</v>
      </c>
      <c r="AB7" s="232">
        <f ca="1">IF($C7&lt;0,$C7-SUM($G7:AA7),IF(AB$2&gt;=$D7,$C7-SUM($G7:AA7),$C7/$D7))</f>
        <v>0.23384043072599928</v>
      </c>
      <c r="AC7" s="232">
        <f ca="1">IF($C7&lt;0,$C7-SUM($G7:AB7),IF(AC$2&gt;=$D7,$C7-SUM($G7:AB7),$C7/$D7))</f>
        <v>0.23384043072599928</v>
      </c>
      <c r="AD7" s="232">
        <f ca="1">IF($C7&lt;0,$C7-SUM($G7:AC7),IF(AD$2&gt;=$D7,$C7-SUM($G7:AC7),$C7/$D7))</f>
        <v>0.23384043072599928</v>
      </c>
      <c r="AE7" s="232">
        <f ca="1">IF($C7&lt;0,$C7-SUM($G7:AD7),IF(AE$2&gt;=$D7,$C7-SUM($G7:AD7),$C7/$D7))</f>
        <v>0.23384043072599928</v>
      </c>
      <c r="AF7" s="232">
        <f ca="1">IF($C7&lt;0,$C7-SUM($G7:AE7),IF(AF$2&gt;=$D7,$C7-SUM($G7:AE7),$C7/$D7))</f>
        <v>0.23384043072599928</v>
      </c>
      <c r="AG7" s="232">
        <f ca="1">IF($C7&lt;0,$C7-SUM($G7:AF7),IF(AG$2&gt;=$D7,$C7-SUM($G7:AF7),$C7/$D7))</f>
        <v>0.23384043072599928</v>
      </c>
      <c r="AH7" s="232">
        <f ca="1">IF($C7&lt;0,$C7-SUM($G7:AG7),IF(AH$2&gt;=$D7,$C7-SUM($G7:AG7),$C7/$D7))</f>
        <v>0.23384043072599928</v>
      </c>
      <c r="AI7" s="232">
        <f ca="1">IF($C7&lt;0,$C7-SUM($G7:AH7),IF(AI$2&gt;=$D7,$C7-SUM($G7:AH7),$C7/$D7))</f>
        <v>0.23384043072599928</v>
      </c>
      <c r="AJ7" s="232">
        <f ca="1">IF($C7&lt;0,$C7-SUM($G7:AI7),IF(AJ$2&gt;=$D7,$C7-SUM($G7:AI7),$C7/$D7))</f>
        <v>0.23384043072599928</v>
      </c>
      <c r="AK7" s="232">
        <f ca="1">IF($C7&lt;0,$C7-SUM($G7:AJ7),IF(AK$2&gt;=$D7,$C7-SUM($G7:AJ7),$C7/$D7))</f>
        <v>0.23384043072599928</v>
      </c>
      <c r="AL7" s="232">
        <f ca="1">IF($C7&lt;0,$C7-SUM($G7:AK7),IF(AL$2&gt;=$D7,$C7-SUM($G7:AK7),$C7/$D7))</f>
        <v>0.23384043072599928</v>
      </c>
      <c r="AM7" s="232">
        <f ca="1">IF($C7&lt;0,$C7-SUM($G7:AL7),IF(AM$2&gt;=$D7,$C7-SUM($G7:AL7),$C7/$D7))</f>
        <v>0.23384043072599928</v>
      </c>
      <c r="AN7" s="232">
        <f ca="1">IF($C7&lt;0,$C7-SUM($G7:AM7),IF(AN$2&gt;=$D7,$C7-SUM($G7:AM7),$C7/$D7))</f>
        <v>0.23384043072599928</v>
      </c>
      <c r="AO7" s="232">
        <f ca="1">IF($C7&lt;0,$C7-SUM($G7:AN7),IF(AO$2&gt;=$D7,$C7-SUM($G7:AN7),$C7/$D7))</f>
        <v>0.23384043072599928</v>
      </c>
      <c r="AP7" s="232">
        <f ca="1">IF($C7&lt;0,$C7-SUM($G7:AO7),IF(AP$2&gt;=$D7,$C7-SUM($G7:AO7),$C7/$D7))</f>
        <v>0.23384043072599928</v>
      </c>
      <c r="AQ7" s="232">
        <f ca="1">IF($C7&lt;0,$C7-SUM($G7:AP7),IF(AQ$2&gt;=$D7,$C7-SUM($G7:AP7),$C7/$D7))</f>
        <v>0.23384043072599928</v>
      </c>
      <c r="AR7" s="232">
        <f ca="1">IF($C7&lt;0,$C7-SUM($G7:AQ7),IF(AR$2&gt;=$D7,$C7-SUM($G7:AQ7),$C7/$D7))</f>
        <v>0.23384043072599928</v>
      </c>
      <c r="AS7" s="232">
        <f ca="1">IF($C7&lt;0,$C7-SUM($G7:AR7),IF(AS$2&gt;=$D7,$C7-SUM($G7:AR7),$C7/$D7))</f>
        <v>0.23384043072599928</v>
      </c>
      <c r="AT7" s="232">
        <f ca="1">IF($C7&lt;0,$C7-SUM($G7:AS7),IF(AT$2&gt;=$D7,$C7-SUM($G7:AS7),$C7/$D7))</f>
        <v>0.23384043072599928</v>
      </c>
      <c r="AU7" s="232">
        <f ca="1">IF($C7&lt;0,$C7-SUM($G7:AT7),IF(AU$2&gt;=$D7,$C7-SUM($G7:AT7),$C7/$D7))</f>
        <v>0.23384043072599928</v>
      </c>
      <c r="AV7" s="232">
        <f ca="1">IF($C7&lt;0,$C7-SUM($G7:AU7),IF(AV$2&gt;=$D7,$C7-SUM($G7:AU7),$C7/$D7))</f>
        <v>0.23384043072599928</v>
      </c>
      <c r="AW7" s="232">
        <f ca="1">IF($C7&lt;0,$C7-SUM($G7:AV7),IF(AW$2&gt;=$D7,$C7-SUM($G7:AV7),$C7/$D7))</f>
        <v>0.23384043072599928</v>
      </c>
      <c r="AX7" s="232">
        <f ca="1">IF($C7&lt;0,$C7-SUM($G7:AW7),IF(AX$2&gt;=$D7,$C7-SUM($G7:AW7),$C7/$D7))</f>
        <v>0.23384043072599928</v>
      </c>
      <c r="AY7" s="232">
        <f ca="1">IF($C7&lt;0,$C7-SUM($G7:AX7),IF(AY$2&gt;=$D7,$C7-SUM($G7:AX7),$C7/$D7))</f>
        <v>0.23384043072599928</v>
      </c>
      <c r="AZ7" s="232">
        <f ca="1">IF($C7&lt;0,$C7-SUM($G7:AY7),IF(AZ$2&gt;=$D7,$C7-SUM($G7:AY7),$C7/$D7))</f>
        <v>0.23384043072599248</v>
      </c>
      <c r="BA7" s="232">
        <f ca="1">IF($C7&lt;0,$C7-SUM($G7:AZ7),IF(BA$2&gt;=$D7,$C7-SUM($G7:AZ7),$C7/$D7))</f>
        <v>0</v>
      </c>
      <c r="BB7" s="232">
        <f ca="1">IF($C7&lt;0,$C7-SUM($G7:BA7),IF(BB$2&gt;=$D7,$C7-SUM($G7:BA7),$C7/$D7))</f>
        <v>0</v>
      </c>
      <c r="BC7" s="232">
        <f ca="1">IF($C7&lt;0,$C7-SUM($G7:BB7),IF(BC$2&gt;=$D7,$C7-SUM($G7:BB7),$C7/$D7))</f>
        <v>0</v>
      </c>
      <c r="BD7" s="232">
        <f ca="1">IF($C7&lt;0,$C7-SUM($G7:BC7),IF(BD$2&gt;=$D7,$C7-SUM($G7:BC7),$C7/$D7))</f>
        <v>0</v>
      </c>
      <c r="BE7" s="232">
        <f ca="1">IF($C7&lt;0,$C7-SUM($G7:BD7),IF(BE$2&gt;=$D7,$C7-SUM($G7:BD7),$C7/$D7))</f>
        <v>0</v>
      </c>
      <c r="BF7" s="232">
        <f ca="1">IF($C7&lt;0,$C7-SUM($G7:BE7),IF(BF$2&gt;=$D7,$C7-SUM($G7:BE7),$C7/$D7))</f>
        <v>0</v>
      </c>
      <c r="BG7" s="232">
        <f ca="1">IF($C7&lt;0,$C7-SUM($G7:BF7),IF(BG$2&gt;=$D7,$C7-SUM($G7:BF7),$C7/$D7))</f>
        <v>0</v>
      </c>
      <c r="BH7" s="232">
        <f ca="1">IF($C7&lt;0,$C7-SUM($G7:BG7),IF(BH$2&gt;=$D7,$C7-SUM($G7:BG7),$C7/$D7))</f>
        <v>0</v>
      </c>
      <c r="BI7" s="232">
        <f ca="1">IF($C7&lt;0,$C7-SUM($G7:BH7),IF(BI$2&gt;=$D7,$C7-SUM($G7:BH7),$C7/$D7))</f>
        <v>0</v>
      </c>
      <c r="BJ7" s="232">
        <f ca="1">IF($C7&lt;0,$C7-SUM($G7:BI7),IF(BJ$2&gt;=$D7,$C7-SUM($G7:BI7),$C7/$D7))</f>
        <v>0</v>
      </c>
      <c r="BK7" s="232">
        <f ca="1">IF($C7&lt;0,$C7-SUM($G7:BJ7),IF(BK$2&gt;=$D7,$C7-SUM($G7:BJ7),$C7/$D7))</f>
        <v>0</v>
      </c>
      <c r="BL7" s="232">
        <f ca="1">IF($C7&lt;0,$C7-SUM($G7:BK7),IF(BL$2&gt;=$D7,$C7-SUM($G7:BK7),$C7/$D7))</f>
        <v>0</v>
      </c>
      <c r="BM7" s="232">
        <f ca="1">IF($C7&lt;0,$C7-SUM($G7:BL7),IF(BM$2&gt;=$D7,$C7-SUM($G7:BL7),$C7/$D7))</f>
        <v>0</v>
      </c>
      <c r="BN7" s="232">
        <f ca="1">IF($C7&lt;0,$C7-SUM($G7:BM7),IF(BN$2&gt;=$D7,$C7-SUM($G7:BM7),$C7/$D7))</f>
        <v>0</v>
      </c>
      <c r="BO7" s="232">
        <f ca="1">IF($C7&lt;0,$C7-SUM($G7:BN7),IF(BO$2&gt;=$D7,$C7-SUM($G7:BN7),$C7/$D7))</f>
        <v>0</v>
      </c>
    </row>
    <row r="8" spans="1:67" outlineLevel="1">
      <c r="A8" s="268">
        <v>2</v>
      </c>
      <c r="B8" s="233">
        <f ca="1">(INDEX('Inputs - Summary'!$J$59:$N$68,MATCH(A5,'Inputs - Summary'!$C$59:$C$68,0),A8)/OFFSET('Inputs - Summary'!$I$18,0,A8))-SUMIFS('Inputs - Summary'!$O$74:$O$153,'Inputs - Summary'!$C$74:$C$153,A5,'Inputs - Summary'!$D$74:$D$153,A8)</f>
        <v>24.804516336635597</v>
      </c>
      <c r="C8" s="227">
        <f t="shared" ca="1" si="4"/>
        <v>27.190521916111404</v>
      </c>
      <c r="D8" s="228">
        <f>MAX(0,INDEX('Inputs - Summary'!$F$43:$F$52,MATCH(A5,'Inputs - Summary'!$C$43:$C$52,0))-5+A8)</f>
        <v>47</v>
      </c>
      <c r="E8" s="229">
        <f t="shared" ca="1" si="5"/>
        <v>0</v>
      </c>
      <c r="F8" s="230">
        <f t="shared" ca="1" si="6"/>
        <v>27.190521916111404</v>
      </c>
      <c r="G8" s="231">
        <f t="shared" ca="1" si="7"/>
        <v>0.57852174289598735</v>
      </c>
      <c r="H8" s="232">
        <f ca="1">IF($C8&lt;0,$C8-SUM($G8:G8),IF(H$2&gt;=$D8,$C8-SUM($G8:G8),$C8/$D8))</f>
        <v>0.57852174289598735</v>
      </c>
      <c r="I8" s="232">
        <f ca="1">IF($C8&lt;0,$C8-SUM($G8:H8),IF(I$2&gt;=$D8,$C8-SUM($G8:H8),$C8/$D8))</f>
        <v>0.57852174289598735</v>
      </c>
      <c r="J8" s="232">
        <f ca="1">IF($C8&lt;0,$C8-SUM($G8:I8),IF(J$2&gt;=$D8,$C8-SUM($G8:I8),$C8/$D8))</f>
        <v>0.57852174289598735</v>
      </c>
      <c r="K8" s="232">
        <f ca="1">IF($C8&lt;0,$C8-SUM($G8:J8),IF(K$2&gt;=$D8,$C8-SUM($G8:J8),$C8/$D8))</f>
        <v>0.57852174289598735</v>
      </c>
      <c r="L8" s="232">
        <f ca="1">IF($C8&lt;0,$C8-SUM($G8:K8),IF(L$2&gt;=$D8,$C8-SUM($G8:K8),$C8/$D8))</f>
        <v>0.57852174289598735</v>
      </c>
      <c r="M8" s="232">
        <f ca="1">IF($C8&lt;0,$C8-SUM($G8:L8),IF(M$2&gt;=$D8,$C8-SUM($G8:L8),$C8/$D8))</f>
        <v>0.57852174289598735</v>
      </c>
      <c r="N8" s="232">
        <f ca="1">IF($C8&lt;0,$C8-SUM($G8:M8),IF(N$2&gt;=$D8,$C8-SUM($G8:M8),$C8/$D8))</f>
        <v>0.57852174289598735</v>
      </c>
      <c r="O8" s="232">
        <f ca="1">IF($C8&lt;0,$C8-SUM($G8:N8),IF(O$2&gt;=$D8,$C8-SUM($G8:N8),$C8/$D8))</f>
        <v>0.57852174289598735</v>
      </c>
      <c r="P8" s="232">
        <f ca="1">IF($C8&lt;0,$C8-SUM($G8:O8),IF(P$2&gt;=$D8,$C8-SUM($G8:O8),$C8/$D8))</f>
        <v>0.57852174289598735</v>
      </c>
      <c r="Q8" s="232">
        <f ca="1">IF($C8&lt;0,$C8-SUM($G8:P8),IF(Q$2&gt;=$D8,$C8-SUM($G8:P8),$C8/$D8))</f>
        <v>0.57852174289598735</v>
      </c>
      <c r="R8" s="232">
        <f ca="1">IF($C8&lt;0,$C8-SUM($G8:Q8),IF(R$2&gt;=$D8,$C8-SUM($G8:Q8),$C8/$D8))</f>
        <v>0.57852174289598735</v>
      </c>
      <c r="S8" s="232">
        <f ca="1">IF($C8&lt;0,$C8-SUM($G8:R8),IF(S$2&gt;=$D8,$C8-SUM($G8:R8),$C8/$D8))</f>
        <v>0.57852174289598735</v>
      </c>
      <c r="T8" s="232">
        <f ca="1">IF($C8&lt;0,$C8-SUM($G8:S8),IF(T$2&gt;=$D8,$C8-SUM($G8:S8),$C8/$D8))</f>
        <v>0.57852174289598735</v>
      </c>
      <c r="U8" s="232">
        <f ca="1">IF($C8&lt;0,$C8-SUM($G8:T8),IF(U$2&gt;=$D8,$C8-SUM($G8:T8),$C8/$D8))</f>
        <v>0.57852174289598735</v>
      </c>
      <c r="V8" s="232">
        <f ca="1">IF($C8&lt;0,$C8-SUM($G8:U8),IF(V$2&gt;=$D8,$C8-SUM($G8:U8),$C8/$D8))</f>
        <v>0.57852174289598735</v>
      </c>
      <c r="W8" s="232">
        <f ca="1">IF($C8&lt;0,$C8-SUM($G8:V8),IF(W$2&gt;=$D8,$C8-SUM($G8:V8),$C8/$D8))</f>
        <v>0.57852174289598735</v>
      </c>
      <c r="X8" s="232">
        <f ca="1">IF($C8&lt;0,$C8-SUM($G8:W8),IF(X$2&gt;=$D8,$C8-SUM($G8:W8),$C8/$D8))</f>
        <v>0.57852174289598735</v>
      </c>
      <c r="Y8" s="232">
        <f ca="1">IF($C8&lt;0,$C8-SUM($G8:X8),IF(Y$2&gt;=$D8,$C8-SUM($G8:X8),$C8/$D8))</f>
        <v>0.57852174289598735</v>
      </c>
      <c r="Z8" s="232">
        <f ca="1">IF($C8&lt;0,$C8-SUM($G8:Y8),IF(Z$2&gt;=$D8,$C8-SUM($G8:Y8),$C8/$D8))</f>
        <v>0.57852174289598735</v>
      </c>
      <c r="AA8" s="232">
        <f ca="1">IF($C8&lt;0,$C8-SUM($G8:Z8),IF(AA$2&gt;=$D8,$C8-SUM($G8:Z8),$C8/$D8))</f>
        <v>0.57852174289598735</v>
      </c>
      <c r="AB8" s="232">
        <f ca="1">IF($C8&lt;0,$C8-SUM($G8:AA8),IF(AB$2&gt;=$D8,$C8-SUM($G8:AA8),$C8/$D8))</f>
        <v>0.57852174289598735</v>
      </c>
      <c r="AC8" s="232">
        <f ca="1">IF($C8&lt;0,$C8-SUM($G8:AB8),IF(AC$2&gt;=$D8,$C8-SUM($G8:AB8),$C8/$D8))</f>
        <v>0.57852174289598735</v>
      </c>
      <c r="AD8" s="232">
        <f ca="1">IF($C8&lt;0,$C8-SUM($G8:AC8),IF(AD$2&gt;=$D8,$C8-SUM($G8:AC8),$C8/$D8))</f>
        <v>0.57852174289598735</v>
      </c>
      <c r="AE8" s="232">
        <f ca="1">IF($C8&lt;0,$C8-SUM($G8:AD8),IF(AE$2&gt;=$D8,$C8-SUM($G8:AD8),$C8/$D8))</f>
        <v>0.57852174289598735</v>
      </c>
      <c r="AF8" s="232">
        <f ca="1">IF($C8&lt;0,$C8-SUM($G8:AE8),IF(AF$2&gt;=$D8,$C8-SUM($G8:AE8),$C8/$D8))</f>
        <v>0.57852174289598735</v>
      </c>
      <c r="AG8" s="232">
        <f ca="1">IF($C8&lt;0,$C8-SUM($G8:AF8),IF(AG$2&gt;=$D8,$C8-SUM($G8:AF8),$C8/$D8))</f>
        <v>0.57852174289598735</v>
      </c>
      <c r="AH8" s="232">
        <f ca="1">IF($C8&lt;0,$C8-SUM($G8:AG8),IF(AH$2&gt;=$D8,$C8-SUM($G8:AG8),$C8/$D8))</f>
        <v>0.57852174289598735</v>
      </c>
      <c r="AI8" s="232">
        <f ca="1">IF($C8&lt;0,$C8-SUM($G8:AH8),IF(AI$2&gt;=$D8,$C8-SUM($G8:AH8),$C8/$D8))</f>
        <v>0.57852174289598735</v>
      </c>
      <c r="AJ8" s="232">
        <f ca="1">IF($C8&lt;0,$C8-SUM($G8:AI8),IF(AJ$2&gt;=$D8,$C8-SUM($G8:AI8),$C8/$D8))</f>
        <v>0.57852174289598735</v>
      </c>
      <c r="AK8" s="232">
        <f ca="1">IF($C8&lt;0,$C8-SUM($G8:AJ8),IF(AK$2&gt;=$D8,$C8-SUM($G8:AJ8),$C8/$D8))</f>
        <v>0.57852174289598735</v>
      </c>
      <c r="AL8" s="232">
        <f ca="1">IF($C8&lt;0,$C8-SUM($G8:AK8),IF(AL$2&gt;=$D8,$C8-SUM($G8:AK8),$C8/$D8))</f>
        <v>0.57852174289598735</v>
      </c>
      <c r="AM8" s="232">
        <f ca="1">IF($C8&lt;0,$C8-SUM($G8:AL8),IF(AM$2&gt;=$D8,$C8-SUM($G8:AL8),$C8/$D8))</f>
        <v>0.57852174289598735</v>
      </c>
      <c r="AN8" s="232">
        <f ca="1">IF($C8&lt;0,$C8-SUM($G8:AM8),IF(AN$2&gt;=$D8,$C8-SUM($G8:AM8),$C8/$D8))</f>
        <v>0.57852174289598735</v>
      </c>
      <c r="AO8" s="232">
        <f ca="1">IF($C8&lt;0,$C8-SUM($G8:AN8),IF(AO$2&gt;=$D8,$C8-SUM($G8:AN8),$C8/$D8))</f>
        <v>0.57852174289598735</v>
      </c>
      <c r="AP8" s="232">
        <f ca="1">IF($C8&lt;0,$C8-SUM($G8:AO8),IF(AP$2&gt;=$D8,$C8-SUM($G8:AO8),$C8/$D8))</f>
        <v>0.57852174289598735</v>
      </c>
      <c r="AQ8" s="232">
        <f ca="1">IF($C8&lt;0,$C8-SUM($G8:AP8),IF(AQ$2&gt;=$D8,$C8-SUM($G8:AP8),$C8/$D8))</f>
        <v>0.57852174289598735</v>
      </c>
      <c r="AR8" s="232">
        <f ca="1">IF($C8&lt;0,$C8-SUM($G8:AQ8),IF(AR$2&gt;=$D8,$C8-SUM($G8:AQ8),$C8/$D8))</f>
        <v>0.57852174289598735</v>
      </c>
      <c r="AS8" s="232">
        <f ca="1">IF($C8&lt;0,$C8-SUM($G8:AR8),IF(AS$2&gt;=$D8,$C8-SUM($G8:AR8),$C8/$D8))</f>
        <v>0.57852174289598735</v>
      </c>
      <c r="AT8" s="232">
        <f ca="1">IF($C8&lt;0,$C8-SUM($G8:AS8),IF(AT$2&gt;=$D8,$C8-SUM($G8:AS8),$C8/$D8))</f>
        <v>0.57852174289598735</v>
      </c>
      <c r="AU8" s="232">
        <f ca="1">IF($C8&lt;0,$C8-SUM($G8:AT8),IF(AU$2&gt;=$D8,$C8-SUM($G8:AT8),$C8/$D8))</f>
        <v>0.57852174289598735</v>
      </c>
      <c r="AV8" s="232">
        <f ca="1">IF($C8&lt;0,$C8-SUM($G8:AU8),IF(AV$2&gt;=$D8,$C8-SUM($G8:AU8),$C8/$D8))</f>
        <v>0.57852174289598735</v>
      </c>
      <c r="AW8" s="232">
        <f ca="1">IF($C8&lt;0,$C8-SUM($G8:AV8),IF(AW$2&gt;=$D8,$C8-SUM($G8:AV8),$C8/$D8))</f>
        <v>0.57852174289598735</v>
      </c>
      <c r="AX8" s="232">
        <f ca="1">IF($C8&lt;0,$C8-SUM($G8:AW8),IF(AX$2&gt;=$D8,$C8-SUM($G8:AW8),$C8/$D8))</f>
        <v>0.57852174289598735</v>
      </c>
      <c r="AY8" s="232">
        <f ca="1">IF($C8&lt;0,$C8-SUM($G8:AX8),IF(AY$2&gt;=$D8,$C8-SUM($G8:AX8),$C8/$D8))</f>
        <v>0.57852174289598735</v>
      </c>
      <c r="AZ8" s="232">
        <f ca="1">IF($C8&lt;0,$C8-SUM($G8:AY8),IF(AZ$2&gt;=$D8,$C8-SUM($G8:AY8),$C8/$D8))</f>
        <v>0.57852174289598735</v>
      </c>
      <c r="BA8" s="232">
        <f ca="1">IF($C8&lt;0,$C8-SUM($G8:AZ8),IF(BA$2&gt;=$D8,$C8-SUM($G8:AZ8),$C8/$D8))</f>
        <v>0.578521742896001</v>
      </c>
      <c r="BB8" s="232">
        <f ca="1">IF($C8&lt;0,$C8-SUM($G8:BA8),IF(BB$2&gt;=$D8,$C8-SUM($G8:BA8),$C8/$D8))</f>
        <v>0</v>
      </c>
      <c r="BC8" s="232">
        <f ca="1">IF($C8&lt;0,$C8-SUM($G8:BB8),IF(BC$2&gt;=$D8,$C8-SUM($G8:BB8),$C8/$D8))</f>
        <v>0</v>
      </c>
      <c r="BD8" s="232">
        <f ca="1">IF($C8&lt;0,$C8-SUM($G8:BC8),IF(BD$2&gt;=$D8,$C8-SUM($G8:BC8),$C8/$D8))</f>
        <v>0</v>
      </c>
      <c r="BE8" s="232">
        <f ca="1">IF($C8&lt;0,$C8-SUM($G8:BD8),IF(BE$2&gt;=$D8,$C8-SUM($G8:BD8),$C8/$D8))</f>
        <v>0</v>
      </c>
      <c r="BF8" s="232">
        <f ca="1">IF($C8&lt;0,$C8-SUM($G8:BE8),IF(BF$2&gt;=$D8,$C8-SUM($G8:BE8),$C8/$D8))</f>
        <v>0</v>
      </c>
      <c r="BG8" s="232">
        <f ca="1">IF($C8&lt;0,$C8-SUM($G8:BF8),IF(BG$2&gt;=$D8,$C8-SUM($G8:BF8),$C8/$D8))</f>
        <v>0</v>
      </c>
      <c r="BH8" s="232">
        <f ca="1">IF($C8&lt;0,$C8-SUM($G8:BG8),IF(BH$2&gt;=$D8,$C8-SUM($G8:BG8),$C8/$D8))</f>
        <v>0</v>
      </c>
      <c r="BI8" s="232">
        <f ca="1">IF($C8&lt;0,$C8-SUM($G8:BH8),IF(BI$2&gt;=$D8,$C8-SUM($G8:BH8),$C8/$D8))</f>
        <v>0</v>
      </c>
      <c r="BJ8" s="232">
        <f ca="1">IF($C8&lt;0,$C8-SUM($G8:BI8),IF(BJ$2&gt;=$D8,$C8-SUM($G8:BI8),$C8/$D8))</f>
        <v>0</v>
      </c>
      <c r="BK8" s="232">
        <f ca="1">IF($C8&lt;0,$C8-SUM($G8:BJ8),IF(BK$2&gt;=$D8,$C8-SUM($G8:BJ8),$C8/$D8))</f>
        <v>0</v>
      </c>
      <c r="BL8" s="232">
        <f ca="1">IF($C8&lt;0,$C8-SUM($G8:BK8),IF(BL$2&gt;=$D8,$C8-SUM($G8:BK8),$C8/$D8))</f>
        <v>0</v>
      </c>
      <c r="BM8" s="232">
        <f ca="1">IF($C8&lt;0,$C8-SUM($G8:BL8),IF(BM$2&gt;=$D8,$C8-SUM($G8:BL8),$C8/$D8))</f>
        <v>0</v>
      </c>
      <c r="BN8" s="232">
        <f ca="1">IF($C8&lt;0,$C8-SUM($G8:BM8),IF(BN$2&gt;=$D8,$C8-SUM($G8:BM8),$C8/$D8))</f>
        <v>0</v>
      </c>
      <c r="BO8" s="232">
        <f ca="1">IF($C8&lt;0,$C8-SUM($G8:BN8),IF(BO$2&gt;=$D8,$C8-SUM($G8:BN8),$C8/$D8))</f>
        <v>0</v>
      </c>
    </row>
    <row r="9" spans="1:67" outlineLevel="1">
      <c r="A9" s="268">
        <v>3</v>
      </c>
      <c r="B9" s="233">
        <f ca="1">(INDEX('Inputs - Summary'!$J$59:$N$68,MATCH(A5,'Inputs - Summary'!$C$59:$C$68,0),A9)/OFFSET('Inputs - Summary'!$I$18,0,A9))-SUMIFS('Inputs - Summary'!$O$74:$O$153,'Inputs - Summary'!$C$74:$C$153,A5,'Inputs - Summary'!$D$74:$D$153,A9)</f>
        <v>26.450811521190435</v>
      </c>
      <c r="C9" s="227">
        <f t="shared" ca="1" si="4"/>
        <v>28.995178160503169</v>
      </c>
      <c r="D9" s="228">
        <f>MAX(0,INDEX('Inputs - Summary'!$F$43:$F$52,MATCH(A5,'Inputs - Summary'!$C$43:$C$52,0))-5+A9)</f>
        <v>48</v>
      </c>
      <c r="E9" s="229">
        <f t="shared" ca="1" si="5"/>
        <v>0</v>
      </c>
      <c r="F9" s="230">
        <f t="shared" ca="1" si="6"/>
        <v>28.995178160503169</v>
      </c>
      <c r="G9" s="231">
        <f t="shared" ca="1" si="7"/>
        <v>0.60406621167714936</v>
      </c>
      <c r="H9" s="232">
        <f ca="1">IF($C9&lt;0,$C9-SUM($G9:G9),IF(H$2&gt;=$D9,$C9-SUM($G9:G9),$C9/$D9))</f>
        <v>0.60406621167714936</v>
      </c>
      <c r="I9" s="232">
        <f ca="1">IF($C9&lt;0,$C9-SUM($G9:H9),IF(I$2&gt;=$D9,$C9-SUM($G9:H9),$C9/$D9))</f>
        <v>0.60406621167714936</v>
      </c>
      <c r="J9" s="232">
        <f ca="1">IF($C9&lt;0,$C9-SUM($G9:I9),IF(J$2&gt;=$D9,$C9-SUM($G9:I9),$C9/$D9))</f>
        <v>0.60406621167714936</v>
      </c>
      <c r="K9" s="232">
        <f ca="1">IF($C9&lt;0,$C9-SUM($G9:J9),IF(K$2&gt;=$D9,$C9-SUM($G9:J9),$C9/$D9))</f>
        <v>0.60406621167714936</v>
      </c>
      <c r="L9" s="232">
        <f ca="1">IF($C9&lt;0,$C9-SUM($G9:K9),IF(L$2&gt;=$D9,$C9-SUM($G9:K9),$C9/$D9))</f>
        <v>0.60406621167714936</v>
      </c>
      <c r="M9" s="232">
        <f ca="1">IF($C9&lt;0,$C9-SUM($G9:L9),IF(M$2&gt;=$D9,$C9-SUM($G9:L9),$C9/$D9))</f>
        <v>0.60406621167714936</v>
      </c>
      <c r="N9" s="232">
        <f ca="1">IF($C9&lt;0,$C9-SUM($G9:M9),IF(N$2&gt;=$D9,$C9-SUM($G9:M9),$C9/$D9))</f>
        <v>0.60406621167714936</v>
      </c>
      <c r="O9" s="232">
        <f ca="1">IF($C9&lt;0,$C9-SUM($G9:N9),IF(O$2&gt;=$D9,$C9-SUM($G9:N9),$C9/$D9))</f>
        <v>0.60406621167714936</v>
      </c>
      <c r="P9" s="232">
        <f ca="1">IF($C9&lt;0,$C9-SUM($G9:O9),IF(P$2&gt;=$D9,$C9-SUM($G9:O9),$C9/$D9))</f>
        <v>0.60406621167714936</v>
      </c>
      <c r="Q9" s="232">
        <f ca="1">IF($C9&lt;0,$C9-SUM($G9:P9),IF(Q$2&gt;=$D9,$C9-SUM($G9:P9),$C9/$D9))</f>
        <v>0.60406621167714936</v>
      </c>
      <c r="R9" s="232">
        <f ca="1">IF($C9&lt;0,$C9-SUM($G9:Q9),IF(R$2&gt;=$D9,$C9-SUM($G9:Q9),$C9/$D9))</f>
        <v>0.60406621167714936</v>
      </c>
      <c r="S9" s="232">
        <f ca="1">IF($C9&lt;0,$C9-SUM($G9:R9),IF(S$2&gt;=$D9,$C9-SUM($G9:R9),$C9/$D9))</f>
        <v>0.60406621167714936</v>
      </c>
      <c r="T9" s="232">
        <f ca="1">IF($C9&lt;0,$C9-SUM($G9:S9),IF(T$2&gt;=$D9,$C9-SUM($G9:S9),$C9/$D9))</f>
        <v>0.60406621167714936</v>
      </c>
      <c r="U9" s="232">
        <f ca="1">IF($C9&lt;0,$C9-SUM($G9:T9),IF(U$2&gt;=$D9,$C9-SUM($G9:T9),$C9/$D9))</f>
        <v>0.60406621167714936</v>
      </c>
      <c r="V9" s="232">
        <f ca="1">IF($C9&lt;0,$C9-SUM($G9:U9),IF(V$2&gt;=$D9,$C9-SUM($G9:U9),$C9/$D9))</f>
        <v>0.60406621167714936</v>
      </c>
      <c r="W9" s="232">
        <f ca="1">IF($C9&lt;0,$C9-SUM($G9:V9),IF(W$2&gt;=$D9,$C9-SUM($G9:V9),$C9/$D9))</f>
        <v>0.60406621167714936</v>
      </c>
      <c r="X9" s="232">
        <f ca="1">IF($C9&lt;0,$C9-SUM($G9:W9),IF(X$2&gt;=$D9,$C9-SUM($G9:W9),$C9/$D9))</f>
        <v>0.60406621167714936</v>
      </c>
      <c r="Y9" s="232">
        <f ca="1">IF($C9&lt;0,$C9-SUM($G9:X9),IF(Y$2&gt;=$D9,$C9-SUM($G9:X9),$C9/$D9))</f>
        <v>0.60406621167714936</v>
      </c>
      <c r="Z9" s="232">
        <f ca="1">IF($C9&lt;0,$C9-SUM($G9:Y9),IF(Z$2&gt;=$D9,$C9-SUM($G9:Y9),$C9/$D9))</f>
        <v>0.60406621167714936</v>
      </c>
      <c r="AA9" s="232">
        <f ca="1">IF($C9&lt;0,$C9-SUM($G9:Z9),IF(AA$2&gt;=$D9,$C9-SUM($G9:Z9),$C9/$D9))</f>
        <v>0.60406621167714936</v>
      </c>
      <c r="AB9" s="232">
        <f ca="1">IF($C9&lt;0,$C9-SUM($G9:AA9),IF(AB$2&gt;=$D9,$C9-SUM($G9:AA9),$C9/$D9))</f>
        <v>0.60406621167714936</v>
      </c>
      <c r="AC9" s="232">
        <f ca="1">IF($C9&lt;0,$C9-SUM($G9:AB9),IF(AC$2&gt;=$D9,$C9-SUM($G9:AB9),$C9/$D9))</f>
        <v>0.60406621167714936</v>
      </c>
      <c r="AD9" s="232">
        <f ca="1">IF($C9&lt;0,$C9-SUM($G9:AC9),IF(AD$2&gt;=$D9,$C9-SUM($G9:AC9),$C9/$D9))</f>
        <v>0.60406621167714936</v>
      </c>
      <c r="AE9" s="232">
        <f ca="1">IF($C9&lt;0,$C9-SUM($G9:AD9),IF(AE$2&gt;=$D9,$C9-SUM($G9:AD9),$C9/$D9))</f>
        <v>0.60406621167714936</v>
      </c>
      <c r="AF9" s="232">
        <f ca="1">IF($C9&lt;0,$C9-SUM($G9:AE9),IF(AF$2&gt;=$D9,$C9-SUM($G9:AE9),$C9/$D9))</f>
        <v>0.60406621167714936</v>
      </c>
      <c r="AG9" s="232">
        <f ca="1">IF($C9&lt;0,$C9-SUM($G9:AF9),IF(AG$2&gt;=$D9,$C9-SUM($G9:AF9),$C9/$D9))</f>
        <v>0.60406621167714936</v>
      </c>
      <c r="AH9" s="232">
        <f ca="1">IF($C9&lt;0,$C9-SUM($G9:AG9),IF(AH$2&gt;=$D9,$C9-SUM($G9:AG9),$C9/$D9))</f>
        <v>0.60406621167714936</v>
      </c>
      <c r="AI9" s="232">
        <f ca="1">IF($C9&lt;0,$C9-SUM($G9:AH9),IF(AI$2&gt;=$D9,$C9-SUM($G9:AH9),$C9/$D9))</f>
        <v>0.60406621167714936</v>
      </c>
      <c r="AJ9" s="232">
        <f ca="1">IF($C9&lt;0,$C9-SUM($G9:AI9),IF(AJ$2&gt;=$D9,$C9-SUM($G9:AI9),$C9/$D9))</f>
        <v>0.60406621167714936</v>
      </c>
      <c r="AK9" s="232">
        <f ca="1">IF($C9&lt;0,$C9-SUM($G9:AJ9),IF(AK$2&gt;=$D9,$C9-SUM($G9:AJ9),$C9/$D9))</f>
        <v>0.60406621167714936</v>
      </c>
      <c r="AL9" s="232">
        <f ca="1">IF($C9&lt;0,$C9-SUM($G9:AK9),IF(AL$2&gt;=$D9,$C9-SUM($G9:AK9),$C9/$D9))</f>
        <v>0.60406621167714936</v>
      </c>
      <c r="AM9" s="232">
        <f ca="1">IF($C9&lt;0,$C9-SUM($G9:AL9),IF(AM$2&gt;=$D9,$C9-SUM($G9:AL9),$C9/$D9))</f>
        <v>0.60406621167714936</v>
      </c>
      <c r="AN9" s="232">
        <f ca="1">IF($C9&lt;0,$C9-SUM($G9:AM9),IF(AN$2&gt;=$D9,$C9-SUM($G9:AM9),$C9/$D9))</f>
        <v>0.60406621167714936</v>
      </c>
      <c r="AO9" s="232">
        <f ca="1">IF($C9&lt;0,$C9-SUM($G9:AN9),IF(AO$2&gt;=$D9,$C9-SUM($G9:AN9),$C9/$D9))</f>
        <v>0.60406621167714936</v>
      </c>
      <c r="AP9" s="232">
        <f ca="1">IF($C9&lt;0,$C9-SUM($G9:AO9),IF(AP$2&gt;=$D9,$C9-SUM($G9:AO9),$C9/$D9))</f>
        <v>0.60406621167714936</v>
      </c>
      <c r="AQ9" s="232">
        <f ca="1">IF($C9&lt;0,$C9-SUM($G9:AP9),IF(AQ$2&gt;=$D9,$C9-SUM($G9:AP9),$C9/$D9))</f>
        <v>0.60406621167714936</v>
      </c>
      <c r="AR9" s="232">
        <f ca="1">IF($C9&lt;0,$C9-SUM($G9:AQ9),IF(AR$2&gt;=$D9,$C9-SUM($G9:AQ9),$C9/$D9))</f>
        <v>0.60406621167714936</v>
      </c>
      <c r="AS9" s="232">
        <f ca="1">IF($C9&lt;0,$C9-SUM($G9:AR9),IF(AS$2&gt;=$D9,$C9-SUM($G9:AR9),$C9/$D9))</f>
        <v>0.60406621167714936</v>
      </c>
      <c r="AT9" s="232">
        <f ca="1">IF($C9&lt;0,$C9-SUM($G9:AS9),IF(AT$2&gt;=$D9,$C9-SUM($G9:AS9),$C9/$D9))</f>
        <v>0.60406621167714936</v>
      </c>
      <c r="AU9" s="232">
        <f ca="1">IF($C9&lt;0,$C9-SUM($G9:AT9),IF(AU$2&gt;=$D9,$C9-SUM($G9:AT9),$C9/$D9))</f>
        <v>0.60406621167714936</v>
      </c>
      <c r="AV9" s="232">
        <f ca="1">IF($C9&lt;0,$C9-SUM($G9:AU9),IF(AV$2&gt;=$D9,$C9-SUM($G9:AU9),$C9/$D9))</f>
        <v>0.60406621167714936</v>
      </c>
      <c r="AW9" s="232">
        <f ca="1">IF($C9&lt;0,$C9-SUM($G9:AV9),IF(AW$2&gt;=$D9,$C9-SUM($G9:AV9),$C9/$D9))</f>
        <v>0.60406621167714936</v>
      </c>
      <c r="AX9" s="232">
        <f ca="1">IF($C9&lt;0,$C9-SUM($G9:AW9),IF(AX$2&gt;=$D9,$C9-SUM($G9:AW9),$C9/$D9))</f>
        <v>0.60406621167714936</v>
      </c>
      <c r="AY9" s="232">
        <f ca="1">IF($C9&lt;0,$C9-SUM($G9:AX9),IF(AY$2&gt;=$D9,$C9-SUM($G9:AX9),$C9/$D9))</f>
        <v>0.60406621167714936</v>
      </c>
      <c r="AZ9" s="232">
        <f ca="1">IF($C9&lt;0,$C9-SUM($G9:AY9),IF(AZ$2&gt;=$D9,$C9-SUM($G9:AY9),$C9/$D9))</f>
        <v>0.60406621167714936</v>
      </c>
      <c r="BA9" s="232">
        <f ca="1">IF($C9&lt;0,$C9-SUM($G9:AZ9),IF(BA$2&gt;=$D9,$C9-SUM($G9:AZ9),$C9/$D9))</f>
        <v>0.60406621167714936</v>
      </c>
      <c r="BB9" s="232">
        <f ca="1">IF($C9&lt;0,$C9-SUM($G9:BA9),IF(BB$2&gt;=$D9,$C9-SUM($G9:BA9),$C9/$D9))</f>
        <v>0.60406621167712871</v>
      </c>
      <c r="BC9" s="232">
        <f ca="1">IF($C9&lt;0,$C9-SUM($G9:BB9),IF(BC$2&gt;=$D9,$C9-SUM($G9:BB9),$C9/$D9))</f>
        <v>0</v>
      </c>
      <c r="BD9" s="232">
        <f ca="1">IF($C9&lt;0,$C9-SUM($G9:BC9),IF(BD$2&gt;=$D9,$C9-SUM($G9:BC9),$C9/$D9))</f>
        <v>0</v>
      </c>
      <c r="BE9" s="232">
        <f ca="1">IF($C9&lt;0,$C9-SUM($G9:BD9),IF(BE$2&gt;=$D9,$C9-SUM($G9:BD9),$C9/$D9))</f>
        <v>0</v>
      </c>
      <c r="BF9" s="232">
        <f ca="1">IF($C9&lt;0,$C9-SUM($G9:BE9),IF(BF$2&gt;=$D9,$C9-SUM($G9:BE9),$C9/$D9))</f>
        <v>0</v>
      </c>
      <c r="BG9" s="232">
        <f ca="1">IF($C9&lt;0,$C9-SUM($G9:BF9),IF(BG$2&gt;=$D9,$C9-SUM($G9:BF9),$C9/$D9))</f>
        <v>0</v>
      </c>
      <c r="BH9" s="232">
        <f ca="1">IF($C9&lt;0,$C9-SUM($G9:BG9),IF(BH$2&gt;=$D9,$C9-SUM($G9:BG9),$C9/$D9))</f>
        <v>0</v>
      </c>
      <c r="BI9" s="232">
        <f ca="1">IF($C9&lt;0,$C9-SUM($G9:BH9),IF(BI$2&gt;=$D9,$C9-SUM($G9:BH9),$C9/$D9))</f>
        <v>0</v>
      </c>
      <c r="BJ9" s="232">
        <f ca="1">IF($C9&lt;0,$C9-SUM($G9:BI9),IF(BJ$2&gt;=$D9,$C9-SUM($G9:BI9),$C9/$D9))</f>
        <v>0</v>
      </c>
      <c r="BK9" s="232">
        <f ca="1">IF($C9&lt;0,$C9-SUM($G9:BJ9),IF(BK$2&gt;=$D9,$C9-SUM($G9:BJ9),$C9/$D9))</f>
        <v>0</v>
      </c>
      <c r="BL9" s="232">
        <f ca="1">IF($C9&lt;0,$C9-SUM($G9:BK9),IF(BL$2&gt;=$D9,$C9-SUM($G9:BK9),$C9/$D9))</f>
        <v>0</v>
      </c>
      <c r="BM9" s="232">
        <f ca="1">IF($C9&lt;0,$C9-SUM($G9:BL9),IF(BM$2&gt;=$D9,$C9-SUM($G9:BL9),$C9/$D9))</f>
        <v>0</v>
      </c>
      <c r="BN9" s="232">
        <f ca="1">IF($C9&lt;0,$C9-SUM($G9:BM9),IF(BN$2&gt;=$D9,$C9-SUM($G9:BM9),$C9/$D9))</f>
        <v>0</v>
      </c>
      <c r="BO9" s="232">
        <f ca="1">IF($C9&lt;0,$C9-SUM($G9:BN9),IF(BO$2&gt;=$D9,$C9-SUM($G9:BN9),$C9/$D9))</f>
        <v>0</v>
      </c>
    </row>
    <row r="10" spans="1:67" outlineLevel="1">
      <c r="A10" s="268">
        <v>4</v>
      </c>
      <c r="B10" s="233">
        <f ca="1">(INDEX('Inputs - Summary'!$J$59:$N$68,MATCH(A5,'Inputs - Summary'!$C$59:$C$68,0),A10)/OFFSET('Inputs - Summary'!$I$18,0,A10))-SUMIFS('Inputs - Summary'!$O$74:$O$153,'Inputs - Summary'!$C$74:$C$153,A5,'Inputs - Summary'!$D$74:$D$153,A10)</f>
        <v>39.922135768317283</v>
      </c>
      <c r="C10" s="227">
        <f t="shared" ca="1" si="4"/>
        <v>43.762341212964778</v>
      </c>
      <c r="D10" s="228">
        <f>MAX(0,INDEX('Inputs - Summary'!$F$43:$F$52,MATCH(A5,'Inputs - Summary'!$C$43:$C$52,0))-5+A10)</f>
        <v>49</v>
      </c>
      <c r="E10" s="229">
        <f t="shared" ca="1" si="5"/>
        <v>0</v>
      </c>
      <c r="F10" s="230">
        <f t="shared" ca="1" si="6"/>
        <v>43.762341212964778</v>
      </c>
      <c r="G10" s="231">
        <f t="shared" ca="1" si="7"/>
        <v>0.89310900434621998</v>
      </c>
      <c r="H10" s="232">
        <f ca="1">IF($C10&lt;0,$C10-SUM($G10:G10),IF(H$2&gt;=$D10,$C10-SUM($G10:G10),$C10/$D10))</f>
        <v>0.89310900434621998</v>
      </c>
      <c r="I10" s="232">
        <f ca="1">IF($C10&lt;0,$C10-SUM($G10:H10),IF(I$2&gt;=$D10,$C10-SUM($G10:H10),$C10/$D10))</f>
        <v>0.89310900434621998</v>
      </c>
      <c r="J10" s="232">
        <f ca="1">IF($C10&lt;0,$C10-SUM($G10:I10),IF(J$2&gt;=$D10,$C10-SUM($G10:I10),$C10/$D10))</f>
        <v>0.89310900434621998</v>
      </c>
      <c r="K10" s="232">
        <f ca="1">IF($C10&lt;0,$C10-SUM($G10:J10),IF(K$2&gt;=$D10,$C10-SUM($G10:J10),$C10/$D10))</f>
        <v>0.89310900434621998</v>
      </c>
      <c r="L10" s="232">
        <f ca="1">IF($C10&lt;0,$C10-SUM($G10:K10),IF(L$2&gt;=$D10,$C10-SUM($G10:K10),$C10/$D10))</f>
        <v>0.89310900434621998</v>
      </c>
      <c r="M10" s="232">
        <f ca="1">IF($C10&lt;0,$C10-SUM($G10:L10),IF(M$2&gt;=$D10,$C10-SUM($G10:L10),$C10/$D10))</f>
        <v>0.89310900434621998</v>
      </c>
      <c r="N10" s="232">
        <f ca="1">IF($C10&lt;0,$C10-SUM($G10:M10),IF(N$2&gt;=$D10,$C10-SUM($G10:M10),$C10/$D10))</f>
        <v>0.89310900434621998</v>
      </c>
      <c r="O10" s="232">
        <f ca="1">IF($C10&lt;0,$C10-SUM($G10:N10),IF(O$2&gt;=$D10,$C10-SUM($G10:N10),$C10/$D10))</f>
        <v>0.89310900434621998</v>
      </c>
      <c r="P10" s="232">
        <f ca="1">IF($C10&lt;0,$C10-SUM($G10:O10),IF(P$2&gt;=$D10,$C10-SUM($G10:O10),$C10/$D10))</f>
        <v>0.89310900434621998</v>
      </c>
      <c r="Q10" s="232">
        <f ca="1">IF($C10&lt;0,$C10-SUM($G10:P10),IF(Q$2&gt;=$D10,$C10-SUM($G10:P10),$C10/$D10))</f>
        <v>0.89310900434621998</v>
      </c>
      <c r="R10" s="232">
        <f ca="1">IF($C10&lt;0,$C10-SUM($G10:Q10),IF(R$2&gt;=$D10,$C10-SUM($G10:Q10),$C10/$D10))</f>
        <v>0.89310900434621998</v>
      </c>
      <c r="S10" s="232">
        <f ca="1">IF($C10&lt;0,$C10-SUM($G10:R10),IF(S$2&gt;=$D10,$C10-SUM($G10:R10),$C10/$D10))</f>
        <v>0.89310900434621998</v>
      </c>
      <c r="T10" s="232">
        <f ca="1">IF($C10&lt;0,$C10-SUM($G10:S10),IF(T$2&gt;=$D10,$C10-SUM($G10:S10),$C10/$D10))</f>
        <v>0.89310900434621998</v>
      </c>
      <c r="U10" s="232">
        <f ca="1">IF($C10&lt;0,$C10-SUM($G10:T10),IF(U$2&gt;=$D10,$C10-SUM($G10:T10),$C10/$D10))</f>
        <v>0.89310900434621998</v>
      </c>
      <c r="V10" s="232">
        <f ca="1">IF($C10&lt;0,$C10-SUM($G10:U10),IF(V$2&gt;=$D10,$C10-SUM($G10:U10),$C10/$D10))</f>
        <v>0.89310900434621998</v>
      </c>
      <c r="W10" s="232">
        <f ca="1">IF($C10&lt;0,$C10-SUM($G10:V10),IF(W$2&gt;=$D10,$C10-SUM($G10:V10),$C10/$D10))</f>
        <v>0.89310900434621998</v>
      </c>
      <c r="X10" s="232">
        <f ca="1">IF($C10&lt;0,$C10-SUM($G10:W10),IF(X$2&gt;=$D10,$C10-SUM($G10:W10),$C10/$D10))</f>
        <v>0.89310900434621998</v>
      </c>
      <c r="Y10" s="232">
        <f ca="1">IF($C10&lt;0,$C10-SUM($G10:X10),IF(Y$2&gt;=$D10,$C10-SUM($G10:X10),$C10/$D10))</f>
        <v>0.89310900434621998</v>
      </c>
      <c r="Z10" s="232">
        <f ca="1">IF($C10&lt;0,$C10-SUM($G10:Y10),IF(Z$2&gt;=$D10,$C10-SUM($G10:Y10),$C10/$D10))</f>
        <v>0.89310900434621998</v>
      </c>
      <c r="AA10" s="232">
        <f ca="1">IF($C10&lt;0,$C10-SUM($G10:Z10),IF(AA$2&gt;=$D10,$C10-SUM($G10:Z10),$C10/$D10))</f>
        <v>0.89310900434621998</v>
      </c>
      <c r="AB10" s="232">
        <f ca="1">IF($C10&lt;0,$C10-SUM($G10:AA10),IF(AB$2&gt;=$D10,$C10-SUM($G10:AA10),$C10/$D10))</f>
        <v>0.89310900434621998</v>
      </c>
      <c r="AC10" s="232">
        <f ca="1">IF($C10&lt;0,$C10-SUM($G10:AB10),IF(AC$2&gt;=$D10,$C10-SUM($G10:AB10),$C10/$D10))</f>
        <v>0.89310900434621998</v>
      </c>
      <c r="AD10" s="232">
        <f ca="1">IF($C10&lt;0,$C10-SUM($G10:AC10),IF(AD$2&gt;=$D10,$C10-SUM($G10:AC10),$C10/$D10))</f>
        <v>0.89310900434621998</v>
      </c>
      <c r="AE10" s="232">
        <f ca="1">IF($C10&lt;0,$C10-SUM($G10:AD10),IF(AE$2&gt;=$D10,$C10-SUM($G10:AD10),$C10/$D10))</f>
        <v>0.89310900434621998</v>
      </c>
      <c r="AF10" s="232">
        <f ca="1">IF($C10&lt;0,$C10-SUM($G10:AE10),IF(AF$2&gt;=$D10,$C10-SUM($G10:AE10),$C10/$D10))</f>
        <v>0.89310900434621998</v>
      </c>
      <c r="AG10" s="232">
        <f ca="1">IF($C10&lt;0,$C10-SUM($G10:AF10),IF(AG$2&gt;=$D10,$C10-SUM($G10:AF10),$C10/$D10))</f>
        <v>0.89310900434621998</v>
      </c>
      <c r="AH10" s="232">
        <f ca="1">IF($C10&lt;0,$C10-SUM($G10:AG10),IF(AH$2&gt;=$D10,$C10-SUM($G10:AG10),$C10/$D10))</f>
        <v>0.89310900434621998</v>
      </c>
      <c r="AI10" s="232">
        <f ca="1">IF($C10&lt;0,$C10-SUM($G10:AH10),IF(AI$2&gt;=$D10,$C10-SUM($G10:AH10),$C10/$D10))</f>
        <v>0.89310900434621998</v>
      </c>
      <c r="AJ10" s="232">
        <f ca="1">IF($C10&lt;0,$C10-SUM($G10:AI10),IF(AJ$2&gt;=$D10,$C10-SUM($G10:AI10),$C10/$D10))</f>
        <v>0.89310900434621998</v>
      </c>
      <c r="AK10" s="232">
        <f ca="1">IF($C10&lt;0,$C10-SUM($G10:AJ10),IF(AK$2&gt;=$D10,$C10-SUM($G10:AJ10),$C10/$D10))</f>
        <v>0.89310900434621998</v>
      </c>
      <c r="AL10" s="232">
        <f ca="1">IF($C10&lt;0,$C10-SUM($G10:AK10),IF(AL$2&gt;=$D10,$C10-SUM($G10:AK10),$C10/$D10))</f>
        <v>0.89310900434621998</v>
      </c>
      <c r="AM10" s="232">
        <f ca="1">IF($C10&lt;0,$C10-SUM($G10:AL10),IF(AM$2&gt;=$D10,$C10-SUM($G10:AL10),$C10/$D10))</f>
        <v>0.89310900434621998</v>
      </c>
      <c r="AN10" s="232">
        <f ca="1">IF($C10&lt;0,$C10-SUM($G10:AM10),IF(AN$2&gt;=$D10,$C10-SUM($G10:AM10),$C10/$D10))</f>
        <v>0.89310900434621998</v>
      </c>
      <c r="AO10" s="232">
        <f ca="1">IF($C10&lt;0,$C10-SUM($G10:AN10),IF(AO$2&gt;=$D10,$C10-SUM($G10:AN10),$C10/$D10))</f>
        <v>0.89310900434621998</v>
      </c>
      <c r="AP10" s="232">
        <f ca="1">IF($C10&lt;0,$C10-SUM($G10:AO10),IF(AP$2&gt;=$D10,$C10-SUM($G10:AO10),$C10/$D10))</f>
        <v>0.89310900434621998</v>
      </c>
      <c r="AQ10" s="232">
        <f ca="1">IF($C10&lt;0,$C10-SUM($G10:AP10),IF(AQ$2&gt;=$D10,$C10-SUM($G10:AP10),$C10/$D10))</f>
        <v>0.89310900434621998</v>
      </c>
      <c r="AR10" s="232">
        <f ca="1">IF($C10&lt;0,$C10-SUM($G10:AQ10),IF(AR$2&gt;=$D10,$C10-SUM($G10:AQ10),$C10/$D10))</f>
        <v>0.89310900434621998</v>
      </c>
      <c r="AS10" s="232">
        <f ca="1">IF($C10&lt;0,$C10-SUM($G10:AR10),IF(AS$2&gt;=$D10,$C10-SUM($G10:AR10),$C10/$D10))</f>
        <v>0.89310900434621998</v>
      </c>
      <c r="AT10" s="232">
        <f ca="1">IF($C10&lt;0,$C10-SUM($G10:AS10),IF(AT$2&gt;=$D10,$C10-SUM($G10:AS10),$C10/$D10))</f>
        <v>0.89310900434621998</v>
      </c>
      <c r="AU10" s="232">
        <f ca="1">IF($C10&lt;0,$C10-SUM($G10:AT10),IF(AU$2&gt;=$D10,$C10-SUM($G10:AT10),$C10/$D10))</f>
        <v>0.89310900434621998</v>
      </c>
      <c r="AV10" s="232">
        <f ca="1">IF($C10&lt;0,$C10-SUM($G10:AU10),IF(AV$2&gt;=$D10,$C10-SUM($G10:AU10),$C10/$D10))</f>
        <v>0.89310900434621998</v>
      </c>
      <c r="AW10" s="232">
        <f ca="1">IF($C10&lt;0,$C10-SUM($G10:AV10),IF(AW$2&gt;=$D10,$C10-SUM($G10:AV10),$C10/$D10))</f>
        <v>0.89310900434621998</v>
      </c>
      <c r="AX10" s="232">
        <f ca="1">IF($C10&lt;0,$C10-SUM($G10:AW10),IF(AX$2&gt;=$D10,$C10-SUM($G10:AW10),$C10/$D10))</f>
        <v>0.89310900434621998</v>
      </c>
      <c r="AY10" s="232">
        <f ca="1">IF($C10&lt;0,$C10-SUM($G10:AX10),IF(AY$2&gt;=$D10,$C10-SUM($G10:AX10),$C10/$D10))</f>
        <v>0.89310900434621998</v>
      </c>
      <c r="AZ10" s="232">
        <f ca="1">IF($C10&lt;0,$C10-SUM($G10:AY10),IF(AZ$2&gt;=$D10,$C10-SUM($G10:AY10),$C10/$D10))</f>
        <v>0.89310900434621998</v>
      </c>
      <c r="BA10" s="232">
        <f ca="1">IF($C10&lt;0,$C10-SUM($G10:AZ10),IF(BA$2&gt;=$D10,$C10-SUM($G10:AZ10),$C10/$D10))</f>
        <v>0.89310900434621998</v>
      </c>
      <c r="BB10" s="232">
        <f ca="1">IF($C10&lt;0,$C10-SUM($G10:BA10),IF(BB$2&gt;=$D10,$C10-SUM($G10:BA10),$C10/$D10))</f>
        <v>0.89310900434621998</v>
      </c>
      <c r="BC10" s="232">
        <f ca="1">IF($C10&lt;0,$C10-SUM($G10:BB10),IF(BC$2&gt;=$D10,$C10-SUM($G10:BB10),$C10/$D10))</f>
        <v>0.89310900434622198</v>
      </c>
      <c r="BD10" s="232">
        <f ca="1">IF($C10&lt;0,$C10-SUM($G10:BC10),IF(BD$2&gt;=$D10,$C10-SUM($G10:BC10),$C10/$D10))</f>
        <v>0</v>
      </c>
      <c r="BE10" s="232">
        <f ca="1">IF($C10&lt;0,$C10-SUM($G10:BD10),IF(BE$2&gt;=$D10,$C10-SUM($G10:BD10),$C10/$D10))</f>
        <v>0</v>
      </c>
      <c r="BF10" s="232">
        <f ca="1">IF($C10&lt;0,$C10-SUM($G10:BE10),IF(BF$2&gt;=$D10,$C10-SUM($G10:BE10),$C10/$D10))</f>
        <v>0</v>
      </c>
      <c r="BG10" s="232">
        <f ca="1">IF($C10&lt;0,$C10-SUM($G10:BF10),IF(BG$2&gt;=$D10,$C10-SUM($G10:BF10),$C10/$D10))</f>
        <v>0</v>
      </c>
      <c r="BH10" s="232">
        <f ca="1">IF($C10&lt;0,$C10-SUM($G10:BG10),IF(BH$2&gt;=$D10,$C10-SUM($G10:BG10),$C10/$D10))</f>
        <v>0</v>
      </c>
      <c r="BI10" s="232">
        <f ca="1">IF($C10&lt;0,$C10-SUM($G10:BH10),IF(BI$2&gt;=$D10,$C10-SUM($G10:BH10),$C10/$D10))</f>
        <v>0</v>
      </c>
      <c r="BJ10" s="232">
        <f ca="1">IF($C10&lt;0,$C10-SUM($G10:BI10),IF(BJ$2&gt;=$D10,$C10-SUM($G10:BI10),$C10/$D10))</f>
        <v>0</v>
      </c>
      <c r="BK10" s="232">
        <f ca="1">IF($C10&lt;0,$C10-SUM($G10:BJ10),IF(BK$2&gt;=$D10,$C10-SUM($G10:BJ10),$C10/$D10))</f>
        <v>0</v>
      </c>
      <c r="BL10" s="232">
        <f ca="1">IF($C10&lt;0,$C10-SUM($G10:BK10),IF(BL$2&gt;=$D10,$C10-SUM($G10:BK10),$C10/$D10))</f>
        <v>0</v>
      </c>
      <c r="BM10" s="232">
        <f ca="1">IF($C10&lt;0,$C10-SUM($G10:BL10),IF(BM$2&gt;=$D10,$C10-SUM($G10:BL10),$C10/$D10))</f>
        <v>0</v>
      </c>
      <c r="BN10" s="232">
        <f ca="1">IF($C10&lt;0,$C10-SUM($G10:BM10),IF(BN$2&gt;=$D10,$C10-SUM($G10:BM10),$C10/$D10))</f>
        <v>0</v>
      </c>
      <c r="BO10" s="232">
        <f ca="1">IF($C10&lt;0,$C10-SUM($G10:BN10),IF(BO$2&gt;=$D10,$C10-SUM($G10:BN10),$C10/$D10))</f>
        <v>0</v>
      </c>
    </row>
    <row r="11" spans="1:67" outlineLevel="1">
      <c r="A11" s="268">
        <v>5</v>
      </c>
      <c r="B11" s="233">
        <f ca="1">(INDEX('Inputs - Summary'!$J$59:$N$68,MATCH(A5,'Inputs - Summary'!$C$59:$C$68,0),A11)/OFFSET('Inputs - Summary'!$I$18,0,A11))-SUMIFS('Inputs - Summary'!$O$74:$O$153,'Inputs - Summary'!$C$74:$C$153,A5,'Inputs - Summary'!$D$74:$D$153,A11)</f>
        <v>41.44903453934748</v>
      </c>
      <c r="C11" s="227">
        <f t="shared" ca="1" si="4"/>
        <v>45.436116018082032</v>
      </c>
      <c r="D11" s="228">
        <f>MAX(0,INDEX('Inputs - Summary'!$F$43:$F$52,MATCH(A5,'Inputs - Summary'!$C$43:$C$52,0))-5+A11)</f>
        <v>50</v>
      </c>
      <c r="E11" s="229">
        <f t="shared" ca="1" si="5"/>
        <v>0</v>
      </c>
      <c r="F11" s="230">
        <f t="shared" ca="1" si="6"/>
        <v>45.436116018082032</v>
      </c>
      <c r="G11" s="231">
        <f t="shared" ca="1" si="7"/>
        <v>0.90872232036164069</v>
      </c>
      <c r="H11" s="232">
        <f ca="1">IF($C11&lt;0,$C11-SUM($G11:G11),IF(H$2&gt;=$D11,$C11-SUM($G11:G11),$C11/$D11))</f>
        <v>0.90872232036164069</v>
      </c>
      <c r="I11" s="232">
        <f ca="1">IF($C11&lt;0,$C11-SUM($G11:H11),IF(I$2&gt;=$D11,$C11-SUM($G11:H11),$C11/$D11))</f>
        <v>0.90872232036164069</v>
      </c>
      <c r="J11" s="232">
        <f ca="1">IF($C11&lt;0,$C11-SUM($G11:I11),IF(J$2&gt;=$D11,$C11-SUM($G11:I11),$C11/$D11))</f>
        <v>0.90872232036164069</v>
      </c>
      <c r="K11" s="232">
        <f ca="1">IF($C11&lt;0,$C11-SUM($G11:J11),IF(K$2&gt;=$D11,$C11-SUM($G11:J11),$C11/$D11))</f>
        <v>0.90872232036164069</v>
      </c>
      <c r="L11" s="232">
        <f ca="1">IF($C11&lt;0,$C11-SUM($G11:K11),IF(L$2&gt;=$D11,$C11-SUM($G11:K11),$C11/$D11))</f>
        <v>0.90872232036164069</v>
      </c>
      <c r="M11" s="232">
        <f ca="1">IF($C11&lt;0,$C11-SUM($G11:L11),IF(M$2&gt;=$D11,$C11-SUM($G11:L11),$C11/$D11))</f>
        <v>0.90872232036164069</v>
      </c>
      <c r="N11" s="232">
        <f ca="1">IF($C11&lt;0,$C11-SUM($G11:M11),IF(N$2&gt;=$D11,$C11-SUM($G11:M11),$C11/$D11))</f>
        <v>0.90872232036164069</v>
      </c>
      <c r="O11" s="232">
        <f ca="1">IF($C11&lt;0,$C11-SUM($G11:N11),IF(O$2&gt;=$D11,$C11-SUM($G11:N11),$C11/$D11))</f>
        <v>0.90872232036164069</v>
      </c>
      <c r="P11" s="232">
        <f ca="1">IF($C11&lt;0,$C11-SUM($G11:O11),IF(P$2&gt;=$D11,$C11-SUM($G11:O11),$C11/$D11))</f>
        <v>0.90872232036164069</v>
      </c>
      <c r="Q11" s="232">
        <f ca="1">IF($C11&lt;0,$C11-SUM($G11:P11),IF(Q$2&gt;=$D11,$C11-SUM($G11:P11),$C11/$D11))</f>
        <v>0.90872232036164069</v>
      </c>
      <c r="R11" s="232">
        <f ca="1">IF($C11&lt;0,$C11-SUM($G11:Q11),IF(R$2&gt;=$D11,$C11-SUM($G11:Q11),$C11/$D11))</f>
        <v>0.90872232036164069</v>
      </c>
      <c r="S11" s="232">
        <f ca="1">IF($C11&lt;0,$C11-SUM($G11:R11),IF(S$2&gt;=$D11,$C11-SUM($G11:R11),$C11/$D11))</f>
        <v>0.90872232036164069</v>
      </c>
      <c r="T11" s="232">
        <f ca="1">IF($C11&lt;0,$C11-SUM($G11:S11),IF(T$2&gt;=$D11,$C11-SUM($G11:S11),$C11/$D11))</f>
        <v>0.90872232036164069</v>
      </c>
      <c r="U11" s="232">
        <f ca="1">IF($C11&lt;0,$C11-SUM($G11:T11),IF(U$2&gt;=$D11,$C11-SUM($G11:T11),$C11/$D11))</f>
        <v>0.90872232036164069</v>
      </c>
      <c r="V11" s="232">
        <f ca="1">IF($C11&lt;0,$C11-SUM($G11:U11),IF(V$2&gt;=$D11,$C11-SUM($G11:U11),$C11/$D11))</f>
        <v>0.90872232036164069</v>
      </c>
      <c r="W11" s="232">
        <f ca="1">IF($C11&lt;0,$C11-SUM($G11:V11),IF(W$2&gt;=$D11,$C11-SUM($G11:V11),$C11/$D11))</f>
        <v>0.90872232036164069</v>
      </c>
      <c r="X11" s="232">
        <f ca="1">IF($C11&lt;0,$C11-SUM($G11:W11),IF(X$2&gt;=$D11,$C11-SUM($G11:W11),$C11/$D11))</f>
        <v>0.90872232036164069</v>
      </c>
      <c r="Y11" s="232">
        <f ca="1">IF($C11&lt;0,$C11-SUM($G11:X11),IF(Y$2&gt;=$D11,$C11-SUM($G11:X11),$C11/$D11))</f>
        <v>0.90872232036164069</v>
      </c>
      <c r="Z11" s="232">
        <f ca="1">IF($C11&lt;0,$C11-SUM($G11:Y11),IF(Z$2&gt;=$D11,$C11-SUM($G11:Y11),$C11/$D11))</f>
        <v>0.90872232036164069</v>
      </c>
      <c r="AA11" s="232">
        <f ca="1">IF($C11&lt;0,$C11-SUM($G11:Z11),IF(AA$2&gt;=$D11,$C11-SUM($G11:Z11),$C11/$D11))</f>
        <v>0.90872232036164069</v>
      </c>
      <c r="AB11" s="232">
        <f ca="1">IF($C11&lt;0,$C11-SUM($G11:AA11),IF(AB$2&gt;=$D11,$C11-SUM($G11:AA11),$C11/$D11))</f>
        <v>0.90872232036164069</v>
      </c>
      <c r="AC11" s="232">
        <f ca="1">IF($C11&lt;0,$C11-SUM($G11:AB11),IF(AC$2&gt;=$D11,$C11-SUM($G11:AB11),$C11/$D11))</f>
        <v>0.90872232036164069</v>
      </c>
      <c r="AD11" s="232">
        <f ca="1">IF($C11&lt;0,$C11-SUM($G11:AC11),IF(AD$2&gt;=$D11,$C11-SUM($G11:AC11),$C11/$D11))</f>
        <v>0.90872232036164069</v>
      </c>
      <c r="AE11" s="232">
        <f ca="1">IF($C11&lt;0,$C11-SUM($G11:AD11),IF(AE$2&gt;=$D11,$C11-SUM($G11:AD11),$C11/$D11))</f>
        <v>0.90872232036164069</v>
      </c>
      <c r="AF11" s="232">
        <f ca="1">IF($C11&lt;0,$C11-SUM($G11:AE11),IF(AF$2&gt;=$D11,$C11-SUM($G11:AE11),$C11/$D11))</f>
        <v>0.90872232036164069</v>
      </c>
      <c r="AG11" s="232">
        <f ca="1">IF($C11&lt;0,$C11-SUM($G11:AF11),IF(AG$2&gt;=$D11,$C11-SUM($G11:AF11),$C11/$D11))</f>
        <v>0.90872232036164069</v>
      </c>
      <c r="AH11" s="232">
        <f ca="1">IF($C11&lt;0,$C11-SUM($G11:AG11),IF(AH$2&gt;=$D11,$C11-SUM($G11:AG11),$C11/$D11))</f>
        <v>0.90872232036164069</v>
      </c>
      <c r="AI11" s="232">
        <f ca="1">IF($C11&lt;0,$C11-SUM($G11:AH11),IF(AI$2&gt;=$D11,$C11-SUM($G11:AH11),$C11/$D11))</f>
        <v>0.90872232036164069</v>
      </c>
      <c r="AJ11" s="232">
        <f ca="1">IF($C11&lt;0,$C11-SUM($G11:AI11),IF(AJ$2&gt;=$D11,$C11-SUM($G11:AI11),$C11/$D11))</f>
        <v>0.90872232036164069</v>
      </c>
      <c r="AK11" s="232">
        <f ca="1">IF($C11&lt;0,$C11-SUM($G11:AJ11),IF(AK$2&gt;=$D11,$C11-SUM($G11:AJ11),$C11/$D11))</f>
        <v>0.90872232036164069</v>
      </c>
      <c r="AL11" s="232">
        <f ca="1">IF($C11&lt;0,$C11-SUM($G11:AK11),IF(AL$2&gt;=$D11,$C11-SUM($G11:AK11),$C11/$D11))</f>
        <v>0.90872232036164069</v>
      </c>
      <c r="AM11" s="232">
        <f ca="1">IF($C11&lt;0,$C11-SUM($G11:AL11),IF(AM$2&gt;=$D11,$C11-SUM($G11:AL11),$C11/$D11))</f>
        <v>0.90872232036164069</v>
      </c>
      <c r="AN11" s="232">
        <f ca="1">IF($C11&lt;0,$C11-SUM($G11:AM11),IF(AN$2&gt;=$D11,$C11-SUM($G11:AM11),$C11/$D11))</f>
        <v>0.90872232036164069</v>
      </c>
      <c r="AO11" s="232">
        <f ca="1">IF($C11&lt;0,$C11-SUM($G11:AN11),IF(AO$2&gt;=$D11,$C11-SUM($G11:AN11),$C11/$D11))</f>
        <v>0.90872232036164069</v>
      </c>
      <c r="AP11" s="232">
        <f ca="1">IF($C11&lt;0,$C11-SUM($G11:AO11),IF(AP$2&gt;=$D11,$C11-SUM($G11:AO11),$C11/$D11))</f>
        <v>0.90872232036164069</v>
      </c>
      <c r="AQ11" s="232">
        <f ca="1">IF($C11&lt;0,$C11-SUM($G11:AP11),IF(AQ$2&gt;=$D11,$C11-SUM($G11:AP11),$C11/$D11))</f>
        <v>0.90872232036164069</v>
      </c>
      <c r="AR11" s="232">
        <f ca="1">IF($C11&lt;0,$C11-SUM($G11:AQ11),IF(AR$2&gt;=$D11,$C11-SUM($G11:AQ11),$C11/$D11))</f>
        <v>0.90872232036164069</v>
      </c>
      <c r="AS11" s="232">
        <f ca="1">IF($C11&lt;0,$C11-SUM($G11:AR11),IF(AS$2&gt;=$D11,$C11-SUM($G11:AR11),$C11/$D11))</f>
        <v>0.90872232036164069</v>
      </c>
      <c r="AT11" s="232">
        <f ca="1">IF($C11&lt;0,$C11-SUM($G11:AS11),IF(AT$2&gt;=$D11,$C11-SUM($G11:AS11),$C11/$D11))</f>
        <v>0.90872232036164069</v>
      </c>
      <c r="AU11" s="232">
        <f ca="1">IF($C11&lt;0,$C11-SUM($G11:AT11),IF(AU$2&gt;=$D11,$C11-SUM($G11:AT11),$C11/$D11))</f>
        <v>0.90872232036164069</v>
      </c>
      <c r="AV11" s="232">
        <f ca="1">IF($C11&lt;0,$C11-SUM($G11:AU11),IF(AV$2&gt;=$D11,$C11-SUM($G11:AU11),$C11/$D11))</f>
        <v>0.90872232036164069</v>
      </c>
      <c r="AW11" s="232">
        <f ca="1">IF($C11&lt;0,$C11-SUM($G11:AV11),IF(AW$2&gt;=$D11,$C11-SUM($G11:AV11),$C11/$D11))</f>
        <v>0.90872232036164069</v>
      </c>
      <c r="AX11" s="232">
        <f ca="1">IF($C11&lt;0,$C11-SUM($G11:AW11),IF(AX$2&gt;=$D11,$C11-SUM($G11:AW11),$C11/$D11))</f>
        <v>0.90872232036164069</v>
      </c>
      <c r="AY11" s="232">
        <f ca="1">IF($C11&lt;0,$C11-SUM($G11:AX11),IF(AY$2&gt;=$D11,$C11-SUM($G11:AX11),$C11/$D11))</f>
        <v>0.90872232036164069</v>
      </c>
      <c r="AZ11" s="232">
        <f ca="1">IF($C11&lt;0,$C11-SUM($G11:AY11),IF(AZ$2&gt;=$D11,$C11-SUM($G11:AY11),$C11/$D11))</f>
        <v>0.90872232036164069</v>
      </c>
      <c r="BA11" s="232">
        <f ca="1">IF($C11&lt;0,$C11-SUM($G11:AZ11),IF(BA$2&gt;=$D11,$C11-SUM($G11:AZ11),$C11/$D11))</f>
        <v>0.90872232036164069</v>
      </c>
      <c r="BB11" s="232">
        <f ca="1">IF($C11&lt;0,$C11-SUM($G11:BA11),IF(BB$2&gt;=$D11,$C11-SUM($G11:BA11),$C11/$D11))</f>
        <v>0.90872232036164069</v>
      </c>
      <c r="BC11" s="232">
        <f ca="1">IF($C11&lt;0,$C11-SUM($G11:BB11),IF(BC$2&gt;=$D11,$C11-SUM($G11:BB11),$C11/$D11))</f>
        <v>0.90872232036164069</v>
      </c>
      <c r="BD11" s="232">
        <f ca="1">IF($C11&lt;0,$C11-SUM($G11:BC11),IF(BD$2&gt;=$D11,$C11-SUM($G11:BC11),$C11/$D11))</f>
        <v>0.90872232036164746</v>
      </c>
      <c r="BE11" s="232">
        <f ca="1">IF($C11&lt;0,$C11-SUM($G11:BD11),IF(BE$2&gt;=$D11,$C11-SUM($G11:BD11),$C11/$D11))</f>
        <v>0</v>
      </c>
      <c r="BF11" s="232">
        <f ca="1">IF($C11&lt;0,$C11-SUM($G11:BE11),IF(BF$2&gt;=$D11,$C11-SUM($G11:BE11),$C11/$D11))</f>
        <v>0</v>
      </c>
      <c r="BG11" s="232">
        <f ca="1">IF($C11&lt;0,$C11-SUM($G11:BF11),IF(BG$2&gt;=$D11,$C11-SUM($G11:BF11),$C11/$D11))</f>
        <v>0</v>
      </c>
      <c r="BH11" s="232">
        <f ca="1">IF($C11&lt;0,$C11-SUM($G11:BG11),IF(BH$2&gt;=$D11,$C11-SUM($G11:BG11),$C11/$D11))</f>
        <v>0</v>
      </c>
      <c r="BI11" s="232">
        <f ca="1">IF($C11&lt;0,$C11-SUM($G11:BH11),IF(BI$2&gt;=$D11,$C11-SUM($G11:BH11),$C11/$D11))</f>
        <v>0</v>
      </c>
      <c r="BJ11" s="232">
        <f ca="1">IF($C11&lt;0,$C11-SUM($G11:BI11),IF(BJ$2&gt;=$D11,$C11-SUM($G11:BI11),$C11/$D11))</f>
        <v>0</v>
      </c>
      <c r="BK11" s="232">
        <f ca="1">IF($C11&lt;0,$C11-SUM($G11:BJ11),IF(BK$2&gt;=$D11,$C11-SUM($G11:BJ11),$C11/$D11))</f>
        <v>0</v>
      </c>
      <c r="BL11" s="232">
        <f ca="1">IF($C11&lt;0,$C11-SUM($G11:BK11),IF(BL$2&gt;=$D11,$C11-SUM($G11:BK11),$C11/$D11))</f>
        <v>0</v>
      </c>
      <c r="BM11" s="232">
        <f ca="1">IF($C11&lt;0,$C11-SUM($G11:BL11),IF(BM$2&gt;=$D11,$C11-SUM($G11:BL11),$C11/$D11))</f>
        <v>0</v>
      </c>
      <c r="BN11" s="232">
        <f ca="1">IF($C11&lt;0,$C11-SUM($G11:BM11),IF(BN$2&gt;=$D11,$C11-SUM($G11:BM11),$C11/$D11))</f>
        <v>0</v>
      </c>
      <c r="BO11" s="232">
        <f ca="1">IF($C11&lt;0,$C11-SUM($G11:BN11),IF(BO$2&gt;=$D11,$C11-SUM($G11:BN11),$C11/$D11))</f>
        <v>0</v>
      </c>
    </row>
    <row r="12" spans="1:67">
      <c r="A12" s="212"/>
      <c r="B12" s="234">
        <f ca="1">SUM(B6:B11)</f>
        <v>544.86704532229305</v>
      </c>
      <c r="C12" s="235">
        <f ca="1">SUM(C6:C11)</f>
        <v>597.27910579417335</v>
      </c>
      <c r="D12" s="254">
        <f ca="1">IFERROR(SUMPRODUCT(C6:C11,D6:D11)/C12,0)</f>
        <v>33.981674568016878</v>
      </c>
      <c r="E12" s="236">
        <f t="shared" ca="1" si="5"/>
        <v>0</v>
      </c>
      <c r="F12" s="237">
        <f t="shared" ref="F12:AK12" ca="1" si="8">SUM(F6:F11)</f>
        <v>597.27910579417335</v>
      </c>
      <c r="G12" s="238">
        <f t="shared" ca="1" si="8"/>
        <v>18.522224820872729</v>
      </c>
      <c r="H12" s="238">
        <f t="shared" ca="1" si="8"/>
        <v>18.522224820872729</v>
      </c>
      <c r="I12" s="238">
        <f t="shared" ca="1" si="8"/>
        <v>18.522224820872729</v>
      </c>
      <c r="J12" s="238">
        <f t="shared" ca="1" si="8"/>
        <v>18.522224820872729</v>
      </c>
      <c r="K12" s="238">
        <f t="shared" ca="1" si="8"/>
        <v>18.522224820872729</v>
      </c>
      <c r="L12" s="238">
        <f t="shared" ca="1" si="8"/>
        <v>18.522224820872729</v>
      </c>
      <c r="M12" s="238">
        <f t="shared" ca="1" si="8"/>
        <v>18.522224820872729</v>
      </c>
      <c r="N12" s="238">
        <f t="shared" ca="1" si="8"/>
        <v>18.522224820872729</v>
      </c>
      <c r="O12" s="238">
        <f t="shared" ca="1" si="8"/>
        <v>18.522224820872729</v>
      </c>
      <c r="P12" s="238">
        <f t="shared" ca="1" si="8"/>
        <v>18.522224820872729</v>
      </c>
      <c r="Q12" s="238">
        <f t="shared" ca="1" si="8"/>
        <v>18.522224820872729</v>
      </c>
      <c r="R12" s="238">
        <f t="shared" ca="1" si="8"/>
        <v>18.522224820872729</v>
      </c>
      <c r="S12" s="238">
        <f t="shared" ca="1" si="8"/>
        <v>18.522224820872729</v>
      </c>
      <c r="T12" s="238">
        <f t="shared" ca="1" si="8"/>
        <v>18.522224820872729</v>
      </c>
      <c r="U12" s="238">
        <f t="shared" ca="1" si="8"/>
        <v>18.522224820872729</v>
      </c>
      <c r="V12" s="238">
        <f t="shared" ca="1" si="8"/>
        <v>18.522224820872729</v>
      </c>
      <c r="W12" s="238">
        <f t="shared" ca="1" si="8"/>
        <v>18.522224820872729</v>
      </c>
      <c r="X12" s="238">
        <f t="shared" ca="1" si="8"/>
        <v>18.522224820872729</v>
      </c>
      <c r="Y12" s="238">
        <f t="shared" ca="1" si="8"/>
        <v>18.522224820872729</v>
      </c>
      <c r="Z12" s="238">
        <f t="shared" ca="1" si="8"/>
        <v>18.522224820872729</v>
      </c>
      <c r="AA12" s="238">
        <f t="shared" ca="1" si="8"/>
        <v>18.522224820872729</v>
      </c>
      <c r="AB12" s="238">
        <f t="shared" ca="1" si="8"/>
        <v>18.522224820872729</v>
      </c>
      <c r="AC12" s="238">
        <f t="shared" ca="1" si="8"/>
        <v>18.522224820872729</v>
      </c>
      <c r="AD12" s="238">
        <f t="shared" ca="1" si="8"/>
        <v>18.522224820872729</v>
      </c>
      <c r="AE12" s="238">
        <f t="shared" ca="1" si="8"/>
        <v>18.522224820872729</v>
      </c>
      <c r="AF12" s="238">
        <f t="shared" ca="1" si="8"/>
        <v>18.522224820872729</v>
      </c>
      <c r="AG12" s="238">
        <f t="shared" ca="1" si="8"/>
        <v>18.522224820872729</v>
      </c>
      <c r="AH12" s="238">
        <f t="shared" ca="1" si="8"/>
        <v>18.522224820872729</v>
      </c>
      <c r="AI12" s="238">
        <f t="shared" ca="1" si="8"/>
        <v>15.845525278882256</v>
      </c>
      <c r="AJ12" s="238">
        <f t="shared" ca="1" si="8"/>
        <v>3.2182597100069965</v>
      </c>
      <c r="AK12" s="238">
        <f t="shared" ca="1" si="8"/>
        <v>3.2182597100069965</v>
      </c>
      <c r="AL12" s="238">
        <f t="shared" ref="AL12:BO12" ca="1" si="9">SUM(AL6:AL11)</f>
        <v>3.2182597100069965</v>
      </c>
      <c r="AM12" s="238">
        <f t="shared" ca="1" si="9"/>
        <v>3.2182597100069965</v>
      </c>
      <c r="AN12" s="238">
        <f t="shared" ca="1" si="9"/>
        <v>3.2182597100069965</v>
      </c>
      <c r="AO12" s="238">
        <f t="shared" ca="1" si="9"/>
        <v>3.2182597100069965</v>
      </c>
      <c r="AP12" s="238">
        <f t="shared" ca="1" si="9"/>
        <v>3.2182597100069965</v>
      </c>
      <c r="AQ12" s="238">
        <f t="shared" ca="1" si="9"/>
        <v>3.2182597100069965</v>
      </c>
      <c r="AR12" s="238">
        <f t="shared" ca="1" si="9"/>
        <v>3.2182597100069965</v>
      </c>
      <c r="AS12" s="238">
        <f t="shared" ca="1" si="9"/>
        <v>3.2182597100069965</v>
      </c>
      <c r="AT12" s="238">
        <f t="shared" ca="1" si="9"/>
        <v>3.2182597100069965</v>
      </c>
      <c r="AU12" s="238">
        <f t="shared" ca="1" si="9"/>
        <v>3.2182597100069965</v>
      </c>
      <c r="AV12" s="238">
        <f t="shared" ca="1" si="9"/>
        <v>3.2182597100069965</v>
      </c>
      <c r="AW12" s="238">
        <f t="shared" ca="1" si="9"/>
        <v>3.2182597100069965</v>
      </c>
      <c r="AX12" s="238">
        <f t="shared" ca="1" si="9"/>
        <v>3.2182597100069965</v>
      </c>
      <c r="AY12" s="238">
        <f t="shared" ca="1" si="9"/>
        <v>3.2182597100069965</v>
      </c>
      <c r="AZ12" s="238">
        <f t="shared" ca="1" si="9"/>
        <v>3.2182597100069903</v>
      </c>
      <c r="BA12" s="238">
        <f t="shared" ca="1" si="9"/>
        <v>2.9844192792810111</v>
      </c>
      <c r="BB12" s="238">
        <f t="shared" ca="1" si="9"/>
        <v>2.4058975363849893</v>
      </c>
      <c r="BC12" s="238">
        <f t="shared" ca="1" si="9"/>
        <v>1.8018313247078628</v>
      </c>
      <c r="BD12" s="238">
        <f t="shared" ca="1" si="9"/>
        <v>0.90872232036164746</v>
      </c>
      <c r="BE12" s="238">
        <f t="shared" ca="1" si="9"/>
        <v>0</v>
      </c>
      <c r="BF12" s="238">
        <f t="shared" ca="1" si="9"/>
        <v>0</v>
      </c>
      <c r="BG12" s="238">
        <f t="shared" ca="1" si="9"/>
        <v>0</v>
      </c>
      <c r="BH12" s="238">
        <f t="shared" ca="1" si="9"/>
        <v>0</v>
      </c>
      <c r="BI12" s="238">
        <f t="shared" ca="1" si="9"/>
        <v>0</v>
      </c>
      <c r="BJ12" s="238">
        <f t="shared" ca="1" si="9"/>
        <v>0</v>
      </c>
      <c r="BK12" s="238">
        <f t="shared" ca="1" si="9"/>
        <v>0</v>
      </c>
      <c r="BL12" s="238">
        <f t="shared" ca="1" si="9"/>
        <v>0</v>
      </c>
      <c r="BM12" s="238">
        <f t="shared" ca="1" si="9"/>
        <v>0</v>
      </c>
      <c r="BN12" s="238">
        <f t="shared" ca="1" si="9"/>
        <v>0</v>
      </c>
      <c r="BO12" s="238">
        <f t="shared" ca="1" si="9"/>
        <v>0</v>
      </c>
    </row>
    <row r="13" spans="1:67">
      <c r="A13" s="239" t="s">
        <v>24</v>
      </c>
      <c r="C13" s="270">
        <f ca="1">C12-'Inputs - Summary'!N235</f>
        <v>0</v>
      </c>
    </row>
    <row r="15" spans="1:67" ht="25.5">
      <c r="B15" s="217" t="s">
        <v>84</v>
      </c>
      <c r="C15" s="217" t="s">
        <v>85</v>
      </c>
      <c r="D15" s="217" t="s">
        <v>11</v>
      </c>
      <c r="E15" s="218" t="s">
        <v>24</v>
      </c>
      <c r="F15" s="219" t="s">
        <v>86</v>
      </c>
      <c r="G15" s="220">
        <v>2018</v>
      </c>
      <c r="H15" s="220">
        <f t="shared" ref="H15:AM15" si="10">G15+1</f>
        <v>2019</v>
      </c>
      <c r="I15" s="220">
        <f t="shared" si="10"/>
        <v>2020</v>
      </c>
      <c r="J15" s="220">
        <f t="shared" si="10"/>
        <v>2021</v>
      </c>
      <c r="K15" s="220">
        <f t="shared" si="10"/>
        <v>2022</v>
      </c>
      <c r="L15" s="220">
        <f t="shared" si="10"/>
        <v>2023</v>
      </c>
      <c r="M15" s="220">
        <f t="shared" si="10"/>
        <v>2024</v>
      </c>
      <c r="N15" s="220">
        <f t="shared" si="10"/>
        <v>2025</v>
      </c>
      <c r="O15" s="220">
        <f t="shared" si="10"/>
        <v>2026</v>
      </c>
      <c r="P15" s="220">
        <f t="shared" si="10"/>
        <v>2027</v>
      </c>
      <c r="Q15" s="220">
        <f t="shared" si="10"/>
        <v>2028</v>
      </c>
      <c r="R15" s="220">
        <f t="shared" si="10"/>
        <v>2029</v>
      </c>
      <c r="S15" s="220">
        <f t="shared" si="10"/>
        <v>2030</v>
      </c>
      <c r="T15" s="220">
        <f t="shared" si="10"/>
        <v>2031</v>
      </c>
      <c r="U15" s="220">
        <f t="shared" si="10"/>
        <v>2032</v>
      </c>
      <c r="V15" s="220">
        <f t="shared" si="10"/>
        <v>2033</v>
      </c>
      <c r="W15" s="220">
        <f t="shared" si="10"/>
        <v>2034</v>
      </c>
      <c r="X15" s="220">
        <f t="shared" si="10"/>
        <v>2035</v>
      </c>
      <c r="Y15" s="220">
        <f t="shared" si="10"/>
        <v>2036</v>
      </c>
      <c r="Z15" s="220">
        <f t="shared" si="10"/>
        <v>2037</v>
      </c>
      <c r="AA15" s="220">
        <f t="shared" si="10"/>
        <v>2038</v>
      </c>
      <c r="AB15" s="220">
        <f t="shared" si="10"/>
        <v>2039</v>
      </c>
      <c r="AC15" s="220">
        <f t="shared" si="10"/>
        <v>2040</v>
      </c>
      <c r="AD15" s="220">
        <f t="shared" si="10"/>
        <v>2041</v>
      </c>
      <c r="AE15" s="220">
        <f t="shared" si="10"/>
        <v>2042</v>
      </c>
      <c r="AF15" s="220">
        <f t="shared" si="10"/>
        <v>2043</v>
      </c>
      <c r="AG15" s="220">
        <f t="shared" si="10"/>
        <v>2044</v>
      </c>
      <c r="AH15" s="220">
        <f t="shared" si="10"/>
        <v>2045</v>
      </c>
      <c r="AI15" s="220">
        <f t="shared" si="10"/>
        <v>2046</v>
      </c>
      <c r="AJ15" s="220">
        <f t="shared" si="10"/>
        <v>2047</v>
      </c>
      <c r="AK15" s="220">
        <f t="shared" si="10"/>
        <v>2048</v>
      </c>
      <c r="AL15" s="220">
        <f t="shared" si="10"/>
        <v>2049</v>
      </c>
      <c r="AM15" s="220">
        <f t="shared" si="10"/>
        <v>2050</v>
      </c>
      <c r="AN15" s="220">
        <f t="shared" ref="AN15:BO15" si="11">AM15+1</f>
        <v>2051</v>
      </c>
      <c r="AO15" s="220">
        <f t="shared" si="11"/>
        <v>2052</v>
      </c>
      <c r="AP15" s="220">
        <f t="shared" si="11"/>
        <v>2053</v>
      </c>
      <c r="AQ15" s="220">
        <f t="shared" si="11"/>
        <v>2054</v>
      </c>
      <c r="AR15" s="220">
        <f t="shared" si="11"/>
        <v>2055</v>
      </c>
      <c r="AS15" s="220">
        <f t="shared" si="11"/>
        <v>2056</v>
      </c>
      <c r="AT15" s="220">
        <f t="shared" si="11"/>
        <v>2057</v>
      </c>
      <c r="AU15" s="220">
        <f t="shared" si="11"/>
        <v>2058</v>
      </c>
      <c r="AV15" s="220">
        <f t="shared" si="11"/>
        <v>2059</v>
      </c>
      <c r="AW15" s="220">
        <f t="shared" si="11"/>
        <v>2060</v>
      </c>
      <c r="AX15" s="220">
        <f t="shared" si="11"/>
        <v>2061</v>
      </c>
      <c r="AY15" s="220">
        <f t="shared" si="11"/>
        <v>2062</v>
      </c>
      <c r="AZ15" s="220">
        <f t="shared" si="11"/>
        <v>2063</v>
      </c>
      <c r="BA15" s="220">
        <f t="shared" si="11"/>
        <v>2064</v>
      </c>
      <c r="BB15" s="220">
        <f t="shared" si="11"/>
        <v>2065</v>
      </c>
      <c r="BC15" s="220">
        <f t="shared" si="11"/>
        <v>2066</v>
      </c>
      <c r="BD15" s="220">
        <f t="shared" si="11"/>
        <v>2067</v>
      </c>
      <c r="BE15" s="220">
        <f t="shared" si="11"/>
        <v>2068</v>
      </c>
      <c r="BF15" s="220">
        <f t="shared" si="11"/>
        <v>2069</v>
      </c>
      <c r="BG15" s="220">
        <f t="shared" si="11"/>
        <v>2070</v>
      </c>
      <c r="BH15" s="220">
        <f t="shared" si="11"/>
        <v>2071</v>
      </c>
      <c r="BI15" s="220">
        <f t="shared" si="11"/>
        <v>2072</v>
      </c>
      <c r="BJ15" s="220">
        <f t="shared" si="11"/>
        <v>2073</v>
      </c>
      <c r="BK15" s="220">
        <f t="shared" si="11"/>
        <v>2074</v>
      </c>
      <c r="BL15" s="220">
        <f t="shared" si="11"/>
        <v>2075</v>
      </c>
      <c r="BM15" s="220">
        <f t="shared" si="11"/>
        <v>2076</v>
      </c>
      <c r="BN15" s="220">
        <f t="shared" si="11"/>
        <v>2077</v>
      </c>
      <c r="BO15" s="220">
        <f t="shared" si="11"/>
        <v>2078</v>
      </c>
    </row>
    <row r="16" spans="1:67" ht="15">
      <c r="A16" s="221" t="str">
        <f>'Inputs - Summary'!C29</f>
        <v>Services</v>
      </c>
      <c r="B16" s="222"/>
      <c r="C16" s="223"/>
      <c r="D16" s="224"/>
      <c r="E16" s="225"/>
      <c r="F16" s="226"/>
    </row>
    <row r="17" spans="1:67" hidden="1" outlineLevel="1">
      <c r="A17" s="209" t="s">
        <v>81</v>
      </c>
      <c r="B17" s="284">
        <f>INDEX('Inputs - Summary'!$I$43:$I$52,MATCH(A16,'Inputs - Summary'!$C$43:$C$52,0),1)-SUMIFS('Inputs - Summary'!$O$74:$O$153,'Inputs - Summary'!$C$74:$C$153,A16,'Inputs - Summary'!$D$74:$D$153,A17)-SUM('Inputs - Summary'!N239:N240)/'Inputs - Summary'!N18</f>
        <v>249.86384029411911</v>
      </c>
      <c r="C17" s="227">
        <f t="shared" ref="C17:C22" si="12">B17*$C$2</f>
        <v>273.89883895968404</v>
      </c>
      <c r="D17" s="228">
        <f>MAX(0,INDEX('Inputs - Summary'!$E$43:$E$52,MATCH(A16,'Inputs - Summary'!$C$43:$C$52,0))-5)</f>
        <v>25.811251022318395</v>
      </c>
      <c r="E17" s="229">
        <f t="shared" ref="E17:E23" si="13">C17-F17</f>
        <v>0</v>
      </c>
      <c r="F17" s="230">
        <f t="shared" ref="F17:F22" si="14">SUM(G17:BO17)</f>
        <v>273.89883895968404</v>
      </c>
      <c r="G17" s="231">
        <f t="shared" ref="G17:G22" si="15">IF(C17&lt;0,C17,IF(G$2&gt;$D17,C17,$C17/$D17))</f>
        <v>10.611606493728258</v>
      </c>
      <c r="H17" s="232">
        <f>IF($C17&lt;0,$C17-SUM($G17:G17),IF(H$2&gt;=$D17,$C17-SUM($G17:G17),$C17/$D17))</f>
        <v>10.611606493728258</v>
      </c>
      <c r="I17" s="232">
        <f>IF($C17&lt;0,$C17-SUM($G17:H17),IF(I$2&gt;=$D17,$C17-SUM($G17:H17),$C17/$D17))</f>
        <v>10.611606493728258</v>
      </c>
      <c r="J17" s="232">
        <f>IF($C17&lt;0,$C17-SUM($G17:I17),IF(J$2&gt;=$D17,$C17-SUM($G17:I17),$C17/$D17))</f>
        <v>10.611606493728258</v>
      </c>
      <c r="K17" s="232">
        <f>IF($C17&lt;0,$C17-SUM($G17:J17),IF(K$2&gt;=$D17,$C17-SUM($G17:J17),$C17/$D17))</f>
        <v>10.611606493728258</v>
      </c>
      <c r="L17" s="232">
        <f>IF($C17&lt;0,$C17-SUM($G17:K17),IF(L$2&gt;=$D17,$C17-SUM($G17:K17),$C17/$D17))</f>
        <v>10.611606493728258</v>
      </c>
      <c r="M17" s="232">
        <f>IF($C17&lt;0,$C17-SUM($G17:L17),IF(M$2&gt;=$D17,$C17-SUM($G17:L17),$C17/$D17))</f>
        <v>10.611606493728258</v>
      </c>
      <c r="N17" s="232">
        <f>IF($C17&lt;0,$C17-SUM($G17:M17),IF(N$2&gt;=$D17,$C17-SUM($G17:M17),$C17/$D17))</f>
        <v>10.611606493728258</v>
      </c>
      <c r="O17" s="232">
        <f>IF($C17&lt;0,$C17-SUM($G17:N17),IF(O$2&gt;=$D17,$C17-SUM($G17:N17),$C17/$D17))</f>
        <v>10.611606493728258</v>
      </c>
      <c r="P17" s="232">
        <f>IF($C17&lt;0,$C17-SUM($G17:O17),IF(P$2&gt;=$D17,$C17-SUM($G17:O17),$C17/$D17))</f>
        <v>10.611606493728258</v>
      </c>
      <c r="Q17" s="232">
        <f>IF($C17&lt;0,$C17-SUM($G17:P17),IF(Q$2&gt;=$D17,$C17-SUM($G17:P17),$C17/$D17))</f>
        <v>10.611606493728258</v>
      </c>
      <c r="R17" s="232">
        <f>IF($C17&lt;0,$C17-SUM($G17:Q17),IF(R$2&gt;=$D17,$C17-SUM($G17:Q17),$C17/$D17))</f>
        <v>10.611606493728258</v>
      </c>
      <c r="S17" s="232">
        <f>IF($C17&lt;0,$C17-SUM($G17:R17),IF(S$2&gt;=$D17,$C17-SUM($G17:R17),$C17/$D17))</f>
        <v>10.611606493728258</v>
      </c>
      <c r="T17" s="232">
        <f>IF($C17&lt;0,$C17-SUM($G17:S17),IF(T$2&gt;=$D17,$C17-SUM($G17:S17),$C17/$D17))</f>
        <v>10.611606493728258</v>
      </c>
      <c r="U17" s="232">
        <f>IF($C17&lt;0,$C17-SUM($G17:T17),IF(U$2&gt;=$D17,$C17-SUM($G17:T17),$C17/$D17))</f>
        <v>10.611606493728258</v>
      </c>
      <c r="V17" s="232">
        <f>IF($C17&lt;0,$C17-SUM($G17:U17),IF(V$2&gt;=$D17,$C17-SUM($G17:U17),$C17/$D17))</f>
        <v>10.611606493728258</v>
      </c>
      <c r="W17" s="232">
        <f>IF($C17&lt;0,$C17-SUM($G17:V17),IF(W$2&gt;=$D17,$C17-SUM($G17:V17),$C17/$D17))</f>
        <v>10.611606493728258</v>
      </c>
      <c r="X17" s="232">
        <f>IF($C17&lt;0,$C17-SUM($G17:W17),IF(X$2&gt;=$D17,$C17-SUM($G17:W17),$C17/$D17))</f>
        <v>10.611606493728258</v>
      </c>
      <c r="Y17" s="232">
        <f>IF($C17&lt;0,$C17-SUM($G17:X17),IF(Y$2&gt;=$D17,$C17-SUM($G17:X17),$C17/$D17))</f>
        <v>10.611606493728258</v>
      </c>
      <c r="Z17" s="232">
        <f>IF($C17&lt;0,$C17-SUM($G17:Y17),IF(Z$2&gt;=$D17,$C17-SUM($G17:Y17),$C17/$D17))</f>
        <v>10.611606493728258</v>
      </c>
      <c r="AA17" s="232">
        <f>IF($C17&lt;0,$C17-SUM($G17:Z17),IF(AA$2&gt;=$D17,$C17-SUM($G17:Z17),$C17/$D17))</f>
        <v>10.611606493728258</v>
      </c>
      <c r="AB17" s="232">
        <f>IF($C17&lt;0,$C17-SUM($G17:AA17),IF(AB$2&gt;=$D17,$C17-SUM($G17:AA17),$C17/$D17))</f>
        <v>10.611606493728258</v>
      </c>
      <c r="AC17" s="232">
        <f>IF($C17&lt;0,$C17-SUM($G17:AB17),IF(AC$2&gt;=$D17,$C17-SUM($G17:AB17),$C17/$D17))</f>
        <v>10.611606493728258</v>
      </c>
      <c r="AD17" s="232">
        <f>IF($C17&lt;0,$C17-SUM($G17:AC17),IF(AD$2&gt;=$D17,$C17-SUM($G17:AC17),$C17/$D17))</f>
        <v>10.611606493728258</v>
      </c>
      <c r="AE17" s="232">
        <f>IF($C17&lt;0,$C17-SUM($G17:AD17),IF(AE$2&gt;=$D17,$C17-SUM($G17:AD17),$C17/$D17))</f>
        <v>10.611606493728258</v>
      </c>
      <c r="AF17" s="232">
        <f>IF($C17&lt;0,$C17-SUM($G17:AE17),IF(AF$2&gt;=$D17,$C17-SUM($G17:AE17),$C17/$D17))</f>
        <v>8.6086766164775668</v>
      </c>
      <c r="AG17" s="232">
        <f>IF($C17&lt;0,$C17-SUM($G17:AF17),IF(AG$2&gt;=$D17,$C17-SUM($G17:AF17),$C17/$D17))</f>
        <v>0</v>
      </c>
      <c r="AH17" s="232">
        <f>IF($C17&lt;0,$C17-SUM($G17:AG17),IF(AH$2&gt;=$D17,$C17-SUM($G17:AG17),$C17/$D17))</f>
        <v>0</v>
      </c>
      <c r="AI17" s="232">
        <f>IF($C17&lt;0,$C17-SUM($G17:AH17),IF(AI$2&gt;=$D17,$C17-SUM($G17:AH17),$C17/$D17))</f>
        <v>0</v>
      </c>
      <c r="AJ17" s="232">
        <f>IF($C17&lt;0,$C17-SUM($G17:AI17),IF(AJ$2&gt;=$D17,$C17-SUM($G17:AI17),$C17/$D17))</f>
        <v>0</v>
      </c>
      <c r="AK17" s="232">
        <f>IF($C17&lt;0,$C17-SUM($G17:AJ17),IF(AK$2&gt;=$D17,$C17-SUM($G17:AJ17),$C17/$D17))</f>
        <v>0</v>
      </c>
      <c r="AL17" s="232">
        <f>IF($C17&lt;0,$C17-SUM($G17:AK17),IF(AL$2&gt;=$D17,$C17-SUM($G17:AK17),$C17/$D17))</f>
        <v>0</v>
      </c>
      <c r="AM17" s="232">
        <f>IF($C17&lt;0,$C17-SUM($G17:AL17),IF(AM$2&gt;=$D17,$C17-SUM($G17:AL17),$C17/$D17))</f>
        <v>0</v>
      </c>
      <c r="AN17" s="232">
        <f>IF($C17&lt;0,$C17-SUM($G17:AM17),IF(AN$2&gt;=$D17,$C17-SUM($G17:AM17),$C17/$D17))</f>
        <v>0</v>
      </c>
      <c r="AO17" s="232">
        <f>IF($C17&lt;0,$C17-SUM($G17:AN17),IF(AO$2&gt;=$D17,$C17-SUM($G17:AN17),$C17/$D17))</f>
        <v>0</v>
      </c>
      <c r="AP17" s="232">
        <f>IF($C17&lt;0,$C17-SUM($G17:AO17),IF(AP$2&gt;=$D17,$C17-SUM($G17:AO17),$C17/$D17))</f>
        <v>0</v>
      </c>
      <c r="AQ17" s="232">
        <f>IF($C17&lt;0,$C17-SUM($G17:AP17),IF(AQ$2&gt;=$D17,$C17-SUM($G17:AP17),$C17/$D17))</f>
        <v>0</v>
      </c>
      <c r="AR17" s="232">
        <f>IF($C17&lt;0,$C17-SUM($G17:AQ17),IF(AR$2&gt;=$D17,$C17-SUM($G17:AQ17),$C17/$D17))</f>
        <v>0</v>
      </c>
      <c r="AS17" s="232">
        <f>IF($C17&lt;0,$C17-SUM($G17:AR17),IF(AS$2&gt;=$D17,$C17-SUM($G17:AR17),$C17/$D17))</f>
        <v>0</v>
      </c>
      <c r="AT17" s="232">
        <f>IF($C17&lt;0,$C17-SUM($G17:AS17),IF(AT$2&gt;=$D17,$C17-SUM($G17:AS17),$C17/$D17))</f>
        <v>0</v>
      </c>
      <c r="AU17" s="232">
        <f>IF($C17&lt;0,$C17-SUM($G17:AT17),IF(AU$2&gt;=$D17,$C17-SUM($G17:AT17),$C17/$D17))</f>
        <v>0</v>
      </c>
      <c r="AV17" s="232">
        <f>IF($C17&lt;0,$C17-SUM($G17:AU17),IF(AV$2&gt;=$D17,$C17-SUM($G17:AU17),$C17/$D17))</f>
        <v>0</v>
      </c>
      <c r="AW17" s="232">
        <f>IF($C17&lt;0,$C17-SUM($G17:AV17),IF(AW$2&gt;=$D17,$C17-SUM($G17:AV17),$C17/$D17))</f>
        <v>0</v>
      </c>
      <c r="AX17" s="232">
        <f>IF($C17&lt;0,$C17-SUM($G17:AW17),IF(AX$2&gt;=$D17,$C17-SUM($G17:AW17),$C17/$D17))</f>
        <v>0</v>
      </c>
      <c r="AY17" s="232">
        <f>IF($C17&lt;0,$C17-SUM($G17:AX17),IF(AY$2&gt;=$D17,$C17-SUM($G17:AX17),$C17/$D17))</f>
        <v>0</v>
      </c>
      <c r="AZ17" s="232">
        <f>IF($C17&lt;0,$C17-SUM($G17:AY17),IF(AZ$2&gt;=$D17,$C17-SUM($G17:AY17),$C17/$D17))</f>
        <v>0</v>
      </c>
      <c r="BA17" s="232">
        <f>IF($C17&lt;0,$C17-SUM($G17:AZ17),IF(BA$2&gt;=$D17,$C17-SUM($G17:AZ17),$C17/$D17))</f>
        <v>0</v>
      </c>
      <c r="BB17" s="232">
        <f>IF($C17&lt;0,$C17-SUM($G17:BA17),IF(BB$2&gt;=$D17,$C17-SUM($G17:BA17),$C17/$D17))</f>
        <v>0</v>
      </c>
      <c r="BC17" s="232">
        <f>IF($C17&lt;0,$C17-SUM($G17:BB17),IF(BC$2&gt;=$D17,$C17-SUM($G17:BB17),$C17/$D17))</f>
        <v>0</v>
      </c>
      <c r="BD17" s="232">
        <f>IF($C17&lt;0,$C17-SUM($G17:BC17),IF(BD$2&gt;=$D17,$C17-SUM($G17:BC17),$C17/$D17))</f>
        <v>0</v>
      </c>
      <c r="BE17" s="232">
        <f>IF($C17&lt;0,$C17-SUM($G17:BD17),IF(BE$2&gt;=$D17,$C17-SUM($G17:BD17),$C17/$D17))</f>
        <v>0</v>
      </c>
      <c r="BF17" s="232">
        <f>IF($C17&lt;0,$C17-SUM($G17:BE17),IF(BF$2&gt;=$D17,$C17-SUM($G17:BE17),$C17/$D17))</f>
        <v>0</v>
      </c>
      <c r="BG17" s="232">
        <f>IF($C17&lt;0,$C17-SUM($G17:BF17),IF(BG$2&gt;=$D17,$C17-SUM($G17:BF17),$C17/$D17))</f>
        <v>0</v>
      </c>
      <c r="BH17" s="232">
        <f>IF($C17&lt;0,$C17-SUM($G17:BG17),IF(BH$2&gt;=$D17,$C17-SUM($G17:BG17),$C17/$D17))</f>
        <v>0</v>
      </c>
      <c r="BI17" s="232">
        <f>IF($C17&lt;0,$C17-SUM($G17:BH17),IF(BI$2&gt;=$D17,$C17-SUM($G17:BH17),$C17/$D17))</f>
        <v>0</v>
      </c>
      <c r="BJ17" s="232">
        <f>IF($C17&lt;0,$C17-SUM($G17:BI17),IF(BJ$2&gt;=$D17,$C17-SUM($G17:BI17),$C17/$D17))</f>
        <v>0</v>
      </c>
      <c r="BK17" s="232">
        <f>IF($C17&lt;0,$C17-SUM($G17:BJ17),IF(BK$2&gt;=$D17,$C17-SUM($G17:BJ17),$C17/$D17))</f>
        <v>0</v>
      </c>
      <c r="BL17" s="232">
        <f>IF($C17&lt;0,$C17-SUM($G17:BK17),IF(BL$2&gt;=$D17,$C17-SUM($G17:BK17),$C17/$D17))</f>
        <v>0</v>
      </c>
      <c r="BM17" s="232">
        <f>IF($C17&lt;0,$C17-SUM($G17:BL17),IF(BM$2&gt;=$D17,$C17-SUM($G17:BL17),$C17/$D17))</f>
        <v>0</v>
      </c>
      <c r="BN17" s="232">
        <f>IF($C17&lt;0,$C17-SUM($G17:BM17),IF(BN$2&gt;=$D17,$C17-SUM($G17:BM17),$C17/$D17))</f>
        <v>0</v>
      </c>
      <c r="BO17" s="232">
        <f>IF($C17&lt;0,$C17-SUM($G17:BN17),IF(BO$2&gt;=$D17,$C17-SUM($G17:BN17),$C17/$D17))</f>
        <v>0</v>
      </c>
    </row>
    <row r="18" spans="1:67" hidden="1" outlineLevel="1">
      <c r="A18" s="268">
        <v>1</v>
      </c>
      <c r="B18" s="233">
        <f ca="1">(INDEX('Inputs - Summary'!$J$59:$N$68,MATCH(A16,'Inputs - Summary'!$C$59:$C$68,0),A18)/OFFSET('Inputs - Summary'!$I$18,0,A18))-SUMIFS('Inputs - Summary'!$O$74:$O$153,'Inputs - Summary'!$C$74:$C$153,A16,'Inputs - Summary'!$D$74:$D$153,A18)</f>
        <v>13.137772949371211</v>
      </c>
      <c r="C18" s="227">
        <f t="shared" ca="1" si="12"/>
        <v>14.401526659931882</v>
      </c>
      <c r="D18" s="228">
        <f>MAX(0,INDEX('Inputs - Summary'!$F$43:$F$52,MATCH(A16,'Inputs - Summary'!$C$43:$C$52,0))-5+A18)</f>
        <v>46</v>
      </c>
      <c r="E18" s="229">
        <f t="shared" ca="1" si="13"/>
        <v>0</v>
      </c>
      <c r="F18" s="230">
        <f t="shared" ca="1" si="14"/>
        <v>14.401526659931882</v>
      </c>
      <c r="G18" s="231">
        <f t="shared" ca="1" si="15"/>
        <v>0.31307666652025828</v>
      </c>
      <c r="H18" s="232">
        <f ca="1">IF($C18&lt;0,$C18-SUM($G18:G18),IF(H$2&gt;=$D18,$C18-SUM($G18:G18),$C18/$D18))</f>
        <v>0.31307666652025828</v>
      </c>
      <c r="I18" s="232">
        <f ca="1">IF($C18&lt;0,$C18-SUM($G18:H18),IF(I$2&gt;=$D18,$C18-SUM($G18:H18),$C18/$D18))</f>
        <v>0.31307666652025828</v>
      </c>
      <c r="J18" s="232">
        <f ca="1">IF($C18&lt;0,$C18-SUM($G18:I18),IF(J$2&gt;=$D18,$C18-SUM($G18:I18),$C18/$D18))</f>
        <v>0.31307666652025828</v>
      </c>
      <c r="K18" s="232">
        <f ca="1">IF($C18&lt;0,$C18-SUM($G18:J18),IF(K$2&gt;=$D18,$C18-SUM($G18:J18),$C18/$D18))</f>
        <v>0.31307666652025828</v>
      </c>
      <c r="L18" s="232">
        <f ca="1">IF($C18&lt;0,$C18-SUM($G18:K18),IF(L$2&gt;=$D18,$C18-SUM($G18:K18),$C18/$D18))</f>
        <v>0.31307666652025828</v>
      </c>
      <c r="M18" s="232">
        <f ca="1">IF($C18&lt;0,$C18-SUM($G18:L18),IF(M$2&gt;=$D18,$C18-SUM($G18:L18),$C18/$D18))</f>
        <v>0.31307666652025828</v>
      </c>
      <c r="N18" s="232">
        <f ca="1">IF($C18&lt;0,$C18-SUM($G18:M18),IF(N$2&gt;=$D18,$C18-SUM($G18:M18),$C18/$D18))</f>
        <v>0.31307666652025828</v>
      </c>
      <c r="O18" s="232">
        <f ca="1">IF($C18&lt;0,$C18-SUM($G18:N18),IF(O$2&gt;=$D18,$C18-SUM($G18:N18),$C18/$D18))</f>
        <v>0.31307666652025828</v>
      </c>
      <c r="P18" s="232">
        <f ca="1">IF($C18&lt;0,$C18-SUM($G18:O18),IF(P$2&gt;=$D18,$C18-SUM($G18:O18),$C18/$D18))</f>
        <v>0.31307666652025828</v>
      </c>
      <c r="Q18" s="232">
        <f ca="1">IF($C18&lt;0,$C18-SUM($G18:P18),IF(Q$2&gt;=$D18,$C18-SUM($G18:P18),$C18/$D18))</f>
        <v>0.31307666652025828</v>
      </c>
      <c r="R18" s="232">
        <f ca="1">IF($C18&lt;0,$C18-SUM($G18:Q18),IF(R$2&gt;=$D18,$C18-SUM($G18:Q18),$C18/$D18))</f>
        <v>0.31307666652025828</v>
      </c>
      <c r="S18" s="232">
        <f ca="1">IF($C18&lt;0,$C18-SUM($G18:R18),IF(S$2&gt;=$D18,$C18-SUM($G18:R18),$C18/$D18))</f>
        <v>0.31307666652025828</v>
      </c>
      <c r="T18" s="232">
        <f ca="1">IF($C18&lt;0,$C18-SUM($G18:S18),IF(T$2&gt;=$D18,$C18-SUM($G18:S18),$C18/$D18))</f>
        <v>0.31307666652025828</v>
      </c>
      <c r="U18" s="232">
        <f ca="1">IF($C18&lt;0,$C18-SUM($G18:T18),IF(U$2&gt;=$D18,$C18-SUM($G18:T18),$C18/$D18))</f>
        <v>0.31307666652025828</v>
      </c>
      <c r="V18" s="232">
        <f ca="1">IF($C18&lt;0,$C18-SUM($G18:U18),IF(V$2&gt;=$D18,$C18-SUM($G18:U18),$C18/$D18))</f>
        <v>0.31307666652025828</v>
      </c>
      <c r="W18" s="232">
        <f ca="1">IF($C18&lt;0,$C18-SUM($G18:V18),IF(W$2&gt;=$D18,$C18-SUM($G18:V18),$C18/$D18))</f>
        <v>0.31307666652025828</v>
      </c>
      <c r="X18" s="232">
        <f ca="1">IF($C18&lt;0,$C18-SUM($G18:W18),IF(X$2&gt;=$D18,$C18-SUM($G18:W18),$C18/$D18))</f>
        <v>0.31307666652025828</v>
      </c>
      <c r="Y18" s="232">
        <f ca="1">IF($C18&lt;0,$C18-SUM($G18:X18),IF(Y$2&gt;=$D18,$C18-SUM($G18:X18),$C18/$D18))</f>
        <v>0.31307666652025828</v>
      </c>
      <c r="Z18" s="232">
        <f ca="1">IF($C18&lt;0,$C18-SUM($G18:Y18),IF(Z$2&gt;=$D18,$C18-SUM($G18:Y18),$C18/$D18))</f>
        <v>0.31307666652025828</v>
      </c>
      <c r="AA18" s="232">
        <f ca="1">IF($C18&lt;0,$C18-SUM($G18:Z18),IF(AA$2&gt;=$D18,$C18-SUM($G18:Z18),$C18/$D18))</f>
        <v>0.31307666652025828</v>
      </c>
      <c r="AB18" s="232">
        <f ca="1">IF($C18&lt;0,$C18-SUM($G18:AA18),IF(AB$2&gt;=$D18,$C18-SUM($G18:AA18),$C18/$D18))</f>
        <v>0.31307666652025828</v>
      </c>
      <c r="AC18" s="232">
        <f ca="1">IF($C18&lt;0,$C18-SUM($G18:AB18),IF(AC$2&gt;=$D18,$C18-SUM($G18:AB18),$C18/$D18))</f>
        <v>0.31307666652025828</v>
      </c>
      <c r="AD18" s="232">
        <f ca="1">IF($C18&lt;0,$C18-SUM($G18:AC18),IF(AD$2&gt;=$D18,$C18-SUM($G18:AC18),$C18/$D18))</f>
        <v>0.31307666652025828</v>
      </c>
      <c r="AE18" s="232">
        <f ca="1">IF($C18&lt;0,$C18-SUM($G18:AD18),IF(AE$2&gt;=$D18,$C18-SUM($G18:AD18),$C18/$D18))</f>
        <v>0.31307666652025828</v>
      </c>
      <c r="AF18" s="232">
        <f ca="1">IF($C18&lt;0,$C18-SUM($G18:AE18),IF(AF$2&gt;=$D18,$C18-SUM($G18:AE18),$C18/$D18))</f>
        <v>0.31307666652025828</v>
      </c>
      <c r="AG18" s="232">
        <f ca="1">IF($C18&lt;0,$C18-SUM($G18:AF18),IF(AG$2&gt;=$D18,$C18-SUM($G18:AF18),$C18/$D18))</f>
        <v>0.31307666652025828</v>
      </c>
      <c r="AH18" s="232">
        <f ca="1">IF($C18&lt;0,$C18-SUM($G18:AG18),IF(AH$2&gt;=$D18,$C18-SUM($G18:AG18),$C18/$D18))</f>
        <v>0.31307666652025828</v>
      </c>
      <c r="AI18" s="232">
        <f ca="1">IF($C18&lt;0,$C18-SUM($G18:AH18),IF(AI$2&gt;=$D18,$C18-SUM($G18:AH18),$C18/$D18))</f>
        <v>0.31307666652025828</v>
      </c>
      <c r="AJ18" s="232">
        <f ca="1">IF($C18&lt;0,$C18-SUM($G18:AI18),IF(AJ$2&gt;=$D18,$C18-SUM($G18:AI18),$C18/$D18))</f>
        <v>0.31307666652025828</v>
      </c>
      <c r="AK18" s="232">
        <f ca="1">IF($C18&lt;0,$C18-SUM($G18:AJ18),IF(AK$2&gt;=$D18,$C18-SUM($G18:AJ18),$C18/$D18))</f>
        <v>0.31307666652025828</v>
      </c>
      <c r="AL18" s="232">
        <f ca="1">IF($C18&lt;0,$C18-SUM($G18:AK18),IF(AL$2&gt;=$D18,$C18-SUM($G18:AK18),$C18/$D18))</f>
        <v>0.31307666652025828</v>
      </c>
      <c r="AM18" s="232">
        <f ca="1">IF($C18&lt;0,$C18-SUM($G18:AL18),IF(AM$2&gt;=$D18,$C18-SUM($G18:AL18),$C18/$D18))</f>
        <v>0.31307666652025828</v>
      </c>
      <c r="AN18" s="232">
        <f ca="1">IF($C18&lt;0,$C18-SUM($G18:AM18),IF(AN$2&gt;=$D18,$C18-SUM($G18:AM18),$C18/$D18))</f>
        <v>0.31307666652025828</v>
      </c>
      <c r="AO18" s="232">
        <f ca="1">IF($C18&lt;0,$C18-SUM($G18:AN18),IF(AO$2&gt;=$D18,$C18-SUM($G18:AN18),$C18/$D18))</f>
        <v>0.31307666652025828</v>
      </c>
      <c r="AP18" s="232">
        <f ca="1">IF($C18&lt;0,$C18-SUM($G18:AO18),IF(AP$2&gt;=$D18,$C18-SUM($G18:AO18),$C18/$D18))</f>
        <v>0.31307666652025828</v>
      </c>
      <c r="AQ18" s="232">
        <f ca="1">IF($C18&lt;0,$C18-SUM($G18:AP18),IF(AQ$2&gt;=$D18,$C18-SUM($G18:AP18),$C18/$D18))</f>
        <v>0.31307666652025828</v>
      </c>
      <c r="AR18" s="232">
        <f ca="1">IF($C18&lt;0,$C18-SUM($G18:AQ18),IF(AR$2&gt;=$D18,$C18-SUM($G18:AQ18),$C18/$D18))</f>
        <v>0.31307666652025828</v>
      </c>
      <c r="AS18" s="232">
        <f ca="1">IF($C18&lt;0,$C18-SUM($G18:AR18),IF(AS$2&gt;=$D18,$C18-SUM($G18:AR18),$C18/$D18))</f>
        <v>0.31307666652025828</v>
      </c>
      <c r="AT18" s="232">
        <f ca="1">IF($C18&lt;0,$C18-SUM($G18:AS18),IF(AT$2&gt;=$D18,$C18-SUM($G18:AS18),$C18/$D18))</f>
        <v>0.31307666652025828</v>
      </c>
      <c r="AU18" s="232">
        <f ca="1">IF($C18&lt;0,$C18-SUM($G18:AT18),IF(AU$2&gt;=$D18,$C18-SUM($G18:AT18),$C18/$D18))</f>
        <v>0.31307666652025828</v>
      </c>
      <c r="AV18" s="232">
        <f ca="1">IF($C18&lt;0,$C18-SUM($G18:AU18),IF(AV$2&gt;=$D18,$C18-SUM($G18:AU18),$C18/$D18))</f>
        <v>0.31307666652025828</v>
      </c>
      <c r="AW18" s="232">
        <f ca="1">IF($C18&lt;0,$C18-SUM($G18:AV18),IF(AW$2&gt;=$D18,$C18-SUM($G18:AV18),$C18/$D18))</f>
        <v>0.31307666652025828</v>
      </c>
      <c r="AX18" s="232">
        <f ca="1">IF($C18&lt;0,$C18-SUM($G18:AW18),IF(AX$2&gt;=$D18,$C18-SUM($G18:AW18),$C18/$D18))</f>
        <v>0.31307666652025828</v>
      </c>
      <c r="AY18" s="232">
        <f ca="1">IF($C18&lt;0,$C18-SUM($G18:AX18),IF(AY$2&gt;=$D18,$C18-SUM($G18:AX18),$C18/$D18))</f>
        <v>0.31307666652025828</v>
      </c>
      <c r="AZ18" s="232">
        <f ca="1">IF($C18&lt;0,$C18-SUM($G18:AY18),IF(AZ$2&gt;=$D18,$C18-SUM($G18:AY18),$C18/$D18))</f>
        <v>0.31307666652026001</v>
      </c>
      <c r="BA18" s="232">
        <f ca="1">IF($C18&lt;0,$C18-SUM($G18:AZ18),IF(BA$2&gt;=$D18,$C18-SUM($G18:AZ18),$C18/$D18))</f>
        <v>0</v>
      </c>
      <c r="BB18" s="232">
        <f ca="1">IF($C18&lt;0,$C18-SUM($G18:BA18),IF(BB$2&gt;=$D18,$C18-SUM($G18:BA18),$C18/$D18))</f>
        <v>0</v>
      </c>
      <c r="BC18" s="232">
        <f ca="1">IF($C18&lt;0,$C18-SUM($G18:BB18),IF(BC$2&gt;=$D18,$C18-SUM($G18:BB18),$C18/$D18))</f>
        <v>0</v>
      </c>
      <c r="BD18" s="232">
        <f ca="1">IF($C18&lt;0,$C18-SUM($G18:BC18),IF(BD$2&gt;=$D18,$C18-SUM($G18:BC18),$C18/$D18))</f>
        <v>0</v>
      </c>
      <c r="BE18" s="232">
        <f ca="1">IF($C18&lt;0,$C18-SUM($G18:BD18),IF(BE$2&gt;=$D18,$C18-SUM($G18:BD18),$C18/$D18))</f>
        <v>0</v>
      </c>
      <c r="BF18" s="232">
        <f ca="1">IF($C18&lt;0,$C18-SUM($G18:BE18),IF(BF$2&gt;=$D18,$C18-SUM($G18:BE18),$C18/$D18))</f>
        <v>0</v>
      </c>
      <c r="BG18" s="232">
        <f ca="1">IF($C18&lt;0,$C18-SUM($G18:BF18),IF(BG$2&gt;=$D18,$C18-SUM($G18:BF18),$C18/$D18))</f>
        <v>0</v>
      </c>
      <c r="BH18" s="232">
        <f ca="1">IF($C18&lt;0,$C18-SUM($G18:BG18),IF(BH$2&gt;=$D18,$C18-SUM($G18:BG18),$C18/$D18))</f>
        <v>0</v>
      </c>
      <c r="BI18" s="232">
        <f ca="1">IF($C18&lt;0,$C18-SUM($G18:BH18),IF(BI$2&gt;=$D18,$C18-SUM($G18:BH18),$C18/$D18))</f>
        <v>0</v>
      </c>
      <c r="BJ18" s="232">
        <f ca="1">IF($C18&lt;0,$C18-SUM($G18:BI18),IF(BJ$2&gt;=$D18,$C18-SUM($G18:BI18),$C18/$D18))</f>
        <v>0</v>
      </c>
      <c r="BK18" s="232">
        <f ca="1">IF($C18&lt;0,$C18-SUM($G18:BJ18),IF(BK$2&gt;=$D18,$C18-SUM($G18:BJ18),$C18/$D18))</f>
        <v>0</v>
      </c>
      <c r="BL18" s="232">
        <f ca="1">IF($C18&lt;0,$C18-SUM($G18:BK18),IF(BL$2&gt;=$D18,$C18-SUM($G18:BK18),$C18/$D18))</f>
        <v>0</v>
      </c>
      <c r="BM18" s="232">
        <f ca="1">IF($C18&lt;0,$C18-SUM($G18:BL18),IF(BM$2&gt;=$D18,$C18-SUM($G18:BL18),$C18/$D18))</f>
        <v>0</v>
      </c>
      <c r="BN18" s="232">
        <f ca="1">IF($C18&lt;0,$C18-SUM($G18:BM18),IF(BN$2&gt;=$D18,$C18-SUM($G18:BM18),$C18/$D18))</f>
        <v>0</v>
      </c>
      <c r="BO18" s="232">
        <f ca="1">IF($C18&lt;0,$C18-SUM($G18:BN18),IF(BO$2&gt;=$D18,$C18-SUM($G18:BN18),$C18/$D18))</f>
        <v>0</v>
      </c>
    </row>
    <row r="19" spans="1:67" hidden="1" outlineLevel="1">
      <c r="A19" s="268">
        <v>2</v>
      </c>
      <c r="B19" s="233">
        <f ca="1">(INDEX('Inputs - Summary'!$J$59:$N$68,MATCH(A16,'Inputs - Summary'!$C$59:$C$68,0),A19)/OFFSET('Inputs - Summary'!$I$18,0,A19))-SUMIFS('Inputs - Summary'!$O$74:$O$153,'Inputs - Summary'!$C$74:$C$153,A16,'Inputs - Summary'!$D$74:$D$153,A19)</f>
        <v>16.419470319754335</v>
      </c>
      <c r="C19" s="227">
        <f t="shared" ca="1" si="12"/>
        <v>17.998898326464065</v>
      </c>
      <c r="D19" s="228">
        <f>MAX(0,INDEX('Inputs - Summary'!$F$43:$F$52,MATCH(A16,'Inputs - Summary'!$C$43:$C$52,0))-5+A19)</f>
        <v>47</v>
      </c>
      <c r="E19" s="229">
        <f t="shared" ca="1" si="13"/>
        <v>0</v>
      </c>
      <c r="F19" s="230">
        <f t="shared" ca="1" si="14"/>
        <v>17.998898326464065</v>
      </c>
      <c r="G19" s="231">
        <f t="shared" ca="1" si="15"/>
        <v>0.38295528354178859</v>
      </c>
      <c r="H19" s="232">
        <f ca="1">IF($C19&lt;0,$C19-SUM($G19:G19),IF(H$2&gt;=$D19,$C19-SUM($G19:G19),$C19/$D19))</f>
        <v>0.38295528354178859</v>
      </c>
      <c r="I19" s="232">
        <f ca="1">IF($C19&lt;0,$C19-SUM($G19:H19),IF(I$2&gt;=$D19,$C19-SUM($G19:H19),$C19/$D19))</f>
        <v>0.38295528354178859</v>
      </c>
      <c r="J19" s="232">
        <f ca="1">IF($C19&lt;0,$C19-SUM($G19:I19),IF(J$2&gt;=$D19,$C19-SUM($G19:I19),$C19/$D19))</f>
        <v>0.38295528354178859</v>
      </c>
      <c r="K19" s="232">
        <f ca="1">IF($C19&lt;0,$C19-SUM($G19:J19),IF(K$2&gt;=$D19,$C19-SUM($G19:J19),$C19/$D19))</f>
        <v>0.38295528354178859</v>
      </c>
      <c r="L19" s="232">
        <f ca="1">IF($C19&lt;0,$C19-SUM($G19:K19),IF(L$2&gt;=$D19,$C19-SUM($G19:K19),$C19/$D19))</f>
        <v>0.38295528354178859</v>
      </c>
      <c r="M19" s="232">
        <f ca="1">IF($C19&lt;0,$C19-SUM($G19:L19),IF(M$2&gt;=$D19,$C19-SUM($G19:L19),$C19/$D19))</f>
        <v>0.38295528354178859</v>
      </c>
      <c r="N19" s="232">
        <f ca="1">IF($C19&lt;0,$C19-SUM($G19:M19),IF(N$2&gt;=$D19,$C19-SUM($G19:M19),$C19/$D19))</f>
        <v>0.38295528354178859</v>
      </c>
      <c r="O19" s="232">
        <f ca="1">IF($C19&lt;0,$C19-SUM($G19:N19),IF(O$2&gt;=$D19,$C19-SUM($G19:N19),$C19/$D19))</f>
        <v>0.38295528354178859</v>
      </c>
      <c r="P19" s="232">
        <f ca="1">IF($C19&lt;0,$C19-SUM($G19:O19),IF(P$2&gt;=$D19,$C19-SUM($G19:O19),$C19/$D19))</f>
        <v>0.38295528354178859</v>
      </c>
      <c r="Q19" s="232">
        <f ca="1">IF($C19&lt;0,$C19-SUM($G19:P19),IF(Q$2&gt;=$D19,$C19-SUM($G19:P19),$C19/$D19))</f>
        <v>0.38295528354178859</v>
      </c>
      <c r="R19" s="232">
        <f ca="1">IF($C19&lt;0,$C19-SUM($G19:Q19),IF(R$2&gt;=$D19,$C19-SUM($G19:Q19),$C19/$D19))</f>
        <v>0.38295528354178859</v>
      </c>
      <c r="S19" s="232">
        <f ca="1">IF($C19&lt;0,$C19-SUM($G19:R19),IF(S$2&gt;=$D19,$C19-SUM($G19:R19),$C19/$D19))</f>
        <v>0.38295528354178859</v>
      </c>
      <c r="T19" s="232">
        <f ca="1">IF($C19&lt;0,$C19-SUM($G19:S19),IF(T$2&gt;=$D19,$C19-SUM($G19:S19),$C19/$D19))</f>
        <v>0.38295528354178859</v>
      </c>
      <c r="U19" s="232">
        <f ca="1">IF($C19&lt;0,$C19-SUM($G19:T19),IF(U$2&gt;=$D19,$C19-SUM($G19:T19),$C19/$D19))</f>
        <v>0.38295528354178859</v>
      </c>
      <c r="V19" s="232">
        <f ca="1">IF($C19&lt;0,$C19-SUM($G19:U19),IF(V$2&gt;=$D19,$C19-SUM($G19:U19),$C19/$D19))</f>
        <v>0.38295528354178859</v>
      </c>
      <c r="W19" s="232">
        <f ca="1">IF($C19&lt;0,$C19-SUM($G19:V19),IF(W$2&gt;=$D19,$C19-SUM($G19:V19),$C19/$D19))</f>
        <v>0.38295528354178859</v>
      </c>
      <c r="X19" s="232">
        <f ca="1">IF($C19&lt;0,$C19-SUM($G19:W19),IF(X$2&gt;=$D19,$C19-SUM($G19:W19),$C19/$D19))</f>
        <v>0.38295528354178859</v>
      </c>
      <c r="Y19" s="232">
        <f ca="1">IF($C19&lt;0,$C19-SUM($G19:X19),IF(Y$2&gt;=$D19,$C19-SUM($G19:X19),$C19/$D19))</f>
        <v>0.38295528354178859</v>
      </c>
      <c r="Z19" s="232">
        <f ca="1">IF($C19&lt;0,$C19-SUM($G19:Y19),IF(Z$2&gt;=$D19,$C19-SUM($G19:Y19),$C19/$D19))</f>
        <v>0.38295528354178859</v>
      </c>
      <c r="AA19" s="232">
        <f ca="1">IF($C19&lt;0,$C19-SUM($G19:Z19),IF(AA$2&gt;=$D19,$C19-SUM($G19:Z19),$C19/$D19))</f>
        <v>0.38295528354178859</v>
      </c>
      <c r="AB19" s="232">
        <f ca="1">IF($C19&lt;0,$C19-SUM($G19:AA19),IF(AB$2&gt;=$D19,$C19-SUM($G19:AA19),$C19/$D19))</f>
        <v>0.38295528354178859</v>
      </c>
      <c r="AC19" s="232">
        <f ca="1">IF($C19&lt;0,$C19-SUM($G19:AB19),IF(AC$2&gt;=$D19,$C19-SUM($G19:AB19),$C19/$D19))</f>
        <v>0.38295528354178859</v>
      </c>
      <c r="AD19" s="232">
        <f ca="1">IF($C19&lt;0,$C19-SUM($G19:AC19),IF(AD$2&gt;=$D19,$C19-SUM($G19:AC19),$C19/$D19))</f>
        <v>0.38295528354178859</v>
      </c>
      <c r="AE19" s="232">
        <f ca="1">IF($C19&lt;0,$C19-SUM($G19:AD19),IF(AE$2&gt;=$D19,$C19-SUM($G19:AD19),$C19/$D19))</f>
        <v>0.38295528354178859</v>
      </c>
      <c r="AF19" s="232">
        <f ca="1">IF($C19&lt;0,$C19-SUM($G19:AE19),IF(AF$2&gt;=$D19,$C19-SUM($G19:AE19),$C19/$D19))</f>
        <v>0.38295528354178859</v>
      </c>
      <c r="AG19" s="232">
        <f ca="1">IF($C19&lt;0,$C19-SUM($G19:AF19),IF(AG$2&gt;=$D19,$C19-SUM($G19:AF19),$C19/$D19))</f>
        <v>0.38295528354178859</v>
      </c>
      <c r="AH19" s="232">
        <f ca="1">IF($C19&lt;0,$C19-SUM($G19:AG19),IF(AH$2&gt;=$D19,$C19-SUM($G19:AG19),$C19/$D19))</f>
        <v>0.38295528354178859</v>
      </c>
      <c r="AI19" s="232">
        <f ca="1">IF($C19&lt;0,$C19-SUM($G19:AH19),IF(AI$2&gt;=$D19,$C19-SUM($G19:AH19),$C19/$D19))</f>
        <v>0.38295528354178859</v>
      </c>
      <c r="AJ19" s="232">
        <f ca="1">IF($C19&lt;0,$C19-SUM($G19:AI19),IF(AJ$2&gt;=$D19,$C19-SUM($G19:AI19),$C19/$D19))</f>
        <v>0.38295528354178859</v>
      </c>
      <c r="AK19" s="232">
        <f ca="1">IF($C19&lt;0,$C19-SUM($G19:AJ19),IF(AK$2&gt;=$D19,$C19-SUM($G19:AJ19),$C19/$D19))</f>
        <v>0.38295528354178859</v>
      </c>
      <c r="AL19" s="232">
        <f ca="1">IF($C19&lt;0,$C19-SUM($G19:AK19),IF(AL$2&gt;=$D19,$C19-SUM($G19:AK19),$C19/$D19))</f>
        <v>0.38295528354178859</v>
      </c>
      <c r="AM19" s="232">
        <f ca="1">IF($C19&lt;0,$C19-SUM($G19:AL19),IF(AM$2&gt;=$D19,$C19-SUM($G19:AL19),$C19/$D19))</f>
        <v>0.38295528354178859</v>
      </c>
      <c r="AN19" s="232">
        <f ca="1">IF($C19&lt;0,$C19-SUM($G19:AM19),IF(AN$2&gt;=$D19,$C19-SUM($G19:AM19),$C19/$D19))</f>
        <v>0.38295528354178859</v>
      </c>
      <c r="AO19" s="232">
        <f ca="1">IF($C19&lt;0,$C19-SUM($G19:AN19),IF(AO$2&gt;=$D19,$C19-SUM($G19:AN19),$C19/$D19))</f>
        <v>0.38295528354178859</v>
      </c>
      <c r="AP19" s="232">
        <f ca="1">IF($C19&lt;0,$C19-SUM($G19:AO19),IF(AP$2&gt;=$D19,$C19-SUM($G19:AO19),$C19/$D19))</f>
        <v>0.38295528354178859</v>
      </c>
      <c r="AQ19" s="232">
        <f ca="1">IF($C19&lt;0,$C19-SUM($G19:AP19),IF(AQ$2&gt;=$D19,$C19-SUM($G19:AP19),$C19/$D19))</f>
        <v>0.38295528354178859</v>
      </c>
      <c r="AR19" s="232">
        <f ca="1">IF($C19&lt;0,$C19-SUM($G19:AQ19),IF(AR$2&gt;=$D19,$C19-SUM($G19:AQ19),$C19/$D19))</f>
        <v>0.38295528354178859</v>
      </c>
      <c r="AS19" s="232">
        <f ca="1">IF($C19&lt;0,$C19-SUM($G19:AR19),IF(AS$2&gt;=$D19,$C19-SUM($G19:AR19),$C19/$D19))</f>
        <v>0.38295528354178859</v>
      </c>
      <c r="AT19" s="232">
        <f ca="1">IF($C19&lt;0,$C19-SUM($G19:AS19),IF(AT$2&gt;=$D19,$C19-SUM($G19:AS19),$C19/$D19))</f>
        <v>0.38295528354178859</v>
      </c>
      <c r="AU19" s="232">
        <f ca="1">IF($C19&lt;0,$C19-SUM($G19:AT19),IF(AU$2&gt;=$D19,$C19-SUM($G19:AT19),$C19/$D19))</f>
        <v>0.38295528354178859</v>
      </c>
      <c r="AV19" s="232">
        <f ca="1">IF($C19&lt;0,$C19-SUM($G19:AU19),IF(AV$2&gt;=$D19,$C19-SUM($G19:AU19),$C19/$D19))</f>
        <v>0.38295528354178859</v>
      </c>
      <c r="AW19" s="232">
        <f ca="1">IF($C19&lt;0,$C19-SUM($G19:AV19),IF(AW$2&gt;=$D19,$C19-SUM($G19:AV19),$C19/$D19))</f>
        <v>0.38295528354178859</v>
      </c>
      <c r="AX19" s="232">
        <f ca="1">IF($C19&lt;0,$C19-SUM($G19:AW19),IF(AX$2&gt;=$D19,$C19-SUM($G19:AW19),$C19/$D19))</f>
        <v>0.38295528354178859</v>
      </c>
      <c r="AY19" s="232">
        <f ca="1">IF($C19&lt;0,$C19-SUM($G19:AX19),IF(AY$2&gt;=$D19,$C19-SUM($G19:AX19),$C19/$D19))</f>
        <v>0.38295528354178859</v>
      </c>
      <c r="AZ19" s="232">
        <f ca="1">IF($C19&lt;0,$C19-SUM($G19:AY19),IF(AZ$2&gt;=$D19,$C19-SUM($G19:AY19),$C19/$D19))</f>
        <v>0.38295528354178859</v>
      </c>
      <c r="BA19" s="232">
        <f ca="1">IF($C19&lt;0,$C19-SUM($G19:AZ19),IF(BA$2&gt;=$D19,$C19-SUM($G19:AZ19),$C19/$D19))</f>
        <v>0.38295528354179353</v>
      </c>
      <c r="BB19" s="232">
        <f ca="1">IF($C19&lt;0,$C19-SUM($G19:BA19),IF(BB$2&gt;=$D19,$C19-SUM($G19:BA19),$C19/$D19))</f>
        <v>0</v>
      </c>
      <c r="BC19" s="232">
        <f ca="1">IF($C19&lt;0,$C19-SUM($G19:BB19),IF(BC$2&gt;=$D19,$C19-SUM($G19:BB19),$C19/$D19))</f>
        <v>0</v>
      </c>
      <c r="BD19" s="232">
        <f ca="1">IF($C19&lt;0,$C19-SUM($G19:BC19),IF(BD$2&gt;=$D19,$C19-SUM($G19:BC19),$C19/$D19))</f>
        <v>0</v>
      </c>
      <c r="BE19" s="232">
        <f ca="1">IF($C19&lt;0,$C19-SUM($G19:BD19),IF(BE$2&gt;=$D19,$C19-SUM($G19:BD19),$C19/$D19))</f>
        <v>0</v>
      </c>
      <c r="BF19" s="232">
        <f ca="1">IF($C19&lt;0,$C19-SUM($G19:BE19),IF(BF$2&gt;=$D19,$C19-SUM($G19:BE19),$C19/$D19))</f>
        <v>0</v>
      </c>
      <c r="BG19" s="232">
        <f ca="1">IF($C19&lt;0,$C19-SUM($G19:BF19),IF(BG$2&gt;=$D19,$C19-SUM($G19:BF19),$C19/$D19))</f>
        <v>0</v>
      </c>
      <c r="BH19" s="232">
        <f ca="1">IF($C19&lt;0,$C19-SUM($G19:BG19),IF(BH$2&gt;=$D19,$C19-SUM($G19:BG19),$C19/$D19))</f>
        <v>0</v>
      </c>
      <c r="BI19" s="232">
        <f ca="1">IF($C19&lt;0,$C19-SUM($G19:BH19),IF(BI$2&gt;=$D19,$C19-SUM($G19:BH19),$C19/$D19))</f>
        <v>0</v>
      </c>
      <c r="BJ19" s="232">
        <f ca="1">IF($C19&lt;0,$C19-SUM($G19:BI19),IF(BJ$2&gt;=$D19,$C19-SUM($G19:BI19),$C19/$D19))</f>
        <v>0</v>
      </c>
      <c r="BK19" s="232">
        <f ca="1">IF($C19&lt;0,$C19-SUM($G19:BJ19),IF(BK$2&gt;=$D19,$C19-SUM($G19:BJ19),$C19/$D19))</f>
        <v>0</v>
      </c>
      <c r="BL19" s="232">
        <f ca="1">IF($C19&lt;0,$C19-SUM($G19:BK19),IF(BL$2&gt;=$D19,$C19-SUM($G19:BK19),$C19/$D19))</f>
        <v>0</v>
      </c>
      <c r="BM19" s="232">
        <f ca="1">IF($C19&lt;0,$C19-SUM($G19:BL19),IF(BM$2&gt;=$D19,$C19-SUM($G19:BL19),$C19/$D19))</f>
        <v>0</v>
      </c>
      <c r="BN19" s="232">
        <f ca="1">IF($C19&lt;0,$C19-SUM($G19:BM19),IF(BN$2&gt;=$D19,$C19-SUM($G19:BM19),$C19/$D19))</f>
        <v>0</v>
      </c>
      <c r="BO19" s="232">
        <f ca="1">IF($C19&lt;0,$C19-SUM($G19:BN19),IF(BO$2&gt;=$D19,$C19-SUM($G19:BN19),$C19/$D19))</f>
        <v>0</v>
      </c>
    </row>
    <row r="20" spans="1:67" hidden="1" outlineLevel="1">
      <c r="A20" s="268">
        <v>3</v>
      </c>
      <c r="B20" s="233">
        <f ca="1">(INDEX('Inputs - Summary'!$J$59:$N$68,MATCH(A16,'Inputs - Summary'!$C$59:$C$68,0),A20)/OFFSET('Inputs - Summary'!$I$18,0,A20))-SUMIFS('Inputs - Summary'!$O$74:$O$153,'Inputs - Summary'!$C$74:$C$153,A16,'Inputs - Summary'!$D$74:$D$153,A20)</f>
        <v>18.147365678322647</v>
      </c>
      <c r="C20" s="227">
        <f t="shared" ca="1" si="12"/>
        <v>19.893004060205268</v>
      </c>
      <c r="D20" s="228">
        <f>MAX(0,INDEX('Inputs - Summary'!$F$43:$F$52,MATCH(A16,'Inputs - Summary'!$C$43:$C$52,0))-5+A20)</f>
        <v>48</v>
      </c>
      <c r="E20" s="229">
        <f t="shared" ca="1" si="13"/>
        <v>0</v>
      </c>
      <c r="F20" s="230">
        <f t="shared" ca="1" si="14"/>
        <v>19.893004060205268</v>
      </c>
      <c r="G20" s="231">
        <f t="shared" ca="1" si="15"/>
        <v>0.41443758458760976</v>
      </c>
      <c r="H20" s="232">
        <f ca="1">IF($C20&lt;0,$C20-SUM($G20:G20),IF(H$2&gt;=$D20,$C20-SUM($G20:G20),$C20/$D20))</f>
        <v>0.41443758458760976</v>
      </c>
      <c r="I20" s="232">
        <f ca="1">IF($C20&lt;0,$C20-SUM($G20:H20),IF(I$2&gt;=$D20,$C20-SUM($G20:H20),$C20/$D20))</f>
        <v>0.41443758458760976</v>
      </c>
      <c r="J20" s="232">
        <f ca="1">IF($C20&lt;0,$C20-SUM($G20:I20),IF(J$2&gt;=$D20,$C20-SUM($G20:I20),$C20/$D20))</f>
        <v>0.41443758458760976</v>
      </c>
      <c r="K20" s="232">
        <f ca="1">IF($C20&lt;0,$C20-SUM($G20:J20),IF(K$2&gt;=$D20,$C20-SUM($G20:J20),$C20/$D20))</f>
        <v>0.41443758458760976</v>
      </c>
      <c r="L20" s="232">
        <f ca="1">IF($C20&lt;0,$C20-SUM($G20:K20),IF(L$2&gt;=$D20,$C20-SUM($G20:K20),$C20/$D20))</f>
        <v>0.41443758458760976</v>
      </c>
      <c r="M20" s="232">
        <f ca="1">IF($C20&lt;0,$C20-SUM($G20:L20),IF(M$2&gt;=$D20,$C20-SUM($G20:L20),$C20/$D20))</f>
        <v>0.41443758458760976</v>
      </c>
      <c r="N20" s="232">
        <f ca="1">IF($C20&lt;0,$C20-SUM($G20:M20),IF(N$2&gt;=$D20,$C20-SUM($G20:M20),$C20/$D20))</f>
        <v>0.41443758458760976</v>
      </c>
      <c r="O20" s="232">
        <f ca="1">IF($C20&lt;0,$C20-SUM($G20:N20),IF(O$2&gt;=$D20,$C20-SUM($G20:N20),$C20/$D20))</f>
        <v>0.41443758458760976</v>
      </c>
      <c r="P20" s="232">
        <f ca="1">IF($C20&lt;0,$C20-SUM($G20:O20),IF(P$2&gt;=$D20,$C20-SUM($G20:O20),$C20/$D20))</f>
        <v>0.41443758458760976</v>
      </c>
      <c r="Q20" s="232">
        <f ca="1">IF($C20&lt;0,$C20-SUM($G20:P20),IF(Q$2&gt;=$D20,$C20-SUM($G20:P20),$C20/$D20))</f>
        <v>0.41443758458760976</v>
      </c>
      <c r="R20" s="232">
        <f ca="1">IF($C20&lt;0,$C20-SUM($G20:Q20),IF(R$2&gt;=$D20,$C20-SUM($G20:Q20),$C20/$D20))</f>
        <v>0.41443758458760976</v>
      </c>
      <c r="S20" s="232">
        <f ca="1">IF($C20&lt;0,$C20-SUM($G20:R20),IF(S$2&gt;=$D20,$C20-SUM($G20:R20),$C20/$D20))</f>
        <v>0.41443758458760976</v>
      </c>
      <c r="T20" s="232">
        <f ca="1">IF($C20&lt;0,$C20-SUM($G20:S20),IF(T$2&gt;=$D20,$C20-SUM($G20:S20),$C20/$D20))</f>
        <v>0.41443758458760976</v>
      </c>
      <c r="U20" s="232">
        <f ca="1">IF($C20&lt;0,$C20-SUM($G20:T20),IF(U$2&gt;=$D20,$C20-SUM($G20:T20),$C20/$D20))</f>
        <v>0.41443758458760976</v>
      </c>
      <c r="V20" s="232">
        <f ca="1">IF($C20&lt;0,$C20-SUM($G20:U20),IF(V$2&gt;=$D20,$C20-SUM($G20:U20),$C20/$D20))</f>
        <v>0.41443758458760976</v>
      </c>
      <c r="W20" s="232">
        <f ca="1">IF($C20&lt;0,$C20-SUM($G20:V20),IF(W$2&gt;=$D20,$C20-SUM($G20:V20),$C20/$D20))</f>
        <v>0.41443758458760976</v>
      </c>
      <c r="X20" s="232">
        <f ca="1">IF($C20&lt;0,$C20-SUM($G20:W20),IF(X$2&gt;=$D20,$C20-SUM($G20:W20),$C20/$D20))</f>
        <v>0.41443758458760976</v>
      </c>
      <c r="Y20" s="232">
        <f ca="1">IF($C20&lt;0,$C20-SUM($G20:X20),IF(Y$2&gt;=$D20,$C20-SUM($G20:X20),$C20/$D20))</f>
        <v>0.41443758458760976</v>
      </c>
      <c r="Z20" s="232">
        <f ca="1">IF($C20&lt;0,$C20-SUM($G20:Y20),IF(Z$2&gt;=$D20,$C20-SUM($G20:Y20),$C20/$D20))</f>
        <v>0.41443758458760976</v>
      </c>
      <c r="AA20" s="232">
        <f ca="1">IF($C20&lt;0,$C20-SUM($G20:Z20),IF(AA$2&gt;=$D20,$C20-SUM($G20:Z20),$C20/$D20))</f>
        <v>0.41443758458760976</v>
      </c>
      <c r="AB20" s="232">
        <f ca="1">IF($C20&lt;0,$C20-SUM($G20:AA20),IF(AB$2&gt;=$D20,$C20-SUM($G20:AA20),$C20/$D20))</f>
        <v>0.41443758458760976</v>
      </c>
      <c r="AC20" s="232">
        <f ca="1">IF($C20&lt;0,$C20-SUM($G20:AB20),IF(AC$2&gt;=$D20,$C20-SUM($G20:AB20),$C20/$D20))</f>
        <v>0.41443758458760976</v>
      </c>
      <c r="AD20" s="232">
        <f ca="1">IF($C20&lt;0,$C20-SUM($G20:AC20),IF(AD$2&gt;=$D20,$C20-SUM($G20:AC20),$C20/$D20))</f>
        <v>0.41443758458760976</v>
      </c>
      <c r="AE20" s="232">
        <f ca="1">IF($C20&lt;0,$C20-SUM($G20:AD20),IF(AE$2&gt;=$D20,$C20-SUM($G20:AD20),$C20/$D20))</f>
        <v>0.41443758458760976</v>
      </c>
      <c r="AF20" s="232">
        <f ca="1">IF($C20&lt;0,$C20-SUM($G20:AE20),IF(AF$2&gt;=$D20,$C20-SUM($G20:AE20),$C20/$D20))</f>
        <v>0.41443758458760976</v>
      </c>
      <c r="AG20" s="232">
        <f ca="1">IF($C20&lt;0,$C20-SUM($G20:AF20),IF(AG$2&gt;=$D20,$C20-SUM($G20:AF20),$C20/$D20))</f>
        <v>0.41443758458760976</v>
      </c>
      <c r="AH20" s="232">
        <f ca="1">IF($C20&lt;0,$C20-SUM($G20:AG20),IF(AH$2&gt;=$D20,$C20-SUM($G20:AG20),$C20/$D20))</f>
        <v>0.41443758458760976</v>
      </c>
      <c r="AI20" s="232">
        <f ca="1">IF($C20&lt;0,$C20-SUM($G20:AH20),IF(AI$2&gt;=$D20,$C20-SUM($G20:AH20),$C20/$D20))</f>
        <v>0.41443758458760976</v>
      </c>
      <c r="AJ20" s="232">
        <f ca="1">IF($C20&lt;0,$C20-SUM($G20:AI20),IF(AJ$2&gt;=$D20,$C20-SUM($G20:AI20),$C20/$D20))</f>
        <v>0.41443758458760976</v>
      </c>
      <c r="AK20" s="232">
        <f ca="1">IF($C20&lt;0,$C20-SUM($G20:AJ20),IF(AK$2&gt;=$D20,$C20-SUM($G20:AJ20),$C20/$D20))</f>
        <v>0.41443758458760976</v>
      </c>
      <c r="AL20" s="232">
        <f ca="1">IF($C20&lt;0,$C20-SUM($G20:AK20),IF(AL$2&gt;=$D20,$C20-SUM($G20:AK20),$C20/$D20))</f>
        <v>0.41443758458760976</v>
      </c>
      <c r="AM20" s="232">
        <f ca="1">IF($C20&lt;0,$C20-SUM($G20:AL20),IF(AM$2&gt;=$D20,$C20-SUM($G20:AL20),$C20/$D20))</f>
        <v>0.41443758458760976</v>
      </c>
      <c r="AN20" s="232">
        <f ca="1">IF($C20&lt;0,$C20-SUM($G20:AM20),IF(AN$2&gt;=$D20,$C20-SUM($G20:AM20),$C20/$D20))</f>
        <v>0.41443758458760976</v>
      </c>
      <c r="AO20" s="232">
        <f ca="1">IF($C20&lt;0,$C20-SUM($G20:AN20),IF(AO$2&gt;=$D20,$C20-SUM($G20:AN20),$C20/$D20))</f>
        <v>0.41443758458760976</v>
      </c>
      <c r="AP20" s="232">
        <f ca="1">IF($C20&lt;0,$C20-SUM($G20:AO20),IF(AP$2&gt;=$D20,$C20-SUM($G20:AO20),$C20/$D20))</f>
        <v>0.41443758458760976</v>
      </c>
      <c r="AQ20" s="232">
        <f ca="1">IF($C20&lt;0,$C20-SUM($G20:AP20),IF(AQ$2&gt;=$D20,$C20-SUM($G20:AP20),$C20/$D20))</f>
        <v>0.41443758458760976</v>
      </c>
      <c r="AR20" s="232">
        <f ca="1">IF($C20&lt;0,$C20-SUM($G20:AQ20),IF(AR$2&gt;=$D20,$C20-SUM($G20:AQ20),$C20/$D20))</f>
        <v>0.41443758458760976</v>
      </c>
      <c r="AS20" s="232">
        <f ca="1">IF($C20&lt;0,$C20-SUM($G20:AR20),IF(AS$2&gt;=$D20,$C20-SUM($G20:AR20),$C20/$D20))</f>
        <v>0.41443758458760976</v>
      </c>
      <c r="AT20" s="232">
        <f ca="1">IF($C20&lt;0,$C20-SUM($G20:AS20),IF(AT$2&gt;=$D20,$C20-SUM($G20:AS20),$C20/$D20))</f>
        <v>0.41443758458760976</v>
      </c>
      <c r="AU20" s="232">
        <f ca="1">IF($C20&lt;0,$C20-SUM($G20:AT20),IF(AU$2&gt;=$D20,$C20-SUM($G20:AT20),$C20/$D20))</f>
        <v>0.41443758458760976</v>
      </c>
      <c r="AV20" s="232">
        <f ca="1">IF($C20&lt;0,$C20-SUM($G20:AU20),IF(AV$2&gt;=$D20,$C20-SUM($G20:AU20),$C20/$D20))</f>
        <v>0.41443758458760976</v>
      </c>
      <c r="AW20" s="232">
        <f ca="1">IF($C20&lt;0,$C20-SUM($G20:AV20),IF(AW$2&gt;=$D20,$C20-SUM($G20:AV20),$C20/$D20))</f>
        <v>0.41443758458760976</v>
      </c>
      <c r="AX20" s="232">
        <f ca="1">IF($C20&lt;0,$C20-SUM($G20:AW20),IF(AX$2&gt;=$D20,$C20-SUM($G20:AW20),$C20/$D20))</f>
        <v>0.41443758458760976</v>
      </c>
      <c r="AY20" s="232">
        <f ca="1">IF($C20&lt;0,$C20-SUM($G20:AX20),IF(AY$2&gt;=$D20,$C20-SUM($G20:AX20),$C20/$D20))</f>
        <v>0.41443758458760976</v>
      </c>
      <c r="AZ20" s="232">
        <f ca="1">IF($C20&lt;0,$C20-SUM($G20:AY20),IF(AZ$2&gt;=$D20,$C20-SUM($G20:AY20),$C20/$D20))</f>
        <v>0.41443758458760976</v>
      </c>
      <c r="BA20" s="232">
        <f ca="1">IF($C20&lt;0,$C20-SUM($G20:AZ20),IF(BA$2&gt;=$D20,$C20-SUM($G20:AZ20),$C20/$D20))</f>
        <v>0.41443758458760976</v>
      </c>
      <c r="BB20" s="232">
        <f ca="1">IF($C20&lt;0,$C20-SUM($G20:BA20),IF(BB$2&gt;=$D20,$C20-SUM($G20:BA20),$C20/$D20))</f>
        <v>0.41443758458760982</v>
      </c>
      <c r="BC20" s="232">
        <f ca="1">IF($C20&lt;0,$C20-SUM($G20:BB20),IF(BC$2&gt;=$D20,$C20-SUM($G20:BB20),$C20/$D20))</f>
        <v>0</v>
      </c>
      <c r="BD20" s="232">
        <f ca="1">IF($C20&lt;0,$C20-SUM($G20:BC20),IF(BD$2&gt;=$D20,$C20-SUM($G20:BC20),$C20/$D20))</f>
        <v>0</v>
      </c>
      <c r="BE20" s="232">
        <f ca="1">IF($C20&lt;0,$C20-SUM($G20:BD20),IF(BE$2&gt;=$D20,$C20-SUM($G20:BD20),$C20/$D20))</f>
        <v>0</v>
      </c>
      <c r="BF20" s="232">
        <f ca="1">IF($C20&lt;0,$C20-SUM($G20:BE20),IF(BF$2&gt;=$D20,$C20-SUM($G20:BE20),$C20/$D20))</f>
        <v>0</v>
      </c>
      <c r="BG20" s="232">
        <f ca="1">IF($C20&lt;0,$C20-SUM($G20:BF20),IF(BG$2&gt;=$D20,$C20-SUM($G20:BF20),$C20/$D20))</f>
        <v>0</v>
      </c>
      <c r="BH20" s="232">
        <f ca="1">IF($C20&lt;0,$C20-SUM($G20:BG20),IF(BH$2&gt;=$D20,$C20-SUM($G20:BG20),$C20/$D20))</f>
        <v>0</v>
      </c>
      <c r="BI20" s="232">
        <f ca="1">IF($C20&lt;0,$C20-SUM($G20:BH20),IF(BI$2&gt;=$D20,$C20-SUM($G20:BH20),$C20/$D20))</f>
        <v>0</v>
      </c>
      <c r="BJ20" s="232">
        <f ca="1">IF($C20&lt;0,$C20-SUM($G20:BI20),IF(BJ$2&gt;=$D20,$C20-SUM($G20:BI20),$C20/$D20))</f>
        <v>0</v>
      </c>
      <c r="BK20" s="232">
        <f ca="1">IF($C20&lt;0,$C20-SUM($G20:BJ20),IF(BK$2&gt;=$D20,$C20-SUM($G20:BJ20),$C20/$D20))</f>
        <v>0</v>
      </c>
      <c r="BL20" s="232">
        <f ca="1">IF($C20&lt;0,$C20-SUM($G20:BK20),IF(BL$2&gt;=$D20,$C20-SUM($G20:BK20),$C20/$D20))</f>
        <v>0</v>
      </c>
      <c r="BM20" s="232">
        <f ca="1">IF($C20&lt;0,$C20-SUM($G20:BL20),IF(BM$2&gt;=$D20,$C20-SUM($G20:BL20),$C20/$D20))</f>
        <v>0</v>
      </c>
      <c r="BN20" s="232">
        <f ca="1">IF($C20&lt;0,$C20-SUM($G20:BM20),IF(BN$2&gt;=$D20,$C20-SUM($G20:BM20),$C20/$D20))</f>
        <v>0</v>
      </c>
      <c r="BO20" s="232">
        <f ca="1">IF($C20&lt;0,$C20-SUM($G20:BN20),IF(BO$2&gt;=$D20,$C20-SUM($G20:BN20),$C20/$D20))</f>
        <v>0</v>
      </c>
    </row>
    <row r="21" spans="1:67" hidden="1" outlineLevel="1">
      <c r="A21" s="268">
        <v>4</v>
      </c>
      <c r="B21" s="233">
        <f ca="1">(INDEX('Inputs - Summary'!$J$59:$N$68,MATCH(A16,'Inputs - Summary'!$C$59:$C$68,0),A21)/OFFSET('Inputs - Summary'!$I$18,0,A21))-SUMIFS('Inputs - Summary'!$O$74:$O$153,'Inputs - Summary'!$C$74:$C$153,A16,'Inputs - Summary'!$D$74:$D$153,A21)</f>
        <v>14.883860809715367</v>
      </c>
      <c r="C21" s="227">
        <f t="shared" ca="1" si="12"/>
        <v>16.315574875579674</v>
      </c>
      <c r="D21" s="228">
        <f>MAX(0,INDEX('Inputs - Summary'!$F$43:$F$52,MATCH(A16,'Inputs - Summary'!$C$43:$C$52,0))-5+A21)</f>
        <v>49</v>
      </c>
      <c r="E21" s="229">
        <f t="shared" ca="1" si="13"/>
        <v>0</v>
      </c>
      <c r="F21" s="230">
        <f t="shared" ca="1" si="14"/>
        <v>16.315574875579674</v>
      </c>
      <c r="G21" s="231">
        <f t="shared" ca="1" si="15"/>
        <v>0.33297091582815663</v>
      </c>
      <c r="H21" s="232">
        <f ca="1">IF($C21&lt;0,$C21-SUM($G21:G21),IF(H$2&gt;=$D21,$C21-SUM($G21:G21),$C21/$D21))</f>
        <v>0.33297091582815663</v>
      </c>
      <c r="I21" s="232">
        <f ca="1">IF($C21&lt;0,$C21-SUM($G21:H21),IF(I$2&gt;=$D21,$C21-SUM($G21:H21),$C21/$D21))</f>
        <v>0.33297091582815663</v>
      </c>
      <c r="J21" s="232">
        <f ca="1">IF($C21&lt;0,$C21-SUM($G21:I21),IF(J$2&gt;=$D21,$C21-SUM($G21:I21),$C21/$D21))</f>
        <v>0.33297091582815663</v>
      </c>
      <c r="K21" s="232">
        <f ca="1">IF($C21&lt;0,$C21-SUM($G21:J21),IF(K$2&gt;=$D21,$C21-SUM($G21:J21),$C21/$D21))</f>
        <v>0.33297091582815663</v>
      </c>
      <c r="L21" s="232">
        <f ca="1">IF($C21&lt;0,$C21-SUM($G21:K21),IF(L$2&gt;=$D21,$C21-SUM($G21:K21),$C21/$D21))</f>
        <v>0.33297091582815663</v>
      </c>
      <c r="M21" s="232">
        <f ca="1">IF($C21&lt;0,$C21-SUM($G21:L21),IF(M$2&gt;=$D21,$C21-SUM($G21:L21),$C21/$D21))</f>
        <v>0.33297091582815663</v>
      </c>
      <c r="N21" s="232">
        <f ca="1">IF($C21&lt;0,$C21-SUM($G21:M21),IF(N$2&gt;=$D21,$C21-SUM($G21:M21),$C21/$D21))</f>
        <v>0.33297091582815663</v>
      </c>
      <c r="O21" s="232">
        <f ca="1">IF($C21&lt;0,$C21-SUM($G21:N21),IF(O$2&gt;=$D21,$C21-SUM($G21:N21),$C21/$D21))</f>
        <v>0.33297091582815663</v>
      </c>
      <c r="P21" s="232">
        <f ca="1">IF($C21&lt;0,$C21-SUM($G21:O21),IF(P$2&gt;=$D21,$C21-SUM($G21:O21),$C21/$D21))</f>
        <v>0.33297091582815663</v>
      </c>
      <c r="Q21" s="232">
        <f ca="1">IF($C21&lt;0,$C21-SUM($G21:P21),IF(Q$2&gt;=$D21,$C21-SUM($G21:P21),$C21/$D21))</f>
        <v>0.33297091582815663</v>
      </c>
      <c r="R21" s="232">
        <f ca="1">IF($C21&lt;0,$C21-SUM($G21:Q21),IF(R$2&gt;=$D21,$C21-SUM($G21:Q21),$C21/$D21))</f>
        <v>0.33297091582815663</v>
      </c>
      <c r="S21" s="232">
        <f ca="1">IF($C21&lt;0,$C21-SUM($G21:R21),IF(S$2&gt;=$D21,$C21-SUM($G21:R21),$C21/$D21))</f>
        <v>0.33297091582815663</v>
      </c>
      <c r="T21" s="232">
        <f ca="1">IF($C21&lt;0,$C21-SUM($G21:S21),IF(T$2&gt;=$D21,$C21-SUM($G21:S21),$C21/$D21))</f>
        <v>0.33297091582815663</v>
      </c>
      <c r="U21" s="232">
        <f ca="1">IF($C21&lt;0,$C21-SUM($G21:T21),IF(U$2&gt;=$D21,$C21-SUM($G21:T21),$C21/$D21))</f>
        <v>0.33297091582815663</v>
      </c>
      <c r="V21" s="232">
        <f ca="1">IF($C21&lt;0,$C21-SUM($G21:U21),IF(V$2&gt;=$D21,$C21-SUM($G21:U21),$C21/$D21))</f>
        <v>0.33297091582815663</v>
      </c>
      <c r="W21" s="232">
        <f ca="1">IF($C21&lt;0,$C21-SUM($G21:V21),IF(W$2&gt;=$D21,$C21-SUM($G21:V21),$C21/$D21))</f>
        <v>0.33297091582815663</v>
      </c>
      <c r="X21" s="232">
        <f ca="1">IF($C21&lt;0,$C21-SUM($G21:W21),IF(X$2&gt;=$D21,$C21-SUM($G21:W21),$C21/$D21))</f>
        <v>0.33297091582815663</v>
      </c>
      <c r="Y21" s="232">
        <f ca="1">IF($C21&lt;0,$C21-SUM($G21:X21),IF(Y$2&gt;=$D21,$C21-SUM($G21:X21),$C21/$D21))</f>
        <v>0.33297091582815663</v>
      </c>
      <c r="Z21" s="232">
        <f ca="1">IF($C21&lt;0,$C21-SUM($G21:Y21),IF(Z$2&gt;=$D21,$C21-SUM($G21:Y21),$C21/$D21))</f>
        <v>0.33297091582815663</v>
      </c>
      <c r="AA21" s="232">
        <f ca="1">IF($C21&lt;0,$C21-SUM($G21:Z21),IF(AA$2&gt;=$D21,$C21-SUM($G21:Z21),$C21/$D21))</f>
        <v>0.33297091582815663</v>
      </c>
      <c r="AB21" s="232">
        <f ca="1">IF($C21&lt;0,$C21-SUM($G21:AA21),IF(AB$2&gt;=$D21,$C21-SUM($G21:AA21),$C21/$D21))</f>
        <v>0.33297091582815663</v>
      </c>
      <c r="AC21" s="232">
        <f ca="1">IF($C21&lt;0,$C21-SUM($G21:AB21),IF(AC$2&gt;=$D21,$C21-SUM($G21:AB21),$C21/$D21))</f>
        <v>0.33297091582815663</v>
      </c>
      <c r="AD21" s="232">
        <f ca="1">IF($C21&lt;0,$C21-SUM($G21:AC21),IF(AD$2&gt;=$D21,$C21-SUM($G21:AC21),$C21/$D21))</f>
        <v>0.33297091582815663</v>
      </c>
      <c r="AE21" s="232">
        <f ca="1">IF($C21&lt;0,$C21-SUM($G21:AD21),IF(AE$2&gt;=$D21,$C21-SUM($G21:AD21),$C21/$D21))</f>
        <v>0.33297091582815663</v>
      </c>
      <c r="AF21" s="232">
        <f ca="1">IF($C21&lt;0,$C21-SUM($G21:AE21),IF(AF$2&gt;=$D21,$C21-SUM($G21:AE21),$C21/$D21))</f>
        <v>0.33297091582815663</v>
      </c>
      <c r="AG21" s="232">
        <f ca="1">IF($C21&lt;0,$C21-SUM($G21:AF21),IF(AG$2&gt;=$D21,$C21-SUM($G21:AF21),$C21/$D21))</f>
        <v>0.33297091582815663</v>
      </c>
      <c r="AH21" s="232">
        <f ca="1">IF($C21&lt;0,$C21-SUM($G21:AG21),IF(AH$2&gt;=$D21,$C21-SUM($G21:AG21),$C21/$D21))</f>
        <v>0.33297091582815663</v>
      </c>
      <c r="AI21" s="232">
        <f ca="1">IF($C21&lt;0,$C21-SUM($G21:AH21),IF(AI$2&gt;=$D21,$C21-SUM($G21:AH21),$C21/$D21))</f>
        <v>0.33297091582815663</v>
      </c>
      <c r="AJ21" s="232">
        <f ca="1">IF($C21&lt;0,$C21-SUM($G21:AI21),IF(AJ$2&gt;=$D21,$C21-SUM($G21:AI21),$C21/$D21))</f>
        <v>0.33297091582815663</v>
      </c>
      <c r="AK21" s="232">
        <f ca="1">IF($C21&lt;0,$C21-SUM($G21:AJ21),IF(AK$2&gt;=$D21,$C21-SUM($G21:AJ21),$C21/$D21))</f>
        <v>0.33297091582815663</v>
      </c>
      <c r="AL21" s="232">
        <f ca="1">IF($C21&lt;0,$C21-SUM($G21:AK21),IF(AL$2&gt;=$D21,$C21-SUM($G21:AK21),$C21/$D21))</f>
        <v>0.33297091582815663</v>
      </c>
      <c r="AM21" s="232">
        <f ca="1">IF($C21&lt;0,$C21-SUM($G21:AL21),IF(AM$2&gt;=$D21,$C21-SUM($G21:AL21),$C21/$D21))</f>
        <v>0.33297091582815663</v>
      </c>
      <c r="AN21" s="232">
        <f ca="1">IF($C21&lt;0,$C21-SUM($G21:AM21),IF(AN$2&gt;=$D21,$C21-SUM($G21:AM21),$C21/$D21))</f>
        <v>0.33297091582815663</v>
      </c>
      <c r="AO21" s="232">
        <f ca="1">IF($C21&lt;0,$C21-SUM($G21:AN21),IF(AO$2&gt;=$D21,$C21-SUM($G21:AN21),$C21/$D21))</f>
        <v>0.33297091582815663</v>
      </c>
      <c r="AP21" s="232">
        <f ca="1">IF($C21&lt;0,$C21-SUM($G21:AO21),IF(AP$2&gt;=$D21,$C21-SUM($G21:AO21),$C21/$D21))</f>
        <v>0.33297091582815663</v>
      </c>
      <c r="AQ21" s="232">
        <f ca="1">IF($C21&lt;0,$C21-SUM($G21:AP21),IF(AQ$2&gt;=$D21,$C21-SUM($G21:AP21),$C21/$D21))</f>
        <v>0.33297091582815663</v>
      </c>
      <c r="AR21" s="232">
        <f ca="1">IF($C21&lt;0,$C21-SUM($G21:AQ21),IF(AR$2&gt;=$D21,$C21-SUM($G21:AQ21),$C21/$D21))</f>
        <v>0.33297091582815663</v>
      </c>
      <c r="AS21" s="232">
        <f ca="1">IF($C21&lt;0,$C21-SUM($G21:AR21),IF(AS$2&gt;=$D21,$C21-SUM($G21:AR21),$C21/$D21))</f>
        <v>0.33297091582815663</v>
      </c>
      <c r="AT21" s="232">
        <f ca="1">IF($C21&lt;0,$C21-SUM($G21:AS21),IF(AT$2&gt;=$D21,$C21-SUM($G21:AS21),$C21/$D21))</f>
        <v>0.33297091582815663</v>
      </c>
      <c r="AU21" s="232">
        <f ca="1">IF($C21&lt;0,$C21-SUM($G21:AT21),IF(AU$2&gt;=$D21,$C21-SUM($G21:AT21),$C21/$D21))</f>
        <v>0.33297091582815663</v>
      </c>
      <c r="AV21" s="232">
        <f ca="1">IF($C21&lt;0,$C21-SUM($G21:AU21),IF(AV$2&gt;=$D21,$C21-SUM($G21:AU21),$C21/$D21))</f>
        <v>0.33297091582815663</v>
      </c>
      <c r="AW21" s="232">
        <f ca="1">IF($C21&lt;0,$C21-SUM($G21:AV21),IF(AW$2&gt;=$D21,$C21-SUM($G21:AV21),$C21/$D21))</f>
        <v>0.33297091582815663</v>
      </c>
      <c r="AX21" s="232">
        <f ca="1">IF($C21&lt;0,$C21-SUM($G21:AW21),IF(AX$2&gt;=$D21,$C21-SUM($G21:AW21),$C21/$D21))</f>
        <v>0.33297091582815663</v>
      </c>
      <c r="AY21" s="232">
        <f ca="1">IF($C21&lt;0,$C21-SUM($G21:AX21),IF(AY$2&gt;=$D21,$C21-SUM($G21:AX21),$C21/$D21))</f>
        <v>0.33297091582815663</v>
      </c>
      <c r="AZ21" s="232">
        <f ca="1">IF($C21&lt;0,$C21-SUM($G21:AY21),IF(AZ$2&gt;=$D21,$C21-SUM($G21:AY21),$C21/$D21))</f>
        <v>0.33297091582815663</v>
      </c>
      <c r="BA21" s="232">
        <f ca="1">IF($C21&lt;0,$C21-SUM($G21:AZ21),IF(BA$2&gt;=$D21,$C21-SUM($G21:AZ21),$C21/$D21))</f>
        <v>0.33297091582815663</v>
      </c>
      <c r="BB21" s="232">
        <f ca="1">IF($C21&lt;0,$C21-SUM($G21:BA21),IF(BB$2&gt;=$D21,$C21-SUM($G21:BA21),$C21/$D21))</f>
        <v>0.33297091582815663</v>
      </c>
      <c r="BC21" s="232">
        <f ca="1">IF($C21&lt;0,$C21-SUM($G21:BB21),IF(BC$2&gt;=$D21,$C21-SUM($G21:BB21),$C21/$D21))</f>
        <v>0.3329709158281684</v>
      </c>
      <c r="BD21" s="232">
        <f ca="1">IF($C21&lt;0,$C21-SUM($G21:BC21),IF(BD$2&gt;=$D21,$C21-SUM($G21:BC21),$C21/$D21))</f>
        <v>0</v>
      </c>
      <c r="BE21" s="232">
        <f ca="1">IF($C21&lt;0,$C21-SUM($G21:BD21),IF(BE$2&gt;=$D21,$C21-SUM($G21:BD21),$C21/$D21))</f>
        <v>0</v>
      </c>
      <c r="BF21" s="232">
        <f ca="1">IF($C21&lt;0,$C21-SUM($G21:BE21),IF(BF$2&gt;=$D21,$C21-SUM($G21:BE21),$C21/$D21))</f>
        <v>0</v>
      </c>
      <c r="BG21" s="232">
        <f ca="1">IF($C21&lt;0,$C21-SUM($G21:BF21),IF(BG$2&gt;=$D21,$C21-SUM($G21:BF21),$C21/$D21))</f>
        <v>0</v>
      </c>
      <c r="BH21" s="232">
        <f ca="1">IF($C21&lt;0,$C21-SUM($G21:BG21),IF(BH$2&gt;=$D21,$C21-SUM($G21:BG21),$C21/$D21))</f>
        <v>0</v>
      </c>
      <c r="BI21" s="232">
        <f ca="1">IF($C21&lt;0,$C21-SUM($G21:BH21),IF(BI$2&gt;=$D21,$C21-SUM($G21:BH21),$C21/$D21))</f>
        <v>0</v>
      </c>
      <c r="BJ21" s="232">
        <f ca="1">IF($C21&lt;0,$C21-SUM($G21:BI21),IF(BJ$2&gt;=$D21,$C21-SUM($G21:BI21),$C21/$D21))</f>
        <v>0</v>
      </c>
      <c r="BK21" s="232">
        <f ca="1">IF($C21&lt;0,$C21-SUM($G21:BJ21),IF(BK$2&gt;=$D21,$C21-SUM($G21:BJ21),$C21/$D21))</f>
        <v>0</v>
      </c>
      <c r="BL21" s="232">
        <f ca="1">IF($C21&lt;0,$C21-SUM($G21:BK21),IF(BL$2&gt;=$D21,$C21-SUM($G21:BK21),$C21/$D21))</f>
        <v>0</v>
      </c>
      <c r="BM21" s="232">
        <f ca="1">IF($C21&lt;0,$C21-SUM($G21:BL21),IF(BM$2&gt;=$D21,$C21-SUM($G21:BL21),$C21/$D21))</f>
        <v>0</v>
      </c>
      <c r="BN21" s="232">
        <f ca="1">IF($C21&lt;0,$C21-SUM($G21:BM21),IF(BN$2&gt;=$D21,$C21-SUM($G21:BM21),$C21/$D21))</f>
        <v>0</v>
      </c>
      <c r="BO21" s="232">
        <f ca="1">IF($C21&lt;0,$C21-SUM($G21:BN21),IF(BO$2&gt;=$D21,$C21-SUM($G21:BN21),$C21/$D21))</f>
        <v>0</v>
      </c>
    </row>
    <row r="22" spans="1:67" hidden="1" outlineLevel="1">
      <c r="A22" s="268">
        <v>5</v>
      </c>
      <c r="B22" s="233">
        <f ca="1">(INDEX('Inputs - Summary'!$J$59:$N$68,MATCH(A16,'Inputs - Summary'!$C$59:$C$68,0),A22)/OFFSET('Inputs - Summary'!$I$18,0,A22))-SUMIFS('Inputs - Summary'!$O$74:$O$153,'Inputs - Summary'!$C$74:$C$153,A16,'Inputs - Summary'!$D$74:$D$153,A22)</f>
        <v>15.629228494876124</v>
      </c>
      <c r="C22" s="227">
        <f t="shared" ca="1" si="12"/>
        <v>17.13264125590619</v>
      </c>
      <c r="D22" s="228">
        <f>MAX(0,INDEX('Inputs - Summary'!$F$43:$F$52,MATCH(A16,'Inputs - Summary'!$C$43:$C$52,0))-5+A22)</f>
        <v>50</v>
      </c>
      <c r="E22" s="229">
        <f t="shared" ca="1" si="13"/>
        <v>0</v>
      </c>
      <c r="F22" s="230">
        <f t="shared" ca="1" si="14"/>
        <v>17.13264125590619</v>
      </c>
      <c r="G22" s="231">
        <f t="shared" ca="1" si="15"/>
        <v>0.34265282511812378</v>
      </c>
      <c r="H22" s="232">
        <f ca="1">IF($C22&lt;0,$C22-SUM($G22:G22),IF(H$2&gt;=$D22,$C22-SUM($G22:G22),$C22/$D22))</f>
        <v>0.34265282511812378</v>
      </c>
      <c r="I22" s="232">
        <f ca="1">IF($C22&lt;0,$C22-SUM($G22:H22),IF(I$2&gt;=$D22,$C22-SUM($G22:H22),$C22/$D22))</f>
        <v>0.34265282511812378</v>
      </c>
      <c r="J22" s="232">
        <f ca="1">IF($C22&lt;0,$C22-SUM($G22:I22),IF(J$2&gt;=$D22,$C22-SUM($G22:I22),$C22/$D22))</f>
        <v>0.34265282511812378</v>
      </c>
      <c r="K22" s="232">
        <f ca="1">IF($C22&lt;0,$C22-SUM($G22:J22),IF(K$2&gt;=$D22,$C22-SUM($G22:J22),$C22/$D22))</f>
        <v>0.34265282511812378</v>
      </c>
      <c r="L22" s="232">
        <f ca="1">IF($C22&lt;0,$C22-SUM($G22:K22),IF(L$2&gt;=$D22,$C22-SUM($G22:K22),$C22/$D22))</f>
        <v>0.34265282511812378</v>
      </c>
      <c r="M22" s="232">
        <f ca="1">IF($C22&lt;0,$C22-SUM($G22:L22),IF(M$2&gt;=$D22,$C22-SUM($G22:L22),$C22/$D22))</f>
        <v>0.34265282511812378</v>
      </c>
      <c r="N22" s="232">
        <f ca="1">IF($C22&lt;0,$C22-SUM($G22:M22),IF(N$2&gt;=$D22,$C22-SUM($G22:M22),$C22/$D22))</f>
        <v>0.34265282511812378</v>
      </c>
      <c r="O22" s="232">
        <f ca="1">IF($C22&lt;0,$C22-SUM($G22:N22),IF(O$2&gt;=$D22,$C22-SUM($G22:N22),$C22/$D22))</f>
        <v>0.34265282511812378</v>
      </c>
      <c r="P22" s="232">
        <f ca="1">IF($C22&lt;0,$C22-SUM($G22:O22),IF(P$2&gt;=$D22,$C22-SUM($G22:O22),$C22/$D22))</f>
        <v>0.34265282511812378</v>
      </c>
      <c r="Q22" s="232">
        <f ca="1">IF($C22&lt;0,$C22-SUM($G22:P22),IF(Q$2&gt;=$D22,$C22-SUM($G22:P22),$C22/$D22))</f>
        <v>0.34265282511812378</v>
      </c>
      <c r="R22" s="232">
        <f ca="1">IF($C22&lt;0,$C22-SUM($G22:Q22),IF(R$2&gt;=$D22,$C22-SUM($G22:Q22),$C22/$D22))</f>
        <v>0.34265282511812378</v>
      </c>
      <c r="S22" s="232">
        <f ca="1">IF($C22&lt;0,$C22-SUM($G22:R22),IF(S$2&gt;=$D22,$C22-SUM($G22:R22),$C22/$D22))</f>
        <v>0.34265282511812378</v>
      </c>
      <c r="T22" s="232">
        <f ca="1">IF($C22&lt;0,$C22-SUM($G22:S22),IF(T$2&gt;=$D22,$C22-SUM($G22:S22),$C22/$D22))</f>
        <v>0.34265282511812378</v>
      </c>
      <c r="U22" s="232">
        <f ca="1">IF($C22&lt;0,$C22-SUM($G22:T22),IF(U$2&gt;=$D22,$C22-SUM($G22:T22),$C22/$D22))</f>
        <v>0.34265282511812378</v>
      </c>
      <c r="V22" s="232">
        <f ca="1">IF($C22&lt;0,$C22-SUM($G22:U22),IF(V$2&gt;=$D22,$C22-SUM($G22:U22),$C22/$D22))</f>
        <v>0.34265282511812378</v>
      </c>
      <c r="W22" s="232">
        <f ca="1">IF($C22&lt;0,$C22-SUM($G22:V22),IF(W$2&gt;=$D22,$C22-SUM($G22:V22),$C22/$D22))</f>
        <v>0.34265282511812378</v>
      </c>
      <c r="X22" s="232">
        <f ca="1">IF($C22&lt;0,$C22-SUM($G22:W22),IF(X$2&gt;=$D22,$C22-SUM($G22:W22),$C22/$D22))</f>
        <v>0.34265282511812378</v>
      </c>
      <c r="Y22" s="232">
        <f ca="1">IF($C22&lt;0,$C22-SUM($G22:X22),IF(Y$2&gt;=$D22,$C22-SUM($G22:X22),$C22/$D22))</f>
        <v>0.34265282511812378</v>
      </c>
      <c r="Z22" s="232">
        <f ca="1">IF($C22&lt;0,$C22-SUM($G22:Y22),IF(Z$2&gt;=$D22,$C22-SUM($G22:Y22),$C22/$D22))</f>
        <v>0.34265282511812378</v>
      </c>
      <c r="AA22" s="232">
        <f ca="1">IF($C22&lt;0,$C22-SUM($G22:Z22),IF(AA$2&gt;=$D22,$C22-SUM($G22:Z22),$C22/$D22))</f>
        <v>0.34265282511812378</v>
      </c>
      <c r="AB22" s="232">
        <f ca="1">IF($C22&lt;0,$C22-SUM($G22:AA22),IF(AB$2&gt;=$D22,$C22-SUM($G22:AA22),$C22/$D22))</f>
        <v>0.34265282511812378</v>
      </c>
      <c r="AC22" s="232">
        <f ca="1">IF($C22&lt;0,$C22-SUM($G22:AB22),IF(AC$2&gt;=$D22,$C22-SUM($G22:AB22),$C22/$D22))</f>
        <v>0.34265282511812378</v>
      </c>
      <c r="AD22" s="232">
        <f ca="1">IF($C22&lt;0,$C22-SUM($G22:AC22),IF(AD$2&gt;=$D22,$C22-SUM($G22:AC22),$C22/$D22))</f>
        <v>0.34265282511812378</v>
      </c>
      <c r="AE22" s="232">
        <f ca="1">IF($C22&lt;0,$C22-SUM($G22:AD22),IF(AE$2&gt;=$D22,$C22-SUM($G22:AD22),$C22/$D22))</f>
        <v>0.34265282511812378</v>
      </c>
      <c r="AF22" s="232">
        <f ca="1">IF($C22&lt;0,$C22-SUM($G22:AE22),IF(AF$2&gt;=$D22,$C22-SUM($G22:AE22),$C22/$D22))</f>
        <v>0.34265282511812378</v>
      </c>
      <c r="AG22" s="232">
        <f ca="1">IF($C22&lt;0,$C22-SUM($G22:AF22),IF(AG$2&gt;=$D22,$C22-SUM($G22:AF22),$C22/$D22))</f>
        <v>0.34265282511812378</v>
      </c>
      <c r="AH22" s="232">
        <f ca="1">IF($C22&lt;0,$C22-SUM($G22:AG22),IF(AH$2&gt;=$D22,$C22-SUM($G22:AG22),$C22/$D22))</f>
        <v>0.34265282511812378</v>
      </c>
      <c r="AI22" s="232">
        <f ca="1">IF($C22&lt;0,$C22-SUM($G22:AH22),IF(AI$2&gt;=$D22,$C22-SUM($G22:AH22),$C22/$D22))</f>
        <v>0.34265282511812378</v>
      </c>
      <c r="AJ22" s="232">
        <f ca="1">IF($C22&lt;0,$C22-SUM($G22:AI22),IF(AJ$2&gt;=$D22,$C22-SUM($G22:AI22),$C22/$D22))</f>
        <v>0.34265282511812378</v>
      </c>
      <c r="AK22" s="232">
        <f ca="1">IF($C22&lt;0,$C22-SUM($G22:AJ22),IF(AK$2&gt;=$D22,$C22-SUM($G22:AJ22),$C22/$D22))</f>
        <v>0.34265282511812378</v>
      </c>
      <c r="AL22" s="232">
        <f ca="1">IF($C22&lt;0,$C22-SUM($G22:AK22),IF(AL$2&gt;=$D22,$C22-SUM($G22:AK22),$C22/$D22))</f>
        <v>0.34265282511812378</v>
      </c>
      <c r="AM22" s="232">
        <f ca="1">IF($C22&lt;0,$C22-SUM($G22:AL22),IF(AM$2&gt;=$D22,$C22-SUM($G22:AL22),$C22/$D22))</f>
        <v>0.34265282511812378</v>
      </c>
      <c r="AN22" s="232">
        <f ca="1">IF($C22&lt;0,$C22-SUM($G22:AM22),IF(AN$2&gt;=$D22,$C22-SUM($G22:AM22),$C22/$D22))</f>
        <v>0.34265282511812378</v>
      </c>
      <c r="AO22" s="232">
        <f ca="1">IF($C22&lt;0,$C22-SUM($G22:AN22),IF(AO$2&gt;=$D22,$C22-SUM($G22:AN22),$C22/$D22))</f>
        <v>0.34265282511812378</v>
      </c>
      <c r="AP22" s="232">
        <f ca="1">IF($C22&lt;0,$C22-SUM($G22:AO22),IF(AP$2&gt;=$D22,$C22-SUM($G22:AO22),$C22/$D22))</f>
        <v>0.34265282511812378</v>
      </c>
      <c r="AQ22" s="232">
        <f ca="1">IF($C22&lt;0,$C22-SUM($G22:AP22),IF(AQ$2&gt;=$D22,$C22-SUM($G22:AP22),$C22/$D22))</f>
        <v>0.34265282511812378</v>
      </c>
      <c r="AR22" s="232">
        <f ca="1">IF($C22&lt;0,$C22-SUM($G22:AQ22),IF(AR$2&gt;=$D22,$C22-SUM($G22:AQ22),$C22/$D22))</f>
        <v>0.34265282511812378</v>
      </c>
      <c r="AS22" s="232">
        <f ca="1">IF($C22&lt;0,$C22-SUM($G22:AR22),IF(AS$2&gt;=$D22,$C22-SUM($G22:AR22),$C22/$D22))</f>
        <v>0.34265282511812378</v>
      </c>
      <c r="AT22" s="232">
        <f ca="1">IF($C22&lt;0,$C22-SUM($G22:AS22),IF(AT$2&gt;=$D22,$C22-SUM($G22:AS22),$C22/$D22))</f>
        <v>0.34265282511812378</v>
      </c>
      <c r="AU22" s="232">
        <f ca="1">IF($C22&lt;0,$C22-SUM($G22:AT22),IF(AU$2&gt;=$D22,$C22-SUM($G22:AT22),$C22/$D22))</f>
        <v>0.34265282511812378</v>
      </c>
      <c r="AV22" s="232">
        <f ca="1">IF($C22&lt;0,$C22-SUM($G22:AU22),IF(AV$2&gt;=$D22,$C22-SUM($G22:AU22),$C22/$D22))</f>
        <v>0.34265282511812378</v>
      </c>
      <c r="AW22" s="232">
        <f ca="1">IF($C22&lt;0,$C22-SUM($G22:AV22),IF(AW$2&gt;=$D22,$C22-SUM($G22:AV22),$C22/$D22))</f>
        <v>0.34265282511812378</v>
      </c>
      <c r="AX22" s="232">
        <f ca="1">IF($C22&lt;0,$C22-SUM($G22:AW22),IF(AX$2&gt;=$D22,$C22-SUM($G22:AW22),$C22/$D22))</f>
        <v>0.34265282511812378</v>
      </c>
      <c r="AY22" s="232">
        <f ca="1">IF($C22&lt;0,$C22-SUM($G22:AX22),IF(AY$2&gt;=$D22,$C22-SUM($G22:AX22),$C22/$D22))</f>
        <v>0.34265282511812378</v>
      </c>
      <c r="AZ22" s="232">
        <f ca="1">IF($C22&lt;0,$C22-SUM($G22:AY22),IF(AZ$2&gt;=$D22,$C22-SUM($G22:AY22),$C22/$D22))</f>
        <v>0.34265282511812378</v>
      </c>
      <c r="BA22" s="232">
        <f ca="1">IF($C22&lt;0,$C22-SUM($G22:AZ22),IF(BA$2&gt;=$D22,$C22-SUM($G22:AZ22),$C22/$D22))</f>
        <v>0.34265282511812378</v>
      </c>
      <c r="BB22" s="232">
        <f ca="1">IF($C22&lt;0,$C22-SUM($G22:BA22),IF(BB$2&gt;=$D22,$C22-SUM($G22:BA22),$C22/$D22))</f>
        <v>0.34265282511812378</v>
      </c>
      <c r="BC22" s="232">
        <f ca="1">IF($C22&lt;0,$C22-SUM($G22:BB22),IF(BC$2&gt;=$D22,$C22-SUM($G22:BB22),$C22/$D22))</f>
        <v>0.34265282511812378</v>
      </c>
      <c r="BD22" s="232">
        <f ca="1">IF($C22&lt;0,$C22-SUM($G22:BC22),IF(BD$2&gt;=$D22,$C22-SUM($G22:BC22),$C22/$D22))</f>
        <v>0.34265282511811179</v>
      </c>
      <c r="BE22" s="232">
        <f ca="1">IF($C22&lt;0,$C22-SUM($G22:BD22),IF(BE$2&gt;=$D22,$C22-SUM($G22:BD22),$C22/$D22))</f>
        <v>0</v>
      </c>
      <c r="BF22" s="232">
        <f ca="1">IF($C22&lt;0,$C22-SUM($G22:BE22),IF(BF$2&gt;=$D22,$C22-SUM($G22:BE22),$C22/$D22))</f>
        <v>0</v>
      </c>
      <c r="BG22" s="232">
        <f ca="1">IF($C22&lt;0,$C22-SUM($G22:BF22),IF(BG$2&gt;=$D22,$C22-SUM($G22:BF22),$C22/$D22))</f>
        <v>0</v>
      </c>
      <c r="BH22" s="232">
        <f ca="1">IF($C22&lt;0,$C22-SUM($G22:BG22),IF(BH$2&gt;=$D22,$C22-SUM($G22:BG22),$C22/$D22))</f>
        <v>0</v>
      </c>
      <c r="BI22" s="232">
        <f ca="1">IF($C22&lt;0,$C22-SUM($G22:BH22),IF(BI$2&gt;=$D22,$C22-SUM($G22:BH22),$C22/$D22))</f>
        <v>0</v>
      </c>
      <c r="BJ22" s="232">
        <f ca="1">IF($C22&lt;0,$C22-SUM($G22:BI22),IF(BJ$2&gt;=$D22,$C22-SUM($G22:BI22),$C22/$D22))</f>
        <v>0</v>
      </c>
      <c r="BK22" s="232">
        <f ca="1">IF($C22&lt;0,$C22-SUM($G22:BJ22),IF(BK$2&gt;=$D22,$C22-SUM($G22:BJ22),$C22/$D22))</f>
        <v>0</v>
      </c>
      <c r="BL22" s="232">
        <f ca="1">IF($C22&lt;0,$C22-SUM($G22:BK22),IF(BL$2&gt;=$D22,$C22-SUM($G22:BK22),$C22/$D22))</f>
        <v>0</v>
      </c>
      <c r="BM22" s="232">
        <f ca="1">IF($C22&lt;0,$C22-SUM($G22:BL22),IF(BM$2&gt;=$D22,$C22-SUM($G22:BL22),$C22/$D22))</f>
        <v>0</v>
      </c>
      <c r="BN22" s="232">
        <f ca="1">IF($C22&lt;0,$C22-SUM($G22:BM22),IF(BN$2&gt;=$D22,$C22-SUM($G22:BM22),$C22/$D22))</f>
        <v>0</v>
      </c>
      <c r="BO22" s="232">
        <f ca="1">IF($C22&lt;0,$C22-SUM($G22:BN22),IF(BO$2&gt;=$D22,$C22-SUM($G22:BN22),$C22/$D22))</f>
        <v>0</v>
      </c>
    </row>
    <row r="23" spans="1:67" collapsed="1">
      <c r="A23" s="212"/>
      <c r="B23" s="234">
        <f ca="1">SUM(B17:B22)</f>
        <v>328.08153854615887</v>
      </c>
      <c r="C23" s="235">
        <f ca="1">SUM(C17:C22)</f>
        <v>359.64048413777118</v>
      </c>
      <c r="D23" s="254">
        <f ca="1">IFERROR(SUMPRODUCT(C17:C22,D17:D22)/C23,0)</f>
        <v>31.111763149314708</v>
      </c>
      <c r="E23" s="236">
        <f t="shared" ca="1" si="13"/>
        <v>0</v>
      </c>
      <c r="F23" s="237">
        <f t="shared" ref="F23:AK23" ca="1" si="16">SUM(F17:F22)</f>
        <v>359.64048413777118</v>
      </c>
      <c r="G23" s="238">
        <f t="shared" ca="1" si="16"/>
        <v>12.397699769324195</v>
      </c>
      <c r="H23" s="238">
        <f t="shared" ca="1" si="16"/>
        <v>12.397699769324195</v>
      </c>
      <c r="I23" s="238">
        <f t="shared" ca="1" si="16"/>
        <v>12.397699769324195</v>
      </c>
      <c r="J23" s="238">
        <f t="shared" ca="1" si="16"/>
        <v>12.397699769324195</v>
      </c>
      <c r="K23" s="238">
        <f t="shared" ca="1" si="16"/>
        <v>12.397699769324195</v>
      </c>
      <c r="L23" s="238">
        <f t="shared" ca="1" si="16"/>
        <v>12.397699769324195</v>
      </c>
      <c r="M23" s="238">
        <f t="shared" ca="1" si="16"/>
        <v>12.397699769324195</v>
      </c>
      <c r="N23" s="238">
        <f t="shared" ca="1" si="16"/>
        <v>12.397699769324195</v>
      </c>
      <c r="O23" s="238">
        <f t="shared" ca="1" si="16"/>
        <v>12.397699769324195</v>
      </c>
      <c r="P23" s="238">
        <f t="shared" ca="1" si="16"/>
        <v>12.397699769324195</v>
      </c>
      <c r="Q23" s="238">
        <f t="shared" ca="1" si="16"/>
        <v>12.397699769324195</v>
      </c>
      <c r="R23" s="238">
        <f t="shared" ca="1" si="16"/>
        <v>12.397699769324195</v>
      </c>
      <c r="S23" s="238">
        <f t="shared" ca="1" si="16"/>
        <v>12.397699769324195</v>
      </c>
      <c r="T23" s="238">
        <f t="shared" ca="1" si="16"/>
        <v>12.397699769324195</v>
      </c>
      <c r="U23" s="238">
        <f t="shared" ca="1" si="16"/>
        <v>12.397699769324195</v>
      </c>
      <c r="V23" s="238">
        <f t="shared" ca="1" si="16"/>
        <v>12.397699769324195</v>
      </c>
      <c r="W23" s="238">
        <f t="shared" ca="1" si="16"/>
        <v>12.397699769324195</v>
      </c>
      <c r="X23" s="238">
        <f t="shared" ca="1" si="16"/>
        <v>12.397699769324195</v>
      </c>
      <c r="Y23" s="238">
        <f t="shared" ca="1" si="16"/>
        <v>12.397699769324195</v>
      </c>
      <c r="Z23" s="238">
        <f t="shared" ca="1" si="16"/>
        <v>12.397699769324195</v>
      </c>
      <c r="AA23" s="238">
        <f t="shared" ca="1" si="16"/>
        <v>12.397699769324195</v>
      </c>
      <c r="AB23" s="238">
        <f t="shared" ca="1" si="16"/>
        <v>12.397699769324195</v>
      </c>
      <c r="AC23" s="238">
        <f t="shared" ca="1" si="16"/>
        <v>12.397699769324195</v>
      </c>
      <c r="AD23" s="238">
        <f t="shared" ca="1" si="16"/>
        <v>12.397699769324195</v>
      </c>
      <c r="AE23" s="238">
        <f t="shared" ca="1" si="16"/>
        <v>12.397699769324195</v>
      </c>
      <c r="AF23" s="238">
        <f t="shared" ca="1" si="16"/>
        <v>10.394769892073503</v>
      </c>
      <c r="AG23" s="238">
        <f t="shared" ca="1" si="16"/>
        <v>1.7860932755959371</v>
      </c>
      <c r="AH23" s="238">
        <f t="shared" ca="1" si="16"/>
        <v>1.7860932755959371</v>
      </c>
      <c r="AI23" s="238">
        <f t="shared" ca="1" si="16"/>
        <v>1.7860932755959371</v>
      </c>
      <c r="AJ23" s="238">
        <f t="shared" ca="1" si="16"/>
        <v>1.7860932755959371</v>
      </c>
      <c r="AK23" s="238">
        <f t="shared" ca="1" si="16"/>
        <v>1.7860932755959371</v>
      </c>
      <c r="AL23" s="238">
        <f t="shared" ref="AL23:BO23" ca="1" si="17">SUM(AL17:AL22)</f>
        <v>1.7860932755959371</v>
      </c>
      <c r="AM23" s="238">
        <f t="shared" ca="1" si="17"/>
        <v>1.7860932755959371</v>
      </c>
      <c r="AN23" s="238">
        <f t="shared" ca="1" si="17"/>
        <v>1.7860932755959371</v>
      </c>
      <c r="AO23" s="238">
        <f t="shared" ca="1" si="17"/>
        <v>1.7860932755959371</v>
      </c>
      <c r="AP23" s="238">
        <f t="shared" ca="1" si="17"/>
        <v>1.7860932755959371</v>
      </c>
      <c r="AQ23" s="238">
        <f t="shared" ca="1" si="17"/>
        <v>1.7860932755959371</v>
      </c>
      <c r="AR23" s="238">
        <f t="shared" ca="1" si="17"/>
        <v>1.7860932755959371</v>
      </c>
      <c r="AS23" s="238">
        <f t="shared" ca="1" si="17"/>
        <v>1.7860932755959371</v>
      </c>
      <c r="AT23" s="238">
        <f t="shared" ca="1" si="17"/>
        <v>1.7860932755959371</v>
      </c>
      <c r="AU23" s="238">
        <f t="shared" ca="1" si="17"/>
        <v>1.7860932755959371</v>
      </c>
      <c r="AV23" s="238">
        <f t="shared" ca="1" si="17"/>
        <v>1.7860932755959371</v>
      </c>
      <c r="AW23" s="238">
        <f t="shared" ca="1" si="17"/>
        <v>1.7860932755959371</v>
      </c>
      <c r="AX23" s="238">
        <f t="shared" ca="1" si="17"/>
        <v>1.7860932755959371</v>
      </c>
      <c r="AY23" s="238">
        <f t="shared" ca="1" si="17"/>
        <v>1.7860932755959371</v>
      </c>
      <c r="AZ23" s="238">
        <f t="shared" ca="1" si="17"/>
        <v>1.7860932755959389</v>
      </c>
      <c r="BA23" s="238">
        <f t="shared" ca="1" si="17"/>
        <v>1.4730166090756838</v>
      </c>
      <c r="BB23" s="238">
        <f t="shared" ca="1" si="17"/>
        <v>1.0900613255338902</v>
      </c>
      <c r="BC23" s="238">
        <f t="shared" ca="1" si="17"/>
        <v>0.67562374094629218</v>
      </c>
      <c r="BD23" s="238">
        <f t="shared" ca="1" si="17"/>
        <v>0.34265282511811179</v>
      </c>
      <c r="BE23" s="238">
        <f t="shared" ca="1" si="17"/>
        <v>0</v>
      </c>
      <c r="BF23" s="238">
        <f t="shared" ca="1" si="17"/>
        <v>0</v>
      </c>
      <c r="BG23" s="238">
        <f t="shared" ca="1" si="17"/>
        <v>0</v>
      </c>
      <c r="BH23" s="238">
        <f t="shared" ca="1" si="17"/>
        <v>0</v>
      </c>
      <c r="BI23" s="238">
        <f t="shared" ca="1" si="17"/>
        <v>0</v>
      </c>
      <c r="BJ23" s="238">
        <f t="shared" ca="1" si="17"/>
        <v>0</v>
      </c>
      <c r="BK23" s="238">
        <f t="shared" ca="1" si="17"/>
        <v>0</v>
      </c>
      <c r="BL23" s="238">
        <f t="shared" ca="1" si="17"/>
        <v>0</v>
      </c>
      <c r="BM23" s="238">
        <f t="shared" ca="1" si="17"/>
        <v>0</v>
      </c>
      <c r="BN23" s="238">
        <f t="shared" ca="1" si="17"/>
        <v>0</v>
      </c>
      <c r="BO23" s="238">
        <f t="shared" ca="1" si="17"/>
        <v>0</v>
      </c>
    </row>
    <row r="24" spans="1:67">
      <c r="A24" s="239" t="s">
        <v>24</v>
      </c>
      <c r="C24" s="270">
        <f ca="1">C23-'Inputs - Summary'!N238</f>
        <v>0</v>
      </c>
    </row>
    <row r="26" spans="1:67" ht="25.5">
      <c r="B26" s="217" t="s">
        <v>84</v>
      </c>
      <c r="C26" s="217" t="s">
        <v>85</v>
      </c>
      <c r="D26" s="217" t="s">
        <v>11</v>
      </c>
      <c r="E26" s="218" t="s">
        <v>24</v>
      </c>
      <c r="F26" s="219" t="s">
        <v>86</v>
      </c>
      <c r="G26" s="220">
        <v>2018</v>
      </c>
      <c r="H26" s="220">
        <f t="shared" ref="H26:AM26" si="18">G26+1</f>
        <v>2019</v>
      </c>
      <c r="I26" s="220">
        <f t="shared" si="18"/>
        <v>2020</v>
      </c>
      <c r="J26" s="220">
        <f t="shared" si="18"/>
        <v>2021</v>
      </c>
      <c r="K26" s="220">
        <f t="shared" si="18"/>
        <v>2022</v>
      </c>
      <c r="L26" s="220">
        <f t="shared" si="18"/>
        <v>2023</v>
      </c>
      <c r="M26" s="220">
        <f t="shared" si="18"/>
        <v>2024</v>
      </c>
      <c r="N26" s="220">
        <f t="shared" si="18"/>
        <v>2025</v>
      </c>
      <c r="O26" s="220">
        <f t="shared" si="18"/>
        <v>2026</v>
      </c>
      <c r="P26" s="220">
        <f t="shared" si="18"/>
        <v>2027</v>
      </c>
      <c r="Q26" s="220">
        <f t="shared" si="18"/>
        <v>2028</v>
      </c>
      <c r="R26" s="220">
        <f t="shared" si="18"/>
        <v>2029</v>
      </c>
      <c r="S26" s="220">
        <f t="shared" si="18"/>
        <v>2030</v>
      </c>
      <c r="T26" s="220">
        <f t="shared" si="18"/>
        <v>2031</v>
      </c>
      <c r="U26" s="220">
        <f t="shared" si="18"/>
        <v>2032</v>
      </c>
      <c r="V26" s="220">
        <f t="shared" si="18"/>
        <v>2033</v>
      </c>
      <c r="W26" s="220">
        <f t="shared" si="18"/>
        <v>2034</v>
      </c>
      <c r="X26" s="220">
        <f t="shared" si="18"/>
        <v>2035</v>
      </c>
      <c r="Y26" s="220">
        <f t="shared" si="18"/>
        <v>2036</v>
      </c>
      <c r="Z26" s="220">
        <f t="shared" si="18"/>
        <v>2037</v>
      </c>
      <c r="AA26" s="220">
        <f t="shared" si="18"/>
        <v>2038</v>
      </c>
      <c r="AB26" s="220">
        <f t="shared" si="18"/>
        <v>2039</v>
      </c>
      <c r="AC26" s="220">
        <f t="shared" si="18"/>
        <v>2040</v>
      </c>
      <c r="AD26" s="220">
        <f t="shared" si="18"/>
        <v>2041</v>
      </c>
      <c r="AE26" s="220">
        <f t="shared" si="18"/>
        <v>2042</v>
      </c>
      <c r="AF26" s="220">
        <f t="shared" si="18"/>
        <v>2043</v>
      </c>
      <c r="AG26" s="220">
        <f t="shared" si="18"/>
        <v>2044</v>
      </c>
      <c r="AH26" s="220">
        <f t="shared" si="18"/>
        <v>2045</v>
      </c>
      <c r="AI26" s="220">
        <f t="shared" si="18"/>
        <v>2046</v>
      </c>
      <c r="AJ26" s="220">
        <f t="shared" si="18"/>
        <v>2047</v>
      </c>
      <c r="AK26" s="220">
        <f t="shared" si="18"/>
        <v>2048</v>
      </c>
      <c r="AL26" s="220">
        <f t="shared" si="18"/>
        <v>2049</v>
      </c>
      <c r="AM26" s="220">
        <f t="shared" si="18"/>
        <v>2050</v>
      </c>
      <c r="AN26" s="220">
        <f t="shared" ref="AN26:BO26" si="19">AM26+1</f>
        <v>2051</v>
      </c>
      <c r="AO26" s="220">
        <f t="shared" si="19"/>
        <v>2052</v>
      </c>
      <c r="AP26" s="220">
        <f t="shared" si="19"/>
        <v>2053</v>
      </c>
      <c r="AQ26" s="220">
        <f t="shared" si="19"/>
        <v>2054</v>
      </c>
      <c r="AR26" s="220">
        <f t="shared" si="19"/>
        <v>2055</v>
      </c>
      <c r="AS26" s="220">
        <f t="shared" si="19"/>
        <v>2056</v>
      </c>
      <c r="AT26" s="220">
        <f t="shared" si="19"/>
        <v>2057</v>
      </c>
      <c r="AU26" s="220">
        <f t="shared" si="19"/>
        <v>2058</v>
      </c>
      <c r="AV26" s="220">
        <f t="shared" si="19"/>
        <v>2059</v>
      </c>
      <c r="AW26" s="220">
        <f t="shared" si="19"/>
        <v>2060</v>
      </c>
      <c r="AX26" s="220">
        <f t="shared" si="19"/>
        <v>2061</v>
      </c>
      <c r="AY26" s="220">
        <f t="shared" si="19"/>
        <v>2062</v>
      </c>
      <c r="AZ26" s="220">
        <f t="shared" si="19"/>
        <v>2063</v>
      </c>
      <c r="BA26" s="220">
        <f t="shared" si="19"/>
        <v>2064</v>
      </c>
      <c r="BB26" s="220">
        <f t="shared" si="19"/>
        <v>2065</v>
      </c>
      <c r="BC26" s="220">
        <f t="shared" si="19"/>
        <v>2066</v>
      </c>
      <c r="BD26" s="220">
        <f t="shared" si="19"/>
        <v>2067</v>
      </c>
      <c r="BE26" s="220">
        <f t="shared" si="19"/>
        <v>2068</v>
      </c>
      <c r="BF26" s="220">
        <f t="shared" si="19"/>
        <v>2069</v>
      </c>
      <c r="BG26" s="220">
        <f t="shared" si="19"/>
        <v>2070</v>
      </c>
      <c r="BH26" s="220">
        <f t="shared" si="19"/>
        <v>2071</v>
      </c>
      <c r="BI26" s="220">
        <f t="shared" si="19"/>
        <v>2072</v>
      </c>
      <c r="BJ26" s="220">
        <f t="shared" si="19"/>
        <v>2073</v>
      </c>
      <c r="BK26" s="220">
        <f t="shared" si="19"/>
        <v>2074</v>
      </c>
      <c r="BL26" s="220">
        <f t="shared" si="19"/>
        <v>2075</v>
      </c>
      <c r="BM26" s="220">
        <f t="shared" si="19"/>
        <v>2076</v>
      </c>
      <c r="BN26" s="220">
        <f t="shared" si="19"/>
        <v>2077</v>
      </c>
      <c r="BO26" s="220">
        <f t="shared" si="19"/>
        <v>2078</v>
      </c>
    </row>
    <row r="27" spans="1:67" ht="15">
      <c r="A27" s="221" t="str">
        <f>'Inputs - Summary'!C30</f>
        <v>Cathodic Protection</v>
      </c>
      <c r="B27" s="222"/>
      <c r="C27" s="223"/>
      <c r="D27" s="224"/>
      <c r="E27" s="225"/>
      <c r="F27" s="226"/>
    </row>
    <row r="28" spans="1:67" hidden="1" outlineLevel="1">
      <c r="A28" s="209" t="s">
        <v>81</v>
      </c>
      <c r="B28" s="240">
        <f>INDEX('Inputs - Summary'!$I$43:$I$52,MATCH(A27,'Inputs - Summary'!$C$43:$C$52,0),1)-SUMIFS('Inputs - Summary'!$O$74:$O$153,'Inputs - Summary'!$C$74:$C$153,A27,'Inputs - Summary'!$D$74:$D$153,A28)</f>
        <v>0.79095019789460541</v>
      </c>
      <c r="C28" s="227">
        <f t="shared" ref="C28:C33" si="20">B28*$C$2</f>
        <v>0.86703358366402117</v>
      </c>
      <c r="D28" s="228">
        <f>MAX(0,INDEX('Inputs - Summary'!$E$43:$E$52,MATCH(A27,'Inputs - Summary'!$C$43:$C$52,0))-5)</f>
        <v>40.301286028919066</v>
      </c>
      <c r="E28" s="229">
        <f t="shared" ref="E28:E34" si="21">C28-F28</f>
        <v>0</v>
      </c>
      <c r="F28" s="230">
        <f t="shared" ref="F28:F33" si="22">SUM(G28:BO28)</f>
        <v>0.86703358366402117</v>
      </c>
      <c r="G28" s="231">
        <f t="shared" ref="G28:G33" si="23">IF(C28&lt;0,C28,IF(G$2&gt;$D28,C28,$C28/$D28))</f>
        <v>2.1513794449186122E-2</v>
      </c>
      <c r="H28" s="232">
        <f>IF($C28&lt;0,$C28-SUM($G28:G28),IF(H$2&gt;=$D28,$C28-SUM($G28:G28),$C28/$D28))</f>
        <v>2.1513794449186122E-2</v>
      </c>
      <c r="I28" s="232">
        <f>IF($C28&lt;0,$C28-SUM($G28:H28),IF(I$2&gt;=$D28,$C28-SUM($G28:H28),$C28/$D28))</f>
        <v>2.1513794449186122E-2</v>
      </c>
      <c r="J28" s="232">
        <f>IF($C28&lt;0,$C28-SUM($G28:I28),IF(J$2&gt;=$D28,$C28-SUM($G28:I28),$C28/$D28))</f>
        <v>2.1513794449186122E-2</v>
      </c>
      <c r="K28" s="232">
        <f>IF($C28&lt;0,$C28-SUM($G28:J28),IF(K$2&gt;=$D28,$C28-SUM($G28:J28),$C28/$D28))</f>
        <v>2.1513794449186122E-2</v>
      </c>
      <c r="L28" s="232">
        <f>IF($C28&lt;0,$C28-SUM($G28:K28),IF(L$2&gt;=$D28,$C28-SUM($G28:K28),$C28/$D28))</f>
        <v>2.1513794449186122E-2</v>
      </c>
      <c r="M28" s="232">
        <f>IF($C28&lt;0,$C28-SUM($G28:L28),IF(M$2&gt;=$D28,$C28-SUM($G28:L28),$C28/$D28))</f>
        <v>2.1513794449186122E-2</v>
      </c>
      <c r="N28" s="232">
        <f>IF($C28&lt;0,$C28-SUM($G28:M28),IF(N$2&gt;=$D28,$C28-SUM($G28:M28),$C28/$D28))</f>
        <v>2.1513794449186122E-2</v>
      </c>
      <c r="O28" s="232">
        <f>IF($C28&lt;0,$C28-SUM($G28:N28),IF(O$2&gt;=$D28,$C28-SUM($G28:N28),$C28/$D28))</f>
        <v>2.1513794449186122E-2</v>
      </c>
      <c r="P28" s="232">
        <f>IF($C28&lt;0,$C28-SUM($G28:O28),IF(P$2&gt;=$D28,$C28-SUM($G28:O28),$C28/$D28))</f>
        <v>2.1513794449186122E-2</v>
      </c>
      <c r="Q28" s="232">
        <f>IF($C28&lt;0,$C28-SUM($G28:P28),IF(Q$2&gt;=$D28,$C28-SUM($G28:P28),$C28/$D28))</f>
        <v>2.1513794449186122E-2</v>
      </c>
      <c r="R28" s="232">
        <f>IF($C28&lt;0,$C28-SUM($G28:Q28),IF(R$2&gt;=$D28,$C28-SUM($G28:Q28),$C28/$D28))</f>
        <v>2.1513794449186122E-2</v>
      </c>
      <c r="S28" s="232">
        <f>IF($C28&lt;0,$C28-SUM($G28:R28),IF(S$2&gt;=$D28,$C28-SUM($G28:R28),$C28/$D28))</f>
        <v>2.1513794449186122E-2</v>
      </c>
      <c r="T28" s="232">
        <f>IF($C28&lt;0,$C28-SUM($G28:S28),IF(T$2&gt;=$D28,$C28-SUM($G28:S28),$C28/$D28))</f>
        <v>2.1513794449186122E-2</v>
      </c>
      <c r="U28" s="232">
        <f>IF($C28&lt;0,$C28-SUM($G28:T28),IF(U$2&gt;=$D28,$C28-SUM($G28:T28),$C28/$D28))</f>
        <v>2.1513794449186122E-2</v>
      </c>
      <c r="V28" s="232">
        <f>IF($C28&lt;0,$C28-SUM($G28:U28),IF(V$2&gt;=$D28,$C28-SUM($G28:U28),$C28/$D28))</f>
        <v>2.1513794449186122E-2</v>
      </c>
      <c r="W28" s="232">
        <f>IF($C28&lt;0,$C28-SUM($G28:V28),IF(W$2&gt;=$D28,$C28-SUM($G28:V28),$C28/$D28))</f>
        <v>2.1513794449186122E-2</v>
      </c>
      <c r="X28" s="232">
        <f>IF($C28&lt;0,$C28-SUM($G28:W28),IF(X$2&gt;=$D28,$C28-SUM($G28:W28),$C28/$D28))</f>
        <v>2.1513794449186122E-2</v>
      </c>
      <c r="Y28" s="232">
        <f>IF($C28&lt;0,$C28-SUM($G28:X28),IF(Y$2&gt;=$D28,$C28-SUM($G28:X28),$C28/$D28))</f>
        <v>2.1513794449186122E-2</v>
      </c>
      <c r="Z28" s="232">
        <f>IF($C28&lt;0,$C28-SUM($G28:Y28),IF(Z$2&gt;=$D28,$C28-SUM($G28:Y28),$C28/$D28))</f>
        <v>2.1513794449186122E-2</v>
      </c>
      <c r="AA28" s="232">
        <f>IF($C28&lt;0,$C28-SUM($G28:Z28),IF(AA$2&gt;=$D28,$C28-SUM($G28:Z28),$C28/$D28))</f>
        <v>2.1513794449186122E-2</v>
      </c>
      <c r="AB28" s="232">
        <f>IF($C28&lt;0,$C28-SUM($G28:AA28),IF(AB$2&gt;=$D28,$C28-SUM($G28:AA28),$C28/$D28))</f>
        <v>2.1513794449186122E-2</v>
      </c>
      <c r="AC28" s="232">
        <f>IF($C28&lt;0,$C28-SUM($G28:AB28),IF(AC$2&gt;=$D28,$C28-SUM($G28:AB28),$C28/$D28))</f>
        <v>2.1513794449186122E-2</v>
      </c>
      <c r="AD28" s="232">
        <f>IF($C28&lt;0,$C28-SUM($G28:AC28),IF(AD$2&gt;=$D28,$C28-SUM($G28:AC28),$C28/$D28))</f>
        <v>2.1513794449186122E-2</v>
      </c>
      <c r="AE28" s="232">
        <f>IF($C28&lt;0,$C28-SUM($G28:AD28),IF(AE$2&gt;=$D28,$C28-SUM($G28:AD28),$C28/$D28))</f>
        <v>2.1513794449186122E-2</v>
      </c>
      <c r="AF28" s="232">
        <f>IF($C28&lt;0,$C28-SUM($G28:AE28),IF(AF$2&gt;=$D28,$C28-SUM($G28:AE28),$C28/$D28))</f>
        <v>2.1513794449186122E-2</v>
      </c>
      <c r="AG28" s="232">
        <f>IF($C28&lt;0,$C28-SUM($G28:AF28),IF(AG$2&gt;=$D28,$C28-SUM($G28:AF28),$C28/$D28))</f>
        <v>2.1513794449186122E-2</v>
      </c>
      <c r="AH28" s="232">
        <f>IF($C28&lt;0,$C28-SUM($G28:AG28),IF(AH$2&gt;=$D28,$C28-SUM($G28:AG28),$C28/$D28))</f>
        <v>2.1513794449186122E-2</v>
      </c>
      <c r="AI28" s="232">
        <f>IF($C28&lt;0,$C28-SUM($G28:AH28),IF(AI$2&gt;=$D28,$C28-SUM($G28:AH28),$C28/$D28))</f>
        <v>2.1513794449186122E-2</v>
      </c>
      <c r="AJ28" s="232">
        <f>IF($C28&lt;0,$C28-SUM($G28:AI28),IF(AJ$2&gt;=$D28,$C28-SUM($G28:AI28),$C28/$D28))</f>
        <v>2.1513794449186122E-2</v>
      </c>
      <c r="AK28" s="232">
        <f>IF($C28&lt;0,$C28-SUM($G28:AJ28),IF(AK$2&gt;=$D28,$C28-SUM($G28:AJ28),$C28/$D28))</f>
        <v>2.1513794449186122E-2</v>
      </c>
      <c r="AL28" s="232">
        <f>IF($C28&lt;0,$C28-SUM($G28:AK28),IF(AL$2&gt;=$D28,$C28-SUM($G28:AK28),$C28/$D28))</f>
        <v>2.1513794449186122E-2</v>
      </c>
      <c r="AM28" s="232">
        <f>IF($C28&lt;0,$C28-SUM($G28:AL28),IF(AM$2&gt;=$D28,$C28-SUM($G28:AL28),$C28/$D28))</f>
        <v>2.1513794449186122E-2</v>
      </c>
      <c r="AN28" s="232">
        <f>IF($C28&lt;0,$C28-SUM($G28:AM28),IF(AN$2&gt;=$D28,$C28-SUM($G28:AM28),$C28/$D28))</f>
        <v>2.1513794449186122E-2</v>
      </c>
      <c r="AO28" s="232">
        <f>IF($C28&lt;0,$C28-SUM($G28:AN28),IF(AO$2&gt;=$D28,$C28-SUM($G28:AN28),$C28/$D28))</f>
        <v>2.1513794449186122E-2</v>
      </c>
      <c r="AP28" s="232">
        <f>IF($C28&lt;0,$C28-SUM($G28:AO28),IF(AP$2&gt;=$D28,$C28-SUM($G28:AO28),$C28/$D28))</f>
        <v>2.1513794449186122E-2</v>
      </c>
      <c r="AQ28" s="232">
        <f>IF($C28&lt;0,$C28-SUM($G28:AP28),IF(AQ$2&gt;=$D28,$C28-SUM($G28:AP28),$C28/$D28))</f>
        <v>2.1513794449186122E-2</v>
      </c>
      <c r="AR28" s="232">
        <f>IF($C28&lt;0,$C28-SUM($G28:AQ28),IF(AR$2&gt;=$D28,$C28-SUM($G28:AQ28),$C28/$D28))</f>
        <v>2.1513794449186122E-2</v>
      </c>
      <c r="AS28" s="232">
        <f>IF($C28&lt;0,$C28-SUM($G28:AR28),IF(AS$2&gt;=$D28,$C28-SUM($G28:AR28),$C28/$D28))</f>
        <v>2.1513794449186122E-2</v>
      </c>
      <c r="AT28" s="232">
        <f>IF($C28&lt;0,$C28-SUM($G28:AS28),IF(AT$2&gt;=$D28,$C28-SUM($G28:AS28),$C28/$D28))</f>
        <v>2.1513794449186122E-2</v>
      </c>
      <c r="AU28" s="232">
        <f>IF($C28&lt;0,$C28-SUM($G28:AT28),IF(AU$2&gt;=$D28,$C28-SUM($G28:AT28),$C28/$D28))</f>
        <v>6.4818056965767479E-3</v>
      </c>
      <c r="AV28" s="232">
        <f>IF($C28&lt;0,$C28-SUM($G28:AU28),IF(AV$2&gt;=$D28,$C28-SUM($G28:AU28),$C28/$D28))</f>
        <v>0</v>
      </c>
      <c r="AW28" s="232">
        <f>IF($C28&lt;0,$C28-SUM($G28:AV28),IF(AW$2&gt;=$D28,$C28-SUM($G28:AV28),$C28/$D28))</f>
        <v>0</v>
      </c>
      <c r="AX28" s="232">
        <f>IF($C28&lt;0,$C28-SUM($G28:AW28),IF(AX$2&gt;=$D28,$C28-SUM($G28:AW28),$C28/$D28))</f>
        <v>0</v>
      </c>
      <c r="AY28" s="232">
        <f>IF($C28&lt;0,$C28-SUM($G28:AX28),IF(AY$2&gt;=$D28,$C28-SUM($G28:AX28),$C28/$D28))</f>
        <v>0</v>
      </c>
      <c r="AZ28" s="232">
        <f>IF($C28&lt;0,$C28-SUM($G28:AY28),IF(AZ$2&gt;=$D28,$C28-SUM($G28:AY28),$C28/$D28))</f>
        <v>0</v>
      </c>
      <c r="BA28" s="232">
        <f>IF($C28&lt;0,$C28-SUM($G28:AZ28),IF(BA$2&gt;=$D28,$C28-SUM($G28:AZ28),$C28/$D28))</f>
        <v>0</v>
      </c>
      <c r="BB28" s="232">
        <f>IF($C28&lt;0,$C28-SUM($G28:BA28),IF(BB$2&gt;=$D28,$C28-SUM($G28:BA28),$C28/$D28))</f>
        <v>0</v>
      </c>
      <c r="BC28" s="232">
        <f>IF($C28&lt;0,$C28-SUM($G28:BB28),IF(BC$2&gt;=$D28,$C28-SUM($G28:BB28),$C28/$D28))</f>
        <v>0</v>
      </c>
      <c r="BD28" s="232">
        <f>IF($C28&lt;0,$C28-SUM($G28:BC28),IF(BD$2&gt;=$D28,$C28-SUM($G28:BC28),$C28/$D28))</f>
        <v>0</v>
      </c>
      <c r="BE28" s="232">
        <f>IF($C28&lt;0,$C28-SUM($G28:BD28),IF(BE$2&gt;=$D28,$C28-SUM($G28:BD28),$C28/$D28))</f>
        <v>0</v>
      </c>
      <c r="BF28" s="232">
        <f>IF($C28&lt;0,$C28-SUM($G28:BE28),IF(BF$2&gt;=$D28,$C28-SUM($G28:BE28),$C28/$D28))</f>
        <v>0</v>
      </c>
      <c r="BG28" s="232">
        <f>IF($C28&lt;0,$C28-SUM($G28:BF28),IF(BG$2&gt;=$D28,$C28-SUM($G28:BF28),$C28/$D28))</f>
        <v>0</v>
      </c>
      <c r="BH28" s="232">
        <f>IF($C28&lt;0,$C28-SUM($G28:BG28),IF(BH$2&gt;=$D28,$C28-SUM($G28:BG28),$C28/$D28))</f>
        <v>0</v>
      </c>
      <c r="BI28" s="232">
        <f>IF($C28&lt;0,$C28-SUM($G28:BH28),IF(BI$2&gt;=$D28,$C28-SUM($G28:BH28),$C28/$D28))</f>
        <v>0</v>
      </c>
      <c r="BJ28" s="232">
        <f>IF($C28&lt;0,$C28-SUM($G28:BI28),IF(BJ$2&gt;=$D28,$C28-SUM($G28:BI28),$C28/$D28))</f>
        <v>0</v>
      </c>
      <c r="BK28" s="232">
        <f>IF($C28&lt;0,$C28-SUM($G28:BJ28),IF(BK$2&gt;=$D28,$C28-SUM($G28:BJ28),$C28/$D28))</f>
        <v>0</v>
      </c>
      <c r="BL28" s="232">
        <f>IF($C28&lt;0,$C28-SUM($G28:BK28),IF(BL$2&gt;=$D28,$C28-SUM($G28:BK28),$C28/$D28))</f>
        <v>0</v>
      </c>
      <c r="BM28" s="232">
        <f>IF($C28&lt;0,$C28-SUM($G28:BL28),IF(BM$2&gt;=$D28,$C28-SUM($G28:BL28),$C28/$D28))</f>
        <v>0</v>
      </c>
      <c r="BN28" s="232">
        <f>IF($C28&lt;0,$C28-SUM($G28:BM28),IF(BN$2&gt;=$D28,$C28-SUM($G28:BM28),$C28/$D28))</f>
        <v>0</v>
      </c>
      <c r="BO28" s="232">
        <f>IF($C28&lt;0,$C28-SUM($G28:BN28),IF(BO$2&gt;=$D28,$C28-SUM($G28:BN28),$C28/$D28))</f>
        <v>0</v>
      </c>
    </row>
    <row r="29" spans="1:67" hidden="1" outlineLevel="1">
      <c r="A29" s="268">
        <v>1</v>
      </c>
      <c r="B29" s="233">
        <f ca="1">(INDEX('Inputs - Summary'!$J$59:$N$68,MATCH(A27,'Inputs - Summary'!$C$59:$C$68,0),A29)/OFFSET('Inputs - Summary'!$I$18,0,A29))-SUMIFS('Inputs - Summary'!$O$74:$O$153,'Inputs - Summary'!$C$74:$C$153,A27,'Inputs - Summary'!$D$74:$D$153,A29)</f>
        <v>8.981405922737902E-2</v>
      </c>
      <c r="C29" s="227">
        <f t="shared" ca="1" si="20"/>
        <v>9.8453487770292641E-2</v>
      </c>
      <c r="D29" s="228">
        <f>MAX(0,INDEX('Inputs - Summary'!$F$43:$F$52,MATCH(A27,'Inputs - Summary'!$C$43:$C$52,0))-5+A29)</f>
        <v>46</v>
      </c>
      <c r="E29" s="229">
        <f t="shared" ca="1" si="21"/>
        <v>0</v>
      </c>
      <c r="F29" s="230">
        <f t="shared" ca="1" si="22"/>
        <v>9.8453487770292641E-2</v>
      </c>
      <c r="G29" s="231">
        <f t="shared" ca="1" si="23"/>
        <v>2.140293212397666E-3</v>
      </c>
      <c r="H29" s="232">
        <f ca="1">IF($C29&lt;0,$C29-SUM($G29:G29),IF(H$2&gt;=$D29,$C29-SUM($G29:G29),$C29/$D29))</f>
        <v>2.140293212397666E-3</v>
      </c>
      <c r="I29" s="232">
        <f ca="1">IF($C29&lt;0,$C29-SUM($G29:H29),IF(I$2&gt;=$D29,$C29-SUM($G29:H29),$C29/$D29))</f>
        <v>2.140293212397666E-3</v>
      </c>
      <c r="J29" s="232">
        <f ca="1">IF($C29&lt;0,$C29-SUM($G29:I29),IF(J$2&gt;=$D29,$C29-SUM($G29:I29),$C29/$D29))</f>
        <v>2.140293212397666E-3</v>
      </c>
      <c r="K29" s="232">
        <f ca="1">IF($C29&lt;0,$C29-SUM($G29:J29),IF(K$2&gt;=$D29,$C29-SUM($G29:J29),$C29/$D29))</f>
        <v>2.140293212397666E-3</v>
      </c>
      <c r="L29" s="232">
        <f ca="1">IF($C29&lt;0,$C29-SUM($G29:K29),IF(L$2&gt;=$D29,$C29-SUM($G29:K29),$C29/$D29))</f>
        <v>2.140293212397666E-3</v>
      </c>
      <c r="M29" s="232">
        <f ca="1">IF($C29&lt;0,$C29-SUM($G29:L29),IF(M$2&gt;=$D29,$C29-SUM($G29:L29),$C29/$D29))</f>
        <v>2.140293212397666E-3</v>
      </c>
      <c r="N29" s="232">
        <f ca="1">IF($C29&lt;0,$C29-SUM($G29:M29),IF(N$2&gt;=$D29,$C29-SUM($G29:M29),$C29/$D29))</f>
        <v>2.140293212397666E-3</v>
      </c>
      <c r="O29" s="232">
        <f ca="1">IF($C29&lt;0,$C29-SUM($G29:N29),IF(O$2&gt;=$D29,$C29-SUM($G29:N29),$C29/$D29))</f>
        <v>2.140293212397666E-3</v>
      </c>
      <c r="P29" s="232">
        <f ca="1">IF($C29&lt;0,$C29-SUM($G29:O29),IF(P$2&gt;=$D29,$C29-SUM($G29:O29),$C29/$D29))</f>
        <v>2.140293212397666E-3</v>
      </c>
      <c r="Q29" s="232">
        <f ca="1">IF($C29&lt;0,$C29-SUM($G29:P29),IF(Q$2&gt;=$D29,$C29-SUM($G29:P29),$C29/$D29))</f>
        <v>2.140293212397666E-3</v>
      </c>
      <c r="R29" s="232">
        <f ca="1">IF($C29&lt;0,$C29-SUM($G29:Q29),IF(R$2&gt;=$D29,$C29-SUM($G29:Q29),$C29/$D29))</f>
        <v>2.140293212397666E-3</v>
      </c>
      <c r="S29" s="232">
        <f ca="1">IF($C29&lt;0,$C29-SUM($G29:R29),IF(S$2&gt;=$D29,$C29-SUM($G29:R29),$C29/$D29))</f>
        <v>2.140293212397666E-3</v>
      </c>
      <c r="T29" s="232">
        <f ca="1">IF($C29&lt;0,$C29-SUM($G29:S29),IF(T$2&gt;=$D29,$C29-SUM($G29:S29),$C29/$D29))</f>
        <v>2.140293212397666E-3</v>
      </c>
      <c r="U29" s="232">
        <f ca="1">IF($C29&lt;0,$C29-SUM($G29:T29),IF(U$2&gt;=$D29,$C29-SUM($G29:T29),$C29/$D29))</f>
        <v>2.140293212397666E-3</v>
      </c>
      <c r="V29" s="232">
        <f ca="1">IF($C29&lt;0,$C29-SUM($G29:U29),IF(V$2&gt;=$D29,$C29-SUM($G29:U29),$C29/$D29))</f>
        <v>2.140293212397666E-3</v>
      </c>
      <c r="W29" s="232">
        <f ca="1">IF($C29&lt;0,$C29-SUM($G29:V29),IF(W$2&gt;=$D29,$C29-SUM($G29:V29),$C29/$D29))</f>
        <v>2.140293212397666E-3</v>
      </c>
      <c r="X29" s="232">
        <f ca="1">IF($C29&lt;0,$C29-SUM($G29:W29),IF(X$2&gt;=$D29,$C29-SUM($G29:W29),$C29/$D29))</f>
        <v>2.140293212397666E-3</v>
      </c>
      <c r="Y29" s="232">
        <f ca="1">IF($C29&lt;0,$C29-SUM($G29:X29),IF(Y$2&gt;=$D29,$C29-SUM($G29:X29),$C29/$D29))</f>
        <v>2.140293212397666E-3</v>
      </c>
      <c r="Z29" s="232">
        <f ca="1">IF($C29&lt;0,$C29-SUM($G29:Y29),IF(Z$2&gt;=$D29,$C29-SUM($G29:Y29),$C29/$D29))</f>
        <v>2.140293212397666E-3</v>
      </c>
      <c r="AA29" s="232">
        <f ca="1">IF($C29&lt;0,$C29-SUM($G29:Z29),IF(AA$2&gt;=$D29,$C29-SUM($G29:Z29),$C29/$D29))</f>
        <v>2.140293212397666E-3</v>
      </c>
      <c r="AB29" s="232">
        <f ca="1">IF($C29&lt;0,$C29-SUM($G29:AA29),IF(AB$2&gt;=$D29,$C29-SUM($G29:AA29),$C29/$D29))</f>
        <v>2.140293212397666E-3</v>
      </c>
      <c r="AC29" s="232">
        <f ca="1">IF($C29&lt;0,$C29-SUM($G29:AB29),IF(AC$2&gt;=$D29,$C29-SUM($G29:AB29),$C29/$D29))</f>
        <v>2.140293212397666E-3</v>
      </c>
      <c r="AD29" s="232">
        <f ca="1">IF($C29&lt;0,$C29-SUM($G29:AC29),IF(AD$2&gt;=$D29,$C29-SUM($G29:AC29),$C29/$D29))</f>
        <v>2.140293212397666E-3</v>
      </c>
      <c r="AE29" s="232">
        <f ca="1">IF($C29&lt;0,$C29-SUM($G29:AD29),IF(AE$2&gt;=$D29,$C29-SUM($G29:AD29),$C29/$D29))</f>
        <v>2.140293212397666E-3</v>
      </c>
      <c r="AF29" s="232">
        <f ca="1">IF($C29&lt;0,$C29-SUM($G29:AE29),IF(AF$2&gt;=$D29,$C29-SUM($G29:AE29),$C29/$D29))</f>
        <v>2.140293212397666E-3</v>
      </c>
      <c r="AG29" s="232">
        <f ca="1">IF($C29&lt;0,$C29-SUM($G29:AF29),IF(AG$2&gt;=$D29,$C29-SUM($G29:AF29),$C29/$D29))</f>
        <v>2.140293212397666E-3</v>
      </c>
      <c r="AH29" s="232">
        <f ca="1">IF($C29&lt;0,$C29-SUM($G29:AG29),IF(AH$2&gt;=$D29,$C29-SUM($G29:AG29),$C29/$D29))</f>
        <v>2.140293212397666E-3</v>
      </c>
      <c r="AI29" s="232">
        <f ca="1">IF($C29&lt;0,$C29-SUM($G29:AH29),IF(AI$2&gt;=$D29,$C29-SUM($G29:AH29),$C29/$D29))</f>
        <v>2.140293212397666E-3</v>
      </c>
      <c r="AJ29" s="232">
        <f ca="1">IF($C29&lt;0,$C29-SUM($G29:AI29),IF(AJ$2&gt;=$D29,$C29-SUM($G29:AI29),$C29/$D29))</f>
        <v>2.140293212397666E-3</v>
      </c>
      <c r="AK29" s="232">
        <f ca="1">IF($C29&lt;0,$C29-SUM($G29:AJ29),IF(AK$2&gt;=$D29,$C29-SUM($G29:AJ29),$C29/$D29))</f>
        <v>2.140293212397666E-3</v>
      </c>
      <c r="AL29" s="232">
        <f ca="1">IF($C29&lt;0,$C29-SUM($G29:AK29),IF(AL$2&gt;=$D29,$C29-SUM($G29:AK29),$C29/$D29))</f>
        <v>2.140293212397666E-3</v>
      </c>
      <c r="AM29" s="232">
        <f ca="1">IF($C29&lt;0,$C29-SUM($G29:AL29),IF(AM$2&gt;=$D29,$C29-SUM($G29:AL29),$C29/$D29))</f>
        <v>2.140293212397666E-3</v>
      </c>
      <c r="AN29" s="232">
        <f ca="1">IF($C29&lt;0,$C29-SUM($G29:AM29),IF(AN$2&gt;=$D29,$C29-SUM($G29:AM29),$C29/$D29))</f>
        <v>2.140293212397666E-3</v>
      </c>
      <c r="AO29" s="232">
        <f ca="1">IF($C29&lt;0,$C29-SUM($G29:AN29),IF(AO$2&gt;=$D29,$C29-SUM($G29:AN29),$C29/$D29))</f>
        <v>2.140293212397666E-3</v>
      </c>
      <c r="AP29" s="232">
        <f ca="1">IF($C29&lt;0,$C29-SUM($G29:AO29),IF(AP$2&gt;=$D29,$C29-SUM($G29:AO29),$C29/$D29))</f>
        <v>2.140293212397666E-3</v>
      </c>
      <c r="AQ29" s="232">
        <f ca="1">IF($C29&lt;0,$C29-SUM($G29:AP29),IF(AQ$2&gt;=$D29,$C29-SUM($G29:AP29),$C29/$D29))</f>
        <v>2.140293212397666E-3</v>
      </c>
      <c r="AR29" s="232">
        <f ca="1">IF($C29&lt;0,$C29-SUM($G29:AQ29),IF(AR$2&gt;=$D29,$C29-SUM($G29:AQ29),$C29/$D29))</f>
        <v>2.140293212397666E-3</v>
      </c>
      <c r="AS29" s="232">
        <f ca="1">IF($C29&lt;0,$C29-SUM($G29:AR29),IF(AS$2&gt;=$D29,$C29-SUM($G29:AR29),$C29/$D29))</f>
        <v>2.140293212397666E-3</v>
      </c>
      <c r="AT29" s="232">
        <f ca="1">IF($C29&lt;0,$C29-SUM($G29:AS29),IF(AT$2&gt;=$D29,$C29-SUM($G29:AS29),$C29/$D29))</f>
        <v>2.140293212397666E-3</v>
      </c>
      <c r="AU29" s="232">
        <f ca="1">IF($C29&lt;0,$C29-SUM($G29:AT29),IF(AU$2&gt;=$D29,$C29-SUM($G29:AT29),$C29/$D29))</f>
        <v>2.140293212397666E-3</v>
      </c>
      <c r="AV29" s="232">
        <f ca="1">IF($C29&lt;0,$C29-SUM($G29:AU29),IF(AV$2&gt;=$D29,$C29-SUM($G29:AU29),$C29/$D29))</f>
        <v>2.140293212397666E-3</v>
      </c>
      <c r="AW29" s="232">
        <f ca="1">IF($C29&lt;0,$C29-SUM($G29:AV29),IF(AW$2&gt;=$D29,$C29-SUM($G29:AV29),$C29/$D29))</f>
        <v>2.140293212397666E-3</v>
      </c>
      <c r="AX29" s="232">
        <f ca="1">IF($C29&lt;0,$C29-SUM($G29:AW29),IF(AX$2&gt;=$D29,$C29-SUM($G29:AW29),$C29/$D29))</f>
        <v>2.140293212397666E-3</v>
      </c>
      <c r="AY29" s="232">
        <f ca="1">IF($C29&lt;0,$C29-SUM($G29:AX29),IF(AY$2&gt;=$D29,$C29-SUM($G29:AX29),$C29/$D29))</f>
        <v>2.140293212397666E-3</v>
      </c>
      <c r="AZ29" s="232">
        <f ca="1">IF($C29&lt;0,$C29-SUM($G29:AY29),IF(AZ$2&gt;=$D29,$C29-SUM($G29:AY29),$C29/$D29))</f>
        <v>2.1402932123976287E-3</v>
      </c>
      <c r="BA29" s="232">
        <f ca="1">IF($C29&lt;0,$C29-SUM($G29:AZ29),IF(BA$2&gt;=$D29,$C29-SUM($G29:AZ29),$C29/$D29))</f>
        <v>0</v>
      </c>
      <c r="BB29" s="232">
        <f ca="1">IF($C29&lt;0,$C29-SUM($G29:BA29),IF(BB$2&gt;=$D29,$C29-SUM($G29:BA29),$C29/$D29))</f>
        <v>0</v>
      </c>
      <c r="BC29" s="232">
        <f ca="1">IF($C29&lt;0,$C29-SUM($G29:BB29),IF(BC$2&gt;=$D29,$C29-SUM($G29:BB29),$C29/$D29))</f>
        <v>0</v>
      </c>
      <c r="BD29" s="232">
        <f ca="1">IF($C29&lt;0,$C29-SUM($G29:BC29),IF(BD$2&gt;=$D29,$C29-SUM($G29:BC29),$C29/$D29))</f>
        <v>0</v>
      </c>
      <c r="BE29" s="232">
        <f ca="1">IF($C29&lt;0,$C29-SUM($G29:BD29),IF(BE$2&gt;=$D29,$C29-SUM($G29:BD29),$C29/$D29))</f>
        <v>0</v>
      </c>
      <c r="BF29" s="232">
        <f ca="1">IF($C29&lt;0,$C29-SUM($G29:BE29),IF(BF$2&gt;=$D29,$C29-SUM($G29:BE29),$C29/$D29))</f>
        <v>0</v>
      </c>
      <c r="BG29" s="232">
        <f ca="1">IF($C29&lt;0,$C29-SUM($G29:BF29),IF(BG$2&gt;=$D29,$C29-SUM($G29:BF29),$C29/$D29))</f>
        <v>0</v>
      </c>
      <c r="BH29" s="232">
        <f ca="1">IF($C29&lt;0,$C29-SUM($G29:BG29),IF(BH$2&gt;=$D29,$C29-SUM($G29:BG29),$C29/$D29))</f>
        <v>0</v>
      </c>
      <c r="BI29" s="232">
        <f ca="1">IF($C29&lt;0,$C29-SUM($G29:BH29),IF(BI$2&gt;=$D29,$C29-SUM($G29:BH29),$C29/$D29))</f>
        <v>0</v>
      </c>
      <c r="BJ29" s="232">
        <f ca="1">IF($C29&lt;0,$C29-SUM($G29:BI29),IF(BJ$2&gt;=$D29,$C29-SUM($G29:BI29),$C29/$D29))</f>
        <v>0</v>
      </c>
      <c r="BK29" s="232">
        <f ca="1">IF($C29&lt;0,$C29-SUM($G29:BJ29),IF(BK$2&gt;=$D29,$C29-SUM($G29:BJ29),$C29/$D29))</f>
        <v>0</v>
      </c>
      <c r="BL29" s="232">
        <f ca="1">IF($C29&lt;0,$C29-SUM($G29:BK29),IF(BL$2&gt;=$D29,$C29-SUM($G29:BK29),$C29/$D29))</f>
        <v>0</v>
      </c>
      <c r="BM29" s="232">
        <f ca="1">IF($C29&lt;0,$C29-SUM($G29:BL29),IF(BM$2&gt;=$D29,$C29-SUM($G29:BL29),$C29/$D29))</f>
        <v>0</v>
      </c>
      <c r="BN29" s="232">
        <f ca="1">IF($C29&lt;0,$C29-SUM($G29:BM29),IF(BN$2&gt;=$D29,$C29-SUM($G29:BM29),$C29/$D29))</f>
        <v>0</v>
      </c>
      <c r="BO29" s="232">
        <f ca="1">IF($C29&lt;0,$C29-SUM($G29:BN29),IF(BO$2&gt;=$D29,$C29-SUM($G29:BN29),$C29/$D29))</f>
        <v>0</v>
      </c>
    </row>
    <row r="30" spans="1:67" hidden="1" outlineLevel="1">
      <c r="A30" s="268">
        <v>2</v>
      </c>
      <c r="B30" s="233">
        <f ca="1">(INDEX('Inputs - Summary'!$J$59:$N$68,MATCH(A27,'Inputs - Summary'!$C$59:$C$68,0),A30)/OFFSET('Inputs - Summary'!$I$18,0,A30))-SUMIFS('Inputs - Summary'!$O$74:$O$153,'Inputs - Summary'!$C$74:$C$153,A27,'Inputs - Summary'!$D$74:$D$153,A30)</f>
        <v>0.11106399618188811</v>
      </c>
      <c r="C30" s="227">
        <f t="shared" ca="1" si="20"/>
        <v>0.12174750683665818</v>
      </c>
      <c r="D30" s="228">
        <f>MAX(0,INDEX('Inputs - Summary'!$F$43:$F$52,MATCH(A27,'Inputs - Summary'!$C$43:$C$52,0))-5+A30)</f>
        <v>47</v>
      </c>
      <c r="E30" s="229">
        <f t="shared" ca="1" si="21"/>
        <v>0</v>
      </c>
      <c r="F30" s="230">
        <f t="shared" ca="1" si="22"/>
        <v>0.12174750683665818</v>
      </c>
      <c r="G30" s="231">
        <f t="shared" ca="1" si="23"/>
        <v>2.5903724858863443E-3</v>
      </c>
      <c r="H30" s="232">
        <f ca="1">IF($C30&lt;0,$C30-SUM($G30:G30),IF(H$2&gt;=$D30,$C30-SUM($G30:G30),$C30/$D30))</f>
        <v>2.5903724858863443E-3</v>
      </c>
      <c r="I30" s="232">
        <f ca="1">IF($C30&lt;0,$C30-SUM($G30:H30),IF(I$2&gt;=$D30,$C30-SUM($G30:H30),$C30/$D30))</f>
        <v>2.5903724858863443E-3</v>
      </c>
      <c r="J30" s="232">
        <f ca="1">IF($C30&lt;0,$C30-SUM($G30:I30),IF(J$2&gt;=$D30,$C30-SUM($G30:I30),$C30/$D30))</f>
        <v>2.5903724858863443E-3</v>
      </c>
      <c r="K30" s="232">
        <f ca="1">IF($C30&lt;0,$C30-SUM($G30:J30),IF(K$2&gt;=$D30,$C30-SUM($G30:J30),$C30/$D30))</f>
        <v>2.5903724858863443E-3</v>
      </c>
      <c r="L30" s="232">
        <f ca="1">IF($C30&lt;0,$C30-SUM($G30:K30),IF(L$2&gt;=$D30,$C30-SUM($G30:K30),$C30/$D30))</f>
        <v>2.5903724858863443E-3</v>
      </c>
      <c r="M30" s="232">
        <f ca="1">IF($C30&lt;0,$C30-SUM($G30:L30),IF(M$2&gt;=$D30,$C30-SUM($G30:L30),$C30/$D30))</f>
        <v>2.5903724858863443E-3</v>
      </c>
      <c r="N30" s="232">
        <f ca="1">IF($C30&lt;0,$C30-SUM($G30:M30),IF(N$2&gt;=$D30,$C30-SUM($G30:M30),$C30/$D30))</f>
        <v>2.5903724858863443E-3</v>
      </c>
      <c r="O30" s="232">
        <f ca="1">IF($C30&lt;0,$C30-SUM($G30:N30),IF(O$2&gt;=$D30,$C30-SUM($G30:N30),$C30/$D30))</f>
        <v>2.5903724858863443E-3</v>
      </c>
      <c r="P30" s="232">
        <f ca="1">IF($C30&lt;0,$C30-SUM($G30:O30),IF(P$2&gt;=$D30,$C30-SUM($G30:O30),$C30/$D30))</f>
        <v>2.5903724858863443E-3</v>
      </c>
      <c r="Q30" s="232">
        <f ca="1">IF($C30&lt;0,$C30-SUM($G30:P30),IF(Q$2&gt;=$D30,$C30-SUM($G30:P30),$C30/$D30))</f>
        <v>2.5903724858863443E-3</v>
      </c>
      <c r="R30" s="232">
        <f ca="1">IF($C30&lt;0,$C30-SUM($G30:Q30),IF(R$2&gt;=$D30,$C30-SUM($G30:Q30),$C30/$D30))</f>
        <v>2.5903724858863443E-3</v>
      </c>
      <c r="S30" s="232">
        <f ca="1">IF($C30&lt;0,$C30-SUM($G30:R30),IF(S$2&gt;=$D30,$C30-SUM($G30:R30),$C30/$D30))</f>
        <v>2.5903724858863443E-3</v>
      </c>
      <c r="T30" s="232">
        <f ca="1">IF($C30&lt;0,$C30-SUM($G30:S30),IF(T$2&gt;=$D30,$C30-SUM($G30:S30),$C30/$D30))</f>
        <v>2.5903724858863443E-3</v>
      </c>
      <c r="U30" s="232">
        <f ca="1">IF($C30&lt;0,$C30-SUM($G30:T30),IF(U$2&gt;=$D30,$C30-SUM($G30:T30),$C30/$D30))</f>
        <v>2.5903724858863443E-3</v>
      </c>
      <c r="V30" s="232">
        <f ca="1">IF($C30&lt;0,$C30-SUM($G30:U30),IF(V$2&gt;=$D30,$C30-SUM($G30:U30),$C30/$D30))</f>
        <v>2.5903724858863443E-3</v>
      </c>
      <c r="W30" s="232">
        <f ca="1">IF($C30&lt;0,$C30-SUM($G30:V30),IF(W$2&gt;=$D30,$C30-SUM($G30:V30),$C30/$D30))</f>
        <v>2.5903724858863443E-3</v>
      </c>
      <c r="X30" s="232">
        <f ca="1">IF($C30&lt;0,$C30-SUM($G30:W30),IF(X$2&gt;=$D30,$C30-SUM($G30:W30),$C30/$D30))</f>
        <v>2.5903724858863443E-3</v>
      </c>
      <c r="Y30" s="232">
        <f ca="1">IF($C30&lt;0,$C30-SUM($G30:X30),IF(Y$2&gt;=$D30,$C30-SUM($G30:X30),$C30/$D30))</f>
        <v>2.5903724858863443E-3</v>
      </c>
      <c r="Z30" s="232">
        <f ca="1">IF($C30&lt;0,$C30-SUM($G30:Y30),IF(Z$2&gt;=$D30,$C30-SUM($G30:Y30),$C30/$D30))</f>
        <v>2.5903724858863443E-3</v>
      </c>
      <c r="AA30" s="232">
        <f ca="1">IF($C30&lt;0,$C30-SUM($G30:Z30),IF(AA$2&gt;=$D30,$C30-SUM($G30:Z30),$C30/$D30))</f>
        <v>2.5903724858863443E-3</v>
      </c>
      <c r="AB30" s="232">
        <f ca="1">IF($C30&lt;0,$C30-SUM($G30:AA30),IF(AB$2&gt;=$D30,$C30-SUM($G30:AA30),$C30/$D30))</f>
        <v>2.5903724858863443E-3</v>
      </c>
      <c r="AC30" s="232">
        <f ca="1">IF($C30&lt;0,$C30-SUM($G30:AB30),IF(AC$2&gt;=$D30,$C30-SUM($G30:AB30),$C30/$D30))</f>
        <v>2.5903724858863443E-3</v>
      </c>
      <c r="AD30" s="232">
        <f ca="1">IF($C30&lt;0,$C30-SUM($G30:AC30),IF(AD$2&gt;=$D30,$C30-SUM($G30:AC30),$C30/$D30))</f>
        <v>2.5903724858863443E-3</v>
      </c>
      <c r="AE30" s="232">
        <f ca="1">IF($C30&lt;0,$C30-SUM($G30:AD30),IF(AE$2&gt;=$D30,$C30-SUM($G30:AD30),$C30/$D30))</f>
        <v>2.5903724858863443E-3</v>
      </c>
      <c r="AF30" s="232">
        <f ca="1">IF($C30&lt;0,$C30-SUM($G30:AE30),IF(AF$2&gt;=$D30,$C30-SUM($G30:AE30),$C30/$D30))</f>
        <v>2.5903724858863443E-3</v>
      </c>
      <c r="AG30" s="232">
        <f ca="1">IF($C30&lt;0,$C30-SUM($G30:AF30),IF(AG$2&gt;=$D30,$C30-SUM($G30:AF30),$C30/$D30))</f>
        <v>2.5903724858863443E-3</v>
      </c>
      <c r="AH30" s="232">
        <f ca="1">IF($C30&lt;0,$C30-SUM($G30:AG30),IF(AH$2&gt;=$D30,$C30-SUM($G30:AG30),$C30/$D30))</f>
        <v>2.5903724858863443E-3</v>
      </c>
      <c r="AI30" s="232">
        <f ca="1">IF($C30&lt;0,$C30-SUM($G30:AH30),IF(AI$2&gt;=$D30,$C30-SUM($G30:AH30),$C30/$D30))</f>
        <v>2.5903724858863443E-3</v>
      </c>
      <c r="AJ30" s="232">
        <f ca="1">IF($C30&lt;0,$C30-SUM($G30:AI30),IF(AJ$2&gt;=$D30,$C30-SUM($G30:AI30),$C30/$D30))</f>
        <v>2.5903724858863443E-3</v>
      </c>
      <c r="AK30" s="232">
        <f ca="1">IF($C30&lt;0,$C30-SUM($G30:AJ30),IF(AK$2&gt;=$D30,$C30-SUM($G30:AJ30),$C30/$D30))</f>
        <v>2.5903724858863443E-3</v>
      </c>
      <c r="AL30" s="232">
        <f ca="1">IF($C30&lt;0,$C30-SUM($G30:AK30),IF(AL$2&gt;=$D30,$C30-SUM($G30:AK30),$C30/$D30))</f>
        <v>2.5903724858863443E-3</v>
      </c>
      <c r="AM30" s="232">
        <f ca="1">IF($C30&lt;0,$C30-SUM($G30:AL30),IF(AM$2&gt;=$D30,$C30-SUM($G30:AL30),$C30/$D30))</f>
        <v>2.5903724858863443E-3</v>
      </c>
      <c r="AN30" s="232">
        <f ca="1">IF($C30&lt;0,$C30-SUM($G30:AM30),IF(AN$2&gt;=$D30,$C30-SUM($G30:AM30),$C30/$D30))</f>
        <v>2.5903724858863443E-3</v>
      </c>
      <c r="AO30" s="232">
        <f ca="1">IF($C30&lt;0,$C30-SUM($G30:AN30),IF(AO$2&gt;=$D30,$C30-SUM($G30:AN30),$C30/$D30))</f>
        <v>2.5903724858863443E-3</v>
      </c>
      <c r="AP30" s="232">
        <f ca="1">IF($C30&lt;0,$C30-SUM($G30:AO30),IF(AP$2&gt;=$D30,$C30-SUM($G30:AO30),$C30/$D30))</f>
        <v>2.5903724858863443E-3</v>
      </c>
      <c r="AQ30" s="232">
        <f ca="1">IF($C30&lt;0,$C30-SUM($G30:AP30),IF(AQ$2&gt;=$D30,$C30-SUM($G30:AP30),$C30/$D30))</f>
        <v>2.5903724858863443E-3</v>
      </c>
      <c r="AR30" s="232">
        <f ca="1">IF($C30&lt;0,$C30-SUM($G30:AQ30),IF(AR$2&gt;=$D30,$C30-SUM($G30:AQ30),$C30/$D30))</f>
        <v>2.5903724858863443E-3</v>
      </c>
      <c r="AS30" s="232">
        <f ca="1">IF($C30&lt;0,$C30-SUM($G30:AR30),IF(AS$2&gt;=$D30,$C30-SUM($G30:AR30),$C30/$D30))</f>
        <v>2.5903724858863443E-3</v>
      </c>
      <c r="AT30" s="232">
        <f ca="1">IF($C30&lt;0,$C30-SUM($G30:AS30),IF(AT$2&gt;=$D30,$C30-SUM($G30:AS30),$C30/$D30))</f>
        <v>2.5903724858863443E-3</v>
      </c>
      <c r="AU30" s="232">
        <f ca="1">IF($C30&lt;0,$C30-SUM($G30:AT30),IF(AU$2&gt;=$D30,$C30-SUM($G30:AT30),$C30/$D30))</f>
        <v>2.5903724858863443E-3</v>
      </c>
      <c r="AV30" s="232">
        <f ca="1">IF($C30&lt;0,$C30-SUM($G30:AU30),IF(AV$2&gt;=$D30,$C30-SUM($G30:AU30),$C30/$D30))</f>
        <v>2.5903724858863443E-3</v>
      </c>
      <c r="AW30" s="232">
        <f ca="1">IF($C30&lt;0,$C30-SUM($G30:AV30),IF(AW$2&gt;=$D30,$C30-SUM($G30:AV30),$C30/$D30))</f>
        <v>2.5903724858863443E-3</v>
      </c>
      <c r="AX30" s="232">
        <f ca="1">IF($C30&lt;0,$C30-SUM($G30:AW30),IF(AX$2&gt;=$D30,$C30-SUM($G30:AW30),$C30/$D30))</f>
        <v>2.5903724858863443E-3</v>
      </c>
      <c r="AY30" s="232">
        <f ca="1">IF($C30&lt;0,$C30-SUM($G30:AX30),IF(AY$2&gt;=$D30,$C30-SUM($G30:AX30),$C30/$D30))</f>
        <v>2.5903724858863443E-3</v>
      </c>
      <c r="AZ30" s="232">
        <f ca="1">IF($C30&lt;0,$C30-SUM($G30:AY30),IF(AZ$2&gt;=$D30,$C30-SUM($G30:AY30),$C30/$D30))</f>
        <v>2.5903724858863443E-3</v>
      </c>
      <c r="BA30" s="232">
        <f ca="1">IF($C30&lt;0,$C30-SUM($G30:AZ30),IF(BA$2&gt;=$D30,$C30-SUM($G30:AZ30),$C30/$D30))</f>
        <v>2.5903724858864496E-3</v>
      </c>
      <c r="BB30" s="232">
        <f ca="1">IF($C30&lt;0,$C30-SUM($G30:BA30),IF(BB$2&gt;=$D30,$C30-SUM($G30:BA30),$C30/$D30))</f>
        <v>0</v>
      </c>
      <c r="BC30" s="232">
        <f ca="1">IF($C30&lt;0,$C30-SUM($G30:BB30),IF(BC$2&gt;=$D30,$C30-SUM($G30:BB30),$C30/$D30))</f>
        <v>0</v>
      </c>
      <c r="BD30" s="232">
        <f ca="1">IF($C30&lt;0,$C30-SUM($G30:BC30),IF(BD$2&gt;=$D30,$C30-SUM($G30:BC30),$C30/$D30))</f>
        <v>0</v>
      </c>
      <c r="BE30" s="232">
        <f ca="1">IF($C30&lt;0,$C30-SUM($G30:BD30),IF(BE$2&gt;=$D30,$C30-SUM($G30:BD30),$C30/$D30))</f>
        <v>0</v>
      </c>
      <c r="BF30" s="232">
        <f ca="1">IF($C30&lt;0,$C30-SUM($G30:BE30),IF(BF$2&gt;=$D30,$C30-SUM($G30:BE30),$C30/$D30))</f>
        <v>0</v>
      </c>
      <c r="BG30" s="232">
        <f ca="1">IF($C30&lt;0,$C30-SUM($G30:BF30),IF(BG$2&gt;=$D30,$C30-SUM($G30:BF30),$C30/$D30))</f>
        <v>0</v>
      </c>
      <c r="BH30" s="232">
        <f ca="1">IF($C30&lt;0,$C30-SUM($G30:BG30),IF(BH$2&gt;=$D30,$C30-SUM($G30:BG30),$C30/$D30))</f>
        <v>0</v>
      </c>
      <c r="BI30" s="232">
        <f ca="1">IF($C30&lt;0,$C30-SUM($G30:BH30),IF(BI$2&gt;=$D30,$C30-SUM($G30:BH30),$C30/$D30))</f>
        <v>0</v>
      </c>
      <c r="BJ30" s="232">
        <f ca="1">IF($C30&lt;0,$C30-SUM($G30:BI30),IF(BJ$2&gt;=$D30,$C30-SUM($G30:BI30),$C30/$D30))</f>
        <v>0</v>
      </c>
      <c r="BK30" s="232">
        <f ca="1">IF($C30&lt;0,$C30-SUM($G30:BJ30),IF(BK$2&gt;=$D30,$C30-SUM($G30:BJ30),$C30/$D30))</f>
        <v>0</v>
      </c>
      <c r="BL30" s="232">
        <f ca="1">IF($C30&lt;0,$C30-SUM($G30:BK30),IF(BL$2&gt;=$D30,$C30-SUM($G30:BK30),$C30/$D30))</f>
        <v>0</v>
      </c>
      <c r="BM30" s="232">
        <f ca="1">IF($C30&lt;0,$C30-SUM($G30:BL30),IF(BM$2&gt;=$D30,$C30-SUM($G30:BL30),$C30/$D30))</f>
        <v>0</v>
      </c>
      <c r="BN30" s="232">
        <f ca="1">IF($C30&lt;0,$C30-SUM($G30:BM30),IF(BN$2&gt;=$D30,$C30-SUM($G30:BM30),$C30/$D30))</f>
        <v>0</v>
      </c>
      <c r="BO30" s="232">
        <f ca="1">IF($C30&lt;0,$C30-SUM($G30:BN30),IF(BO$2&gt;=$D30,$C30-SUM($G30:BN30),$C30/$D30))</f>
        <v>0</v>
      </c>
    </row>
    <row r="31" spans="1:67" hidden="1" outlineLevel="1">
      <c r="A31" s="268">
        <v>3</v>
      </c>
      <c r="B31" s="233">
        <f ca="1">(INDEX('Inputs - Summary'!$J$59:$N$68,MATCH(A27,'Inputs - Summary'!$C$59:$C$68,0),A31)/OFFSET('Inputs - Summary'!$I$18,0,A31))-SUMIFS('Inputs - Summary'!$O$74:$O$153,'Inputs - Summary'!$C$74:$C$153,A27,'Inputs - Summary'!$D$74:$D$153,A31)</f>
        <v>0.11819560396754356</v>
      </c>
      <c r="C31" s="227">
        <f t="shared" ca="1" si="20"/>
        <v>0.12956512098245679</v>
      </c>
      <c r="D31" s="228">
        <f>MAX(0,INDEX('Inputs - Summary'!$F$43:$F$52,MATCH(A27,'Inputs - Summary'!$C$43:$C$52,0))-5+A31)</f>
        <v>48</v>
      </c>
      <c r="E31" s="229">
        <f t="shared" ca="1" si="21"/>
        <v>0</v>
      </c>
      <c r="F31" s="230">
        <f t="shared" ca="1" si="22"/>
        <v>0.12956512098245679</v>
      </c>
      <c r="G31" s="231">
        <f t="shared" ca="1" si="23"/>
        <v>2.6992733538011831E-3</v>
      </c>
      <c r="H31" s="232">
        <f ca="1">IF($C31&lt;0,$C31-SUM($G31:G31),IF(H$2&gt;=$D31,$C31-SUM($G31:G31),$C31/$D31))</f>
        <v>2.6992733538011831E-3</v>
      </c>
      <c r="I31" s="232">
        <f ca="1">IF($C31&lt;0,$C31-SUM($G31:H31),IF(I$2&gt;=$D31,$C31-SUM($G31:H31),$C31/$D31))</f>
        <v>2.6992733538011831E-3</v>
      </c>
      <c r="J31" s="232">
        <f ca="1">IF($C31&lt;0,$C31-SUM($G31:I31),IF(J$2&gt;=$D31,$C31-SUM($G31:I31),$C31/$D31))</f>
        <v>2.6992733538011831E-3</v>
      </c>
      <c r="K31" s="232">
        <f ca="1">IF($C31&lt;0,$C31-SUM($G31:J31),IF(K$2&gt;=$D31,$C31-SUM($G31:J31),$C31/$D31))</f>
        <v>2.6992733538011831E-3</v>
      </c>
      <c r="L31" s="232">
        <f ca="1">IF($C31&lt;0,$C31-SUM($G31:K31),IF(L$2&gt;=$D31,$C31-SUM($G31:K31),$C31/$D31))</f>
        <v>2.6992733538011831E-3</v>
      </c>
      <c r="M31" s="232">
        <f ca="1">IF($C31&lt;0,$C31-SUM($G31:L31),IF(M$2&gt;=$D31,$C31-SUM($G31:L31),$C31/$D31))</f>
        <v>2.6992733538011831E-3</v>
      </c>
      <c r="N31" s="232">
        <f ca="1">IF($C31&lt;0,$C31-SUM($G31:M31),IF(N$2&gt;=$D31,$C31-SUM($G31:M31),$C31/$D31))</f>
        <v>2.6992733538011831E-3</v>
      </c>
      <c r="O31" s="232">
        <f ca="1">IF($C31&lt;0,$C31-SUM($G31:N31),IF(O$2&gt;=$D31,$C31-SUM($G31:N31),$C31/$D31))</f>
        <v>2.6992733538011831E-3</v>
      </c>
      <c r="P31" s="232">
        <f ca="1">IF($C31&lt;0,$C31-SUM($G31:O31),IF(P$2&gt;=$D31,$C31-SUM($G31:O31),$C31/$D31))</f>
        <v>2.6992733538011831E-3</v>
      </c>
      <c r="Q31" s="232">
        <f ca="1">IF($C31&lt;0,$C31-SUM($G31:P31),IF(Q$2&gt;=$D31,$C31-SUM($G31:P31),$C31/$D31))</f>
        <v>2.6992733538011831E-3</v>
      </c>
      <c r="R31" s="232">
        <f ca="1">IF($C31&lt;0,$C31-SUM($G31:Q31),IF(R$2&gt;=$D31,$C31-SUM($G31:Q31),$C31/$D31))</f>
        <v>2.6992733538011831E-3</v>
      </c>
      <c r="S31" s="232">
        <f ca="1">IF($C31&lt;0,$C31-SUM($G31:R31),IF(S$2&gt;=$D31,$C31-SUM($G31:R31),$C31/$D31))</f>
        <v>2.6992733538011831E-3</v>
      </c>
      <c r="T31" s="232">
        <f ca="1">IF($C31&lt;0,$C31-SUM($G31:S31),IF(T$2&gt;=$D31,$C31-SUM($G31:S31),$C31/$D31))</f>
        <v>2.6992733538011831E-3</v>
      </c>
      <c r="U31" s="232">
        <f ca="1">IF($C31&lt;0,$C31-SUM($G31:T31),IF(U$2&gt;=$D31,$C31-SUM($G31:T31),$C31/$D31))</f>
        <v>2.6992733538011831E-3</v>
      </c>
      <c r="V31" s="232">
        <f ca="1">IF($C31&lt;0,$C31-SUM($G31:U31),IF(V$2&gt;=$D31,$C31-SUM($G31:U31),$C31/$D31))</f>
        <v>2.6992733538011831E-3</v>
      </c>
      <c r="W31" s="232">
        <f ca="1">IF($C31&lt;0,$C31-SUM($G31:V31),IF(W$2&gt;=$D31,$C31-SUM($G31:V31),$C31/$D31))</f>
        <v>2.6992733538011831E-3</v>
      </c>
      <c r="X31" s="232">
        <f ca="1">IF($C31&lt;0,$C31-SUM($G31:W31),IF(X$2&gt;=$D31,$C31-SUM($G31:W31),$C31/$D31))</f>
        <v>2.6992733538011831E-3</v>
      </c>
      <c r="Y31" s="232">
        <f ca="1">IF($C31&lt;0,$C31-SUM($G31:X31),IF(Y$2&gt;=$D31,$C31-SUM($G31:X31),$C31/$D31))</f>
        <v>2.6992733538011831E-3</v>
      </c>
      <c r="Z31" s="232">
        <f ca="1">IF($C31&lt;0,$C31-SUM($G31:Y31),IF(Z$2&gt;=$D31,$C31-SUM($G31:Y31),$C31/$D31))</f>
        <v>2.6992733538011831E-3</v>
      </c>
      <c r="AA31" s="232">
        <f ca="1">IF($C31&lt;0,$C31-SUM($G31:Z31),IF(AA$2&gt;=$D31,$C31-SUM($G31:Z31),$C31/$D31))</f>
        <v>2.6992733538011831E-3</v>
      </c>
      <c r="AB31" s="232">
        <f ca="1">IF($C31&lt;0,$C31-SUM($G31:AA31),IF(AB$2&gt;=$D31,$C31-SUM($G31:AA31),$C31/$D31))</f>
        <v>2.6992733538011831E-3</v>
      </c>
      <c r="AC31" s="232">
        <f ca="1">IF($C31&lt;0,$C31-SUM($G31:AB31),IF(AC$2&gt;=$D31,$C31-SUM($G31:AB31),$C31/$D31))</f>
        <v>2.6992733538011831E-3</v>
      </c>
      <c r="AD31" s="232">
        <f ca="1">IF($C31&lt;0,$C31-SUM($G31:AC31),IF(AD$2&gt;=$D31,$C31-SUM($G31:AC31),$C31/$D31))</f>
        <v>2.6992733538011831E-3</v>
      </c>
      <c r="AE31" s="232">
        <f ca="1">IF($C31&lt;0,$C31-SUM($G31:AD31),IF(AE$2&gt;=$D31,$C31-SUM($G31:AD31),$C31/$D31))</f>
        <v>2.6992733538011831E-3</v>
      </c>
      <c r="AF31" s="232">
        <f ca="1">IF($C31&lt;0,$C31-SUM($G31:AE31),IF(AF$2&gt;=$D31,$C31-SUM($G31:AE31),$C31/$D31))</f>
        <v>2.6992733538011831E-3</v>
      </c>
      <c r="AG31" s="232">
        <f ca="1">IF($C31&lt;0,$C31-SUM($G31:AF31),IF(AG$2&gt;=$D31,$C31-SUM($G31:AF31),$C31/$D31))</f>
        <v>2.6992733538011831E-3</v>
      </c>
      <c r="AH31" s="232">
        <f ca="1">IF($C31&lt;0,$C31-SUM($G31:AG31),IF(AH$2&gt;=$D31,$C31-SUM($G31:AG31),$C31/$D31))</f>
        <v>2.6992733538011831E-3</v>
      </c>
      <c r="AI31" s="232">
        <f ca="1">IF($C31&lt;0,$C31-SUM($G31:AH31),IF(AI$2&gt;=$D31,$C31-SUM($G31:AH31),$C31/$D31))</f>
        <v>2.6992733538011831E-3</v>
      </c>
      <c r="AJ31" s="232">
        <f ca="1">IF($C31&lt;0,$C31-SUM($G31:AI31),IF(AJ$2&gt;=$D31,$C31-SUM($G31:AI31),$C31/$D31))</f>
        <v>2.6992733538011831E-3</v>
      </c>
      <c r="AK31" s="232">
        <f ca="1">IF($C31&lt;0,$C31-SUM($G31:AJ31),IF(AK$2&gt;=$D31,$C31-SUM($G31:AJ31),$C31/$D31))</f>
        <v>2.6992733538011831E-3</v>
      </c>
      <c r="AL31" s="232">
        <f ca="1">IF($C31&lt;0,$C31-SUM($G31:AK31),IF(AL$2&gt;=$D31,$C31-SUM($G31:AK31),$C31/$D31))</f>
        <v>2.6992733538011831E-3</v>
      </c>
      <c r="AM31" s="232">
        <f ca="1">IF($C31&lt;0,$C31-SUM($G31:AL31),IF(AM$2&gt;=$D31,$C31-SUM($G31:AL31),$C31/$D31))</f>
        <v>2.6992733538011831E-3</v>
      </c>
      <c r="AN31" s="232">
        <f ca="1">IF($C31&lt;0,$C31-SUM($G31:AM31),IF(AN$2&gt;=$D31,$C31-SUM($G31:AM31),$C31/$D31))</f>
        <v>2.6992733538011831E-3</v>
      </c>
      <c r="AO31" s="232">
        <f ca="1">IF($C31&lt;0,$C31-SUM($G31:AN31),IF(AO$2&gt;=$D31,$C31-SUM($G31:AN31),$C31/$D31))</f>
        <v>2.6992733538011831E-3</v>
      </c>
      <c r="AP31" s="232">
        <f ca="1">IF($C31&lt;0,$C31-SUM($G31:AO31),IF(AP$2&gt;=$D31,$C31-SUM($G31:AO31),$C31/$D31))</f>
        <v>2.6992733538011831E-3</v>
      </c>
      <c r="AQ31" s="232">
        <f ca="1">IF($C31&lt;0,$C31-SUM($G31:AP31),IF(AQ$2&gt;=$D31,$C31-SUM($G31:AP31),$C31/$D31))</f>
        <v>2.6992733538011831E-3</v>
      </c>
      <c r="AR31" s="232">
        <f ca="1">IF($C31&lt;0,$C31-SUM($G31:AQ31),IF(AR$2&gt;=$D31,$C31-SUM($G31:AQ31),$C31/$D31))</f>
        <v>2.6992733538011831E-3</v>
      </c>
      <c r="AS31" s="232">
        <f ca="1">IF($C31&lt;0,$C31-SUM($G31:AR31),IF(AS$2&gt;=$D31,$C31-SUM($G31:AR31),$C31/$D31))</f>
        <v>2.6992733538011831E-3</v>
      </c>
      <c r="AT31" s="232">
        <f ca="1">IF($C31&lt;0,$C31-SUM($G31:AS31),IF(AT$2&gt;=$D31,$C31-SUM($G31:AS31),$C31/$D31))</f>
        <v>2.6992733538011831E-3</v>
      </c>
      <c r="AU31" s="232">
        <f ca="1">IF($C31&lt;0,$C31-SUM($G31:AT31),IF(AU$2&gt;=$D31,$C31-SUM($G31:AT31),$C31/$D31))</f>
        <v>2.6992733538011831E-3</v>
      </c>
      <c r="AV31" s="232">
        <f ca="1">IF($C31&lt;0,$C31-SUM($G31:AU31),IF(AV$2&gt;=$D31,$C31-SUM($G31:AU31),$C31/$D31))</f>
        <v>2.6992733538011831E-3</v>
      </c>
      <c r="AW31" s="232">
        <f ca="1">IF($C31&lt;0,$C31-SUM($G31:AV31),IF(AW$2&gt;=$D31,$C31-SUM($G31:AV31),$C31/$D31))</f>
        <v>2.6992733538011831E-3</v>
      </c>
      <c r="AX31" s="232">
        <f ca="1">IF($C31&lt;0,$C31-SUM($G31:AW31),IF(AX$2&gt;=$D31,$C31-SUM($G31:AW31),$C31/$D31))</f>
        <v>2.6992733538011831E-3</v>
      </c>
      <c r="AY31" s="232">
        <f ca="1">IF($C31&lt;0,$C31-SUM($G31:AX31),IF(AY$2&gt;=$D31,$C31-SUM($G31:AX31),$C31/$D31))</f>
        <v>2.6992733538011831E-3</v>
      </c>
      <c r="AZ31" s="232">
        <f ca="1">IF($C31&lt;0,$C31-SUM($G31:AY31),IF(AZ$2&gt;=$D31,$C31-SUM($G31:AY31),$C31/$D31))</f>
        <v>2.6992733538011831E-3</v>
      </c>
      <c r="BA31" s="232">
        <f ca="1">IF($C31&lt;0,$C31-SUM($G31:AZ31),IF(BA$2&gt;=$D31,$C31-SUM($G31:AZ31),$C31/$D31))</f>
        <v>2.6992733538011831E-3</v>
      </c>
      <c r="BB31" s="232">
        <f ca="1">IF($C31&lt;0,$C31-SUM($G31:BA31),IF(BB$2&gt;=$D31,$C31-SUM($G31:BA31),$C31/$D31))</f>
        <v>2.6992733538011293E-3</v>
      </c>
      <c r="BC31" s="232">
        <f ca="1">IF($C31&lt;0,$C31-SUM($G31:BB31),IF(BC$2&gt;=$D31,$C31-SUM($G31:BB31),$C31/$D31))</f>
        <v>0</v>
      </c>
      <c r="BD31" s="232">
        <f ca="1">IF($C31&lt;0,$C31-SUM($G31:BC31),IF(BD$2&gt;=$D31,$C31-SUM($G31:BC31),$C31/$D31))</f>
        <v>0</v>
      </c>
      <c r="BE31" s="232">
        <f ca="1">IF($C31&lt;0,$C31-SUM($G31:BD31),IF(BE$2&gt;=$D31,$C31-SUM($G31:BD31),$C31/$D31))</f>
        <v>0</v>
      </c>
      <c r="BF31" s="232">
        <f ca="1">IF($C31&lt;0,$C31-SUM($G31:BE31),IF(BF$2&gt;=$D31,$C31-SUM($G31:BE31),$C31/$D31))</f>
        <v>0</v>
      </c>
      <c r="BG31" s="232">
        <f ca="1">IF($C31&lt;0,$C31-SUM($G31:BF31),IF(BG$2&gt;=$D31,$C31-SUM($G31:BF31),$C31/$D31))</f>
        <v>0</v>
      </c>
      <c r="BH31" s="232">
        <f ca="1">IF($C31&lt;0,$C31-SUM($G31:BG31),IF(BH$2&gt;=$D31,$C31-SUM($G31:BG31),$C31/$D31))</f>
        <v>0</v>
      </c>
      <c r="BI31" s="232">
        <f ca="1">IF($C31&lt;0,$C31-SUM($G31:BH31),IF(BI$2&gt;=$D31,$C31-SUM($G31:BH31),$C31/$D31))</f>
        <v>0</v>
      </c>
      <c r="BJ31" s="232">
        <f ca="1">IF($C31&lt;0,$C31-SUM($G31:BI31),IF(BJ$2&gt;=$D31,$C31-SUM($G31:BI31),$C31/$D31))</f>
        <v>0</v>
      </c>
      <c r="BK31" s="232">
        <f ca="1">IF($C31&lt;0,$C31-SUM($G31:BJ31),IF(BK$2&gt;=$D31,$C31-SUM($G31:BJ31),$C31/$D31))</f>
        <v>0</v>
      </c>
      <c r="BL31" s="232">
        <f ca="1">IF($C31&lt;0,$C31-SUM($G31:BK31),IF(BL$2&gt;=$D31,$C31-SUM($G31:BK31),$C31/$D31))</f>
        <v>0</v>
      </c>
      <c r="BM31" s="232">
        <f ca="1">IF($C31&lt;0,$C31-SUM($G31:BL31),IF(BM$2&gt;=$D31,$C31-SUM($G31:BL31),$C31/$D31))</f>
        <v>0</v>
      </c>
      <c r="BN31" s="232">
        <f ca="1">IF($C31&lt;0,$C31-SUM($G31:BM31),IF(BN$2&gt;=$D31,$C31-SUM($G31:BM31),$C31/$D31))</f>
        <v>0</v>
      </c>
      <c r="BO31" s="232">
        <f ca="1">IF($C31&lt;0,$C31-SUM($G31:BN31),IF(BO$2&gt;=$D31,$C31-SUM($G31:BN31),$C31/$D31))</f>
        <v>0</v>
      </c>
    </row>
    <row r="32" spans="1:67" hidden="1" outlineLevel="1">
      <c r="A32" s="268">
        <v>4</v>
      </c>
      <c r="B32" s="233">
        <f ca="1">(INDEX('Inputs - Summary'!$J$59:$N$68,MATCH(A27,'Inputs - Summary'!$C$59:$C$68,0),A32)/OFFSET('Inputs - Summary'!$I$18,0,A32))-SUMIFS('Inputs - Summary'!$O$74:$O$153,'Inputs - Summary'!$C$74:$C$153,A27,'Inputs - Summary'!$D$74:$D$153,A32)</f>
        <v>0.29399096814288472</v>
      </c>
      <c r="C32" s="227">
        <f t="shared" ca="1" si="20"/>
        <v>0.32227066046925246</v>
      </c>
      <c r="D32" s="228">
        <f>MAX(0,INDEX('Inputs - Summary'!$F$43:$F$52,MATCH(A27,'Inputs - Summary'!$C$43:$C$52,0))-5+A32)</f>
        <v>49</v>
      </c>
      <c r="E32" s="229">
        <f t="shared" ca="1" si="21"/>
        <v>0</v>
      </c>
      <c r="F32" s="230">
        <f t="shared" ca="1" si="22"/>
        <v>0.32227066046925246</v>
      </c>
      <c r="G32" s="231">
        <f t="shared" ca="1" si="23"/>
        <v>6.57695225447454E-3</v>
      </c>
      <c r="H32" s="232">
        <f ca="1">IF($C32&lt;0,$C32-SUM($G32:G32),IF(H$2&gt;=$D32,$C32-SUM($G32:G32),$C32/$D32))</f>
        <v>6.57695225447454E-3</v>
      </c>
      <c r="I32" s="232">
        <f ca="1">IF($C32&lt;0,$C32-SUM($G32:H32),IF(I$2&gt;=$D32,$C32-SUM($G32:H32),$C32/$D32))</f>
        <v>6.57695225447454E-3</v>
      </c>
      <c r="J32" s="232">
        <f ca="1">IF($C32&lt;0,$C32-SUM($G32:I32),IF(J$2&gt;=$D32,$C32-SUM($G32:I32),$C32/$D32))</f>
        <v>6.57695225447454E-3</v>
      </c>
      <c r="K32" s="232">
        <f ca="1">IF($C32&lt;0,$C32-SUM($G32:J32),IF(K$2&gt;=$D32,$C32-SUM($G32:J32),$C32/$D32))</f>
        <v>6.57695225447454E-3</v>
      </c>
      <c r="L32" s="232">
        <f ca="1">IF($C32&lt;0,$C32-SUM($G32:K32),IF(L$2&gt;=$D32,$C32-SUM($G32:K32),$C32/$D32))</f>
        <v>6.57695225447454E-3</v>
      </c>
      <c r="M32" s="232">
        <f ca="1">IF($C32&lt;0,$C32-SUM($G32:L32),IF(M$2&gt;=$D32,$C32-SUM($G32:L32),$C32/$D32))</f>
        <v>6.57695225447454E-3</v>
      </c>
      <c r="N32" s="232">
        <f ca="1">IF($C32&lt;0,$C32-SUM($G32:M32),IF(N$2&gt;=$D32,$C32-SUM($G32:M32),$C32/$D32))</f>
        <v>6.57695225447454E-3</v>
      </c>
      <c r="O32" s="232">
        <f ca="1">IF($C32&lt;0,$C32-SUM($G32:N32),IF(O$2&gt;=$D32,$C32-SUM($G32:N32),$C32/$D32))</f>
        <v>6.57695225447454E-3</v>
      </c>
      <c r="P32" s="232">
        <f ca="1">IF($C32&lt;0,$C32-SUM($G32:O32),IF(P$2&gt;=$D32,$C32-SUM($G32:O32),$C32/$D32))</f>
        <v>6.57695225447454E-3</v>
      </c>
      <c r="Q32" s="232">
        <f ca="1">IF($C32&lt;0,$C32-SUM($G32:P32),IF(Q$2&gt;=$D32,$C32-SUM($G32:P32),$C32/$D32))</f>
        <v>6.57695225447454E-3</v>
      </c>
      <c r="R32" s="232">
        <f ca="1">IF($C32&lt;0,$C32-SUM($G32:Q32),IF(R$2&gt;=$D32,$C32-SUM($G32:Q32),$C32/$D32))</f>
        <v>6.57695225447454E-3</v>
      </c>
      <c r="S32" s="232">
        <f ca="1">IF($C32&lt;0,$C32-SUM($G32:R32),IF(S$2&gt;=$D32,$C32-SUM($G32:R32),$C32/$D32))</f>
        <v>6.57695225447454E-3</v>
      </c>
      <c r="T32" s="232">
        <f ca="1">IF($C32&lt;0,$C32-SUM($G32:S32),IF(T$2&gt;=$D32,$C32-SUM($G32:S32),$C32/$D32))</f>
        <v>6.57695225447454E-3</v>
      </c>
      <c r="U32" s="232">
        <f ca="1">IF($C32&lt;0,$C32-SUM($G32:T32),IF(U$2&gt;=$D32,$C32-SUM($G32:T32),$C32/$D32))</f>
        <v>6.57695225447454E-3</v>
      </c>
      <c r="V32" s="232">
        <f ca="1">IF($C32&lt;0,$C32-SUM($G32:U32),IF(V$2&gt;=$D32,$C32-SUM($G32:U32),$C32/$D32))</f>
        <v>6.57695225447454E-3</v>
      </c>
      <c r="W32" s="232">
        <f ca="1">IF($C32&lt;0,$C32-SUM($G32:V32),IF(W$2&gt;=$D32,$C32-SUM($G32:V32),$C32/$D32))</f>
        <v>6.57695225447454E-3</v>
      </c>
      <c r="X32" s="232">
        <f ca="1">IF($C32&lt;0,$C32-SUM($G32:W32),IF(X$2&gt;=$D32,$C32-SUM($G32:W32),$C32/$D32))</f>
        <v>6.57695225447454E-3</v>
      </c>
      <c r="Y32" s="232">
        <f ca="1">IF($C32&lt;0,$C32-SUM($G32:X32),IF(Y$2&gt;=$D32,$C32-SUM($G32:X32),$C32/$D32))</f>
        <v>6.57695225447454E-3</v>
      </c>
      <c r="Z32" s="232">
        <f ca="1">IF($C32&lt;0,$C32-SUM($G32:Y32),IF(Z$2&gt;=$D32,$C32-SUM($G32:Y32),$C32/$D32))</f>
        <v>6.57695225447454E-3</v>
      </c>
      <c r="AA32" s="232">
        <f ca="1">IF($C32&lt;0,$C32-SUM($G32:Z32),IF(AA$2&gt;=$D32,$C32-SUM($G32:Z32),$C32/$D32))</f>
        <v>6.57695225447454E-3</v>
      </c>
      <c r="AB32" s="232">
        <f ca="1">IF($C32&lt;0,$C32-SUM($G32:AA32),IF(AB$2&gt;=$D32,$C32-SUM($G32:AA32),$C32/$D32))</f>
        <v>6.57695225447454E-3</v>
      </c>
      <c r="AC32" s="232">
        <f ca="1">IF($C32&lt;0,$C32-SUM($G32:AB32),IF(AC$2&gt;=$D32,$C32-SUM($G32:AB32),$C32/$D32))</f>
        <v>6.57695225447454E-3</v>
      </c>
      <c r="AD32" s="232">
        <f ca="1">IF($C32&lt;0,$C32-SUM($G32:AC32),IF(AD$2&gt;=$D32,$C32-SUM($G32:AC32),$C32/$D32))</f>
        <v>6.57695225447454E-3</v>
      </c>
      <c r="AE32" s="232">
        <f ca="1">IF($C32&lt;0,$C32-SUM($G32:AD32),IF(AE$2&gt;=$D32,$C32-SUM($G32:AD32),$C32/$D32))</f>
        <v>6.57695225447454E-3</v>
      </c>
      <c r="AF32" s="232">
        <f ca="1">IF($C32&lt;0,$C32-SUM($G32:AE32),IF(AF$2&gt;=$D32,$C32-SUM($G32:AE32),$C32/$D32))</f>
        <v>6.57695225447454E-3</v>
      </c>
      <c r="AG32" s="232">
        <f ca="1">IF($C32&lt;0,$C32-SUM($G32:AF32),IF(AG$2&gt;=$D32,$C32-SUM($G32:AF32),$C32/$D32))</f>
        <v>6.57695225447454E-3</v>
      </c>
      <c r="AH32" s="232">
        <f ca="1">IF($C32&lt;0,$C32-SUM($G32:AG32),IF(AH$2&gt;=$D32,$C32-SUM($G32:AG32),$C32/$D32))</f>
        <v>6.57695225447454E-3</v>
      </c>
      <c r="AI32" s="232">
        <f ca="1">IF($C32&lt;0,$C32-SUM($G32:AH32),IF(AI$2&gt;=$D32,$C32-SUM($G32:AH32),$C32/$D32))</f>
        <v>6.57695225447454E-3</v>
      </c>
      <c r="AJ32" s="232">
        <f ca="1">IF($C32&lt;0,$C32-SUM($G32:AI32),IF(AJ$2&gt;=$D32,$C32-SUM($G32:AI32),$C32/$D32))</f>
        <v>6.57695225447454E-3</v>
      </c>
      <c r="AK32" s="232">
        <f ca="1">IF($C32&lt;0,$C32-SUM($G32:AJ32),IF(AK$2&gt;=$D32,$C32-SUM($G32:AJ32),$C32/$D32))</f>
        <v>6.57695225447454E-3</v>
      </c>
      <c r="AL32" s="232">
        <f ca="1">IF($C32&lt;0,$C32-SUM($G32:AK32),IF(AL$2&gt;=$D32,$C32-SUM($G32:AK32),$C32/$D32))</f>
        <v>6.57695225447454E-3</v>
      </c>
      <c r="AM32" s="232">
        <f ca="1">IF($C32&lt;0,$C32-SUM($G32:AL32),IF(AM$2&gt;=$D32,$C32-SUM($G32:AL32),$C32/$D32))</f>
        <v>6.57695225447454E-3</v>
      </c>
      <c r="AN32" s="232">
        <f ca="1">IF($C32&lt;0,$C32-SUM($G32:AM32),IF(AN$2&gt;=$D32,$C32-SUM($G32:AM32),$C32/$D32))</f>
        <v>6.57695225447454E-3</v>
      </c>
      <c r="AO32" s="232">
        <f ca="1">IF($C32&lt;0,$C32-SUM($G32:AN32),IF(AO$2&gt;=$D32,$C32-SUM($G32:AN32),$C32/$D32))</f>
        <v>6.57695225447454E-3</v>
      </c>
      <c r="AP32" s="232">
        <f ca="1">IF($C32&lt;0,$C32-SUM($G32:AO32),IF(AP$2&gt;=$D32,$C32-SUM($G32:AO32),$C32/$D32))</f>
        <v>6.57695225447454E-3</v>
      </c>
      <c r="AQ32" s="232">
        <f ca="1">IF($C32&lt;0,$C32-SUM($G32:AP32),IF(AQ$2&gt;=$D32,$C32-SUM($G32:AP32),$C32/$D32))</f>
        <v>6.57695225447454E-3</v>
      </c>
      <c r="AR32" s="232">
        <f ca="1">IF($C32&lt;0,$C32-SUM($G32:AQ32),IF(AR$2&gt;=$D32,$C32-SUM($G32:AQ32),$C32/$D32))</f>
        <v>6.57695225447454E-3</v>
      </c>
      <c r="AS32" s="232">
        <f ca="1">IF($C32&lt;0,$C32-SUM($G32:AR32),IF(AS$2&gt;=$D32,$C32-SUM($G32:AR32),$C32/$D32))</f>
        <v>6.57695225447454E-3</v>
      </c>
      <c r="AT32" s="232">
        <f ca="1">IF($C32&lt;0,$C32-SUM($G32:AS32),IF(AT$2&gt;=$D32,$C32-SUM($G32:AS32),$C32/$D32))</f>
        <v>6.57695225447454E-3</v>
      </c>
      <c r="AU32" s="232">
        <f ca="1">IF($C32&lt;0,$C32-SUM($G32:AT32),IF(AU$2&gt;=$D32,$C32-SUM($G32:AT32),$C32/$D32))</f>
        <v>6.57695225447454E-3</v>
      </c>
      <c r="AV32" s="232">
        <f ca="1">IF($C32&lt;0,$C32-SUM($G32:AU32),IF(AV$2&gt;=$D32,$C32-SUM($G32:AU32),$C32/$D32))</f>
        <v>6.57695225447454E-3</v>
      </c>
      <c r="AW32" s="232">
        <f ca="1">IF($C32&lt;0,$C32-SUM($G32:AV32),IF(AW$2&gt;=$D32,$C32-SUM($G32:AV32),$C32/$D32))</f>
        <v>6.57695225447454E-3</v>
      </c>
      <c r="AX32" s="232">
        <f ca="1">IF($C32&lt;0,$C32-SUM($G32:AW32),IF(AX$2&gt;=$D32,$C32-SUM($G32:AW32),$C32/$D32))</f>
        <v>6.57695225447454E-3</v>
      </c>
      <c r="AY32" s="232">
        <f ca="1">IF($C32&lt;0,$C32-SUM($G32:AX32),IF(AY$2&gt;=$D32,$C32-SUM($G32:AX32),$C32/$D32))</f>
        <v>6.57695225447454E-3</v>
      </c>
      <c r="AZ32" s="232">
        <f ca="1">IF($C32&lt;0,$C32-SUM($G32:AY32),IF(AZ$2&gt;=$D32,$C32-SUM($G32:AY32),$C32/$D32))</f>
        <v>6.57695225447454E-3</v>
      </c>
      <c r="BA32" s="232">
        <f ca="1">IF($C32&lt;0,$C32-SUM($G32:AZ32),IF(BA$2&gt;=$D32,$C32-SUM($G32:AZ32),$C32/$D32))</f>
        <v>6.57695225447454E-3</v>
      </c>
      <c r="BB32" s="232">
        <f ca="1">IF($C32&lt;0,$C32-SUM($G32:BA32),IF(BB$2&gt;=$D32,$C32-SUM($G32:BA32),$C32/$D32))</f>
        <v>6.57695225447454E-3</v>
      </c>
      <c r="BC32" s="232">
        <f ca="1">IF($C32&lt;0,$C32-SUM($G32:BB32),IF(BC$2&gt;=$D32,$C32-SUM($G32:BB32),$C32/$D32))</f>
        <v>6.5769522544745773E-3</v>
      </c>
      <c r="BD32" s="232">
        <f ca="1">IF($C32&lt;0,$C32-SUM($G32:BC32),IF(BD$2&gt;=$D32,$C32-SUM($G32:BC32),$C32/$D32))</f>
        <v>0</v>
      </c>
      <c r="BE32" s="232">
        <f ca="1">IF($C32&lt;0,$C32-SUM($G32:BD32),IF(BE$2&gt;=$D32,$C32-SUM($G32:BD32),$C32/$D32))</f>
        <v>0</v>
      </c>
      <c r="BF32" s="232">
        <f ca="1">IF($C32&lt;0,$C32-SUM($G32:BE32),IF(BF$2&gt;=$D32,$C32-SUM($G32:BE32),$C32/$D32))</f>
        <v>0</v>
      </c>
      <c r="BG32" s="232">
        <f ca="1">IF($C32&lt;0,$C32-SUM($G32:BF32),IF(BG$2&gt;=$D32,$C32-SUM($G32:BF32),$C32/$D32))</f>
        <v>0</v>
      </c>
      <c r="BH32" s="232">
        <f ca="1">IF($C32&lt;0,$C32-SUM($G32:BG32),IF(BH$2&gt;=$D32,$C32-SUM($G32:BG32),$C32/$D32))</f>
        <v>0</v>
      </c>
      <c r="BI32" s="232">
        <f ca="1">IF($C32&lt;0,$C32-SUM($G32:BH32),IF(BI$2&gt;=$D32,$C32-SUM($G32:BH32),$C32/$D32))</f>
        <v>0</v>
      </c>
      <c r="BJ32" s="232">
        <f ca="1">IF($C32&lt;0,$C32-SUM($G32:BI32),IF(BJ$2&gt;=$D32,$C32-SUM($G32:BI32),$C32/$D32))</f>
        <v>0</v>
      </c>
      <c r="BK32" s="232">
        <f ca="1">IF($C32&lt;0,$C32-SUM($G32:BJ32),IF(BK$2&gt;=$D32,$C32-SUM($G32:BJ32),$C32/$D32))</f>
        <v>0</v>
      </c>
      <c r="BL32" s="232">
        <f ca="1">IF($C32&lt;0,$C32-SUM($G32:BK32),IF(BL$2&gt;=$D32,$C32-SUM($G32:BK32),$C32/$D32))</f>
        <v>0</v>
      </c>
      <c r="BM32" s="232">
        <f ca="1">IF($C32&lt;0,$C32-SUM($G32:BL32),IF(BM$2&gt;=$D32,$C32-SUM($G32:BL32),$C32/$D32))</f>
        <v>0</v>
      </c>
      <c r="BN32" s="232">
        <f ca="1">IF($C32&lt;0,$C32-SUM($G32:BM32),IF(BN$2&gt;=$D32,$C32-SUM($G32:BM32),$C32/$D32))</f>
        <v>0</v>
      </c>
      <c r="BO32" s="232">
        <f ca="1">IF($C32&lt;0,$C32-SUM($G32:BN32),IF(BO$2&gt;=$D32,$C32-SUM($G32:BN32),$C32/$D32))</f>
        <v>0</v>
      </c>
    </row>
    <row r="33" spans="1:67" hidden="1" outlineLevel="1">
      <c r="A33" s="268">
        <v>5</v>
      </c>
      <c r="B33" s="233">
        <f ca="1">(INDEX('Inputs - Summary'!$J$59:$N$68,MATCH(A27,'Inputs - Summary'!$C$59:$C$68,0),A33)/OFFSET('Inputs - Summary'!$I$18,0,A33))-SUMIFS('Inputs - Summary'!$O$74:$O$153,'Inputs - Summary'!$C$74:$C$153,A27,'Inputs - Summary'!$D$74:$D$153,A33)</f>
        <v>0.39751834922427554</v>
      </c>
      <c r="C33" s="227">
        <f t="shared" ca="1" si="20"/>
        <v>0.43575658722580646</v>
      </c>
      <c r="D33" s="228">
        <f>MAX(0,INDEX('Inputs - Summary'!$F$43:$F$52,MATCH(A27,'Inputs - Summary'!$C$43:$C$52,0))-5+A33)</f>
        <v>50</v>
      </c>
      <c r="E33" s="229">
        <f t="shared" ca="1" si="21"/>
        <v>0</v>
      </c>
      <c r="F33" s="230">
        <f t="shared" ca="1" si="22"/>
        <v>0.43575658722580646</v>
      </c>
      <c r="G33" s="231">
        <f t="shared" ca="1" si="23"/>
        <v>8.7151317445161285E-3</v>
      </c>
      <c r="H33" s="232">
        <f ca="1">IF($C33&lt;0,$C33-SUM($G33:G33),IF(H$2&gt;=$D33,$C33-SUM($G33:G33),$C33/$D33))</f>
        <v>8.7151317445161285E-3</v>
      </c>
      <c r="I33" s="232">
        <f ca="1">IF($C33&lt;0,$C33-SUM($G33:H33),IF(I$2&gt;=$D33,$C33-SUM($G33:H33),$C33/$D33))</f>
        <v>8.7151317445161285E-3</v>
      </c>
      <c r="J33" s="232">
        <f ca="1">IF($C33&lt;0,$C33-SUM($G33:I33),IF(J$2&gt;=$D33,$C33-SUM($G33:I33),$C33/$D33))</f>
        <v>8.7151317445161285E-3</v>
      </c>
      <c r="K33" s="232">
        <f ca="1">IF($C33&lt;0,$C33-SUM($G33:J33),IF(K$2&gt;=$D33,$C33-SUM($G33:J33),$C33/$D33))</f>
        <v>8.7151317445161285E-3</v>
      </c>
      <c r="L33" s="232">
        <f ca="1">IF($C33&lt;0,$C33-SUM($G33:K33),IF(L$2&gt;=$D33,$C33-SUM($G33:K33),$C33/$D33))</f>
        <v>8.7151317445161285E-3</v>
      </c>
      <c r="M33" s="232">
        <f ca="1">IF($C33&lt;0,$C33-SUM($G33:L33),IF(M$2&gt;=$D33,$C33-SUM($G33:L33),$C33/$D33))</f>
        <v>8.7151317445161285E-3</v>
      </c>
      <c r="N33" s="232">
        <f ca="1">IF($C33&lt;0,$C33-SUM($G33:M33),IF(N$2&gt;=$D33,$C33-SUM($G33:M33),$C33/$D33))</f>
        <v>8.7151317445161285E-3</v>
      </c>
      <c r="O33" s="232">
        <f ca="1">IF($C33&lt;0,$C33-SUM($G33:N33),IF(O$2&gt;=$D33,$C33-SUM($G33:N33),$C33/$D33))</f>
        <v>8.7151317445161285E-3</v>
      </c>
      <c r="P33" s="232">
        <f ca="1">IF($C33&lt;0,$C33-SUM($G33:O33),IF(P$2&gt;=$D33,$C33-SUM($G33:O33),$C33/$D33))</f>
        <v>8.7151317445161285E-3</v>
      </c>
      <c r="Q33" s="232">
        <f ca="1">IF($C33&lt;0,$C33-SUM($G33:P33),IF(Q$2&gt;=$D33,$C33-SUM($G33:P33),$C33/$D33))</f>
        <v>8.7151317445161285E-3</v>
      </c>
      <c r="R33" s="232">
        <f ca="1">IF($C33&lt;0,$C33-SUM($G33:Q33),IF(R$2&gt;=$D33,$C33-SUM($G33:Q33),$C33/$D33))</f>
        <v>8.7151317445161285E-3</v>
      </c>
      <c r="S33" s="232">
        <f ca="1">IF($C33&lt;0,$C33-SUM($G33:R33),IF(S$2&gt;=$D33,$C33-SUM($G33:R33),$C33/$D33))</f>
        <v>8.7151317445161285E-3</v>
      </c>
      <c r="T33" s="232">
        <f ca="1">IF($C33&lt;0,$C33-SUM($G33:S33),IF(T$2&gt;=$D33,$C33-SUM($G33:S33),$C33/$D33))</f>
        <v>8.7151317445161285E-3</v>
      </c>
      <c r="U33" s="232">
        <f ca="1">IF($C33&lt;0,$C33-SUM($G33:T33),IF(U$2&gt;=$D33,$C33-SUM($G33:T33),$C33/$D33))</f>
        <v>8.7151317445161285E-3</v>
      </c>
      <c r="V33" s="232">
        <f ca="1">IF($C33&lt;0,$C33-SUM($G33:U33),IF(V$2&gt;=$D33,$C33-SUM($G33:U33),$C33/$D33))</f>
        <v>8.7151317445161285E-3</v>
      </c>
      <c r="W33" s="232">
        <f ca="1">IF($C33&lt;0,$C33-SUM($G33:V33),IF(W$2&gt;=$D33,$C33-SUM($G33:V33),$C33/$D33))</f>
        <v>8.7151317445161285E-3</v>
      </c>
      <c r="X33" s="232">
        <f ca="1">IF($C33&lt;0,$C33-SUM($G33:W33),IF(X$2&gt;=$D33,$C33-SUM($G33:W33),$C33/$D33))</f>
        <v>8.7151317445161285E-3</v>
      </c>
      <c r="Y33" s="232">
        <f ca="1">IF($C33&lt;0,$C33-SUM($G33:X33),IF(Y$2&gt;=$D33,$C33-SUM($G33:X33),$C33/$D33))</f>
        <v>8.7151317445161285E-3</v>
      </c>
      <c r="Z33" s="232">
        <f ca="1">IF($C33&lt;0,$C33-SUM($G33:Y33),IF(Z$2&gt;=$D33,$C33-SUM($G33:Y33),$C33/$D33))</f>
        <v>8.7151317445161285E-3</v>
      </c>
      <c r="AA33" s="232">
        <f ca="1">IF($C33&lt;0,$C33-SUM($G33:Z33),IF(AA$2&gt;=$D33,$C33-SUM($G33:Z33),$C33/$D33))</f>
        <v>8.7151317445161285E-3</v>
      </c>
      <c r="AB33" s="232">
        <f ca="1">IF($C33&lt;0,$C33-SUM($G33:AA33),IF(AB$2&gt;=$D33,$C33-SUM($G33:AA33),$C33/$D33))</f>
        <v>8.7151317445161285E-3</v>
      </c>
      <c r="AC33" s="232">
        <f ca="1">IF($C33&lt;0,$C33-SUM($G33:AB33),IF(AC$2&gt;=$D33,$C33-SUM($G33:AB33),$C33/$D33))</f>
        <v>8.7151317445161285E-3</v>
      </c>
      <c r="AD33" s="232">
        <f ca="1">IF($C33&lt;0,$C33-SUM($G33:AC33),IF(AD$2&gt;=$D33,$C33-SUM($G33:AC33),$C33/$D33))</f>
        <v>8.7151317445161285E-3</v>
      </c>
      <c r="AE33" s="232">
        <f ca="1">IF($C33&lt;0,$C33-SUM($G33:AD33),IF(AE$2&gt;=$D33,$C33-SUM($G33:AD33),$C33/$D33))</f>
        <v>8.7151317445161285E-3</v>
      </c>
      <c r="AF33" s="232">
        <f ca="1">IF($C33&lt;0,$C33-SUM($G33:AE33),IF(AF$2&gt;=$D33,$C33-SUM($G33:AE33),$C33/$D33))</f>
        <v>8.7151317445161285E-3</v>
      </c>
      <c r="AG33" s="232">
        <f ca="1">IF($C33&lt;0,$C33-SUM($G33:AF33),IF(AG$2&gt;=$D33,$C33-SUM($G33:AF33),$C33/$D33))</f>
        <v>8.7151317445161285E-3</v>
      </c>
      <c r="AH33" s="232">
        <f ca="1">IF($C33&lt;0,$C33-SUM($G33:AG33),IF(AH$2&gt;=$D33,$C33-SUM($G33:AG33),$C33/$D33))</f>
        <v>8.7151317445161285E-3</v>
      </c>
      <c r="AI33" s="232">
        <f ca="1">IF($C33&lt;0,$C33-SUM($G33:AH33),IF(AI$2&gt;=$D33,$C33-SUM($G33:AH33),$C33/$D33))</f>
        <v>8.7151317445161285E-3</v>
      </c>
      <c r="AJ33" s="232">
        <f ca="1">IF($C33&lt;0,$C33-SUM($G33:AI33),IF(AJ$2&gt;=$D33,$C33-SUM($G33:AI33),$C33/$D33))</f>
        <v>8.7151317445161285E-3</v>
      </c>
      <c r="AK33" s="232">
        <f ca="1">IF($C33&lt;0,$C33-SUM($G33:AJ33),IF(AK$2&gt;=$D33,$C33-SUM($G33:AJ33),$C33/$D33))</f>
        <v>8.7151317445161285E-3</v>
      </c>
      <c r="AL33" s="232">
        <f ca="1">IF($C33&lt;0,$C33-SUM($G33:AK33),IF(AL$2&gt;=$D33,$C33-SUM($G33:AK33),$C33/$D33))</f>
        <v>8.7151317445161285E-3</v>
      </c>
      <c r="AM33" s="232">
        <f ca="1">IF($C33&lt;0,$C33-SUM($G33:AL33),IF(AM$2&gt;=$D33,$C33-SUM($G33:AL33),$C33/$D33))</f>
        <v>8.7151317445161285E-3</v>
      </c>
      <c r="AN33" s="232">
        <f ca="1">IF($C33&lt;0,$C33-SUM($G33:AM33),IF(AN$2&gt;=$D33,$C33-SUM($G33:AM33),$C33/$D33))</f>
        <v>8.7151317445161285E-3</v>
      </c>
      <c r="AO33" s="232">
        <f ca="1">IF($C33&lt;0,$C33-SUM($G33:AN33),IF(AO$2&gt;=$D33,$C33-SUM($G33:AN33),$C33/$D33))</f>
        <v>8.7151317445161285E-3</v>
      </c>
      <c r="AP33" s="232">
        <f ca="1">IF($C33&lt;0,$C33-SUM($G33:AO33),IF(AP$2&gt;=$D33,$C33-SUM($G33:AO33),$C33/$D33))</f>
        <v>8.7151317445161285E-3</v>
      </c>
      <c r="AQ33" s="232">
        <f ca="1">IF($C33&lt;0,$C33-SUM($G33:AP33),IF(AQ$2&gt;=$D33,$C33-SUM($G33:AP33),$C33/$D33))</f>
        <v>8.7151317445161285E-3</v>
      </c>
      <c r="AR33" s="232">
        <f ca="1">IF($C33&lt;0,$C33-SUM($G33:AQ33),IF(AR$2&gt;=$D33,$C33-SUM($G33:AQ33),$C33/$D33))</f>
        <v>8.7151317445161285E-3</v>
      </c>
      <c r="AS33" s="232">
        <f ca="1">IF($C33&lt;0,$C33-SUM($G33:AR33),IF(AS$2&gt;=$D33,$C33-SUM($G33:AR33),$C33/$D33))</f>
        <v>8.7151317445161285E-3</v>
      </c>
      <c r="AT33" s="232">
        <f ca="1">IF($C33&lt;0,$C33-SUM($G33:AS33),IF(AT$2&gt;=$D33,$C33-SUM($G33:AS33),$C33/$D33))</f>
        <v>8.7151317445161285E-3</v>
      </c>
      <c r="AU33" s="232">
        <f ca="1">IF($C33&lt;0,$C33-SUM($G33:AT33),IF(AU$2&gt;=$D33,$C33-SUM($G33:AT33),$C33/$D33))</f>
        <v>8.7151317445161285E-3</v>
      </c>
      <c r="AV33" s="232">
        <f ca="1">IF($C33&lt;0,$C33-SUM($G33:AU33),IF(AV$2&gt;=$D33,$C33-SUM($G33:AU33),$C33/$D33))</f>
        <v>8.7151317445161285E-3</v>
      </c>
      <c r="AW33" s="232">
        <f ca="1">IF($C33&lt;0,$C33-SUM($G33:AV33),IF(AW$2&gt;=$D33,$C33-SUM($G33:AV33),$C33/$D33))</f>
        <v>8.7151317445161285E-3</v>
      </c>
      <c r="AX33" s="232">
        <f ca="1">IF($C33&lt;0,$C33-SUM($G33:AW33),IF(AX$2&gt;=$D33,$C33-SUM($G33:AW33),$C33/$D33))</f>
        <v>8.7151317445161285E-3</v>
      </c>
      <c r="AY33" s="232">
        <f ca="1">IF($C33&lt;0,$C33-SUM($G33:AX33),IF(AY$2&gt;=$D33,$C33-SUM($G33:AX33),$C33/$D33))</f>
        <v>8.7151317445161285E-3</v>
      </c>
      <c r="AZ33" s="232">
        <f ca="1">IF($C33&lt;0,$C33-SUM($G33:AY33),IF(AZ$2&gt;=$D33,$C33-SUM($G33:AY33),$C33/$D33))</f>
        <v>8.7151317445161285E-3</v>
      </c>
      <c r="BA33" s="232">
        <f ca="1">IF($C33&lt;0,$C33-SUM($G33:AZ33),IF(BA$2&gt;=$D33,$C33-SUM($G33:AZ33),$C33/$D33))</f>
        <v>8.7151317445161285E-3</v>
      </c>
      <c r="BB33" s="232">
        <f ca="1">IF($C33&lt;0,$C33-SUM($G33:BA33),IF(BB$2&gt;=$D33,$C33-SUM($G33:BA33),$C33/$D33))</f>
        <v>8.7151317445161285E-3</v>
      </c>
      <c r="BC33" s="232">
        <f ca="1">IF($C33&lt;0,$C33-SUM($G33:BB33),IF(BC$2&gt;=$D33,$C33-SUM($G33:BB33),$C33/$D33))</f>
        <v>8.7151317445161285E-3</v>
      </c>
      <c r="BD33" s="232">
        <f ca="1">IF($C33&lt;0,$C33-SUM($G33:BC33),IF(BD$2&gt;=$D33,$C33-SUM($G33:BC33),$C33/$D33))</f>
        <v>8.7151317445166576E-3</v>
      </c>
      <c r="BE33" s="232">
        <f ca="1">IF($C33&lt;0,$C33-SUM($G33:BD33),IF(BE$2&gt;=$D33,$C33-SUM($G33:BD33),$C33/$D33))</f>
        <v>0</v>
      </c>
      <c r="BF33" s="232">
        <f ca="1">IF($C33&lt;0,$C33-SUM($G33:BE33),IF(BF$2&gt;=$D33,$C33-SUM($G33:BE33),$C33/$D33))</f>
        <v>0</v>
      </c>
      <c r="BG33" s="232">
        <f ca="1">IF($C33&lt;0,$C33-SUM($G33:BF33),IF(BG$2&gt;=$D33,$C33-SUM($G33:BF33),$C33/$D33))</f>
        <v>0</v>
      </c>
      <c r="BH33" s="232">
        <f ca="1">IF($C33&lt;0,$C33-SUM($G33:BG33),IF(BH$2&gt;=$D33,$C33-SUM($G33:BG33),$C33/$D33))</f>
        <v>0</v>
      </c>
      <c r="BI33" s="232">
        <f ca="1">IF($C33&lt;0,$C33-SUM($G33:BH33),IF(BI$2&gt;=$D33,$C33-SUM($G33:BH33),$C33/$D33))</f>
        <v>0</v>
      </c>
      <c r="BJ33" s="232">
        <f ca="1">IF($C33&lt;0,$C33-SUM($G33:BI33),IF(BJ$2&gt;=$D33,$C33-SUM($G33:BI33),$C33/$D33))</f>
        <v>0</v>
      </c>
      <c r="BK33" s="232">
        <f ca="1">IF($C33&lt;0,$C33-SUM($G33:BJ33),IF(BK$2&gt;=$D33,$C33-SUM($G33:BJ33),$C33/$D33))</f>
        <v>0</v>
      </c>
      <c r="BL33" s="232">
        <f ca="1">IF($C33&lt;0,$C33-SUM($G33:BK33),IF(BL$2&gt;=$D33,$C33-SUM($G33:BK33),$C33/$D33))</f>
        <v>0</v>
      </c>
      <c r="BM33" s="232">
        <f ca="1">IF($C33&lt;0,$C33-SUM($G33:BL33),IF(BM$2&gt;=$D33,$C33-SUM($G33:BL33),$C33/$D33))</f>
        <v>0</v>
      </c>
      <c r="BN33" s="232">
        <f ca="1">IF($C33&lt;0,$C33-SUM($G33:BM33),IF(BN$2&gt;=$D33,$C33-SUM($G33:BM33),$C33/$D33))</f>
        <v>0</v>
      </c>
      <c r="BO33" s="232">
        <f ca="1">IF($C33&lt;0,$C33-SUM($G33:BN33),IF(BO$2&gt;=$D33,$C33-SUM($G33:BN33),$C33/$D33))</f>
        <v>0</v>
      </c>
    </row>
    <row r="34" spans="1:67" collapsed="1">
      <c r="A34" s="212"/>
      <c r="B34" s="234">
        <f ca="1">SUM(B28:B33)</f>
        <v>1.8015331746385763</v>
      </c>
      <c r="C34" s="235">
        <f ca="1">SUM(C28:C33)</f>
        <v>1.9748269469484878</v>
      </c>
      <c r="D34" s="254">
        <f ca="1">IFERROR(SUMPRODUCT(C28:C33,D28:D33)/C34,0)</f>
        <v>45.063077238049132</v>
      </c>
      <c r="E34" s="236">
        <f t="shared" ca="1" si="21"/>
        <v>0</v>
      </c>
      <c r="F34" s="237">
        <f t="shared" ref="F34:AK34" ca="1" si="24">SUM(F28:F33)</f>
        <v>1.9748269469484878</v>
      </c>
      <c r="G34" s="238">
        <f t="shared" ca="1" si="24"/>
        <v>4.4235817500261988E-2</v>
      </c>
      <c r="H34" s="238">
        <f t="shared" ca="1" si="24"/>
        <v>4.4235817500261988E-2</v>
      </c>
      <c r="I34" s="238">
        <f t="shared" ca="1" si="24"/>
        <v>4.4235817500261988E-2</v>
      </c>
      <c r="J34" s="238">
        <f t="shared" ca="1" si="24"/>
        <v>4.4235817500261988E-2</v>
      </c>
      <c r="K34" s="238">
        <f t="shared" ca="1" si="24"/>
        <v>4.4235817500261988E-2</v>
      </c>
      <c r="L34" s="238">
        <f t="shared" ca="1" si="24"/>
        <v>4.4235817500261988E-2</v>
      </c>
      <c r="M34" s="238">
        <f t="shared" ca="1" si="24"/>
        <v>4.4235817500261988E-2</v>
      </c>
      <c r="N34" s="238">
        <f t="shared" ca="1" si="24"/>
        <v>4.4235817500261988E-2</v>
      </c>
      <c r="O34" s="238">
        <f t="shared" ca="1" si="24"/>
        <v>4.4235817500261988E-2</v>
      </c>
      <c r="P34" s="238">
        <f t="shared" ca="1" si="24"/>
        <v>4.4235817500261988E-2</v>
      </c>
      <c r="Q34" s="238">
        <f t="shared" ca="1" si="24"/>
        <v>4.4235817500261988E-2</v>
      </c>
      <c r="R34" s="238">
        <f t="shared" ca="1" si="24"/>
        <v>4.4235817500261988E-2</v>
      </c>
      <c r="S34" s="238">
        <f t="shared" ca="1" si="24"/>
        <v>4.4235817500261988E-2</v>
      </c>
      <c r="T34" s="238">
        <f t="shared" ca="1" si="24"/>
        <v>4.4235817500261988E-2</v>
      </c>
      <c r="U34" s="238">
        <f t="shared" ca="1" si="24"/>
        <v>4.4235817500261988E-2</v>
      </c>
      <c r="V34" s="238">
        <f t="shared" ca="1" si="24"/>
        <v>4.4235817500261988E-2</v>
      </c>
      <c r="W34" s="238">
        <f t="shared" ca="1" si="24"/>
        <v>4.4235817500261988E-2</v>
      </c>
      <c r="X34" s="238">
        <f t="shared" ca="1" si="24"/>
        <v>4.4235817500261988E-2</v>
      </c>
      <c r="Y34" s="238">
        <f t="shared" ca="1" si="24"/>
        <v>4.4235817500261988E-2</v>
      </c>
      <c r="Z34" s="238">
        <f t="shared" ca="1" si="24"/>
        <v>4.4235817500261988E-2</v>
      </c>
      <c r="AA34" s="238">
        <f t="shared" ca="1" si="24"/>
        <v>4.4235817500261988E-2</v>
      </c>
      <c r="AB34" s="238">
        <f t="shared" ca="1" si="24"/>
        <v>4.4235817500261988E-2</v>
      </c>
      <c r="AC34" s="238">
        <f t="shared" ca="1" si="24"/>
        <v>4.4235817500261988E-2</v>
      </c>
      <c r="AD34" s="238">
        <f t="shared" ca="1" si="24"/>
        <v>4.4235817500261988E-2</v>
      </c>
      <c r="AE34" s="238">
        <f t="shared" ca="1" si="24"/>
        <v>4.4235817500261988E-2</v>
      </c>
      <c r="AF34" s="238">
        <f t="shared" ca="1" si="24"/>
        <v>4.4235817500261988E-2</v>
      </c>
      <c r="AG34" s="238">
        <f t="shared" ca="1" si="24"/>
        <v>4.4235817500261988E-2</v>
      </c>
      <c r="AH34" s="238">
        <f t="shared" ca="1" si="24"/>
        <v>4.4235817500261988E-2</v>
      </c>
      <c r="AI34" s="238">
        <f t="shared" ca="1" si="24"/>
        <v>4.4235817500261988E-2</v>
      </c>
      <c r="AJ34" s="238">
        <f t="shared" ca="1" si="24"/>
        <v>4.4235817500261988E-2</v>
      </c>
      <c r="AK34" s="238">
        <f t="shared" ca="1" si="24"/>
        <v>4.4235817500261988E-2</v>
      </c>
      <c r="AL34" s="238">
        <f t="shared" ref="AL34:BO34" ca="1" si="25">SUM(AL28:AL33)</f>
        <v>4.4235817500261988E-2</v>
      </c>
      <c r="AM34" s="238">
        <f t="shared" ca="1" si="25"/>
        <v>4.4235817500261988E-2</v>
      </c>
      <c r="AN34" s="238">
        <f t="shared" ca="1" si="25"/>
        <v>4.4235817500261988E-2</v>
      </c>
      <c r="AO34" s="238">
        <f t="shared" ca="1" si="25"/>
        <v>4.4235817500261988E-2</v>
      </c>
      <c r="AP34" s="238">
        <f t="shared" ca="1" si="25"/>
        <v>4.4235817500261988E-2</v>
      </c>
      <c r="AQ34" s="238">
        <f t="shared" ca="1" si="25"/>
        <v>4.4235817500261988E-2</v>
      </c>
      <c r="AR34" s="238">
        <f t="shared" ca="1" si="25"/>
        <v>4.4235817500261988E-2</v>
      </c>
      <c r="AS34" s="238">
        <f t="shared" ca="1" si="25"/>
        <v>4.4235817500261988E-2</v>
      </c>
      <c r="AT34" s="238">
        <f t="shared" ca="1" si="25"/>
        <v>4.4235817500261988E-2</v>
      </c>
      <c r="AU34" s="238">
        <f t="shared" ca="1" si="25"/>
        <v>2.9203828747652608E-2</v>
      </c>
      <c r="AV34" s="238">
        <f t="shared" ca="1" si="25"/>
        <v>2.272202305107586E-2</v>
      </c>
      <c r="AW34" s="238">
        <f t="shared" ca="1" si="25"/>
        <v>2.272202305107586E-2</v>
      </c>
      <c r="AX34" s="238">
        <f t="shared" ca="1" si="25"/>
        <v>2.272202305107586E-2</v>
      </c>
      <c r="AY34" s="238">
        <f t="shared" ca="1" si="25"/>
        <v>2.272202305107586E-2</v>
      </c>
      <c r="AZ34" s="238">
        <f t="shared" ca="1" si="25"/>
        <v>2.2722023051075825E-2</v>
      </c>
      <c r="BA34" s="238">
        <f t="shared" ca="1" si="25"/>
        <v>2.05817298386783E-2</v>
      </c>
      <c r="BB34" s="238">
        <f t="shared" ca="1" si="25"/>
        <v>1.7991357352791795E-2</v>
      </c>
      <c r="BC34" s="238">
        <f t="shared" ca="1" si="25"/>
        <v>1.5292083998990706E-2</v>
      </c>
      <c r="BD34" s="238">
        <f t="shared" ca="1" si="25"/>
        <v>8.7151317445166576E-3</v>
      </c>
      <c r="BE34" s="238">
        <f t="shared" ca="1" si="25"/>
        <v>0</v>
      </c>
      <c r="BF34" s="238">
        <f t="shared" ca="1" si="25"/>
        <v>0</v>
      </c>
      <c r="BG34" s="238">
        <f t="shared" ca="1" si="25"/>
        <v>0</v>
      </c>
      <c r="BH34" s="238">
        <f t="shared" ca="1" si="25"/>
        <v>0</v>
      </c>
      <c r="BI34" s="238">
        <f t="shared" ca="1" si="25"/>
        <v>0</v>
      </c>
      <c r="BJ34" s="238">
        <f t="shared" ca="1" si="25"/>
        <v>0</v>
      </c>
      <c r="BK34" s="238">
        <f t="shared" ca="1" si="25"/>
        <v>0</v>
      </c>
      <c r="BL34" s="238">
        <f t="shared" ca="1" si="25"/>
        <v>0</v>
      </c>
      <c r="BM34" s="238">
        <f t="shared" ca="1" si="25"/>
        <v>0</v>
      </c>
      <c r="BN34" s="238">
        <f t="shared" ca="1" si="25"/>
        <v>0</v>
      </c>
      <c r="BO34" s="238">
        <f t="shared" ca="1" si="25"/>
        <v>0</v>
      </c>
    </row>
    <row r="35" spans="1:67">
      <c r="A35" s="239" t="s">
        <v>24</v>
      </c>
      <c r="C35" s="241">
        <f ca="1">C34-'Inputs - Summary'!N241</f>
        <v>0</v>
      </c>
    </row>
    <row r="37" spans="1:67" ht="25.5">
      <c r="B37" s="217" t="s">
        <v>84</v>
      </c>
      <c r="C37" s="217" t="s">
        <v>85</v>
      </c>
      <c r="D37" s="217" t="s">
        <v>11</v>
      </c>
      <c r="E37" s="218" t="s">
        <v>24</v>
      </c>
      <c r="F37" s="219" t="s">
        <v>86</v>
      </c>
      <c r="G37" s="220">
        <v>2018</v>
      </c>
      <c r="H37" s="220">
        <f t="shared" ref="H37:AM37" si="26">G37+1</f>
        <v>2019</v>
      </c>
      <c r="I37" s="220">
        <f t="shared" si="26"/>
        <v>2020</v>
      </c>
      <c r="J37" s="220">
        <f t="shared" si="26"/>
        <v>2021</v>
      </c>
      <c r="K37" s="220">
        <f t="shared" si="26"/>
        <v>2022</v>
      </c>
      <c r="L37" s="220">
        <f t="shared" si="26"/>
        <v>2023</v>
      </c>
      <c r="M37" s="220">
        <f t="shared" si="26"/>
        <v>2024</v>
      </c>
      <c r="N37" s="220">
        <f t="shared" si="26"/>
        <v>2025</v>
      </c>
      <c r="O37" s="220">
        <f t="shared" si="26"/>
        <v>2026</v>
      </c>
      <c r="P37" s="220">
        <f t="shared" si="26"/>
        <v>2027</v>
      </c>
      <c r="Q37" s="220">
        <f t="shared" si="26"/>
        <v>2028</v>
      </c>
      <c r="R37" s="220">
        <f t="shared" si="26"/>
        <v>2029</v>
      </c>
      <c r="S37" s="220">
        <f t="shared" si="26"/>
        <v>2030</v>
      </c>
      <c r="T37" s="220">
        <f t="shared" si="26"/>
        <v>2031</v>
      </c>
      <c r="U37" s="220">
        <f t="shared" si="26"/>
        <v>2032</v>
      </c>
      <c r="V37" s="220">
        <f t="shared" si="26"/>
        <v>2033</v>
      </c>
      <c r="W37" s="220">
        <f t="shared" si="26"/>
        <v>2034</v>
      </c>
      <c r="X37" s="220">
        <f t="shared" si="26"/>
        <v>2035</v>
      </c>
      <c r="Y37" s="220">
        <f t="shared" si="26"/>
        <v>2036</v>
      </c>
      <c r="Z37" s="220">
        <f t="shared" si="26"/>
        <v>2037</v>
      </c>
      <c r="AA37" s="220">
        <f t="shared" si="26"/>
        <v>2038</v>
      </c>
      <c r="AB37" s="220">
        <f t="shared" si="26"/>
        <v>2039</v>
      </c>
      <c r="AC37" s="220">
        <f t="shared" si="26"/>
        <v>2040</v>
      </c>
      <c r="AD37" s="220">
        <f t="shared" si="26"/>
        <v>2041</v>
      </c>
      <c r="AE37" s="220">
        <f t="shared" si="26"/>
        <v>2042</v>
      </c>
      <c r="AF37" s="220">
        <f t="shared" si="26"/>
        <v>2043</v>
      </c>
      <c r="AG37" s="220">
        <f t="shared" si="26"/>
        <v>2044</v>
      </c>
      <c r="AH37" s="220">
        <f t="shared" si="26"/>
        <v>2045</v>
      </c>
      <c r="AI37" s="220">
        <f t="shared" si="26"/>
        <v>2046</v>
      </c>
      <c r="AJ37" s="220">
        <f t="shared" si="26"/>
        <v>2047</v>
      </c>
      <c r="AK37" s="220">
        <f t="shared" si="26"/>
        <v>2048</v>
      </c>
      <c r="AL37" s="220">
        <f t="shared" si="26"/>
        <v>2049</v>
      </c>
      <c r="AM37" s="220">
        <f t="shared" si="26"/>
        <v>2050</v>
      </c>
      <c r="AN37" s="220">
        <f t="shared" ref="AN37:BO37" si="27">AM37+1</f>
        <v>2051</v>
      </c>
      <c r="AO37" s="220">
        <f t="shared" si="27"/>
        <v>2052</v>
      </c>
      <c r="AP37" s="220">
        <f t="shared" si="27"/>
        <v>2053</v>
      </c>
      <c r="AQ37" s="220">
        <f t="shared" si="27"/>
        <v>2054</v>
      </c>
      <c r="AR37" s="220">
        <f t="shared" si="27"/>
        <v>2055</v>
      </c>
      <c r="AS37" s="220">
        <f t="shared" si="27"/>
        <v>2056</v>
      </c>
      <c r="AT37" s="220">
        <f t="shared" si="27"/>
        <v>2057</v>
      </c>
      <c r="AU37" s="220">
        <f t="shared" si="27"/>
        <v>2058</v>
      </c>
      <c r="AV37" s="220">
        <f t="shared" si="27"/>
        <v>2059</v>
      </c>
      <c r="AW37" s="220">
        <f t="shared" si="27"/>
        <v>2060</v>
      </c>
      <c r="AX37" s="220">
        <f t="shared" si="27"/>
        <v>2061</v>
      </c>
      <c r="AY37" s="220">
        <f t="shared" si="27"/>
        <v>2062</v>
      </c>
      <c r="AZ37" s="220">
        <f t="shared" si="27"/>
        <v>2063</v>
      </c>
      <c r="BA37" s="220">
        <f t="shared" si="27"/>
        <v>2064</v>
      </c>
      <c r="BB37" s="220">
        <f t="shared" si="27"/>
        <v>2065</v>
      </c>
      <c r="BC37" s="220">
        <f t="shared" si="27"/>
        <v>2066</v>
      </c>
      <c r="BD37" s="220">
        <f t="shared" si="27"/>
        <v>2067</v>
      </c>
      <c r="BE37" s="220">
        <f t="shared" si="27"/>
        <v>2068</v>
      </c>
      <c r="BF37" s="220">
        <f t="shared" si="27"/>
        <v>2069</v>
      </c>
      <c r="BG37" s="220">
        <f t="shared" si="27"/>
        <v>2070</v>
      </c>
      <c r="BH37" s="220">
        <f t="shared" si="27"/>
        <v>2071</v>
      </c>
      <c r="BI37" s="220">
        <f t="shared" si="27"/>
        <v>2072</v>
      </c>
      <c r="BJ37" s="220">
        <f t="shared" si="27"/>
        <v>2073</v>
      </c>
      <c r="BK37" s="220">
        <f t="shared" si="27"/>
        <v>2074</v>
      </c>
      <c r="BL37" s="220">
        <f t="shared" si="27"/>
        <v>2075</v>
      </c>
      <c r="BM37" s="220">
        <f t="shared" si="27"/>
        <v>2076</v>
      </c>
      <c r="BN37" s="220">
        <f t="shared" si="27"/>
        <v>2077</v>
      </c>
      <c r="BO37" s="220">
        <f t="shared" si="27"/>
        <v>2078</v>
      </c>
    </row>
    <row r="38" spans="1:67" ht="15">
      <c r="A38" s="221" t="str">
        <f>'Inputs - Summary'!C31</f>
        <v>Supply Regs/Valve stations</v>
      </c>
      <c r="B38" s="222"/>
      <c r="C38" s="223"/>
      <c r="D38" s="224"/>
      <c r="E38" s="225"/>
      <c r="F38" s="226"/>
    </row>
    <row r="39" spans="1:67" outlineLevel="1">
      <c r="A39" s="209" t="s">
        <v>81</v>
      </c>
      <c r="B39" s="240">
        <f>INDEX('Inputs - Summary'!$I$43:$I$52,MATCH(A38,'Inputs - Summary'!$C$43:$C$52,0),1)-SUMIFS('Inputs - Summary'!$O$74:$O$153,'Inputs - Summary'!$C$74:$C$153,A38,'Inputs - Summary'!$D$74:$D$153,A39)</f>
        <v>16.511140206493948</v>
      </c>
      <c r="C39" s="227">
        <f t="shared" ref="C39:C44" si="28">B39*$C$2</f>
        <v>18.099386158220714</v>
      </c>
      <c r="D39" s="228">
        <f>MAX(0,INDEX('Inputs - Summary'!$E$43:$E$52,MATCH(A38,'Inputs - Summary'!$C$43:$C$52,0))-5)</f>
        <v>13.324766248930214</v>
      </c>
      <c r="E39" s="229">
        <f t="shared" ref="E39:E45" si="29">C39-F39</f>
        <v>0</v>
      </c>
      <c r="F39" s="230">
        <f t="shared" ref="F39:F44" si="30">SUM(G39:BO39)</f>
        <v>18.099386158220714</v>
      </c>
      <c r="G39" s="231">
        <f t="shared" ref="G39:G44" si="31">IF(C39&lt;0,C39,IF(G$2&gt;$D39,C39,$C39/$D39))</f>
        <v>1.3583267293468531</v>
      </c>
      <c r="H39" s="232">
        <f>IF($C39&lt;0,$C39-SUM($G39:G39),IF(H$2&gt;=$D39,$C39-SUM($G39:G39),$C39/$D39))</f>
        <v>1.3583267293468531</v>
      </c>
      <c r="I39" s="232">
        <f>IF($C39&lt;0,$C39-SUM($G39:H39),IF(I$2&gt;=$D39,$C39-SUM($G39:H39),$C39/$D39))</f>
        <v>1.3583267293468531</v>
      </c>
      <c r="J39" s="232">
        <f>IF($C39&lt;0,$C39-SUM($G39:I39),IF(J$2&gt;=$D39,$C39-SUM($G39:I39),$C39/$D39))</f>
        <v>1.3583267293468531</v>
      </c>
      <c r="K39" s="232">
        <f>IF($C39&lt;0,$C39-SUM($G39:J39),IF(K$2&gt;=$D39,$C39-SUM($G39:J39),$C39/$D39))</f>
        <v>1.3583267293468531</v>
      </c>
      <c r="L39" s="232">
        <f>IF($C39&lt;0,$C39-SUM($G39:K39),IF(L$2&gt;=$D39,$C39-SUM($G39:K39),$C39/$D39))</f>
        <v>1.3583267293468531</v>
      </c>
      <c r="M39" s="232">
        <f>IF($C39&lt;0,$C39-SUM($G39:L39),IF(M$2&gt;=$D39,$C39-SUM($G39:L39),$C39/$D39))</f>
        <v>1.3583267293468531</v>
      </c>
      <c r="N39" s="232">
        <f>IF($C39&lt;0,$C39-SUM($G39:M39),IF(N$2&gt;=$D39,$C39-SUM($G39:M39),$C39/$D39))</f>
        <v>1.3583267293468531</v>
      </c>
      <c r="O39" s="232">
        <f>IF($C39&lt;0,$C39-SUM($G39:N39),IF(O$2&gt;=$D39,$C39-SUM($G39:N39),$C39/$D39))</f>
        <v>1.3583267293468531</v>
      </c>
      <c r="P39" s="232">
        <f>IF($C39&lt;0,$C39-SUM($G39:O39),IF(P$2&gt;=$D39,$C39-SUM($G39:O39),$C39/$D39))</f>
        <v>1.3583267293468531</v>
      </c>
      <c r="Q39" s="232">
        <f>IF($C39&lt;0,$C39-SUM($G39:P39),IF(Q$2&gt;=$D39,$C39-SUM($G39:P39),$C39/$D39))</f>
        <v>1.3583267293468531</v>
      </c>
      <c r="R39" s="232">
        <f>IF($C39&lt;0,$C39-SUM($G39:Q39),IF(R$2&gt;=$D39,$C39-SUM($G39:Q39),$C39/$D39))</f>
        <v>1.3583267293468531</v>
      </c>
      <c r="S39" s="232">
        <f>IF($C39&lt;0,$C39-SUM($G39:R39),IF(S$2&gt;=$D39,$C39-SUM($G39:R39),$C39/$D39))</f>
        <v>1.3583267293468531</v>
      </c>
      <c r="T39" s="232">
        <f>IF($C39&lt;0,$C39-SUM($G39:S39),IF(T$2&gt;=$D39,$C39-SUM($G39:S39),$C39/$D39))</f>
        <v>0.4411386767116241</v>
      </c>
      <c r="U39" s="232">
        <f>IF($C39&lt;0,$C39-SUM($G39:T39),IF(U$2&gt;=$D39,$C39-SUM($G39:T39),$C39/$D39))</f>
        <v>0</v>
      </c>
      <c r="V39" s="232">
        <f>IF($C39&lt;0,$C39-SUM($G39:U39),IF(V$2&gt;=$D39,$C39-SUM($G39:U39),$C39/$D39))</f>
        <v>0</v>
      </c>
      <c r="W39" s="232">
        <f>IF($C39&lt;0,$C39-SUM($G39:V39),IF(W$2&gt;=$D39,$C39-SUM($G39:V39),$C39/$D39))</f>
        <v>0</v>
      </c>
      <c r="X39" s="232">
        <f>IF($C39&lt;0,$C39-SUM($G39:W39),IF(X$2&gt;=$D39,$C39-SUM($G39:W39),$C39/$D39))</f>
        <v>0</v>
      </c>
      <c r="Y39" s="232">
        <f>IF($C39&lt;0,$C39-SUM($G39:X39),IF(Y$2&gt;=$D39,$C39-SUM($G39:X39),$C39/$D39))</f>
        <v>0</v>
      </c>
      <c r="Z39" s="232">
        <f>IF($C39&lt;0,$C39-SUM($G39:Y39),IF(Z$2&gt;=$D39,$C39-SUM($G39:Y39),$C39/$D39))</f>
        <v>0</v>
      </c>
      <c r="AA39" s="232">
        <f>IF($C39&lt;0,$C39-SUM($G39:Z39),IF(AA$2&gt;=$D39,$C39-SUM($G39:Z39),$C39/$D39))</f>
        <v>0</v>
      </c>
      <c r="AB39" s="232">
        <f>IF($C39&lt;0,$C39-SUM($G39:AA39),IF(AB$2&gt;=$D39,$C39-SUM($G39:AA39),$C39/$D39))</f>
        <v>0</v>
      </c>
      <c r="AC39" s="232">
        <f>IF($C39&lt;0,$C39-SUM($G39:AB39),IF(AC$2&gt;=$D39,$C39-SUM($G39:AB39),$C39/$D39))</f>
        <v>0</v>
      </c>
      <c r="AD39" s="232">
        <f>IF($C39&lt;0,$C39-SUM($G39:AC39),IF(AD$2&gt;=$D39,$C39-SUM($G39:AC39),$C39/$D39))</f>
        <v>0</v>
      </c>
      <c r="AE39" s="232">
        <f>IF($C39&lt;0,$C39-SUM($G39:AD39),IF(AE$2&gt;=$D39,$C39-SUM($G39:AD39),$C39/$D39))</f>
        <v>0</v>
      </c>
      <c r="AF39" s="232">
        <f>IF($C39&lt;0,$C39-SUM($G39:AE39),IF(AF$2&gt;=$D39,$C39-SUM($G39:AE39),$C39/$D39))</f>
        <v>0</v>
      </c>
      <c r="AG39" s="232">
        <f>IF($C39&lt;0,$C39-SUM($G39:AF39),IF(AG$2&gt;=$D39,$C39-SUM($G39:AF39),$C39/$D39))</f>
        <v>0</v>
      </c>
      <c r="AH39" s="232">
        <f>IF($C39&lt;0,$C39-SUM($G39:AG39),IF(AH$2&gt;=$D39,$C39-SUM($G39:AG39),$C39/$D39))</f>
        <v>0</v>
      </c>
      <c r="AI39" s="232">
        <f>IF($C39&lt;0,$C39-SUM($G39:AH39),IF(AI$2&gt;=$D39,$C39-SUM($G39:AH39),$C39/$D39))</f>
        <v>0</v>
      </c>
      <c r="AJ39" s="232">
        <f>IF($C39&lt;0,$C39-SUM($G39:AI39),IF(AJ$2&gt;=$D39,$C39-SUM($G39:AI39),$C39/$D39))</f>
        <v>0</v>
      </c>
      <c r="AK39" s="232">
        <f>IF($C39&lt;0,$C39-SUM($G39:AJ39),IF(AK$2&gt;=$D39,$C39-SUM($G39:AJ39),$C39/$D39))</f>
        <v>0</v>
      </c>
      <c r="AL39" s="232">
        <f>IF($C39&lt;0,$C39-SUM($G39:AK39),IF(AL$2&gt;=$D39,$C39-SUM($G39:AK39),$C39/$D39))</f>
        <v>0</v>
      </c>
      <c r="AM39" s="232">
        <f>IF($C39&lt;0,$C39-SUM($G39:AL39),IF(AM$2&gt;=$D39,$C39-SUM($G39:AL39),$C39/$D39))</f>
        <v>0</v>
      </c>
      <c r="AN39" s="232">
        <f>IF($C39&lt;0,$C39-SUM($G39:AM39),IF(AN$2&gt;=$D39,$C39-SUM($G39:AM39),$C39/$D39))</f>
        <v>0</v>
      </c>
      <c r="AO39" s="232">
        <f>IF($C39&lt;0,$C39-SUM($G39:AN39),IF(AO$2&gt;=$D39,$C39-SUM($G39:AN39),$C39/$D39))</f>
        <v>0</v>
      </c>
      <c r="AP39" s="232">
        <f>IF($C39&lt;0,$C39-SUM($G39:AO39),IF(AP$2&gt;=$D39,$C39-SUM($G39:AO39),$C39/$D39))</f>
        <v>0</v>
      </c>
      <c r="AQ39" s="232">
        <f>IF($C39&lt;0,$C39-SUM($G39:AP39),IF(AQ$2&gt;=$D39,$C39-SUM($G39:AP39),$C39/$D39))</f>
        <v>0</v>
      </c>
      <c r="AR39" s="232">
        <f>IF($C39&lt;0,$C39-SUM($G39:AQ39),IF(AR$2&gt;=$D39,$C39-SUM($G39:AQ39),$C39/$D39))</f>
        <v>0</v>
      </c>
      <c r="AS39" s="232">
        <f>IF($C39&lt;0,$C39-SUM($G39:AR39),IF(AS$2&gt;=$D39,$C39-SUM($G39:AR39),$C39/$D39))</f>
        <v>0</v>
      </c>
      <c r="AT39" s="232">
        <f>IF($C39&lt;0,$C39-SUM($G39:AS39),IF(AT$2&gt;=$D39,$C39-SUM($G39:AS39),$C39/$D39))</f>
        <v>0</v>
      </c>
      <c r="AU39" s="232">
        <f>IF($C39&lt;0,$C39-SUM($G39:AT39),IF(AU$2&gt;=$D39,$C39-SUM($G39:AT39),$C39/$D39))</f>
        <v>0</v>
      </c>
      <c r="AV39" s="232">
        <f>IF($C39&lt;0,$C39-SUM($G39:AU39),IF(AV$2&gt;=$D39,$C39-SUM($G39:AU39),$C39/$D39))</f>
        <v>0</v>
      </c>
      <c r="AW39" s="232">
        <f>IF($C39&lt;0,$C39-SUM($G39:AV39),IF(AW$2&gt;=$D39,$C39-SUM($G39:AV39),$C39/$D39))</f>
        <v>0</v>
      </c>
      <c r="AX39" s="232">
        <f>IF($C39&lt;0,$C39-SUM($G39:AW39),IF(AX$2&gt;=$D39,$C39-SUM($G39:AW39),$C39/$D39))</f>
        <v>0</v>
      </c>
      <c r="AY39" s="232">
        <f>IF($C39&lt;0,$C39-SUM($G39:AX39),IF(AY$2&gt;=$D39,$C39-SUM($G39:AX39),$C39/$D39))</f>
        <v>0</v>
      </c>
      <c r="AZ39" s="232">
        <f>IF($C39&lt;0,$C39-SUM($G39:AY39),IF(AZ$2&gt;=$D39,$C39-SUM($G39:AY39),$C39/$D39))</f>
        <v>0</v>
      </c>
      <c r="BA39" s="232">
        <f>IF($C39&lt;0,$C39-SUM($G39:AZ39),IF(BA$2&gt;=$D39,$C39-SUM($G39:AZ39),$C39/$D39))</f>
        <v>0</v>
      </c>
      <c r="BB39" s="232">
        <f>IF($C39&lt;0,$C39-SUM($G39:BA39),IF(BB$2&gt;=$D39,$C39-SUM($G39:BA39),$C39/$D39))</f>
        <v>0</v>
      </c>
      <c r="BC39" s="232">
        <f>IF($C39&lt;0,$C39-SUM($G39:BB39),IF(BC$2&gt;=$D39,$C39-SUM($G39:BB39),$C39/$D39))</f>
        <v>0</v>
      </c>
      <c r="BD39" s="232">
        <f>IF($C39&lt;0,$C39-SUM($G39:BC39),IF(BD$2&gt;=$D39,$C39-SUM($G39:BC39),$C39/$D39))</f>
        <v>0</v>
      </c>
      <c r="BE39" s="232">
        <f>IF($C39&lt;0,$C39-SUM($G39:BD39),IF(BE$2&gt;=$D39,$C39-SUM($G39:BD39),$C39/$D39))</f>
        <v>0</v>
      </c>
      <c r="BF39" s="232">
        <f>IF($C39&lt;0,$C39-SUM($G39:BE39),IF(BF$2&gt;=$D39,$C39-SUM($G39:BE39),$C39/$D39))</f>
        <v>0</v>
      </c>
      <c r="BG39" s="232">
        <f>IF($C39&lt;0,$C39-SUM($G39:BF39),IF(BG$2&gt;=$D39,$C39-SUM($G39:BF39),$C39/$D39))</f>
        <v>0</v>
      </c>
      <c r="BH39" s="232">
        <f>IF($C39&lt;0,$C39-SUM($G39:BG39),IF(BH$2&gt;=$D39,$C39-SUM($G39:BG39),$C39/$D39))</f>
        <v>0</v>
      </c>
      <c r="BI39" s="232">
        <f>IF($C39&lt;0,$C39-SUM($G39:BH39),IF(BI$2&gt;=$D39,$C39-SUM($G39:BH39),$C39/$D39))</f>
        <v>0</v>
      </c>
      <c r="BJ39" s="232">
        <f>IF($C39&lt;0,$C39-SUM($G39:BI39),IF(BJ$2&gt;=$D39,$C39-SUM($G39:BI39),$C39/$D39))</f>
        <v>0</v>
      </c>
      <c r="BK39" s="232">
        <f>IF($C39&lt;0,$C39-SUM($G39:BJ39),IF(BK$2&gt;=$D39,$C39-SUM($G39:BJ39),$C39/$D39))</f>
        <v>0</v>
      </c>
      <c r="BL39" s="232">
        <f>IF($C39&lt;0,$C39-SUM($G39:BK39),IF(BL$2&gt;=$D39,$C39-SUM($G39:BK39),$C39/$D39))</f>
        <v>0</v>
      </c>
      <c r="BM39" s="232">
        <f>IF($C39&lt;0,$C39-SUM($G39:BL39),IF(BM$2&gt;=$D39,$C39-SUM($G39:BL39),$C39/$D39))</f>
        <v>0</v>
      </c>
      <c r="BN39" s="232">
        <f>IF($C39&lt;0,$C39-SUM($G39:BM39),IF(BN$2&gt;=$D39,$C39-SUM($G39:BM39),$C39/$D39))</f>
        <v>0</v>
      </c>
      <c r="BO39" s="232">
        <f>IF($C39&lt;0,$C39-SUM($G39:BN39),IF(BO$2&gt;=$D39,$C39-SUM($G39:BN39),$C39/$D39))</f>
        <v>0</v>
      </c>
    </row>
    <row r="40" spans="1:67" outlineLevel="1">
      <c r="A40" s="268">
        <v>1</v>
      </c>
      <c r="B40" s="233">
        <f ca="1">(INDEX('Inputs - Summary'!$J$59:$N$68,MATCH(A38,'Inputs - Summary'!$C$59:$C$68,0),A40)/OFFSET('Inputs - Summary'!$I$18,0,A40))-SUMIFS('Inputs - Summary'!$O$74:$O$153,'Inputs - Summary'!$C$74:$C$153,A38,'Inputs - Summary'!$D$74:$D$153,A40)</f>
        <v>0.71258204311152684</v>
      </c>
      <c r="C40" s="227">
        <f t="shared" ca="1" si="28"/>
        <v>0.78112700918237044</v>
      </c>
      <c r="D40" s="228">
        <f>MAX(0,INDEX('Inputs - Summary'!$F$43:$F$52,MATCH(A38,'Inputs - Summary'!$C$43:$C$52,0))-5+A40)</f>
        <v>46</v>
      </c>
      <c r="E40" s="229">
        <f t="shared" ca="1" si="29"/>
        <v>0</v>
      </c>
      <c r="F40" s="230">
        <f t="shared" ca="1" si="30"/>
        <v>0.78112700918237044</v>
      </c>
      <c r="G40" s="231">
        <f t="shared" ca="1" si="31"/>
        <v>1.6981021938747183E-2</v>
      </c>
      <c r="H40" s="232">
        <f ca="1">IF($C40&lt;0,$C40-SUM($G40:G40),IF(H$2&gt;=$D40,$C40-SUM($G40:G40),$C40/$D40))</f>
        <v>1.6981021938747183E-2</v>
      </c>
      <c r="I40" s="232">
        <f ca="1">IF($C40&lt;0,$C40-SUM($G40:H40),IF(I$2&gt;=$D40,$C40-SUM($G40:H40),$C40/$D40))</f>
        <v>1.6981021938747183E-2</v>
      </c>
      <c r="J40" s="232">
        <f ca="1">IF($C40&lt;0,$C40-SUM($G40:I40),IF(J$2&gt;=$D40,$C40-SUM($G40:I40),$C40/$D40))</f>
        <v>1.6981021938747183E-2</v>
      </c>
      <c r="K40" s="232">
        <f ca="1">IF($C40&lt;0,$C40-SUM($G40:J40),IF(K$2&gt;=$D40,$C40-SUM($G40:J40),$C40/$D40))</f>
        <v>1.6981021938747183E-2</v>
      </c>
      <c r="L40" s="232">
        <f ca="1">IF($C40&lt;0,$C40-SUM($G40:K40),IF(L$2&gt;=$D40,$C40-SUM($G40:K40),$C40/$D40))</f>
        <v>1.6981021938747183E-2</v>
      </c>
      <c r="M40" s="232">
        <f ca="1">IF($C40&lt;0,$C40-SUM($G40:L40),IF(M$2&gt;=$D40,$C40-SUM($G40:L40),$C40/$D40))</f>
        <v>1.6981021938747183E-2</v>
      </c>
      <c r="N40" s="232">
        <f ca="1">IF($C40&lt;0,$C40-SUM($G40:M40),IF(N$2&gt;=$D40,$C40-SUM($G40:M40),$C40/$D40))</f>
        <v>1.6981021938747183E-2</v>
      </c>
      <c r="O40" s="232">
        <f ca="1">IF($C40&lt;0,$C40-SUM($G40:N40),IF(O$2&gt;=$D40,$C40-SUM($G40:N40),$C40/$D40))</f>
        <v>1.6981021938747183E-2</v>
      </c>
      <c r="P40" s="232">
        <f ca="1">IF($C40&lt;0,$C40-SUM($G40:O40),IF(P$2&gt;=$D40,$C40-SUM($G40:O40),$C40/$D40))</f>
        <v>1.6981021938747183E-2</v>
      </c>
      <c r="Q40" s="232">
        <f ca="1">IF($C40&lt;0,$C40-SUM($G40:P40),IF(Q$2&gt;=$D40,$C40-SUM($G40:P40),$C40/$D40))</f>
        <v>1.6981021938747183E-2</v>
      </c>
      <c r="R40" s="232">
        <f ca="1">IF($C40&lt;0,$C40-SUM($G40:Q40),IF(R$2&gt;=$D40,$C40-SUM($G40:Q40),$C40/$D40))</f>
        <v>1.6981021938747183E-2</v>
      </c>
      <c r="S40" s="232">
        <f ca="1">IF($C40&lt;0,$C40-SUM($G40:R40),IF(S$2&gt;=$D40,$C40-SUM($G40:R40),$C40/$D40))</f>
        <v>1.6981021938747183E-2</v>
      </c>
      <c r="T40" s="232">
        <f ca="1">IF($C40&lt;0,$C40-SUM($G40:S40),IF(T$2&gt;=$D40,$C40-SUM($G40:S40),$C40/$D40))</f>
        <v>1.6981021938747183E-2</v>
      </c>
      <c r="U40" s="232">
        <f ca="1">IF($C40&lt;0,$C40-SUM($G40:T40),IF(U$2&gt;=$D40,$C40-SUM($G40:T40),$C40/$D40))</f>
        <v>1.6981021938747183E-2</v>
      </c>
      <c r="V40" s="232">
        <f ca="1">IF($C40&lt;0,$C40-SUM($G40:U40),IF(V$2&gt;=$D40,$C40-SUM($G40:U40),$C40/$D40))</f>
        <v>1.6981021938747183E-2</v>
      </c>
      <c r="W40" s="232">
        <f ca="1">IF($C40&lt;0,$C40-SUM($G40:V40),IF(W$2&gt;=$D40,$C40-SUM($G40:V40),$C40/$D40))</f>
        <v>1.6981021938747183E-2</v>
      </c>
      <c r="X40" s="232">
        <f ca="1">IF($C40&lt;0,$C40-SUM($G40:W40),IF(X$2&gt;=$D40,$C40-SUM($G40:W40),$C40/$D40))</f>
        <v>1.6981021938747183E-2</v>
      </c>
      <c r="Y40" s="232">
        <f ca="1">IF($C40&lt;0,$C40-SUM($G40:X40),IF(Y$2&gt;=$D40,$C40-SUM($G40:X40),$C40/$D40))</f>
        <v>1.6981021938747183E-2</v>
      </c>
      <c r="Z40" s="232">
        <f ca="1">IF($C40&lt;0,$C40-SUM($G40:Y40),IF(Z$2&gt;=$D40,$C40-SUM($G40:Y40),$C40/$D40))</f>
        <v>1.6981021938747183E-2</v>
      </c>
      <c r="AA40" s="232">
        <f ca="1">IF($C40&lt;0,$C40-SUM($G40:Z40),IF(AA$2&gt;=$D40,$C40-SUM($G40:Z40),$C40/$D40))</f>
        <v>1.6981021938747183E-2</v>
      </c>
      <c r="AB40" s="232">
        <f ca="1">IF($C40&lt;0,$C40-SUM($G40:AA40),IF(AB$2&gt;=$D40,$C40-SUM($G40:AA40),$C40/$D40))</f>
        <v>1.6981021938747183E-2</v>
      </c>
      <c r="AC40" s="232">
        <f ca="1">IF($C40&lt;0,$C40-SUM($G40:AB40),IF(AC$2&gt;=$D40,$C40-SUM($G40:AB40),$C40/$D40))</f>
        <v>1.6981021938747183E-2</v>
      </c>
      <c r="AD40" s="232">
        <f ca="1">IF($C40&lt;0,$C40-SUM($G40:AC40),IF(AD$2&gt;=$D40,$C40-SUM($G40:AC40),$C40/$D40))</f>
        <v>1.6981021938747183E-2</v>
      </c>
      <c r="AE40" s="232">
        <f ca="1">IF($C40&lt;0,$C40-SUM($G40:AD40),IF(AE$2&gt;=$D40,$C40-SUM($G40:AD40),$C40/$D40))</f>
        <v>1.6981021938747183E-2</v>
      </c>
      <c r="AF40" s="232">
        <f ca="1">IF($C40&lt;0,$C40-SUM($G40:AE40),IF(AF$2&gt;=$D40,$C40-SUM($G40:AE40),$C40/$D40))</f>
        <v>1.6981021938747183E-2</v>
      </c>
      <c r="AG40" s="232">
        <f ca="1">IF($C40&lt;0,$C40-SUM($G40:AF40),IF(AG$2&gt;=$D40,$C40-SUM($G40:AF40),$C40/$D40))</f>
        <v>1.6981021938747183E-2</v>
      </c>
      <c r="AH40" s="232">
        <f ca="1">IF($C40&lt;0,$C40-SUM($G40:AG40),IF(AH$2&gt;=$D40,$C40-SUM($G40:AG40),$C40/$D40))</f>
        <v>1.6981021938747183E-2</v>
      </c>
      <c r="AI40" s="232">
        <f ca="1">IF($C40&lt;0,$C40-SUM($G40:AH40),IF(AI$2&gt;=$D40,$C40-SUM($G40:AH40),$C40/$D40))</f>
        <v>1.6981021938747183E-2</v>
      </c>
      <c r="AJ40" s="232">
        <f ca="1">IF($C40&lt;0,$C40-SUM($G40:AI40),IF(AJ$2&gt;=$D40,$C40-SUM($G40:AI40),$C40/$D40))</f>
        <v>1.6981021938747183E-2</v>
      </c>
      <c r="AK40" s="232">
        <f ca="1">IF($C40&lt;0,$C40-SUM($G40:AJ40),IF(AK$2&gt;=$D40,$C40-SUM($G40:AJ40),$C40/$D40))</f>
        <v>1.6981021938747183E-2</v>
      </c>
      <c r="AL40" s="232">
        <f ca="1">IF($C40&lt;0,$C40-SUM($G40:AK40),IF(AL$2&gt;=$D40,$C40-SUM($G40:AK40),$C40/$D40))</f>
        <v>1.6981021938747183E-2</v>
      </c>
      <c r="AM40" s="232">
        <f ca="1">IF($C40&lt;0,$C40-SUM($G40:AL40),IF(AM$2&gt;=$D40,$C40-SUM($G40:AL40),$C40/$D40))</f>
        <v>1.6981021938747183E-2</v>
      </c>
      <c r="AN40" s="232">
        <f ca="1">IF($C40&lt;0,$C40-SUM($G40:AM40),IF(AN$2&gt;=$D40,$C40-SUM($G40:AM40),$C40/$D40))</f>
        <v>1.6981021938747183E-2</v>
      </c>
      <c r="AO40" s="232">
        <f ca="1">IF($C40&lt;0,$C40-SUM($G40:AN40),IF(AO$2&gt;=$D40,$C40-SUM($G40:AN40),$C40/$D40))</f>
        <v>1.6981021938747183E-2</v>
      </c>
      <c r="AP40" s="232">
        <f ca="1">IF($C40&lt;0,$C40-SUM($G40:AO40),IF(AP$2&gt;=$D40,$C40-SUM($G40:AO40),$C40/$D40))</f>
        <v>1.6981021938747183E-2</v>
      </c>
      <c r="AQ40" s="232">
        <f ca="1">IF($C40&lt;0,$C40-SUM($G40:AP40),IF(AQ$2&gt;=$D40,$C40-SUM($G40:AP40),$C40/$D40))</f>
        <v>1.6981021938747183E-2</v>
      </c>
      <c r="AR40" s="232">
        <f ca="1">IF($C40&lt;0,$C40-SUM($G40:AQ40),IF(AR$2&gt;=$D40,$C40-SUM($G40:AQ40),$C40/$D40))</f>
        <v>1.6981021938747183E-2</v>
      </c>
      <c r="AS40" s="232">
        <f ca="1">IF($C40&lt;0,$C40-SUM($G40:AR40),IF(AS$2&gt;=$D40,$C40-SUM($G40:AR40),$C40/$D40))</f>
        <v>1.6981021938747183E-2</v>
      </c>
      <c r="AT40" s="232">
        <f ca="1">IF($C40&lt;0,$C40-SUM($G40:AS40),IF(AT$2&gt;=$D40,$C40-SUM($G40:AS40),$C40/$D40))</f>
        <v>1.6981021938747183E-2</v>
      </c>
      <c r="AU40" s="232">
        <f ca="1">IF($C40&lt;0,$C40-SUM($G40:AT40),IF(AU$2&gt;=$D40,$C40-SUM($G40:AT40),$C40/$D40))</f>
        <v>1.6981021938747183E-2</v>
      </c>
      <c r="AV40" s="232">
        <f ca="1">IF($C40&lt;0,$C40-SUM($G40:AU40),IF(AV$2&gt;=$D40,$C40-SUM($G40:AU40),$C40/$D40))</f>
        <v>1.6981021938747183E-2</v>
      </c>
      <c r="AW40" s="232">
        <f ca="1">IF($C40&lt;0,$C40-SUM($G40:AV40),IF(AW$2&gt;=$D40,$C40-SUM($G40:AV40),$C40/$D40))</f>
        <v>1.6981021938747183E-2</v>
      </c>
      <c r="AX40" s="232">
        <f ca="1">IF($C40&lt;0,$C40-SUM($G40:AW40),IF(AX$2&gt;=$D40,$C40-SUM($G40:AW40),$C40/$D40))</f>
        <v>1.6981021938747183E-2</v>
      </c>
      <c r="AY40" s="232">
        <f ca="1">IF($C40&lt;0,$C40-SUM($G40:AX40),IF(AY$2&gt;=$D40,$C40-SUM($G40:AX40),$C40/$D40))</f>
        <v>1.6981021938747183E-2</v>
      </c>
      <c r="AZ40" s="232">
        <f ca="1">IF($C40&lt;0,$C40-SUM($G40:AY40),IF(AZ$2&gt;=$D40,$C40-SUM($G40:AY40),$C40/$D40))</f>
        <v>1.6981021938747398E-2</v>
      </c>
      <c r="BA40" s="232">
        <f ca="1">IF($C40&lt;0,$C40-SUM($G40:AZ40),IF(BA$2&gt;=$D40,$C40-SUM($G40:AZ40),$C40/$D40))</f>
        <v>0</v>
      </c>
      <c r="BB40" s="232">
        <f ca="1">IF($C40&lt;0,$C40-SUM($G40:BA40),IF(BB$2&gt;=$D40,$C40-SUM($G40:BA40),$C40/$D40))</f>
        <v>0</v>
      </c>
      <c r="BC40" s="232">
        <f ca="1">IF($C40&lt;0,$C40-SUM($G40:BB40),IF(BC$2&gt;=$D40,$C40-SUM($G40:BB40),$C40/$D40))</f>
        <v>0</v>
      </c>
      <c r="BD40" s="232">
        <f ca="1">IF($C40&lt;0,$C40-SUM($G40:BC40),IF(BD$2&gt;=$D40,$C40-SUM($G40:BC40),$C40/$D40))</f>
        <v>0</v>
      </c>
      <c r="BE40" s="232">
        <f ca="1">IF($C40&lt;0,$C40-SUM($G40:BD40),IF(BE$2&gt;=$D40,$C40-SUM($G40:BD40),$C40/$D40))</f>
        <v>0</v>
      </c>
      <c r="BF40" s="232">
        <f ca="1">IF($C40&lt;0,$C40-SUM($G40:BE40),IF(BF$2&gt;=$D40,$C40-SUM($G40:BE40),$C40/$D40))</f>
        <v>0</v>
      </c>
      <c r="BG40" s="232">
        <f ca="1">IF($C40&lt;0,$C40-SUM($G40:BF40),IF(BG$2&gt;=$D40,$C40-SUM($G40:BF40),$C40/$D40))</f>
        <v>0</v>
      </c>
      <c r="BH40" s="232">
        <f ca="1">IF($C40&lt;0,$C40-SUM($G40:BG40),IF(BH$2&gt;=$D40,$C40-SUM($G40:BG40),$C40/$D40))</f>
        <v>0</v>
      </c>
      <c r="BI40" s="232">
        <f ca="1">IF($C40&lt;0,$C40-SUM($G40:BH40),IF(BI$2&gt;=$D40,$C40-SUM($G40:BH40),$C40/$D40))</f>
        <v>0</v>
      </c>
      <c r="BJ40" s="232">
        <f ca="1">IF($C40&lt;0,$C40-SUM($G40:BI40),IF(BJ$2&gt;=$D40,$C40-SUM($G40:BI40),$C40/$D40))</f>
        <v>0</v>
      </c>
      <c r="BK40" s="232">
        <f ca="1">IF($C40&lt;0,$C40-SUM($G40:BJ40),IF(BK$2&gt;=$D40,$C40-SUM($G40:BJ40),$C40/$D40))</f>
        <v>0</v>
      </c>
      <c r="BL40" s="232">
        <f ca="1">IF($C40&lt;0,$C40-SUM($G40:BK40),IF(BL$2&gt;=$D40,$C40-SUM($G40:BK40),$C40/$D40))</f>
        <v>0</v>
      </c>
      <c r="BM40" s="232">
        <f ca="1">IF($C40&lt;0,$C40-SUM($G40:BL40),IF(BM$2&gt;=$D40,$C40-SUM($G40:BL40),$C40/$D40))</f>
        <v>0</v>
      </c>
      <c r="BN40" s="232">
        <f ca="1">IF($C40&lt;0,$C40-SUM($G40:BM40),IF(BN$2&gt;=$D40,$C40-SUM($G40:BM40),$C40/$D40))</f>
        <v>0</v>
      </c>
      <c r="BO40" s="232">
        <f ca="1">IF($C40&lt;0,$C40-SUM($G40:BN40),IF(BO$2&gt;=$D40,$C40-SUM($G40:BN40),$C40/$D40))</f>
        <v>0</v>
      </c>
    </row>
    <row r="41" spans="1:67" outlineLevel="1">
      <c r="A41" s="268">
        <v>2</v>
      </c>
      <c r="B41" s="233">
        <f ca="1">(INDEX('Inputs - Summary'!$J$59:$N$68,MATCH(A38,'Inputs - Summary'!$C$59:$C$68,0),A41)/OFFSET('Inputs - Summary'!$I$18,0,A41))-SUMIFS('Inputs - Summary'!$O$74:$O$153,'Inputs - Summary'!$C$74:$C$153,A38,'Inputs - Summary'!$D$74:$D$153,A41)</f>
        <v>0.92495966105901006</v>
      </c>
      <c r="C41" s="227">
        <f t="shared" ca="1" si="28"/>
        <v>1.0139337366718948</v>
      </c>
      <c r="D41" s="228">
        <f>MAX(0,INDEX('Inputs - Summary'!$F$43:$F$52,MATCH(A38,'Inputs - Summary'!$C$43:$C$52,0))-5+A41)</f>
        <v>47</v>
      </c>
      <c r="E41" s="229">
        <f t="shared" ca="1" si="29"/>
        <v>0</v>
      </c>
      <c r="F41" s="230">
        <f t="shared" ca="1" si="30"/>
        <v>1.0139337366718948</v>
      </c>
      <c r="G41" s="231">
        <f t="shared" ca="1" si="31"/>
        <v>2.1573058227061591E-2</v>
      </c>
      <c r="H41" s="232">
        <f ca="1">IF($C41&lt;0,$C41-SUM($G41:G41),IF(H$2&gt;=$D41,$C41-SUM($G41:G41),$C41/$D41))</f>
        <v>2.1573058227061591E-2</v>
      </c>
      <c r="I41" s="232">
        <f ca="1">IF($C41&lt;0,$C41-SUM($G41:H41),IF(I$2&gt;=$D41,$C41-SUM($G41:H41),$C41/$D41))</f>
        <v>2.1573058227061591E-2</v>
      </c>
      <c r="J41" s="232">
        <f ca="1">IF($C41&lt;0,$C41-SUM($G41:I41),IF(J$2&gt;=$D41,$C41-SUM($G41:I41),$C41/$D41))</f>
        <v>2.1573058227061591E-2</v>
      </c>
      <c r="K41" s="232">
        <f ca="1">IF($C41&lt;0,$C41-SUM($G41:J41),IF(K$2&gt;=$D41,$C41-SUM($G41:J41),$C41/$D41))</f>
        <v>2.1573058227061591E-2</v>
      </c>
      <c r="L41" s="232">
        <f ca="1">IF($C41&lt;0,$C41-SUM($G41:K41),IF(L$2&gt;=$D41,$C41-SUM($G41:K41),$C41/$D41))</f>
        <v>2.1573058227061591E-2</v>
      </c>
      <c r="M41" s="232">
        <f ca="1">IF($C41&lt;0,$C41-SUM($G41:L41),IF(M$2&gt;=$D41,$C41-SUM($G41:L41),$C41/$D41))</f>
        <v>2.1573058227061591E-2</v>
      </c>
      <c r="N41" s="232">
        <f ca="1">IF($C41&lt;0,$C41-SUM($G41:M41),IF(N$2&gt;=$D41,$C41-SUM($G41:M41),$C41/$D41))</f>
        <v>2.1573058227061591E-2</v>
      </c>
      <c r="O41" s="232">
        <f ca="1">IF($C41&lt;0,$C41-SUM($G41:N41),IF(O$2&gt;=$D41,$C41-SUM($G41:N41),$C41/$D41))</f>
        <v>2.1573058227061591E-2</v>
      </c>
      <c r="P41" s="232">
        <f ca="1">IF($C41&lt;0,$C41-SUM($G41:O41),IF(P$2&gt;=$D41,$C41-SUM($G41:O41),$C41/$D41))</f>
        <v>2.1573058227061591E-2</v>
      </c>
      <c r="Q41" s="232">
        <f ca="1">IF($C41&lt;0,$C41-SUM($G41:P41),IF(Q$2&gt;=$D41,$C41-SUM($G41:P41),$C41/$D41))</f>
        <v>2.1573058227061591E-2</v>
      </c>
      <c r="R41" s="232">
        <f ca="1">IF($C41&lt;0,$C41-SUM($G41:Q41),IF(R$2&gt;=$D41,$C41-SUM($G41:Q41),$C41/$D41))</f>
        <v>2.1573058227061591E-2</v>
      </c>
      <c r="S41" s="232">
        <f ca="1">IF($C41&lt;0,$C41-SUM($G41:R41),IF(S$2&gt;=$D41,$C41-SUM($G41:R41),$C41/$D41))</f>
        <v>2.1573058227061591E-2</v>
      </c>
      <c r="T41" s="232">
        <f ca="1">IF($C41&lt;0,$C41-SUM($G41:S41),IF(T$2&gt;=$D41,$C41-SUM($G41:S41),$C41/$D41))</f>
        <v>2.1573058227061591E-2</v>
      </c>
      <c r="U41" s="232">
        <f ca="1">IF($C41&lt;0,$C41-SUM($G41:T41),IF(U$2&gt;=$D41,$C41-SUM($G41:T41),$C41/$D41))</f>
        <v>2.1573058227061591E-2</v>
      </c>
      <c r="V41" s="232">
        <f ca="1">IF($C41&lt;0,$C41-SUM($G41:U41),IF(V$2&gt;=$D41,$C41-SUM($G41:U41),$C41/$D41))</f>
        <v>2.1573058227061591E-2</v>
      </c>
      <c r="W41" s="232">
        <f ca="1">IF($C41&lt;0,$C41-SUM($G41:V41),IF(W$2&gt;=$D41,$C41-SUM($G41:V41),$C41/$D41))</f>
        <v>2.1573058227061591E-2</v>
      </c>
      <c r="X41" s="232">
        <f ca="1">IF($C41&lt;0,$C41-SUM($G41:W41),IF(X$2&gt;=$D41,$C41-SUM($G41:W41),$C41/$D41))</f>
        <v>2.1573058227061591E-2</v>
      </c>
      <c r="Y41" s="232">
        <f ca="1">IF($C41&lt;0,$C41-SUM($G41:X41),IF(Y$2&gt;=$D41,$C41-SUM($G41:X41),$C41/$D41))</f>
        <v>2.1573058227061591E-2</v>
      </c>
      <c r="Z41" s="232">
        <f ca="1">IF($C41&lt;0,$C41-SUM($G41:Y41),IF(Z$2&gt;=$D41,$C41-SUM($G41:Y41),$C41/$D41))</f>
        <v>2.1573058227061591E-2</v>
      </c>
      <c r="AA41" s="232">
        <f ca="1">IF($C41&lt;0,$C41-SUM($G41:Z41),IF(AA$2&gt;=$D41,$C41-SUM($G41:Z41),$C41/$D41))</f>
        <v>2.1573058227061591E-2</v>
      </c>
      <c r="AB41" s="232">
        <f ca="1">IF($C41&lt;0,$C41-SUM($G41:AA41),IF(AB$2&gt;=$D41,$C41-SUM($G41:AA41),$C41/$D41))</f>
        <v>2.1573058227061591E-2</v>
      </c>
      <c r="AC41" s="232">
        <f ca="1">IF($C41&lt;0,$C41-SUM($G41:AB41),IF(AC$2&gt;=$D41,$C41-SUM($G41:AB41),$C41/$D41))</f>
        <v>2.1573058227061591E-2</v>
      </c>
      <c r="AD41" s="232">
        <f ca="1">IF($C41&lt;0,$C41-SUM($G41:AC41),IF(AD$2&gt;=$D41,$C41-SUM($G41:AC41),$C41/$D41))</f>
        <v>2.1573058227061591E-2</v>
      </c>
      <c r="AE41" s="232">
        <f ca="1">IF($C41&lt;0,$C41-SUM($G41:AD41),IF(AE$2&gt;=$D41,$C41-SUM($G41:AD41),$C41/$D41))</f>
        <v>2.1573058227061591E-2</v>
      </c>
      <c r="AF41" s="232">
        <f ca="1">IF($C41&lt;0,$C41-SUM($G41:AE41),IF(AF$2&gt;=$D41,$C41-SUM($G41:AE41),$C41/$D41))</f>
        <v>2.1573058227061591E-2</v>
      </c>
      <c r="AG41" s="232">
        <f ca="1">IF($C41&lt;0,$C41-SUM($G41:AF41),IF(AG$2&gt;=$D41,$C41-SUM($G41:AF41),$C41/$D41))</f>
        <v>2.1573058227061591E-2</v>
      </c>
      <c r="AH41" s="232">
        <f ca="1">IF($C41&lt;0,$C41-SUM($G41:AG41),IF(AH$2&gt;=$D41,$C41-SUM($G41:AG41),$C41/$D41))</f>
        <v>2.1573058227061591E-2</v>
      </c>
      <c r="AI41" s="232">
        <f ca="1">IF($C41&lt;0,$C41-SUM($G41:AH41),IF(AI$2&gt;=$D41,$C41-SUM($G41:AH41),$C41/$D41))</f>
        <v>2.1573058227061591E-2</v>
      </c>
      <c r="AJ41" s="232">
        <f ca="1">IF($C41&lt;0,$C41-SUM($G41:AI41),IF(AJ$2&gt;=$D41,$C41-SUM($G41:AI41),$C41/$D41))</f>
        <v>2.1573058227061591E-2</v>
      </c>
      <c r="AK41" s="232">
        <f ca="1">IF($C41&lt;0,$C41-SUM($G41:AJ41),IF(AK$2&gt;=$D41,$C41-SUM($G41:AJ41),$C41/$D41))</f>
        <v>2.1573058227061591E-2</v>
      </c>
      <c r="AL41" s="232">
        <f ca="1">IF($C41&lt;0,$C41-SUM($G41:AK41),IF(AL$2&gt;=$D41,$C41-SUM($G41:AK41),$C41/$D41))</f>
        <v>2.1573058227061591E-2</v>
      </c>
      <c r="AM41" s="232">
        <f ca="1">IF($C41&lt;0,$C41-SUM($G41:AL41),IF(AM$2&gt;=$D41,$C41-SUM($G41:AL41),$C41/$D41))</f>
        <v>2.1573058227061591E-2</v>
      </c>
      <c r="AN41" s="232">
        <f ca="1">IF($C41&lt;0,$C41-SUM($G41:AM41),IF(AN$2&gt;=$D41,$C41-SUM($G41:AM41),$C41/$D41))</f>
        <v>2.1573058227061591E-2</v>
      </c>
      <c r="AO41" s="232">
        <f ca="1">IF($C41&lt;0,$C41-SUM($G41:AN41),IF(AO$2&gt;=$D41,$C41-SUM($G41:AN41),$C41/$D41))</f>
        <v>2.1573058227061591E-2</v>
      </c>
      <c r="AP41" s="232">
        <f ca="1">IF($C41&lt;0,$C41-SUM($G41:AO41),IF(AP$2&gt;=$D41,$C41-SUM($G41:AO41),$C41/$D41))</f>
        <v>2.1573058227061591E-2</v>
      </c>
      <c r="AQ41" s="232">
        <f ca="1">IF($C41&lt;0,$C41-SUM($G41:AP41),IF(AQ$2&gt;=$D41,$C41-SUM($G41:AP41),$C41/$D41))</f>
        <v>2.1573058227061591E-2</v>
      </c>
      <c r="AR41" s="232">
        <f ca="1">IF($C41&lt;0,$C41-SUM($G41:AQ41),IF(AR$2&gt;=$D41,$C41-SUM($G41:AQ41),$C41/$D41))</f>
        <v>2.1573058227061591E-2</v>
      </c>
      <c r="AS41" s="232">
        <f ca="1">IF($C41&lt;0,$C41-SUM($G41:AR41),IF(AS$2&gt;=$D41,$C41-SUM($G41:AR41),$C41/$D41))</f>
        <v>2.1573058227061591E-2</v>
      </c>
      <c r="AT41" s="232">
        <f ca="1">IF($C41&lt;0,$C41-SUM($G41:AS41),IF(AT$2&gt;=$D41,$C41-SUM($G41:AS41),$C41/$D41))</f>
        <v>2.1573058227061591E-2</v>
      </c>
      <c r="AU41" s="232">
        <f ca="1">IF($C41&lt;0,$C41-SUM($G41:AT41),IF(AU$2&gt;=$D41,$C41-SUM($G41:AT41),$C41/$D41))</f>
        <v>2.1573058227061591E-2</v>
      </c>
      <c r="AV41" s="232">
        <f ca="1">IF($C41&lt;0,$C41-SUM($G41:AU41),IF(AV$2&gt;=$D41,$C41-SUM($G41:AU41),$C41/$D41))</f>
        <v>2.1573058227061591E-2</v>
      </c>
      <c r="AW41" s="232">
        <f ca="1">IF($C41&lt;0,$C41-SUM($G41:AV41),IF(AW$2&gt;=$D41,$C41-SUM($G41:AV41),$C41/$D41))</f>
        <v>2.1573058227061591E-2</v>
      </c>
      <c r="AX41" s="232">
        <f ca="1">IF($C41&lt;0,$C41-SUM($G41:AW41),IF(AX$2&gt;=$D41,$C41-SUM($G41:AW41),$C41/$D41))</f>
        <v>2.1573058227061591E-2</v>
      </c>
      <c r="AY41" s="232">
        <f ca="1">IF($C41&lt;0,$C41-SUM($G41:AX41),IF(AY$2&gt;=$D41,$C41-SUM($G41:AX41),$C41/$D41))</f>
        <v>2.1573058227061591E-2</v>
      </c>
      <c r="AZ41" s="232">
        <f ca="1">IF($C41&lt;0,$C41-SUM($G41:AY41),IF(AZ$2&gt;=$D41,$C41-SUM($G41:AY41),$C41/$D41))</f>
        <v>2.1573058227061591E-2</v>
      </c>
      <c r="BA41" s="232">
        <f ca="1">IF($C41&lt;0,$C41-SUM($G41:AZ41),IF(BA$2&gt;=$D41,$C41-SUM($G41:AZ41),$C41/$D41))</f>
        <v>2.1573058227062236E-2</v>
      </c>
      <c r="BB41" s="232">
        <f ca="1">IF($C41&lt;0,$C41-SUM($G41:BA41),IF(BB$2&gt;=$D41,$C41-SUM($G41:BA41),$C41/$D41))</f>
        <v>0</v>
      </c>
      <c r="BC41" s="232">
        <f ca="1">IF($C41&lt;0,$C41-SUM($G41:BB41),IF(BC$2&gt;=$D41,$C41-SUM($G41:BB41),$C41/$D41))</f>
        <v>0</v>
      </c>
      <c r="BD41" s="232">
        <f ca="1">IF($C41&lt;0,$C41-SUM($G41:BC41),IF(BD$2&gt;=$D41,$C41-SUM($G41:BC41),$C41/$D41))</f>
        <v>0</v>
      </c>
      <c r="BE41" s="232">
        <f ca="1">IF($C41&lt;0,$C41-SUM($G41:BD41),IF(BE$2&gt;=$D41,$C41-SUM($G41:BD41),$C41/$D41))</f>
        <v>0</v>
      </c>
      <c r="BF41" s="232">
        <f ca="1">IF($C41&lt;0,$C41-SUM($G41:BE41),IF(BF$2&gt;=$D41,$C41-SUM($G41:BE41),$C41/$D41))</f>
        <v>0</v>
      </c>
      <c r="BG41" s="232">
        <f ca="1">IF($C41&lt;0,$C41-SUM($G41:BF41),IF(BG$2&gt;=$D41,$C41-SUM($G41:BF41),$C41/$D41))</f>
        <v>0</v>
      </c>
      <c r="BH41" s="232">
        <f ca="1">IF($C41&lt;0,$C41-SUM($G41:BG41),IF(BH$2&gt;=$D41,$C41-SUM($G41:BG41),$C41/$D41))</f>
        <v>0</v>
      </c>
      <c r="BI41" s="232">
        <f ca="1">IF($C41&lt;0,$C41-SUM($G41:BH41),IF(BI$2&gt;=$D41,$C41-SUM($G41:BH41),$C41/$D41))</f>
        <v>0</v>
      </c>
      <c r="BJ41" s="232">
        <f ca="1">IF($C41&lt;0,$C41-SUM($G41:BI41),IF(BJ$2&gt;=$D41,$C41-SUM($G41:BI41),$C41/$D41))</f>
        <v>0</v>
      </c>
      <c r="BK41" s="232">
        <f ca="1">IF($C41&lt;0,$C41-SUM($G41:BJ41),IF(BK$2&gt;=$D41,$C41-SUM($G41:BJ41),$C41/$D41))</f>
        <v>0</v>
      </c>
      <c r="BL41" s="232">
        <f ca="1">IF($C41&lt;0,$C41-SUM($G41:BK41),IF(BL$2&gt;=$D41,$C41-SUM($G41:BK41),$C41/$D41))</f>
        <v>0</v>
      </c>
      <c r="BM41" s="232">
        <f ca="1">IF($C41&lt;0,$C41-SUM($G41:BL41),IF(BM$2&gt;=$D41,$C41-SUM($G41:BL41),$C41/$D41))</f>
        <v>0</v>
      </c>
      <c r="BN41" s="232">
        <f ca="1">IF($C41&lt;0,$C41-SUM($G41:BM41),IF(BN$2&gt;=$D41,$C41-SUM($G41:BM41),$C41/$D41))</f>
        <v>0</v>
      </c>
      <c r="BO41" s="232">
        <f ca="1">IF($C41&lt;0,$C41-SUM($G41:BN41),IF(BO$2&gt;=$D41,$C41-SUM($G41:BN41),$C41/$D41))</f>
        <v>0</v>
      </c>
    </row>
    <row r="42" spans="1:67" outlineLevel="1">
      <c r="A42" s="268">
        <v>3</v>
      </c>
      <c r="B42" s="233">
        <f ca="1">(INDEX('Inputs - Summary'!$J$59:$N$68,MATCH(A38,'Inputs - Summary'!$C$59:$C$68,0),A42)/OFFSET('Inputs - Summary'!$I$18,0,A42))-SUMIFS('Inputs - Summary'!$O$74:$O$153,'Inputs - Summary'!$C$74:$C$153,A38,'Inputs - Summary'!$D$74:$D$153,A42)</f>
        <v>1.09304441995396</v>
      </c>
      <c r="C42" s="227">
        <f t="shared" ca="1" si="28"/>
        <v>1.1981869693683618</v>
      </c>
      <c r="D42" s="228">
        <f>MAX(0,INDEX('Inputs - Summary'!$F$43:$F$52,MATCH(A38,'Inputs - Summary'!$C$43:$C$52,0))-5+A42)</f>
        <v>48</v>
      </c>
      <c r="E42" s="229">
        <f t="shared" ca="1" si="29"/>
        <v>0</v>
      </c>
      <c r="F42" s="230">
        <f t="shared" ca="1" si="30"/>
        <v>1.1981869693683618</v>
      </c>
      <c r="G42" s="231">
        <f t="shared" ca="1" si="31"/>
        <v>2.4962228528507536E-2</v>
      </c>
      <c r="H42" s="232">
        <f ca="1">IF($C42&lt;0,$C42-SUM($G42:G42),IF(H$2&gt;=$D42,$C42-SUM($G42:G42),$C42/$D42))</f>
        <v>2.4962228528507536E-2</v>
      </c>
      <c r="I42" s="232">
        <f ca="1">IF($C42&lt;0,$C42-SUM($G42:H42),IF(I$2&gt;=$D42,$C42-SUM($G42:H42),$C42/$D42))</f>
        <v>2.4962228528507536E-2</v>
      </c>
      <c r="J42" s="232">
        <f ca="1">IF($C42&lt;0,$C42-SUM($G42:I42),IF(J$2&gt;=$D42,$C42-SUM($G42:I42),$C42/$D42))</f>
        <v>2.4962228528507536E-2</v>
      </c>
      <c r="K42" s="232">
        <f ca="1">IF($C42&lt;0,$C42-SUM($G42:J42),IF(K$2&gt;=$D42,$C42-SUM($G42:J42),$C42/$D42))</f>
        <v>2.4962228528507536E-2</v>
      </c>
      <c r="L42" s="232">
        <f ca="1">IF($C42&lt;0,$C42-SUM($G42:K42),IF(L$2&gt;=$D42,$C42-SUM($G42:K42),$C42/$D42))</f>
        <v>2.4962228528507536E-2</v>
      </c>
      <c r="M42" s="232">
        <f ca="1">IF($C42&lt;0,$C42-SUM($G42:L42),IF(M$2&gt;=$D42,$C42-SUM($G42:L42),$C42/$D42))</f>
        <v>2.4962228528507536E-2</v>
      </c>
      <c r="N42" s="232">
        <f ca="1">IF($C42&lt;0,$C42-SUM($G42:M42),IF(N$2&gt;=$D42,$C42-SUM($G42:M42),$C42/$D42))</f>
        <v>2.4962228528507536E-2</v>
      </c>
      <c r="O42" s="232">
        <f ca="1">IF($C42&lt;0,$C42-SUM($G42:N42),IF(O$2&gt;=$D42,$C42-SUM($G42:N42),$C42/$D42))</f>
        <v>2.4962228528507536E-2</v>
      </c>
      <c r="P42" s="232">
        <f ca="1">IF($C42&lt;0,$C42-SUM($G42:O42),IF(P$2&gt;=$D42,$C42-SUM($G42:O42),$C42/$D42))</f>
        <v>2.4962228528507536E-2</v>
      </c>
      <c r="Q42" s="232">
        <f ca="1">IF($C42&lt;0,$C42-SUM($G42:P42),IF(Q$2&gt;=$D42,$C42-SUM($G42:P42),$C42/$D42))</f>
        <v>2.4962228528507536E-2</v>
      </c>
      <c r="R42" s="232">
        <f ca="1">IF($C42&lt;0,$C42-SUM($G42:Q42),IF(R$2&gt;=$D42,$C42-SUM($G42:Q42),$C42/$D42))</f>
        <v>2.4962228528507536E-2</v>
      </c>
      <c r="S42" s="232">
        <f ca="1">IF($C42&lt;0,$C42-SUM($G42:R42),IF(S$2&gt;=$D42,$C42-SUM($G42:R42),$C42/$D42))</f>
        <v>2.4962228528507536E-2</v>
      </c>
      <c r="T42" s="232">
        <f ca="1">IF($C42&lt;0,$C42-SUM($G42:S42),IF(T$2&gt;=$D42,$C42-SUM($G42:S42),$C42/$D42))</f>
        <v>2.4962228528507536E-2</v>
      </c>
      <c r="U42" s="232">
        <f ca="1">IF($C42&lt;0,$C42-SUM($G42:T42),IF(U$2&gt;=$D42,$C42-SUM($G42:T42),$C42/$D42))</f>
        <v>2.4962228528507536E-2</v>
      </c>
      <c r="V42" s="232">
        <f ca="1">IF($C42&lt;0,$C42-SUM($G42:U42),IF(V$2&gt;=$D42,$C42-SUM($G42:U42),$C42/$D42))</f>
        <v>2.4962228528507536E-2</v>
      </c>
      <c r="W42" s="232">
        <f ca="1">IF($C42&lt;0,$C42-SUM($G42:V42),IF(W$2&gt;=$D42,$C42-SUM($G42:V42),$C42/$D42))</f>
        <v>2.4962228528507536E-2</v>
      </c>
      <c r="X42" s="232">
        <f ca="1">IF($C42&lt;0,$C42-SUM($G42:W42),IF(X$2&gt;=$D42,$C42-SUM($G42:W42),$C42/$D42))</f>
        <v>2.4962228528507536E-2</v>
      </c>
      <c r="Y42" s="232">
        <f ca="1">IF($C42&lt;0,$C42-SUM($G42:X42),IF(Y$2&gt;=$D42,$C42-SUM($G42:X42),$C42/$D42))</f>
        <v>2.4962228528507536E-2</v>
      </c>
      <c r="Z42" s="232">
        <f ca="1">IF($C42&lt;0,$C42-SUM($G42:Y42),IF(Z$2&gt;=$D42,$C42-SUM($G42:Y42),$C42/$D42))</f>
        <v>2.4962228528507536E-2</v>
      </c>
      <c r="AA42" s="232">
        <f ca="1">IF($C42&lt;0,$C42-SUM($G42:Z42),IF(AA$2&gt;=$D42,$C42-SUM($G42:Z42),$C42/$D42))</f>
        <v>2.4962228528507536E-2</v>
      </c>
      <c r="AB42" s="232">
        <f ca="1">IF($C42&lt;0,$C42-SUM($G42:AA42),IF(AB$2&gt;=$D42,$C42-SUM($G42:AA42),$C42/$D42))</f>
        <v>2.4962228528507536E-2</v>
      </c>
      <c r="AC42" s="232">
        <f ca="1">IF($C42&lt;0,$C42-SUM($G42:AB42),IF(AC$2&gt;=$D42,$C42-SUM($G42:AB42),$C42/$D42))</f>
        <v>2.4962228528507536E-2</v>
      </c>
      <c r="AD42" s="232">
        <f ca="1">IF($C42&lt;0,$C42-SUM($G42:AC42),IF(AD$2&gt;=$D42,$C42-SUM($G42:AC42),$C42/$D42))</f>
        <v>2.4962228528507536E-2</v>
      </c>
      <c r="AE42" s="232">
        <f ca="1">IF($C42&lt;0,$C42-SUM($G42:AD42),IF(AE$2&gt;=$D42,$C42-SUM($G42:AD42),$C42/$D42))</f>
        <v>2.4962228528507536E-2</v>
      </c>
      <c r="AF42" s="232">
        <f ca="1">IF($C42&lt;0,$C42-SUM($G42:AE42),IF(AF$2&gt;=$D42,$C42-SUM($G42:AE42),$C42/$D42))</f>
        <v>2.4962228528507536E-2</v>
      </c>
      <c r="AG42" s="232">
        <f ca="1">IF($C42&lt;0,$C42-SUM($G42:AF42),IF(AG$2&gt;=$D42,$C42-SUM($G42:AF42),$C42/$D42))</f>
        <v>2.4962228528507536E-2</v>
      </c>
      <c r="AH42" s="232">
        <f ca="1">IF($C42&lt;0,$C42-SUM($G42:AG42),IF(AH$2&gt;=$D42,$C42-SUM($G42:AG42),$C42/$D42))</f>
        <v>2.4962228528507536E-2</v>
      </c>
      <c r="AI42" s="232">
        <f ca="1">IF($C42&lt;0,$C42-SUM($G42:AH42),IF(AI$2&gt;=$D42,$C42-SUM($G42:AH42),$C42/$D42))</f>
        <v>2.4962228528507536E-2</v>
      </c>
      <c r="AJ42" s="232">
        <f ca="1">IF($C42&lt;0,$C42-SUM($G42:AI42),IF(AJ$2&gt;=$D42,$C42-SUM($G42:AI42),$C42/$D42))</f>
        <v>2.4962228528507536E-2</v>
      </c>
      <c r="AK42" s="232">
        <f ca="1">IF($C42&lt;0,$C42-SUM($G42:AJ42),IF(AK$2&gt;=$D42,$C42-SUM($G42:AJ42),$C42/$D42))</f>
        <v>2.4962228528507536E-2</v>
      </c>
      <c r="AL42" s="232">
        <f ca="1">IF($C42&lt;0,$C42-SUM($G42:AK42),IF(AL$2&gt;=$D42,$C42-SUM($G42:AK42),$C42/$D42))</f>
        <v>2.4962228528507536E-2</v>
      </c>
      <c r="AM42" s="232">
        <f ca="1">IF($C42&lt;0,$C42-SUM($G42:AL42),IF(AM$2&gt;=$D42,$C42-SUM($G42:AL42),$C42/$D42))</f>
        <v>2.4962228528507536E-2</v>
      </c>
      <c r="AN42" s="232">
        <f ca="1">IF($C42&lt;0,$C42-SUM($G42:AM42),IF(AN$2&gt;=$D42,$C42-SUM($G42:AM42),$C42/$D42))</f>
        <v>2.4962228528507536E-2</v>
      </c>
      <c r="AO42" s="232">
        <f ca="1">IF($C42&lt;0,$C42-SUM($G42:AN42),IF(AO$2&gt;=$D42,$C42-SUM($G42:AN42),$C42/$D42))</f>
        <v>2.4962228528507536E-2</v>
      </c>
      <c r="AP42" s="232">
        <f ca="1">IF($C42&lt;0,$C42-SUM($G42:AO42),IF(AP$2&gt;=$D42,$C42-SUM($G42:AO42),$C42/$D42))</f>
        <v>2.4962228528507536E-2</v>
      </c>
      <c r="AQ42" s="232">
        <f ca="1">IF($C42&lt;0,$C42-SUM($G42:AP42),IF(AQ$2&gt;=$D42,$C42-SUM($G42:AP42),$C42/$D42))</f>
        <v>2.4962228528507536E-2</v>
      </c>
      <c r="AR42" s="232">
        <f ca="1">IF($C42&lt;0,$C42-SUM($G42:AQ42),IF(AR$2&gt;=$D42,$C42-SUM($G42:AQ42),$C42/$D42))</f>
        <v>2.4962228528507536E-2</v>
      </c>
      <c r="AS42" s="232">
        <f ca="1">IF($C42&lt;0,$C42-SUM($G42:AR42),IF(AS$2&gt;=$D42,$C42-SUM($G42:AR42),$C42/$D42))</f>
        <v>2.4962228528507536E-2</v>
      </c>
      <c r="AT42" s="232">
        <f ca="1">IF($C42&lt;0,$C42-SUM($G42:AS42),IF(AT$2&gt;=$D42,$C42-SUM($G42:AS42),$C42/$D42))</f>
        <v>2.4962228528507536E-2</v>
      </c>
      <c r="AU42" s="232">
        <f ca="1">IF($C42&lt;0,$C42-SUM($G42:AT42),IF(AU$2&gt;=$D42,$C42-SUM($G42:AT42),$C42/$D42))</f>
        <v>2.4962228528507536E-2</v>
      </c>
      <c r="AV42" s="232">
        <f ca="1">IF($C42&lt;0,$C42-SUM($G42:AU42),IF(AV$2&gt;=$D42,$C42-SUM($G42:AU42),$C42/$D42))</f>
        <v>2.4962228528507536E-2</v>
      </c>
      <c r="AW42" s="232">
        <f ca="1">IF($C42&lt;0,$C42-SUM($G42:AV42),IF(AW$2&gt;=$D42,$C42-SUM($G42:AV42),$C42/$D42))</f>
        <v>2.4962228528507536E-2</v>
      </c>
      <c r="AX42" s="232">
        <f ca="1">IF($C42&lt;0,$C42-SUM($G42:AW42),IF(AX$2&gt;=$D42,$C42-SUM($G42:AW42),$C42/$D42))</f>
        <v>2.4962228528507536E-2</v>
      </c>
      <c r="AY42" s="232">
        <f ca="1">IF($C42&lt;0,$C42-SUM($G42:AX42),IF(AY$2&gt;=$D42,$C42-SUM($G42:AX42),$C42/$D42))</f>
        <v>2.4962228528507536E-2</v>
      </c>
      <c r="AZ42" s="232">
        <f ca="1">IF($C42&lt;0,$C42-SUM($G42:AY42),IF(AZ$2&gt;=$D42,$C42-SUM($G42:AY42),$C42/$D42))</f>
        <v>2.4962228528507536E-2</v>
      </c>
      <c r="BA42" s="232">
        <f ca="1">IF($C42&lt;0,$C42-SUM($G42:AZ42),IF(BA$2&gt;=$D42,$C42-SUM($G42:AZ42),$C42/$D42))</f>
        <v>2.4962228528507536E-2</v>
      </c>
      <c r="BB42" s="232">
        <f ca="1">IF($C42&lt;0,$C42-SUM($G42:BA42),IF(BB$2&gt;=$D42,$C42-SUM($G42:BA42),$C42/$D42))</f>
        <v>2.4962228528507824E-2</v>
      </c>
      <c r="BC42" s="232">
        <f ca="1">IF($C42&lt;0,$C42-SUM($G42:BB42),IF(BC$2&gt;=$D42,$C42-SUM($G42:BB42),$C42/$D42))</f>
        <v>0</v>
      </c>
      <c r="BD42" s="232">
        <f ca="1">IF($C42&lt;0,$C42-SUM($G42:BC42),IF(BD$2&gt;=$D42,$C42-SUM($G42:BC42),$C42/$D42))</f>
        <v>0</v>
      </c>
      <c r="BE42" s="232">
        <f ca="1">IF($C42&lt;0,$C42-SUM($G42:BD42),IF(BE$2&gt;=$D42,$C42-SUM($G42:BD42),$C42/$D42))</f>
        <v>0</v>
      </c>
      <c r="BF42" s="232">
        <f ca="1">IF($C42&lt;0,$C42-SUM($G42:BE42),IF(BF$2&gt;=$D42,$C42-SUM($G42:BE42),$C42/$D42))</f>
        <v>0</v>
      </c>
      <c r="BG42" s="232">
        <f ca="1">IF($C42&lt;0,$C42-SUM($G42:BF42),IF(BG$2&gt;=$D42,$C42-SUM($G42:BF42),$C42/$D42))</f>
        <v>0</v>
      </c>
      <c r="BH42" s="232">
        <f ca="1">IF($C42&lt;0,$C42-SUM($G42:BG42),IF(BH$2&gt;=$D42,$C42-SUM($G42:BG42),$C42/$D42))</f>
        <v>0</v>
      </c>
      <c r="BI42" s="232">
        <f ca="1">IF($C42&lt;0,$C42-SUM($G42:BH42),IF(BI$2&gt;=$D42,$C42-SUM($G42:BH42),$C42/$D42))</f>
        <v>0</v>
      </c>
      <c r="BJ42" s="232">
        <f ca="1">IF($C42&lt;0,$C42-SUM($G42:BI42),IF(BJ$2&gt;=$D42,$C42-SUM($G42:BI42),$C42/$D42))</f>
        <v>0</v>
      </c>
      <c r="BK42" s="232">
        <f ca="1">IF($C42&lt;0,$C42-SUM($G42:BJ42),IF(BK$2&gt;=$D42,$C42-SUM($G42:BJ42),$C42/$D42))</f>
        <v>0</v>
      </c>
      <c r="BL42" s="232">
        <f ca="1">IF($C42&lt;0,$C42-SUM($G42:BK42),IF(BL$2&gt;=$D42,$C42-SUM($G42:BK42),$C42/$D42))</f>
        <v>0</v>
      </c>
      <c r="BM42" s="232">
        <f ca="1">IF($C42&lt;0,$C42-SUM($G42:BL42),IF(BM$2&gt;=$D42,$C42-SUM($G42:BL42),$C42/$D42))</f>
        <v>0</v>
      </c>
      <c r="BN42" s="232">
        <f ca="1">IF($C42&lt;0,$C42-SUM($G42:BM42),IF(BN$2&gt;=$D42,$C42-SUM($G42:BM42),$C42/$D42))</f>
        <v>0</v>
      </c>
      <c r="BO42" s="232">
        <f ca="1">IF($C42&lt;0,$C42-SUM($G42:BN42),IF(BO$2&gt;=$D42,$C42-SUM($G42:BN42),$C42/$D42))</f>
        <v>0</v>
      </c>
    </row>
    <row r="43" spans="1:67" outlineLevel="1">
      <c r="A43" s="268">
        <v>4</v>
      </c>
      <c r="B43" s="233">
        <f ca="1">(INDEX('Inputs - Summary'!$J$59:$N$68,MATCH(A38,'Inputs - Summary'!$C$59:$C$68,0),A43)/OFFSET('Inputs - Summary'!$I$18,0,A43))-SUMIFS('Inputs - Summary'!$O$74:$O$153,'Inputs - Summary'!$C$74:$C$153,A38,'Inputs - Summary'!$D$74:$D$153,A43)</f>
        <v>2.2179714594973987</v>
      </c>
      <c r="C43" s="227">
        <f t="shared" ca="1" si="28"/>
        <v>2.4313234235372141</v>
      </c>
      <c r="D43" s="228">
        <f>MAX(0,INDEX('Inputs - Summary'!$F$43:$F$52,MATCH(A38,'Inputs - Summary'!$C$43:$C$52,0))-5+A43)</f>
        <v>49</v>
      </c>
      <c r="E43" s="229">
        <f t="shared" ca="1" si="29"/>
        <v>0</v>
      </c>
      <c r="F43" s="230">
        <f t="shared" ca="1" si="30"/>
        <v>2.4313234235372141</v>
      </c>
      <c r="G43" s="231">
        <f t="shared" ca="1" si="31"/>
        <v>4.9618845378310489E-2</v>
      </c>
      <c r="H43" s="232">
        <f ca="1">IF($C43&lt;0,$C43-SUM($G43:G43),IF(H$2&gt;=$D43,$C43-SUM($G43:G43),$C43/$D43))</f>
        <v>4.9618845378310489E-2</v>
      </c>
      <c r="I43" s="232">
        <f ca="1">IF($C43&lt;0,$C43-SUM($G43:H43),IF(I$2&gt;=$D43,$C43-SUM($G43:H43),$C43/$D43))</f>
        <v>4.9618845378310489E-2</v>
      </c>
      <c r="J43" s="232">
        <f ca="1">IF($C43&lt;0,$C43-SUM($G43:I43),IF(J$2&gt;=$D43,$C43-SUM($G43:I43),$C43/$D43))</f>
        <v>4.9618845378310489E-2</v>
      </c>
      <c r="K43" s="232">
        <f ca="1">IF($C43&lt;0,$C43-SUM($G43:J43),IF(K$2&gt;=$D43,$C43-SUM($G43:J43),$C43/$D43))</f>
        <v>4.9618845378310489E-2</v>
      </c>
      <c r="L43" s="232">
        <f ca="1">IF($C43&lt;0,$C43-SUM($G43:K43),IF(L$2&gt;=$D43,$C43-SUM($G43:K43),$C43/$D43))</f>
        <v>4.9618845378310489E-2</v>
      </c>
      <c r="M43" s="232">
        <f ca="1">IF($C43&lt;0,$C43-SUM($G43:L43),IF(M$2&gt;=$D43,$C43-SUM($G43:L43),$C43/$D43))</f>
        <v>4.9618845378310489E-2</v>
      </c>
      <c r="N43" s="232">
        <f ca="1">IF($C43&lt;0,$C43-SUM($G43:M43),IF(N$2&gt;=$D43,$C43-SUM($G43:M43),$C43/$D43))</f>
        <v>4.9618845378310489E-2</v>
      </c>
      <c r="O43" s="232">
        <f ca="1">IF($C43&lt;0,$C43-SUM($G43:N43),IF(O$2&gt;=$D43,$C43-SUM($G43:N43),$C43/$D43))</f>
        <v>4.9618845378310489E-2</v>
      </c>
      <c r="P43" s="232">
        <f ca="1">IF($C43&lt;0,$C43-SUM($G43:O43),IF(P$2&gt;=$D43,$C43-SUM($G43:O43),$C43/$D43))</f>
        <v>4.9618845378310489E-2</v>
      </c>
      <c r="Q43" s="232">
        <f ca="1">IF($C43&lt;0,$C43-SUM($G43:P43),IF(Q$2&gt;=$D43,$C43-SUM($G43:P43),$C43/$D43))</f>
        <v>4.9618845378310489E-2</v>
      </c>
      <c r="R43" s="232">
        <f ca="1">IF($C43&lt;0,$C43-SUM($G43:Q43),IF(R$2&gt;=$D43,$C43-SUM($G43:Q43),$C43/$D43))</f>
        <v>4.9618845378310489E-2</v>
      </c>
      <c r="S43" s="232">
        <f ca="1">IF($C43&lt;0,$C43-SUM($G43:R43),IF(S$2&gt;=$D43,$C43-SUM($G43:R43),$C43/$D43))</f>
        <v>4.9618845378310489E-2</v>
      </c>
      <c r="T43" s="232">
        <f ca="1">IF($C43&lt;0,$C43-SUM($G43:S43),IF(T$2&gt;=$D43,$C43-SUM($G43:S43),$C43/$D43))</f>
        <v>4.9618845378310489E-2</v>
      </c>
      <c r="U43" s="232">
        <f ca="1">IF($C43&lt;0,$C43-SUM($G43:T43),IF(U$2&gt;=$D43,$C43-SUM($G43:T43),$C43/$D43))</f>
        <v>4.9618845378310489E-2</v>
      </c>
      <c r="V43" s="232">
        <f ca="1">IF($C43&lt;0,$C43-SUM($G43:U43),IF(V$2&gt;=$D43,$C43-SUM($G43:U43),$C43/$D43))</f>
        <v>4.9618845378310489E-2</v>
      </c>
      <c r="W43" s="232">
        <f ca="1">IF($C43&lt;0,$C43-SUM($G43:V43),IF(W$2&gt;=$D43,$C43-SUM($G43:V43),$C43/$D43))</f>
        <v>4.9618845378310489E-2</v>
      </c>
      <c r="X43" s="232">
        <f ca="1">IF($C43&lt;0,$C43-SUM($G43:W43),IF(X$2&gt;=$D43,$C43-SUM($G43:W43),$C43/$D43))</f>
        <v>4.9618845378310489E-2</v>
      </c>
      <c r="Y43" s="232">
        <f ca="1">IF($C43&lt;0,$C43-SUM($G43:X43),IF(Y$2&gt;=$D43,$C43-SUM($G43:X43),$C43/$D43))</f>
        <v>4.9618845378310489E-2</v>
      </c>
      <c r="Z43" s="232">
        <f ca="1">IF($C43&lt;0,$C43-SUM($G43:Y43),IF(Z$2&gt;=$D43,$C43-SUM($G43:Y43),$C43/$D43))</f>
        <v>4.9618845378310489E-2</v>
      </c>
      <c r="AA43" s="232">
        <f ca="1">IF($C43&lt;0,$C43-SUM($G43:Z43),IF(AA$2&gt;=$D43,$C43-SUM($G43:Z43),$C43/$D43))</f>
        <v>4.9618845378310489E-2</v>
      </c>
      <c r="AB43" s="232">
        <f ca="1">IF($C43&lt;0,$C43-SUM($G43:AA43),IF(AB$2&gt;=$D43,$C43-SUM($G43:AA43),$C43/$D43))</f>
        <v>4.9618845378310489E-2</v>
      </c>
      <c r="AC43" s="232">
        <f ca="1">IF($C43&lt;0,$C43-SUM($G43:AB43),IF(AC$2&gt;=$D43,$C43-SUM($G43:AB43),$C43/$D43))</f>
        <v>4.9618845378310489E-2</v>
      </c>
      <c r="AD43" s="232">
        <f ca="1">IF($C43&lt;0,$C43-SUM($G43:AC43),IF(AD$2&gt;=$D43,$C43-SUM($G43:AC43),$C43/$D43))</f>
        <v>4.9618845378310489E-2</v>
      </c>
      <c r="AE43" s="232">
        <f ca="1">IF($C43&lt;0,$C43-SUM($G43:AD43),IF(AE$2&gt;=$D43,$C43-SUM($G43:AD43),$C43/$D43))</f>
        <v>4.9618845378310489E-2</v>
      </c>
      <c r="AF43" s="232">
        <f ca="1">IF($C43&lt;0,$C43-SUM($G43:AE43),IF(AF$2&gt;=$D43,$C43-SUM($G43:AE43),$C43/$D43))</f>
        <v>4.9618845378310489E-2</v>
      </c>
      <c r="AG43" s="232">
        <f ca="1">IF($C43&lt;0,$C43-SUM($G43:AF43),IF(AG$2&gt;=$D43,$C43-SUM($G43:AF43),$C43/$D43))</f>
        <v>4.9618845378310489E-2</v>
      </c>
      <c r="AH43" s="232">
        <f ca="1">IF($C43&lt;0,$C43-SUM($G43:AG43),IF(AH$2&gt;=$D43,$C43-SUM($G43:AG43),$C43/$D43))</f>
        <v>4.9618845378310489E-2</v>
      </c>
      <c r="AI43" s="232">
        <f ca="1">IF($C43&lt;0,$C43-SUM($G43:AH43),IF(AI$2&gt;=$D43,$C43-SUM($G43:AH43),$C43/$D43))</f>
        <v>4.9618845378310489E-2</v>
      </c>
      <c r="AJ43" s="232">
        <f ca="1">IF($C43&lt;0,$C43-SUM($G43:AI43),IF(AJ$2&gt;=$D43,$C43-SUM($G43:AI43),$C43/$D43))</f>
        <v>4.9618845378310489E-2</v>
      </c>
      <c r="AK43" s="232">
        <f ca="1">IF($C43&lt;0,$C43-SUM($G43:AJ43),IF(AK$2&gt;=$D43,$C43-SUM($G43:AJ43),$C43/$D43))</f>
        <v>4.9618845378310489E-2</v>
      </c>
      <c r="AL43" s="232">
        <f ca="1">IF($C43&lt;0,$C43-SUM($G43:AK43),IF(AL$2&gt;=$D43,$C43-SUM($G43:AK43),$C43/$D43))</f>
        <v>4.9618845378310489E-2</v>
      </c>
      <c r="AM43" s="232">
        <f ca="1">IF($C43&lt;0,$C43-SUM($G43:AL43),IF(AM$2&gt;=$D43,$C43-SUM($G43:AL43),$C43/$D43))</f>
        <v>4.9618845378310489E-2</v>
      </c>
      <c r="AN43" s="232">
        <f ca="1">IF($C43&lt;0,$C43-SUM($G43:AM43),IF(AN$2&gt;=$D43,$C43-SUM($G43:AM43),$C43/$D43))</f>
        <v>4.9618845378310489E-2</v>
      </c>
      <c r="AO43" s="232">
        <f ca="1">IF($C43&lt;0,$C43-SUM($G43:AN43),IF(AO$2&gt;=$D43,$C43-SUM($G43:AN43),$C43/$D43))</f>
        <v>4.9618845378310489E-2</v>
      </c>
      <c r="AP43" s="232">
        <f ca="1">IF($C43&lt;0,$C43-SUM($G43:AO43),IF(AP$2&gt;=$D43,$C43-SUM($G43:AO43),$C43/$D43))</f>
        <v>4.9618845378310489E-2</v>
      </c>
      <c r="AQ43" s="232">
        <f ca="1">IF($C43&lt;0,$C43-SUM($G43:AP43),IF(AQ$2&gt;=$D43,$C43-SUM($G43:AP43),$C43/$D43))</f>
        <v>4.9618845378310489E-2</v>
      </c>
      <c r="AR43" s="232">
        <f ca="1">IF($C43&lt;0,$C43-SUM($G43:AQ43),IF(AR$2&gt;=$D43,$C43-SUM($G43:AQ43),$C43/$D43))</f>
        <v>4.9618845378310489E-2</v>
      </c>
      <c r="AS43" s="232">
        <f ca="1">IF($C43&lt;0,$C43-SUM($G43:AR43),IF(AS$2&gt;=$D43,$C43-SUM($G43:AR43),$C43/$D43))</f>
        <v>4.9618845378310489E-2</v>
      </c>
      <c r="AT43" s="232">
        <f ca="1">IF($C43&lt;0,$C43-SUM($G43:AS43),IF(AT$2&gt;=$D43,$C43-SUM($G43:AS43),$C43/$D43))</f>
        <v>4.9618845378310489E-2</v>
      </c>
      <c r="AU43" s="232">
        <f ca="1">IF($C43&lt;0,$C43-SUM($G43:AT43),IF(AU$2&gt;=$D43,$C43-SUM($G43:AT43),$C43/$D43))</f>
        <v>4.9618845378310489E-2</v>
      </c>
      <c r="AV43" s="232">
        <f ca="1">IF($C43&lt;0,$C43-SUM($G43:AU43),IF(AV$2&gt;=$D43,$C43-SUM($G43:AU43),$C43/$D43))</f>
        <v>4.9618845378310489E-2</v>
      </c>
      <c r="AW43" s="232">
        <f ca="1">IF($C43&lt;0,$C43-SUM($G43:AV43),IF(AW$2&gt;=$D43,$C43-SUM($G43:AV43),$C43/$D43))</f>
        <v>4.9618845378310489E-2</v>
      </c>
      <c r="AX43" s="232">
        <f ca="1">IF($C43&lt;0,$C43-SUM($G43:AW43),IF(AX$2&gt;=$D43,$C43-SUM($G43:AW43),$C43/$D43))</f>
        <v>4.9618845378310489E-2</v>
      </c>
      <c r="AY43" s="232">
        <f ca="1">IF($C43&lt;0,$C43-SUM($G43:AX43),IF(AY$2&gt;=$D43,$C43-SUM($G43:AX43),$C43/$D43))</f>
        <v>4.9618845378310489E-2</v>
      </c>
      <c r="AZ43" s="232">
        <f ca="1">IF($C43&lt;0,$C43-SUM($G43:AY43),IF(AZ$2&gt;=$D43,$C43-SUM($G43:AY43),$C43/$D43))</f>
        <v>4.9618845378310489E-2</v>
      </c>
      <c r="BA43" s="232">
        <f ca="1">IF($C43&lt;0,$C43-SUM($G43:AZ43),IF(BA$2&gt;=$D43,$C43-SUM($G43:AZ43),$C43/$D43))</f>
        <v>4.9618845378310489E-2</v>
      </c>
      <c r="BB43" s="232">
        <f ca="1">IF($C43&lt;0,$C43-SUM($G43:BA43),IF(BB$2&gt;=$D43,$C43-SUM($G43:BA43),$C43/$D43))</f>
        <v>4.9618845378310489E-2</v>
      </c>
      <c r="BC43" s="232">
        <f ca="1">IF($C43&lt;0,$C43-SUM($G43:BB43),IF(BC$2&gt;=$D43,$C43-SUM($G43:BB43),$C43/$D43))</f>
        <v>4.9618845378311072E-2</v>
      </c>
      <c r="BD43" s="232">
        <f ca="1">IF($C43&lt;0,$C43-SUM($G43:BC43),IF(BD$2&gt;=$D43,$C43-SUM($G43:BC43),$C43/$D43))</f>
        <v>0</v>
      </c>
      <c r="BE43" s="232">
        <f ca="1">IF($C43&lt;0,$C43-SUM($G43:BD43),IF(BE$2&gt;=$D43,$C43-SUM($G43:BD43),$C43/$D43))</f>
        <v>0</v>
      </c>
      <c r="BF43" s="232">
        <f ca="1">IF($C43&lt;0,$C43-SUM($G43:BE43),IF(BF$2&gt;=$D43,$C43-SUM($G43:BE43),$C43/$D43))</f>
        <v>0</v>
      </c>
      <c r="BG43" s="232">
        <f ca="1">IF($C43&lt;0,$C43-SUM($G43:BF43),IF(BG$2&gt;=$D43,$C43-SUM($G43:BF43),$C43/$D43))</f>
        <v>0</v>
      </c>
      <c r="BH43" s="232">
        <f ca="1">IF($C43&lt;0,$C43-SUM($G43:BG43),IF(BH$2&gt;=$D43,$C43-SUM($G43:BG43),$C43/$D43))</f>
        <v>0</v>
      </c>
      <c r="BI43" s="232">
        <f ca="1">IF($C43&lt;0,$C43-SUM($G43:BH43),IF(BI$2&gt;=$D43,$C43-SUM($G43:BH43),$C43/$D43))</f>
        <v>0</v>
      </c>
      <c r="BJ43" s="232">
        <f ca="1">IF($C43&lt;0,$C43-SUM($G43:BI43),IF(BJ$2&gt;=$D43,$C43-SUM($G43:BI43),$C43/$D43))</f>
        <v>0</v>
      </c>
      <c r="BK43" s="232">
        <f ca="1">IF($C43&lt;0,$C43-SUM($G43:BJ43),IF(BK$2&gt;=$D43,$C43-SUM($G43:BJ43),$C43/$D43))</f>
        <v>0</v>
      </c>
      <c r="BL43" s="232">
        <f ca="1">IF($C43&lt;0,$C43-SUM($G43:BK43),IF(BL$2&gt;=$D43,$C43-SUM($G43:BK43),$C43/$D43))</f>
        <v>0</v>
      </c>
      <c r="BM43" s="232">
        <f ca="1">IF($C43&lt;0,$C43-SUM($G43:BL43),IF(BM$2&gt;=$D43,$C43-SUM($G43:BL43),$C43/$D43))</f>
        <v>0</v>
      </c>
      <c r="BN43" s="232">
        <f ca="1">IF($C43&lt;0,$C43-SUM($G43:BM43),IF(BN$2&gt;=$D43,$C43-SUM($G43:BM43),$C43/$D43))</f>
        <v>0</v>
      </c>
      <c r="BO43" s="232">
        <f ca="1">IF($C43&lt;0,$C43-SUM($G43:BN43),IF(BO$2&gt;=$D43,$C43-SUM($G43:BN43),$C43/$D43))</f>
        <v>0</v>
      </c>
    </row>
    <row r="44" spans="1:67" outlineLevel="1">
      <c r="A44" s="268">
        <v>5</v>
      </c>
      <c r="B44" s="233">
        <f ca="1">(INDEX('Inputs - Summary'!$J$59:$N$68,MATCH(A38,'Inputs - Summary'!$C$59:$C$68,0),A44)/OFFSET('Inputs - Summary'!$I$18,0,A44))-SUMIFS('Inputs - Summary'!$O$74:$O$153,'Inputs - Summary'!$C$74:$C$153,A38,'Inputs - Summary'!$D$74:$D$153,A44)</f>
        <v>2.8001483176139348</v>
      </c>
      <c r="C44" s="227">
        <f t="shared" ca="1" si="28"/>
        <v>3.0695012619936137</v>
      </c>
      <c r="D44" s="228">
        <f>MAX(0,INDEX('Inputs - Summary'!$F$43:$F$52,MATCH(A38,'Inputs - Summary'!$C$43:$C$52,0))-5+A44)</f>
        <v>50</v>
      </c>
      <c r="E44" s="229">
        <f t="shared" ca="1" si="29"/>
        <v>0</v>
      </c>
      <c r="F44" s="230">
        <f t="shared" ca="1" si="30"/>
        <v>3.0695012619936137</v>
      </c>
      <c r="G44" s="231">
        <f t="shared" ca="1" si="31"/>
        <v>6.1390025239872276E-2</v>
      </c>
      <c r="H44" s="232">
        <f ca="1">IF($C44&lt;0,$C44-SUM($G44:G44),IF(H$2&gt;=$D44,$C44-SUM($G44:G44),$C44/$D44))</f>
        <v>6.1390025239872276E-2</v>
      </c>
      <c r="I44" s="232">
        <f ca="1">IF($C44&lt;0,$C44-SUM($G44:H44),IF(I$2&gt;=$D44,$C44-SUM($G44:H44),$C44/$D44))</f>
        <v>6.1390025239872276E-2</v>
      </c>
      <c r="J44" s="232">
        <f ca="1">IF($C44&lt;0,$C44-SUM($G44:I44),IF(J$2&gt;=$D44,$C44-SUM($G44:I44),$C44/$D44))</f>
        <v>6.1390025239872276E-2</v>
      </c>
      <c r="K44" s="232">
        <f ca="1">IF($C44&lt;0,$C44-SUM($G44:J44),IF(K$2&gt;=$D44,$C44-SUM($G44:J44),$C44/$D44))</f>
        <v>6.1390025239872276E-2</v>
      </c>
      <c r="L44" s="232">
        <f ca="1">IF($C44&lt;0,$C44-SUM($G44:K44),IF(L$2&gt;=$D44,$C44-SUM($G44:K44),$C44/$D44))</f>
        <v>6.1390025239872276E-2</v>
      </c>
      <c r="M44" s="232">
        <f ca="1">IF($C44&lt;0,$C44-SUM($G44:L44),IF(M$2&gt;=$D44,$C44-SUM($G44:L44),$C44/$D44))</f>
        <v>6.1390025239872276E-2</v>
      </c>
      <c r="N44" s="232">
        <f ca="1">IF($C44&lt;0,$C44-SUM($G44:M44),IF(N$2&gt;=$D44,$C44-SUM($G44:M44),$C44/$D44))</f>
        <v>6.1390025239872276E-2</v>
      </c>
      <c r="O44" s="232">
        <f ca="1">IF($C44&lt;0,$C44-SUM($G44:N44),IF(O$2&gt;=$D44,$C44-SUM($G44:N44),$C44/$D44))</f>
        <v>6.1390025239872276E-2</v>
      </c>
      <c r="P44" s="232">
        <f ca="1">IF($C44&lt;0,$C44-SUM($G44:O44),IF(P$2&gt;=$D44,$C44-SUM($G44:O44),$C44/$D44))</f>
        <v>6.1390025239872276E-2</v>
      </c>
      <c r="Q44" s="232">
        <f ca="1">IF($C44&lt;0,$C44-SUM($G44:P44),IF(Q$2&gt;=$D44,$C44-SUM($G44:P44),$C44/$D44))</f>
        <v>6.1390025239872276E-2</v>
      </c>
      <c r="R44" s="232">
        <f ca="1">IF($C44&lt;0,$C44-SUM($G44:Q44),IF(R$2&gt;=$D44,$C44-SUM($G44:Q44),$C44/$D44))</f>
        <v>6.1390025239872276E-2</v>
      </c>
      <c r="S44" s="232">
        <f ca="1">IF($C44&lt;0,$C44-SUM($G44:R44),IF(S$2&gt;=$D44,$C44-SUM($G44:R44),$C44/$D44))</f>
        <v>6.1390025239872276E-2</v>
      </c>
      <c r="T44" s="232">
        <f ca="1">IF($C44&lt;0,$C44-SUM($G44:S44),IF(T$2&gt;=$D44,$C44-SUM($G44:S44),$C44/$D44))</f>
        <v>6.1390025239872276E-2</v>
      </c>
      <c r="U44" s="232">
        <f ca="1">IF($C44&lt;0,$C44-SUM($G44:T44),IF(U$2&gt;=$D44,$C44-SUM($G44:T44),$C44/$D44))</f>
        <v>6.1390025239872276E-2</v>
      </c>
      <c r="V44" s="232">
        <f ca="1">IF($C44&lt;0,$C44-SUM($G44:U44),IF(V$2&gt;=$D44,$C44-SUM($G44:U44),$C44/$D44))</f>
        <v>6.1390025239872276E-2</v>
      </c>
      <c r="W44" s="232">
        <f ca="1">IF($C44&lt;0,$C44-SUM($G44:V44),IF(W$2&gt;=$D44,$C44-SUM($G44:V44),$C44/$D44))</f>
        <v>6.1390025239872276E-2</v>
      </c>
      <c r="X44" s="232">
        <f ca="1">IF($C44&lt;0,$C44-SUM($G44:W44),IF(X$2&gt;=$D44,$C44-SUM($G44:W44),$C44/$D44))</f>
        <v>6.1390025239872276E-2</v>
      </c>
      <c r="Y44" s="232">
        <f ca="1">IF($C44&lt;0,$C44-SUM($G44:X44),IF(Y$2&gt;=$D44,$C44-SUM($G44:X44),$C44/$D44))</f>
        <v>6.1390025239872276E-2</v>
      </c>
      <c r="Z44" s="232">
        <f ca="1">IF($C44&lt;0,$C44-SUM($G44:Y44),IF(Z$2&gt;=$D44,$C44-SUM($G44:Y44),$C44/$D44))</f>
        <v>6.1390025239872276E-2</v>
      </c>
      <c r="AA44" s="232">
        <f ca="1">IF($C44&lt;0,$C44-SUM($G44:Z44),IF(AA$2&gt;=$D44,$C44-SUM($G44:Z44),$C44/$D44))</f>
        <v>6.1390025239872276E-2</v>
      </c>
      <c r="AB44" s="232">
        <f ca="1">IF($C44&lt;0,$C44-SUM($G44:AA44),IF(AB$2&gt;=$D44,$C44-SUM($G44:AA44),$C44/$D44))</f>
        <v>6.1390025239872276E-2</v>
      </c>
      <c r="AC44" s="232">
        <f ca="1">IF($C44&lt;0,$C44-SUM($G44:AB44),IF(AC$2&gt;=$D44,$C44-SUM($G44:AB44),$C44/$D44))</f>
        <v>6.1390025239872276E-2</v>
      </c>
      <c r="AD44" s="232">
        <f ca="1">IF($C44&lt;0,$C44-SUM($G44:AC44),IF(AD$2&gt;=$D44,$C44-SUM($G44:AC44),$C44/$D44))</f>
        <v>6.1390025239872276E-2</v>
      </c>
      <c r="AE44" s="232">
        <f ca="1">IF($C44&lt;0,$C44-SUM($G44:AD44),IF(AE$2&gt;=$D44,$C44-SUM($G44:AD44),$C44/$D44))</f>
        <v>6.1390025239872276E-2</v>
      </c>
      <c r="AF44" s="232">
        <f ca="1">IF($C44&lt;0,$C44-SUM($G44:AE44),IF(AF$2&gt;=$D44,$C44-SUM($G44:AE44),$C44/$D44))</f>
        <v>6.1390025239872276E-2</v>
      </c>
      <c r="AG44" s="232">
        <f ca="1">IF($C44&lt;0,$C44-SUM($G44:AF44),IF(AG$2&gt;=$D44,$C44-SUM($G44:AF44),$C44/$D44))</f>
        <v>6.1390025239872276E-2</v>
      </c>
      <c r="AH44" s="232">
        <f ca="1">IF($C44&lt;0,$C44-SUM($G44:AG44),IF(AH$2&gt;=$D44,$C44-SUM($G44:AG44),$C44/$D44))</f>
        <v>6.1390025239872276E-2</v>
      </c>
      <c r="AI44" s="232">
        <f ca="1">IF($C44&lt;0,$C44-SUM($G44:AH44),IF(AI$2&gt;=$D44,$C44-SUM($G44:AH44),$C44/$D44))</f>
        <v>6.1390025239872276E-2</v>
      </c>
      <c r="AJ44" s="232">
        <f ca="1">IF($C44&lt;0,$C44-SUM($G44:AI44),IF(AJ$2&gt;=$D44,$C44-SUM($G44:AI44),$C44/$D44))</f>
        <v>6.1390025239872276E-2</v>
      </c>
      <c r="AK44" s="232">
        <f ca="1">IF($C44&lt;0,$C44-SUM($G44:AJ44),IF(AK$2&gt;=$D44,$C44-SUM($G44:AJ44),$C44/$D44))</f>
        <v>6.1390025239872276E-2</v>
      </c>
      <c r="AL44" s="232">
        <f ca="1">IF($C44&lt;0,$C44-SUM($G44:AK44),IF(AL$2&gt;=$D44,$C44-SUM($G44:AK44),$C44/$D44))</f>
        <v>6.1390025239872276E-2</v>
      </c>
      <c r="AM44" s="232">
        <f ca="1">IF($C44&lt;0,$C44-SUM($G44:AL44),IF(AM$2&gt;=$D44,$C44-SUM($G44:AL44),$C44/$D44))</f>
        <v>6.1390025239872276E-2</v>
      </c>
      <c r="AN44" s="232">
        <f ca="1">IF($C44&lt;0,$C44-SUM($G44:AM44),IF(AN$2&gt;=$D44,$C44-SUM($G44:AM44),$C44/$D44))</f>
        <v>6.1390025239872276E-2</v>
      </c>
      <c r="AO44" s="232">
        <f ca="1">IF($C44&lt;0,$C44-SUM($G44:AN44),IF(AO$2&gt;=$D44,$C44-SUM($G44:AN44),$C44/$D44))</f>
        <v>6.1390025239872276E-2</v>
      </c>
      <c r="AP44" s="232">
        <f ca="1">IF($C44&lt;0,$C44-SUM($G44:AO44),IF(AP$2&gt;=$D44,$C44-SUM($G44:AO44),$C44/$D44))</f>
        <v>6.1390025239872276E-2</v>
      </c>
      <c r="AQ44" s="232">
        <f ca="1">IF($C44&lt;0,$C44-SUM($G44:AP44),IF(AQ$2&gt;=$D44,$C44-SUM($G44:AP44),$C44/$D44))</f>
        <v>6.1390025239872276E-2</v>
      </c>
      <c r="AR44" s="232">
        <f ca="1">IF($C44&lt;0,$C44-SUM($G44:AQ44),IF(AR$2&gt;=$D44,$C44-SUM($G44:AQ44),$C44/$D44))</f>
        <v>6.1390025239872276E-2</v>
      </c>
      <c r="AS44" s="232">
        <f ca="1">IF($C44&lt;0,$C44-SUM($G44:AR44),IF(AS$2&gt;=$D44,$C44-SUM($G44:AR44),$C44/$D44))</f>
        <v>6.1390025239872276E-2</v>
      </c>
      <c r="AT44" s="232">
        <f ca="1">IF($C44&lt;0,$C44-SUM($G44:AS44),IF(AT$2&gt;=$D44,$C44-SUM($G44:AS44),$C44/$D44))</f>
        <v>6.1390025239872276E-2</v>
      </c>
      <c r="AU44" s="232">
        <f ca="1">IF($C44&lt;0,$C44-SUM($G44:AT44),IF(AU$2&gt;=$D44,$C44-SUM($G44:AT44),$C44/$D44))</f>
        <v>6.1390025239872276E-2</v>
      </c>
      <c r="AV44" s="232">
        <f ca="1">IF($C44&lt;0,$C44-SUM($G44:AU44),IF(AV$2&gt;=$D44,$C44-SUM($G44:AU44),$C44/$D44))</f>
        <v>6.1390025239872276E-2</v>
      </c>
      <c r="AW44" s="232">
        <f ca="1">IF($C44&lt;0,$C44-SUM($G44:AV44),IF(AW$2&gt;=$D44,$C44-SUM($G44:AV44),$C44/$D44))</f>
        <v>6.1390025239872276E-2</v>
      </c>
      <c r="AX44" s="232">
        <f ca="1">IF($C44&lt;0,$C44-SUM($G44:AW44),IF(AX$2&gt;=$D44,$C44-SUM($G44:AW44),$C44/$D44))</f>
        <v>6.1390025239872276E-2</v>
      </c>
      <c r="AY44" s="232">
        <f ca="1">IF($C44&lt;0,$C44-SUM($G44:AX44),IF(AY$2&gt;=$D44,$C44-SUM($G44:AX44),$C44/$D44))</f>
        <v>6.1390025239872276E-2</v>
      </c>
      <c r="AZ44" s="232">
        <f ca="1">IF($C44&lt;0,$C44-SUM($G44:AY44),IF(AZ$2&gt;=$D44,$C44-SUM($G44:AY44),$C44/$D44))</f>
        <v>6.1390025239872276E-2</v>
      </c>
      <c r="BA44" s="232">
        <f ca="1">IF($C44&lt;0,$C44-SUM($G44:AZ44),IF(BA$2&gt;=$D44,$C44-SUM($G44:AZ44),$C44/$D44))</f>
        <v>6.1390025239872276E-2</v>
      </c>
      <c r="BB44" s="232">
        <f ca="1">IF($C44&lt;0,$C44-SUM($G44:BA44),IF(BB$2&gt;=$D44,$C44-SUM($G44:BA44),$C44/$D44))</f>
        <v>6.1390025239872276E-2</v>
      </c>
      <c r="BC44" s="232">
        <f ca="1">IF($C44&lt;0,$C44-SUM($G44:BB44),IF(BC$2&gt;=$D44,$C44-SUM($G44:BB44),$C44/$D44))</f>
        <v>6.1390025239872276E-2</v>
      </c>
      <c r="BD44" s="232">
        <f ca="1">IF($C44&lt;0,$C44-SUM($G44:BC44),IF(BD$2&gt;=$D44,$C44-SUM($G44:BC44),$C44/$D44))</f>
        <v>6.1390025239873136E-2</v>
      </c>
      <c r="BE44" s="232">
        <f ca="1">IF($C44&lt;0,$C44-SUM($G44:BD44),IF(BE$2&gt;=$D44,$C44-SUM($G44:BD44),$C44/$D44))</f>
        <v>0</v>
      </c>
      <c r="BF44" s="232">
        <f ca="1">IF($C44&lt;0,$C44-SUM($G44:BE44),IF(BF$2&gt;=$D44,$C44-SUM($G44:BE44),$C44/$D44))</f>
        <v>0</v>
      </c>
      <c r="BG44" s="232">
        <f ca="1">IF($C44&lt;0,$C44-SUM($G44:BF44),IF(BG$2&gt;=$D44,$C44-SUM($G44:BF44),$C44/$D44))</f>
        <v>0</v>
      </c>
      <c r="BH44" s="232">
        <f ca="1">IF($C44&lt;0,$C44-SUM($G44:BG44),IF(BH$2&gt;=$D44,$C44-SUM($G44:BG44),$C44/$D44))</f>
        <v>0</v>
      </c>
      <c r="BI44" s="232">
        <f ca="1">IF($C44&lt;0,$C44-SUM($G44:BH44),IF(BI$2&gt;=$D44,$C44-SUM($G44:BH44),$C44/$D44))</f>
        <v>0</v>
      </c>
      <c r="BJ44" s="232">
        <f ca="1">IF($C44&lt;0,$C44-SUM($G44:BI44),IF(BJ$2&gt;=$D44,$C44-SUM($G44:BI44),$C44/$D44))</f>
        <v>0</v>
      </c>
      <c r="BK44" s="232">
        <f ca="1">IF($C44&lt;0,$C44-SUM($G44:BJ44),IF(BK$2&gt;=$D44,$C44-SUM($G44:BJ44),$C44/$D44))</f>
        <v>0</v>
      </c>
      <c r="BL44" s="232">
        <f ca="1">IF($C44&lt;0,$C44-SUM($G44:BK44),IF(BL$2&gt;=$D44,$C44-SUM($G44:BK44),$C44/$D44))</f>
        <v>0</v>
      </c>
      <c r="BM44" s="232">
        <f ca="1">IF($C44&lt;0,$C44-SUM($G44:BL44),IF(BM$2&gt;=$D44,$C44-SUM($G44:BL44),$C44/$D44))</f>
        <v>0</v>
      </c>
      <c r="BN44" s="232">
        <f ca="1">IF($C44&lt;0,$C44-SUM($G44:BM44),IF(BN$2&gt;=$D44,$C44-SUM($G44:BM44),$C44/$D44))</f>
        <v>0</v>
      </c>
      <c r="BO44" s="232">
        <f ca="1">IF($C44&lt;0,$C44-SUM($G44:BN44),IF(BO$2&gt;=$D44,$C44-SUM($G44:BN44),$C44/$D44))</f>
        <v>0</v>
      </c>
    </row>
    <row r="45" spans="1:67">
      <c r="A45" s="212"/>
      <c r="B45" s="234">
        <f ca="1">SUM(B39:B44)</f>
        <v>24.259846107729778</v>
      </c>
      <c r="C45" s="235">
        <f ca="1">SUM(C39:C44)</f>
        <v>26.59345855897417</v>
      </c>
      <c r="D45" s="254">
        <f ca="1">IFERROR(SUMPRODUCT(C39:C44,D39:D44)/C45,0)</f>
        <v>24.625593612947849</v>
      </c>
      <c r="E45" s="236">
        <f t="shared" ca="1" si="29"/>
        <v>0</v>
      </c>
      <c r="F45" s="237">
        <f t="shared" ref="F45:AK45" ca="1" si="32">SUM(F39:F44)</f>
        <v>26.59345855897417</v>
      </c>
      <c r="G45" s="238">
        <f t="shared" ca="1" si="32"/>
        <v>1.5328519086593522</v>
      </c>
      <c r="H45" s="238">
        <f t="shared" ca="1" si="32"/>
        <v>1.5328519086593522</v>
      </c>
      <c r="I45" s="238">
        <f t="shared" ca="1" si="32"/>
        <v>1.5328519086593522</v>
      </c>
      <c r="J45" s="238">
        <f t="shared" ca="1" si="32"/>
        <v>1.5328519086593522</v>
      </c>
      <c r="K45" s="238">
        <f t="shared" ca="1" si="32"/>
        <v>1.5328519086593522</v>
      </c>
      <c r="L45" s="238">
        <f t="shared" ca="1" si="32"/>
        <v>1.5328519086593522</v>
      </c>
      <c r="M45" s="238">
        <f t="shared" ca="1" si="32"/>
        <v>1.5328519086593522</v>
      </c>
      <c r="N45" s="238">
        <f t="shared" ca="1" si="32"/>
        <v>1.5328519086593522</v>
      </c>
      <c r="O45" s="238">
        <f t="shared" ca="1" si="32"/>
        <v>1.5328519086593522</v>
      </c>
      <c r="P45" s="238">
        <f t="shared" ca="1" si="32"/>
        <v>1.5328519086593522</v>
      </c>
      <c r="Q45" s="238">
        <f t="shared" ca="1" si="32"/>
        <v>1.5328519086593522</v>
      </c>
      <c r="R45" s="238">
        <f t="shared" ca="1" si="32"/>
        <v>1.5328519086593522</v>
      </c>
      <c r="S45" s="238">
        <f t="shared" ca="1" si="32"/>
        <v>1.5328519086593522</v>
      </c>
      <c r="T45" s="238">
        <f t="shared" ca="1" si="32"/>
        <v>0.6156638560241231</v>
      </c>
      <c r="U45" s="238">
        <f t="shared" ca="1" si="32"/>
        <v>0.17452517931249906</v>
      </c>
      <c r="V45" s="238">
        <f t="shared" ca="1" si="32"/>
        <v>0.17452517931249906</v>
      </c>
      <c r="W45" s="238">
        <f t="shared" ca="1" si="32"/>
        <v>0.17452517931249906</v>
      </c>
      <c r="X45" s="238">
        <f t="shared" ca="1" si="32"/>
        <v>0.17452517931249906</v>
      </c>
      <c r="Y45" s="238">
        <f t="shared" ca="1" si="32"/>
        <v>0.17452517931249906</v>
      </c>
      <c r="Z45" s="238">
        <f t="shared" ca="1" si="32"/>
        <v>0.17452517931249906</v>
      </c>
      <c r="AA45" s="238">
        <f t="shared" ca="1" si="32"/>
        <v>0.17452517931249906</v>
      </c>
      <c r="AB45" s="238">
        <f t="shared" ca="1" si="32"/>
        <v>0.17452517931249906</v>
      </c>
      <c r="AC45" s="238">
        <f t="shared" ca="1" si="32"/>
        <v>0.17452517931249906</v>
      </c>
      <c r="AD45" s="238">
        <f t="shared" ca="1" si="32"/>
        <v>0.17452517931249906</v>
      </c>
      <c r="AE45" s="238">
        <f t="shared" ca="1" si="32"/>
        <v>0.17452517931249906</v>
      </c>
      <c r="AF45" s="238">
        <f t="shared" ca="1" si="32"/>
        <v>0.17452517931249906</v>
      </c>
      <c r="AG45" s="238">
        <f t="shared" ca="1" si="32"/>
        <v>0.17452517931249906</v>
      </c>
      <c r="AH45" s="238">
        <f t="shared" ca="1" si="32"/>
        <v>0.17452517931249906</v>
      </c>
      <c r="AI45" s="238">
        <f t="shared" ca="1" si="32"/>
        <v>0.17452517931249906</v>
      </c>
      <c r="AJ45" s="238">
        <f t="shared" ca="1" si="32"/>
        <v>0.17452517931249906</v>
      </c>
      <c r="AK45" s="238">
        <f t="shared" ca="1" si="32"/>
        <v>0.17452517931249906</v>
      </c>
      <c r="AL45" s="238">
        <f t="shared" ref="AL45:BO45" ca="1" si="33">SUM(AL39:AL44)</f>
        <v>0.17452517931249906</v>
      </c>
      <c r="AM45" s="238">
        <f t="shared" ca="1" si="33"/>
        <v>0.17452517931249906</v>
      </c>
      <c r="AN45" s="238">
        <f t="shared" ca="1" si="33"/>
        <v>0.17452517931249906</v>
      </c>
      <c r="AO45" s="238">
        <f t="shared" ca="1" si="33"/>
        <v>0.17452517931249906</v>
      </c>
      <c r="AP45" s="238">
        <f t="shared" ca="1" si="33"/>
        <v>0.17452517931249906</v>
      </c>
      <c r="AQ45" s="238">
        <f t="shared" ca="1" si="33"/>
        <v>0.17452517931249906</v>
      </c>
      <c r="AR45" s="238">
        <f t="shared" ca="1" si="33"/>
        <v>0.17452517931249906</v>
      </c>
      <c r="AS45" s="238">
        <f t="shared" ca="1" si="33"/>
        <v>0.17452517931249906</v>
      </c>
      <c r="AT45" s="238">
        <f t="shared" ca="1" si="33"/>
        <v>0.17452517931249906</v>
      </c>
      <c r="AU45" s="238">
        <f t="shared" ca="1" si="33"/>
        <v>0.17452517931249906</v>
      </c>
      <c r="AV45" s="238">
        <f t="shared" ca="1" si="33"/>
        <v>0.17452517931249906</v>
      </c>
      <c r="AW45" s="238">
        <f t="shared" ca="1" si="33"/>
        <v>0.17452517931249906</v>
      </c>
      <c r="AX45" s="238">
        <f t="shared" ca="1" si="33"/>
        <v>0.17452517931249906</v>
      </c>
      <c r="AY45" s="238">
        <f t="shared" ca="1" si="33"/>
        <v>0.17452517931249906</v>
      </c>
      <c r="AZ45" s="238">
        <f t="shared" ca="1" si="33"/>
        <v>0.17452517931249928</v>
      </c>
      <c r="BA45" s="238">
        <f t="shared" ca="1" si="33"/>
        <v>0.15754415737375255</v>
      </c>
      <c r="BB45" s="238">
        <f t="shared" ca="1" si="33"/>
        <v>0.13597109914669059</v>
      </c>
      <c r="BC45" s="238">
        <f t="shared" ca="1" si="33"/>
        <v>0.11100887061818335</v>
      </c>
      <c r="BD45" s="238">
        <f t="shared" ca="1" si="33"/>
        <v>6.1390025239873136E-2</v>
      </c>
      <c r="BE45" s="238">
        <f t="shared" ca="1" si="33"/>
        <v>0</v>
      </c>
      <c r="BF45" s="238">
        <f t="shared" ca="1" si="33"/>
        <v>0</v>
      </c>
      <c r="BG45" s="238">
        <f t="shared" ca="1" si="33"/>
        <v>0</v>
      </c>
      <c r="BH45" s="238">
        <f t="shared" ca="1" si="33"/>
        <v>0</v>
      </c>
      <c r="BI45" s="238">
        <f t="shared" ca="1" si="33"/>
        <v>0</v>
      </c>
      <c r="BJ45" s="238">
        <f t="shared" ca="1" si="33"/>
        <v>0</v>
      </c>
      <c r="BK45" s="238">
        <f t="shared" ca="1" si="33"/>
        <v>0</v>
      </c>
      <c r="BL45" s="238">
        <f t="shared" ca="1" si="33"/>
        <v>0</v>
      </c>
      <c r="BM45" s="238">
        <f t="shared" ca="1" si="33"/>
        <v>0</v>
      </c>
      <c r="BN45" s="238">
        <f t="shared" ca="1" si="33"/>
        <v>0</v>
      </c>
      <c r="BO45" s="238">
        <f t="shared" ca="1" si="33"/>
        <v>0</v>
      </c>
    </row>
    <row r="46" spans="1:67">
      <c r="A46" s="239" t="s">
        <v>24</v>
      </c>
      <c r="C46" s="241">
        <f ca="1">C45-'Inputs - Summary'!N242</f>
        <v>0</v>
      </c>
      <c r="E46" s="242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B46" s="243"/>
      <c r="BC46" s="243"/>
      <c r="BD46" s="243"/>
      <c r="BE46" s="243"/>
      <c r="BF46" s="243"/>
      <c r="BG46" s="243"/>
      <c r="BH46" s="243"/>
      <c r="BI46" s="243"/>
      <c r="BJ46" s="243"/>
      <c r="BK46" s="243"/>
      <c r="BL46" s="243"/>
      <c r="BM46" s="243"/>
      <c r="BN46" s="243"/>
      <c r="BO46" s="243"/>
    </row>
    <row r="47" spans="1:67">
      <c r="C47" s="281" t="s">
        <v>92</v>
      </c>
      <c r="D47" s="282">
        <v>15</v>
      </c>
    </row>
    <row r="48" spans="1:67" ht="38.25">
      <c r="B48" s="217" t="s">
        <v>84</v>
      </c>
      <c r="C48" s="217" t="s">
        <v>85</v>
      </c>
      <c r="D48" s="289" t="s">
        <v>97</v>
      </c>
      <c r="E48" s="218" t="s">
        <v>24</v>
      </c>
      <c r="F48" s="219" t="s">
        <v>86</v>
      </c>
      <c r="G48" s="220">
        <v>2018</v>
      </c>
      <c r="H48" s="220">
        <f t="shared" ref="H48:AM48" si="34">G48+1</f>
        <v>2019</v>
      </c>
      <c r="I48" s="220">
        <f t="shared" si="34"/>
        <v>2020</v>
      </c>
      <c r="J48" s="220">
        <f t="shared" si="34"/>
        <v>2021</v>
      </c>
      <c r="K48" s="220">
        <f t="shared" si="34"/>
        <v>2022</v>
      </c>
      <c r="L48" s="220">
        <f t="shared" si="34"/>
        <v>2023</v>
      </c>
      <c r="M48" s="220">
        <f t="shared" si="34"/>
        <v>2024</v>
      </c>
      <c r="N48" s="220">
        <f t="shared" si="34"/>
        <v>2025</v>
      </c>
      <c r="O48" s="220">
        <f t="shared" si="34"/>
        <v>2026</v>
      </c>
      <c r="P48" s="220">
        <f t="shared" si="34"/>
        <v>2027</v>
      </c>
      <c r="Q48" s="220">
        <f t="shared" si="34"/>
        <v>2028</v>
      </c>
      <c r="R48" s="220">
        <f t="shared" si="34"/>
        <v>2029</v>
      </c>
      <c r="S48" s="220">
        <f t="shared" si="34"/>
        <v>2030</v>
      </c>
      <c r="T48" s="220">
        <f t="shared" si="34"/>
        <v>2031</v>
      </c>
      <c r="U48" s="220">
        <f t="shared" si="34"/>
        <v>2032</v>
      </c>
      <c r="V48" s="220">
        <f t="shared" si="34"/>
        <v>2033</v>
      </c>
      <c r="W48" s="220">
        <f t="shared" si="34"/>
        <v>2034</v>
      </c>
      <c r="X48" s="220">
        <f t="shared" si="34"/>
        <v>2035</v>
      </c>
      <c r="Y48" s="220">
        <f t="shared" si="34"/>
        <v>2036</v>
      </c>
      <c r="Z48" s="220">
        <f t="shared" si="34"/>
        <v>2037</v>
      </c>
      <c r="AA48" s="220">
        <f t="shared" si="34"/>
        <v>2038</v>
      </c>
      <c r="AB48" s="220">
        <f t="shared" si="34"/>
        <v>2039</v>
      </c>
      <c r="AC48" s="220">
        <f t="shared" si="34"/>
        <v>2040</v>
      </c>
      <c r="AD48" s="220">
        <f t="shared" si="34"/>
        <v>2041</v>
      </c>
      <c r="AE48" s="220">
        <f t="shared" si="34"/>
        <v>2042</v>
      </c>
      <c r="AF48" s="220">
        <f t="shared" si="34"/>
        <v>2043</v>
      </c>
      <c r="AG48" s="220">
        <f t="shared" si="34"/>
        <v>2044</v>
      </c>
      <c r="AH48" s="220">
        <f t="shared" si="34"/>
        <v>2045</v>
      </c>
      <c r="AI48" s="220">
        <f t="shared" si="34"/>
        <v>2046</v>
      </c>
      <c r="AJ48" s="220">
        <f t="shared" si="34"/>
        <v>2047</v>
      </c>
      <c r="AK48" s="220">
        <f t="shared" si="34"/>
        <v>2048</v>
      </c>
      <c r="AL48" s="220">
        <f t="shared" si="34"/>
        <v>2049</v>
      </c>
      <c r="AM48" s="220">
        <f t="shared" si="34"/>
        <v>2050</v>
      </c>
      <c r="AN48" s="220">
        <f t="shared" ref="AN48:BO48" si="35">AM48+1</f>
        <v>2051</v>
      </c>
      <c r="AO48" s="220">
        <f t="shared" si="35"/>
        <v>2052</v>
      </c>
      <c r="AP48" s="220">
        <f t="shared" si="35"/>
        <v>2053</v>
      </c>
      <c r="AQ48" s="220">
        <f t="shared" si="35"/>
        <v>2054</v>
      </c>
      <c r="AR48" s="220">
        <f t="shared" si="35"/>
        <v>2055</v>
      </c>
      <c r="AS48" s="220">
        <f t="shared" si="35"/>
        <v>2056</v>
      </c>
      <c r="AT48" s="220">
        <f t="shared" si="35"/>
        <v>2057</v>
      </c>
      <c r="AU48" s="220">
        <f t="shared" si="35"/>
        <v>2058</v>
      </c>
      <c r="AV48" s="220">
        <f t="shared" si="35"/>
        <v>2059</v>
      </c>
      <c r="AW48" s="220">
        <f t="shared" si="35"/>
        <v>2060</v>
      </c>
      <c r="AX48" s="220">
        <f t="shared" si="35"/>
        <v>2061</v>
      </c>
      <c r="AY48" s="220">
        <f t="shared" si="35"/>
        <v>2062</v>
      </c>
      <c r="AZ48" s="220">
        <f t="shared" si="35"/>
        <v>2063</v>
      </c>
      <c r="BA48" s="220">
        <f t="shared" si="35"/>
        <v>2064</v>
      </c>
      <c r="BB48" s="220">
        <f t="shared" si="35"/>
        <v>2065</v>
      </c>
      <c r="BC48" s="220">
        <f t="shared" si="35"/>
        <v>2066</v>
      </c>
      <c r="BD48" s="220">
        <f t="shared" si="35"/>
        <v>2067</v>
      </c>
      <c r="BE48" s="220">
        <f t="shared" si="35"/>
        <v>2068</v>
      </c>
      <c r="BF48" s="220">
        <f t="shared" si="35"/>
        <v>2069</v>
      </c>
      <c r="BG48" s="220">
        <f t="shared" si="35"/>
        <v>2070</v>
      </c>
      <c r="BH48" s="220">
        <f t="shared" si="35"/>
        <v>2071</v>
      </c>
      <c r="BI48" s="220">
        <f t="shared" si="35"/>
        <v>2072</v>
      </c>
      <c r="BJ48" s="220">
        <f t="shared" si="35"/>
        <v>2073</v>
      </c>
      <c r="BK48" s="220">
        <f t="shared" si="35"/>
        <v>2074</v>
      </c>
      <c r="BL48" s="220">
        <f t="shared" si="35"/>
        <v>2075</v>
      </c>
      <c r="BM48" s="220">
        <f t="shared" si="35"/>
        <v>2076</v>
      </c>
      <c r="BN48" s="220">
        <f t="shared" si="35"/>
        <v>2077</v>
      </c>
      <c r="BO48" s="220">
        <f t="shared" si="35"/>
        <v>2078</v>
      </c>
    </row>
    <row r="49" spans="1:67" ht="15">
      <c r="A49" s="221" t="str">
        <f>'Inputs - Summary'!C32</f>
        <v>Meters</v>
      </c>
      <c r="B49" s="222"/>
      <c r="C49" s="223"/>
      <c r="D49" s="224"/>
      <c r="E49" s="225"/>
      <c r="F49" s="226"/>
    </row>
    <row r="50" spans="1:67" outlineLevel="1">
      <c r="A50" s="209" t="s">
        <v>81</v>
      </c>
      <c r="B50" s="240">
        <f>INDEX('Inputs - Summary'!$I$43:$I$52,MATCH(A49,'Inputs - Summary'!$C$43:$C$52,0),1)-SUMIFS('Inputs - Summary'!$O$74:$O$153,'Inputs - Summary'!$C$74:$C$153,A49,'Inputs - Summary'!$D$74:$D$153,A50)</f>
        <v>49.322106827763371</v>
      </c>
      <c r="C50" s="227">
        <f t="shared" ref="C50:C55" si="36">B50*$C$2</f>
        <v>54.06651790538357</v>
      </c>
      <c r="D50" s="280">
        <v>5</v>
      </c>
      <c r="E50" s="229">
        <f t="shared" ref="E50:E56" si="37">C50-F50</f>
        <v>0</v>
      </c>
      <c r="F50" s="230">
        <f t="shared" ref="F50:F55" si="38">SUM(G50:BO50)</f>
        <v>54.06651790538357</v>
      </c>
      <c r="G50" s="231">
        <f t="shared" ref="G50:G55" si="39">IF(C50&lt;0,C50,IF(G$2&gt;$D50,C50,$C50/$D50))</f>
        <v>10.813303581076713</v>
      </c>
      <c r="H50" s="232">
        <f>IF($C50&lt;0,$C50-SUM($G50:G50),IF(H$2&gt;=$D50,$C50-SUM($G50:G50),$C50/$D50))</f>
        <v>10.813303581076713</v>
      </c>
      <c r="I50" s="232">
        <f>IF($C50&lt;0,$C50-SUM($G50:H50),IF(I$2&gt;=$D50,$C50-SUM($G50:H50),$C50/$D50))</f>
        <v>10.813303581076713</v>
      </c>
      <c r="J50" s="232">
        <f>IF($C50&lt;0,$C50-SUM($G50:I50),IF(J$2&gt;=$D50,$C50-SUM($G50:I50),$C50/$D50))</f>
        <v>10.813303581076713</v>
      </c>
      <c r="K50" s="232">
        <f>IF($C50&lt;0,$C50-SUM($G50:J50),IF(K$2&gt;=$D50,$C50-SUM($G50:J50),$C50/$D50))</f>
        <v>10.813303581076717</v>
      </c>
      <c r="L50" s="232">
        <f>IF($C50&lt;0,$C50-SUM($G50:K50),IF(L$2&gt;=$D50,$C50-SUM($G50:K50),$C50/$D50))</f>
        <v>0</v>
      </c>
      <c r="M50" s="232">
        <f>IF($C50&lt;0,$C50-SUM($G50:L50),IF(M$2&gt;=$D50,$C50-SUM($G50:L50),$C50/$D50))</f>
        <v>0</v>
      </c>
      <c r="N50" s="232">
        <f>IF($C50&lt;0,$C50-SUM($G50:M50),IF(N$2&gt;=$D50,$C50-SUM($G50:M50),$C50/$D50))</f>
        <v>0</v>
      </c>
      <c r="O50" s="232">
        <f>IF($C50&lt;0,$C50-SUM($G50:N50),IF(O$2&gt;=$D50,$C50-SUM($G50:N50),$C50/$D50))</f>
        <v>0</v>
      </c>
      <c r="P50" s="232">
        <f>IF($C50&lt;0,$C50-SUM($G50:O50),IF(P$2&gt;=$D50,$C50-SUM($G50:O50),$C50/$D50))</f>
        <v>0</v>
      </c>
      <c r="Q50" s="232">
        <f>IF($C50&lt;0,$C50-SUM($G50:P50),IF(Q$2&gt;=$D50,$C50-SUM($G50:P50),$C50/$D50))</f>
        <v>0</v>
      </c>
      <c r="R50" s="232">
        <f>IF($C50&lt;0,$C50-SUM($G50:Q50),IF(R$2&gt;=$D50,$C50-SUM($G50:Q50),$C50/$D50))</f>
        <v>0</v>
      </c>
      <c r="S50" s="232">
        <f>IF($C50&lt;0,$C50-SUM($G50:R50),IF(S$2&gt;=$D50,$C50-SUM($G50:R50),$C50/$D50))</f>
        <v>0</v>
      </c>
      <c r="T50" s="232">
        <f>IF($C50&lt;0,$C50-SUM($G50:S50),IF(T$2&gt;=$D50,$C50-SUM($G50:S50),$C50/$D50))</f>
        <v>0</v>
      </c>
      <c r="U50" s="232">
        <f>IF($C50&lt;0,$C50-SUM($G50:T50),IF(U$2&gt;=$D50,$C50-SUM($G50:T50),$C50/$D50))</f>
        <v>0</v>
      </c>
      <c r="V50" s="232">
        <f>IF($C50&lt;0,$C50-SUM($G50:U50),IF(V$2&gt;=$D50,$C50-SUM($G50:U50),$C50/$D50))</f>
        <v>0</v>
      </c>
      <c r="W50" s="232">
        <f>IF($C50&lt;0,$C50-SUM($G50:V50),IF(W$2&gt;=$D50,$C50-SUM($G50:V50),$C50/$D50))</f>
        <v>0</v>
      </c>
      <c r="X50" s="232">
        <f>IF($C50&lt;0,$C50-SUM($G50:W50),IF(X$2&gt;=$D50,$C50-SUM($G50:W50),$C50/$D50))</f>
        <v>0</v>
      </c>
      <c r="Y50" s="232">
        <f>IF($C50&lt;0,$C50-SUM($G50:X50),IF(Y$2&gt;=$D50,$C50-SUM($G50:X50),$C50/$D50))</f>
        <v>0</v>
      </c>
      <c r="Z50" s="232">
        <f>IF($C50&lt;0,$C50-SUM($G50:Y50),IF(Z$2&gt;=$D50,$C50-SUM($G50:Y50),$C50/$D50))</f>
        <v>0</v>
      </c>
      <c r="AA50" s="232">
        <f>IF($C50&lt;0,$C50-SUM($G50:Z50),IF(AA$2&gt;=$D50,$C50-SUM($G50:Z50),$C50/$D50))</f>
        <v>0</v>
      </c>
      <c r="AB50" s="232">
        <f>IF($C50&lt;0,$C50-SUM($G50:AA50),IF(AB$2&gt;=$D50,$C50-SUM($G50:AA50),$C50/$D50))</f>
        <v>0</v>
      </c>
      <c r="AC50" s="232">
        <f>IF($C50&lt;0,$C50-SUM($G50:AB50),IF(AC$2&gt;=$D50,$C50-SUM($G50:AB50),$C50/$D50))</f>
        <v>0</v>
      </c>
      <c r="AD50" s="232">
        <f>IF($C50&lt;0,$C50-SUM($G50:AC50),IF(AD$2&gt;=$D50,$C50-SUM($G50:AC50),$C50/$D50))</f>
        <v>0</v>
      </c>
      <c r="AE50" s="232">
        <f>IF($C50&lt;0,$C50-SUM($G50:AD50),IF(AE$2&gt;=$D50,$C50-SUM($G50:AD50),$C50/$D50))</f>
        <v>0</v>
      </c>
      <c r="AF50" s="232">
        <f>IF($C50&lt;0,$C50-SUM($G50:AE50),IF(AF$2&gt;=$D50,$C50-SUM($G50:AE50),$C50/$D50))</f>
        <v>0</v>
      </c>
      <c r="AG50" s="232">
        <f>IF($C50&lt;0,$C50-SUM($G50:AF50),IF(AG$2&gt;=$D50,$C50-SUM($G50:AF50),$C50/$D50))</f>
        <v>0</v>
      </c>
      <c r="AH50" s="232">
        <f>IF($C50&lt;0,$C50-SUM($G50:AG50),IF(AH$2&gt;=$D50,$C50-SUM($G50:AG50),$C50/$D50))</f>
        <v>0</v>
      </c>
      <c r="AI50" s="232">
        <f>IF($C50&lt;0,$C50-SUM($G50:AH50),IF(AI$2&gt;=$D50,$C50-SUM($G50:AH50),$C50/$D50))</f>
        <v>0</v>
      </c>
      <c r="AJ50" s="232">
        <f>IF($C50&lt;0,$C50-SUM($G50:AI50),IF(AJ$2&gt;=$D50,$C50-SUM($G50:AI50),$C50/$D50))</f>
        <v>0</v>
      </c>
      <c r="AK50" s="232">
        <f>IF($C50&lt;0,$C50-SUM($G50:AJ50),IF(AK$2&gt;=$D50,$C50-SUM($G50:AJ50),$C50/$D50))</f>
        <v>0</v>
      </c>
      <c r="AL50" s="232">
        <f>IF($C50&lt;0,$C50-SUM($G50:AK50),IF(AL$2&gt;=$D50,$C50-SUM($G50:AK50),$C50/$D50))</f>
        <v>0</v>
      </c>
      <c r="AM50" s="232">
        <f>IF($C50&lt;0,$C50-SUM($G50:AL50),IF(AM$2&gt;=$D50,$C50-SUM($G50:AL50),$C50/$D50))</f>
        <v>0</v>
      </c>
      <c r="AN50" s="232">
        <f>IF($C50&lt;0,$C50-SUM($G50:AM50),IF(AN$2&gt;=$D50,$C50-SUM($G50:AM50),$C50/$D50))</f>
        <v>0</v>
      </c>
      <c r="AO50" s="232">
        <f>IF($C50&lt;0,$C50-SUM($G50:AN50),IF(AO$2&gt;=$D50,$C50-SUM($G50:AN50),$C50/$D50))</f>
        <v>0</v>
      </c>
      <c r="AP50" s="232">
        <f>IF($C50&lt;0,$C50-SUM($G50:AO50),IF(AP$2&gt;=$D50,$C50-SUM($G50:AO50),$C50/$D50))</f>
        <v>0</v>
      </c>
      <c r="AQ50" s="232">
        <f>IF($C50&lt;0,$C50-SUM($G50:AP50),IF(AQ$2&gt;=$D50,$C50-SUM($G50:AP50),$C50/$D50))</f>
        <v>0</v>
      </c>
      <c r="AR50" s="232">
        <f>IF($C50&lt;0,$C50-SUM($G50:AQ50),IF(AR$2&gt;=$D50,$C50-SUM($G50:AQ50),$C50/$D50))</f>
        <v>0</v>
      </c>
      <c r="AS50" s="232">
        <f>IF($C50&lt;0,$C50-SUM($G50:AR50),IF(AS$2&gt;=$D50,$C50-SUM($G50:AR50),$C50/$D50))</f>
        <v>0</v>
      </c>
      <c r="AT50" s="232">
        <f>IF($C50&lt;0,$C50-SUM($G50:AS50),IF(AT$2&gt;=$D50,$C50-SUM($G50:AS50),$C50/$D50))</f>
        <v>0</v>
      </c>
      <c r="AU50" s="232">
        <f>IF($C50&lt;0,$C50-SUM($G50:AT50),IF(AU$2&gt;=$D50,$C50-SUM($G50:AT50),$C50/$D50))</f>
        <v>0</v>
      </c>
      <c r="AV50" s="232">
        <f>IF($C50&lt;0,$C50-SUM($G50:AU50),IF(AV$2&gt;=$D50,$C50-SUM($G50:AU50),$C50/$D50))</f>
        <v>0</v>
      </c>
      <c r="AW50" s="232">
        <f>IF($C50&lt;0,$C50-SUM($G50:AV50),IF(AW$2&gt;=$D50,$C50-SUM($G50:AV50),$C50/$D50))</f>
        <v>0</v>
      </c>
      <c r="AX50" s="232">
        <f>IF($C50&lt;0,$C50-SUM($G50:AW50),IF(AX$2&gt;=$D50,$C50-SUM($G50:AW50),$C50/$D50))</f>
        <v>0</v>
      </c>
      <c r="AY50" s="232">
        <f>IF($C50&lt;0,$C50-SUM($G50:AX50),IF(AY$2&gt;=$D50,$C50-SUM($G50:AX50),$C50/$D50))</f>
        <v>0</v>
      </c>
      <c r="AZ50" s="232">
        <f>IF($C50&lt;0,$C50-SUM($G50:AY50),IF(AZ$2&gt;=$D50,$C50-SUM($G50:AY50),$C50/$D50))</f>
        <v>0</v>
      </c>
      <c r="BA50" s="232">
        <f>IF($C50&lt;0,$C50-SUM($G50:AZ50),IF(BA$2&gt;=$D50,$C50-SUM($G50:AZ50),$C50/$D50))</f>
        <v>0</v>
      </c>
      <c r="BB50" s="232">
        <f>IF($C50&lt;0,$C50-SUM($G50:BA50),IF(BB$2&gt;=$D50,$C50-SUM($G50:BA50),$C50/$D50))</f>
        <v>0</v>
      </c>
      <c r="BC50" s="232">
        <f>IF($C50&lt;0,$C50-SUM($G50:BB50),IF(BC$2&gt;=$D50,$C50-SUM($G50:BB50),$C50/$D50))</f>
        <v>0</v>
      </c>
      <c r="BD50" s="232">
        <f>IF($C50&lt;0,$C50-SUM($G50:BC50),IF(BD$2&gt;=$D50,$C50-SUM($G50:BC50),$C50/$D50))</f>
        <v>0</v>
      </c>
      <c r="BE50" s="232">
        <f>IF($C50&lt;0,$C50-SUM($G50:BD50),IF(BE$2&gt;=$D50,$C50-SUM($G50:BD50),$C50/$D50))</f>
        <v>0</v>
      </c>
      <c r="BF50" s="232">
        <f>IF($C50&lt;0,$C50-SUM($G50:BE50),IF(BF$2&gt;=$D50,$C50-SUM($G50:BE50),$C50/$D50))</f>
        <v>0</v>
      </c>
      <c r="BG50" s="232">
        <f>IF($C50&lt;0,$C50-SUM($G50:BF50),IF(BG$2&gt;=$D50,$C50-SUM($G50:BF50),$C50/$D50))</f>
        <v>0</v>
      </c>
      <c r="BH50" s="232">
        <f>IF($C50&lt;0,$C50-SUM($G50:BG50),IF(BH$2&gt;=$D50,$C50-SUM($G50:BG50),$C50/$D50))</f>
        <v>0</v>
      </c>
      <c r="BI50" s="232">
        <f>IF($C50&lt;0,$C50-SUM($G50:BH50),IF(BI$2&gt;=$D50,$C50-SUM($G50:BH50),$C50/$D50))</f>
        <v>0</v>
      </c>
      <c r="BJ50" s="232">
        <f>IF($C50&lt;0,$C50-SUM($G50:BI50),IF(BJ$2&gt;=$D50,$C50-SUM($G50:BI50),$C50/$D50))</f>
        <v>0</v>
      </c>
      <c r="BK50" s="232">
        <f>IF($C50&lt;0,$C50-SUM($G50:BJ50),IF(BK$2&gt;=$D50,$C50-SUM($G50:BJ50),$C50/$D50))</f>
        <v>0</v>
      </c>
      <c r="BL50" s="232">
        <f>IF($C50&lt;0,$C50-SUM($G50:BK50),IF(BL$2&gt;=$D50,$C50-SUM($G50:BK50),$C50/$D50))</f>
        <v>0</v>
      </c>
      <c r="BM50" s="232">
        <f>IF($C50&lt;0,$C50-SUM($G50:BL50),IF(BM$2&gt;=$D50,$C50-SUM($G50:BL50),$C50/$D50))</f>
        <v>0</v>
      </c>
      <c r="BN50" s="232">
        <f>IF($C50&lt;0,$C50-SUM($G50:BM50),IF(BN$2&gt;=$D50,$C50-SUM($G50:BM50),$C50/$D50))</f>
        <v>0</v>
      </c>
      <c r="BO50" s="232">
        <f>IF($C50&lt;0,$C50-SUM($G50:BN50),IF(BO$2&gt;=$D50,$C50-SUM($G50:BN50),$C50/$D50))</f>
        <v>0</v>
      </c>
    </row>
    <row r="51" spans="1:67" outlineLevel="1">
      <c r="A51" s="268">
        <v>1</v>
      </c>
      <c r="B51" s="233">
        <f ca="1">(INDEX('Inputs - Summary'!$J$59:$N$68,MATCH(A49,'Inputs - Summary'!$C$59:$C$68,0),A51)/OFFSET('Inputs - Summary'!$I$18,0,A51))-SUMIFS('Inputs - Summary'!$O$74:$O$153,'Inputs - Summary'!$C$74:$C$153,A49,'Inputs - Summary'!$D$74:$D$153,A51)</f>
        <v>2.0963055851522467</v>
      </c>
      <c r="C51" s="227">
        <f t="shared" ca="1" si="36"/>
        <v>2.2979542185937318</v>
      </c>
      <c r="D51" s="283">
        <f>$D$47-(5-A51)</f>
        <v>11</v>
      </c>
      <c r="E51" s="229">
        <f t="shared" ca="1" si="37"/>
        <v>0</v>
      </c>
      <c r="F51" s="230">
        <f t="shared" ca="1" si="38"/>
        <v>2.2979542185937318</v>
      </c>
      <c r="G51" s="231">
        <f ca="1">IF(C51&lt;0,C51,IF(G$2&gt;$D51,C51,$C51/$D51))</f>
        <v>0.20890492896306653</v>
      </c>
      <c r="H51" s="232">
        <f ca="1">IF($C51&lt;0,$C51-SUM($G51:G51),IF(H$2&gt;=$D51,$C51-SUM($G51:G51),$C51/$D51))</f>
        <v>0.20890492896306653</v>
      </c>
      <c r="I51" s="232">
        <f ca="1">IF($C51&lt;0,$C51-SUM($G51:H51),IF(I$2&gt;=$D51,$C51-SUM($G51:H51),$C51/$D51))</f>
        <v>0.20890492896306653</v>
      </c>
      <c r="J51" s="232">
        <f ca="1">IF($C51&lt;0,$C51-SUM($G51:I51),IF(J$2&gt;=$D51,$C51-SUM($G51:I51),$C51/$D51))</f>
        <v>0.20890492896306653</v>
      </c>
      <c r="K51" s="232">
        <f ca="1">IF($C51&lt;0,$C51-SUM($G51:J51),IF(K$2&gt;=$D51,$C51-SUM($G51:J51),$C51/$D51))</f>
        <v>0.20890492896306653</v>
      </c>
      <c r="L51" s="232">
        <f ca="1">IF($C51&lt;0,$C51-SUM($G51:K51),IF(L$2&gt;=$D51,$C51-SUM($G51:K51),$C51/$D51))</f>
        <v>0.20890492896306653</v>
      </c>
      <c r="M51" s="232">
        <f ca="1">IF($C51&lt;0,$C51-SUM($G51:L51),IF(M$2&gt;=$D51,$C51-SUM($G51:L51),$C51/$D51))</f>
        <v>0.20890492896306653</v>
      </c>
      <c r="N51" s="232">
        <f ca="1">IF($C51&lt;0,$C51-SUM($G51:M51),IF(N$2&gt;=$D51,$C51-SUM($G51:M51),$C51/$D51))</f>
        <v>0.20890492896306653</v>
      </c>
      <c r="O51" s="232">
        <f ca="1">IF($C51&lt;0,$C51-SUM($G51:N51),IF(O$2&gt;=$D51,$C51-SUM($G51:N51),$C51/$D51))</f>
        <v>0.20890492896306653</v>
      </c>
      <c r="P51" s="232">
        <f ca="1">IF($C51&lt;0,$C51-SUM($G51:O51),IF(P$2&gt;=$D51,$C51-SUM($G51:O51),$C51/$D51))</f>
        <v>0.20890492896306653</v>
      </c>
      <c r="Q51" s="232">
        <f ca="1">IF($C51&lt;0,$C51-SUM($G51:P51),IF(Q$2&gt;=$D51,$C51-SUM($G51:P51),$C51/$D51))</f>
        <v>0.20890492896306689</v>
      </c>
      <c r="R51" s="232">
        <f ca="1">IF($C51&lt;0,$C51-SUM($G51:Q51),IF(R$2&gt;=$D51,$C51-SUM($G51:Q51),$C51/$D51))</f>
        <v>0</v>
      </c>
      <c r="S51" s="232">
        <f ca="1">IF($C51&lt;0,$C51-SUM($G51:R51),IF(S$2&gt;=$D51,$C51-SUM($G51:R51),$C51/$D51))</f>
        <v>0</v>
      </c>
      <c r="T51" s="232">
        <f ca="1">IF($C51&lt;0,$C51-SUM($G51:S51),IF(T$2&gt;=$D51,$C51-SUM($G51:S51),$C51/$D51))</f>
        <v>0</v>
      </c>
      <c r="U51" s="232">
        <f ca="1">IF($C51&lt;0,$C51-SUM($G51:T51),IF(U$2&gt;=$D51,$C51-SUM($G51:T51),$C51/$D51))</f>
        <v>0</v>
      </c>
      <c r="V51" s="232">
        <f ca="1">IF($C51&lt;0,$C51-SUM($G51:U51),IF(V$2&gt;=$D51,$C51-SUM($G51:U51),$C51/$D51))</f>
        <v>0</v>
      </c>
      <c r="W51" s="232">
        <f ca="1">IF($C51&lt;0,$C51-SUM($G51:V51),IF(W$2&gt;=$D51,$C51-SUM($G51:V51),$C51/$D51))</f>
        <v>0</v>
      </c>
      <c r="X51" s="232">
        <f ca="1">IF($C51&lt;0,$C51-SUM($G51:W51),IF(X$2&gt;=$D51,$C51-SUM($G51:W51),$C51/$D51))</f>
        <v>0</v>
      </c>
      <c r="Y51" s="232">
        <f ca="1">IF($C51&lt;0,$C51-SUM($G51:X51),IF(Y$2&gt;=$D51,$C51-SUM($G51:X51),$C51/$D51))</f>
        <v>0</v>
      </c>
      <c r="Z51" s="232">
        <f ca="1">IF($C51&lt;0,$C51-SUM($G51:Y51),IF(Z$2&gt;=$D51,$C51-SUM($G51:Y51),$C51/$D51))</f>
        <v>0</v>
      </c>
      <c r="AA51" s="232">
        <f ca="1">IF($C51&lt;0,$C51-SUM($G51:Z51),IF(AA$2&gt;=$D51,$C51-SUM($G51:Z51),$C51/$D51))</f>
        <v>0</v>
      </c>
      <c r="AB51" s="232">
        <f ca="1">IF($C51&lt;0,$C51-SUM($G51:AA51),IF(AB$2&gt;=$D51,$C51-SUM($G51:AA51),$C51/$D51))</f>
        <v>0</v>
      </c>
      <c r="AC51" s="232">
        <f ca="1">IF($C51&lt;0,$C51-SUM($G51:AB51),IF(AC$2&gt;=$D51,$C51-SUM($G51:AB51),$C51/$D51))</f>
        <v>0</v>
      </c>
      <c r="AD51" s="232">
        <f ca="1">IF($C51&lt;0,$C51-SUM($G51:AC51),IF(AD$2&gt;=$D51,$C51-SUM($G51:AC51),$C51/$D51))</f>
        <v>0</v>
      </c>
      <c r="AE51" s="232">
        <f ca="1">IF($C51&lt;0,$C51-SUM($G51:AD51),IF(AE$2&gt;=$D51,$C51-SUM($G51:AD51),$C51/$D51))</f>
        <v>0</v>
      </c>
      <c r="AF51" s="232">
        <f ca="1">IF($C51&lt;0,$C51-SUM($G51:AE51),IF(AF$2&gt;=$D51,$C51-SUM($G51:AE51),$C51/$D51))</f>
        <v>0</v>
      </c>
      <c r="AG51" s="232">
        <f ca="1">IF($C51&lt;0,$C51-SUM($G51:AF51),IF(AG$2&gt;=$D51,$C51-SUM($G51:AF51),$C51/$D51))</f>
        <v>0</v>
      </c>
      <c r="AH51" s="232">
        <f ca="1">IF($C51&lt;0,$C51-SUM($G51:AG51),IF(AH$2&gt;=$D51,$C51-SUM($G51:AG51),$C51/$D51))</f>
        <v>0</v>
      </c>
      <c r="AI51" s="232">
        <f ca="1">IF($C51&lt;0,$C51-SUM($G51:AH51),IF(AI$2&gt;=$D51,$C51-SUM($G51:AH51),$C51/$D51))</f>
        <v>0</v>
      </c>
      <c r="AJ51" s="232">
        <f ca="1">IF($C51&lt;0,$C51-SUM($G51:AI51),IF(AJ$2&gt;=$D51,$C51-SUM($G51:AI51),$C51/$D51))</f>
        <v>0</v>
      </c>
      <c r="AK51" s="232">
        <f ca="1">IF($C51&lt;0,$C51-SUM($G51:AJ51),IF(AK$2&gt;=$D51,$C51-SUM($G51:AJ51),$C51/$D51))</f>
        <v>0</v>
      </c>
      <c r="AL51" s="232">
        <f ca="1">IF($C51&lt;0,$C51-SUM($G51:AK51),IF(AL$2&gt;=$D51,$C51-SUM($G51:AK51),$C51/$D51))</f>
        <v>0</v>
      </c>
      <c r="AM51" s="232">
        <f ca="1">IF($C51&lt;0,$C51-SUM($G51:AL51),IF(AM$2&gt;=$D51,$C51-SUM($G51:AL51),$C51/$D51))</f>
        <v>0</v>
      </c>
      <c r="AN51" s="232">
        <f ca="1">IF($C51&lt;0,$C51-SUM($G51:AM51),IF(AN$2&gt;=$D51,$C51-SUM($G51:AM51),$C51/$D51))</f>
        <v>0</v>
      </c>
      <c r="AO51" s="232">
        <f ca="1">IF($C51&lt;0,$C51-SUM($G51:AN51),IF(AO$2&gt;=$D51,$C51-SUM($G51:AN51),$C51/$D51))</f>
        <v>0</v>
      </c>
      <c r="AP51" s="232">
        <f ca="1">IF($C51&lt;0,$C51-SUM($G51:AO51),IF(AP$2&gt;=$D51,$C51-SUM($G51:AO51),$C51/$D51))</f>
        <v>0</v>
      </c>
      <c r="AQ51" s="232">
        <f ca="1">IF($C51&lt;0,$C51-SUM($G51:AP51),IF(AQ$2&gt;=$D51,$C51-SUM($G51:AP51),$C51/$D51))</f>
        <v>0</v>
      </c>
      <c r="AR51" s="232">
        <f ca="1">IF($C51&lt;0,$C51-SUM($G51:AQ51),IF(AR$2&gt;=$D51,$C51-SUM($G51:AQ51),$C51/$D51))</f>
        <v>0</v>
      </c>
      <c r="AS51" s="232">
        <f ca="1">IF($C51&lt;0,$C51-SUM($G51:AR51),IF(AS$2&gt;=$D51,$C51-SUM($G51:AR51),$C51/$D51))</f>
        <v>0</v>
      </c>
      <c r="AT51" s="232">
        <f ca="1">IF($C51&lt;0,$C51-SUM($G51:AS51),IF(AT$2&gt;=$D51,$C51-SUM($G51:AS51),$C51/$D51))</f>
        <v>0</v>
      </c>
      <c r="AU51" s="232">
        <f ca="1">IF($C51&lt;0,$C51-SUM($G51:AT51),IF(AU$2&gt;=$D51,$C51-SUM($G51:AT51),$C51/$D51))</f>
        <v>0</v>
      </c>
      <c r="AV51" s="232">
        <f ca="1">IF($C51&lt;0,$C51-SUM($G51:AU51),IF(AV$2&gt;=$D51,$C51-SUM($G51:AU51),$C51/$D51))</f>
        <v>0</v>
      </c>
      <c r="AW51" s="232">
        <f ca="1">IF($C51&lt;0,$C51-SUM($G51:AV51),IF(AW$2&gt;=$D51,$C51-SUM($G51:AV51),$C51/$D51))</f>
        <v>0</v>
      </c>
      <c r="AX51" s="232">
        <f ca="1">IF($C51&lt;0,$C51-SUM($G51:AW51),IF(AX$2&gt;=$D51,$C51-SUM($G51:AW51),$C51/$D51))</f>
        <v>0</v>
      </c>
      <c r="AY51" s="232">
        <f ca="1">IF($C51&lt;0,$C51-SUM($G51:AX51),IF(AY$2&gt;=$D51,$C51-SUM($G51:AX51),$C51/$D51))</f>
        <v>0</v>
      </c>
      <c r="AZ51" s="232">
        <f ca="1">IF($C51&lt;0,$C51-SUM($G51:AY51),IF(AZ$2&gt;=$D51,$C51-SUM($G51:AY51),$C51/$D51))</f>
        <v>0</v>
      </c>
      <c r="BA51" s="232">
        <f ca="1">IF($C51&lt;0,$C51-SUM($G51:AZ51),IF(BA$2&gt;=$D51,$C51-SUM($G51:AZ51),$C51/$D51))</f>
        <v>0</v>
      </c>
      <c r="BB51" s="232">
        <f ca="1">IF($C51&lt;0,$C51-SUM($G51:BA51),IF(BB$2&gt;=$D51,$C51-SUM($G51:BA51),$C51/$D51))</f>
        <v>0</v>
      </c>
      <c r="BC51" s="232">
        <f ca="1">IF($C51&lt;0,$C51-SUM($G51:BB51),IF(BC$2&gt;=$D51,$C51-SUM($G51:BB51),$C51/$D51))</f>
        <v>0</v>
      </c>
      <c r="BD51" s="232">
        <f ca="1">IF($C51&lt;0,$C51-SUM($G51:BC51),IF(BD$2&gt;=$D51,$C51-SUM($G51:BC51),$C51/$D51))</f>
        <v>0</v>
      </c>
      <c r="BE51" s="232">
        <f ca="1">IF($C51&lt;0,$C51-SUM($G51:BD51),IF(BE$2&gt;=$D51,$C51-SUM($G51:BD51),$C51/$D51))</f>
        <v>0</v>
      </c>
      <c r="BF51" s="232">
        <f ca="1">IF($C51&lt;0,$C51-SUM($G51:BE51),IF(BF$2&gt;=$D51,$C51-SUM($G51:BE51),$C51/$D51))</f>
        <v>0</v>
      </c>
      <c r="BG51" s="232">
        <f ca="1">IF($C51&lt;0,$C51-SUM($G51:BF51),IF(BG$2&gt;=$D51,$C51-SUM($G51:BF51),$C51/$D51))</f>
        <v>0</v>
      </c>
      <c r="BH51" s="232">
        <f ca="1">IF($C51&lt;0,$C51-SUM($G51:BG51),IF(BH$2&gt;=$D51,$C51-SUM($G51:BG51),$C51/$D51))</f>
        <v>0</v>
      </c>
      <c r="BI51" s="232">
        <f ca="1">IF($C51&lt;0,$C51-SUM($G51:BH51),IF(BI$2&gt;=$D51,$C51-SUM($G51:BH51),$C51/$D51))</f>
        <v>0</v>
      </c>
      <c r="BJ51" s="232">
        <f ca="1">IF($C51&lt;0,$C51-SUM($G51:BI51),IF(BJ$2&gt;=$D51,$C51-SUM($G51:BI51),$C51/$D51))</f>
        <v>0</v>
      </c>
      <c r="BK51" s="232">
        <f ca="1">IF($C51&lt;0,$C51-SUM($G51:BJ51),IF(BK$2&gt;=$D51,$C51-SUM($G51:BJ51),$C51/$D51))</f>
        <v>0</v>
      </c>
      <c r="BL51" s="232">
        <f ca="1">IF($C51&lt;0,$C51-SUM($G51:BK51),IF(BL$2&gt;=$D51,$C51-SUM($G51:BK51),$C51/$D51))</f>
        <v>0</v>
      </c>
      <c r="BM51" s="232">
        <f ca="1">IF($C51&lt;0,$C51-SUM($G51:BL51),IF(BM$2&gt;=$D51,$C51-SUM($G51:BL51),$C51/$D51))</f>
        <v>0</v>
      </c>
      <c r="BN51" s="232">
        <f ca="1">IF($C51&lt;0,$C51-SUM($G51:BM51),IF(BN$2&gt;=$D51,$C51-SUM($G51:BM51),$C51/$D51))</f>
        <v>0</v>
      </c>
      <c r="BO51" s="232">
        <f ca="1">IF($C51&lt;0,$C51-SUM($G51:BN51),IF(BO$2&gt;=$D51,$C51-SUM($G51:BN51),$C51/$D51))</f>
        <v>0</v>
      </c>
    </row>
    <row r="52" spans="1:67" outlineLevel="1">
      <c r="A52" s="268">
        <v>2</v>
      </c>
      <c r="B52" s="233">
        <f ca="1">(INDEX('Inputs - Summary'!$J$59:$N$68,MATCH(A49,'Inputs - Summary'!$C$59:$C$68,0),A52)/OFFSET('Inputs - Summary'!$I$18,0,A52))-SUMIFS('Inputs - Summary'!$O$74:$O$153,'Inputs - Summary'!$C$74:$C$153,A49,'Inputs - Summary'!$D$74:$D$153,A52)</f>
        <v>2.4440359612374807</v>
      </c>
      <c r="C52" s="227">
        <f t="shared" ca="1" si="36"/>
        <v>2.6791336088114108</v>
      </c>
      <c r="D52" s="283">
        <f>$D$47-(5-A52)</f>
        <v>12</v>
      </c>
      <c r="E52" s="229">
        <f t="shared" ca="1" si="37"/>
        <v>0</v>
      </c>
      <c r="F52" s="230">
        <f t="shared" ca="1" si="38"/>
        <v>2.6791336088114108</v>
      </c>
      <c r="G52" s="231">
        <f t="shared" ca="1" si="39"/>
        <v>0.22326113406761758</v>
      </c>
      <c r="H52" s="232">
        <f ca="1">IF($C52&lt;0,$C52-SUM($G52:G52),IF(H$2&gt;=$D52,$C52-SUM($G52:G52),$C52/$D52))</f>
        <v>0.22326113406761758</v>
      </c>
      <c r="I52" s="232">
        <f ca="1">IF($C52&lt;0,$C52-SUM($G52:H52),IF(I$2&gt;=$D52,$C52-SUM($G52:H52),$C52/$D52))</f>
        <v>0.22326113406761758</v>
      </c>
      <c r="J52" s="232">
        <f ca="1">IF($C52&lt;0,$C52-SUM($G52:I52),IF(J$2&gt;=$D52,$C52-SUM($G52:I52),$C52/$D52))</f>
        <v>0.22326113406761758</v>
      </c>
      <c r="K52" s="232">
        <f ca="1">IF($C52&lt;0,$C52-SUM($G52:J52),IF(K$2&gt;=$D52,$C52-SUM($G52:J52),$C52/$D52))</f>
        <v>0.22326113406761758</v>
      </c>
      <c r="L52" s="232">
        <f ca="1">IF($C52&lt;0,$C52-SUM($G52:K52),IF(L$2&gt;=$D52,$C52-SUM($G52:K52),$C52/$D52))</f>
        <v>0.22326113406761758</v>
      </c>
      <c r="M52" s="232">
        <f ca="1">IF($C52&lt;0,$C52-SUM($G52:L52),IF(M$2&gt;=$D52,$C52-SUM($G52:L52),$C52/$D52))</f>
        <v>0.22326113406761758</v>
      </c>
      <c r="N52" s="232">
        <f ca="1">IF($C52&lt;0,$C52-SUM($G52:M52),IF(N$2&gt;=$D52,$C52-SUM($G52:M52),$C52/$D52))</f>
        <v>0.22326113406761758</v>
      </c>
      <c r="O52" s="232">
        <f ca="1">IF($C52&lt;0,$C52-SUM($G52:N52),IF(O$2&gt;=$D52,$C52-SUM($G52:N52),$C52/$D52))</f>
        <v>0.22326113406761758</v>
      </c>
      <c r="P52" s="232">
        <f ca="1">IF($C52&lt;0,$C52-SUM($G52:O52),IF(P$2&gt;=$D52,$C52-SUM($G52:O52),$C52/$D52))</f>
        <v>0.22326113406761758</v>
      </c>
      <c r="Q52" s="232">
        <f ca="1">IF($C52&lt;0,$C52-SUM($G52:P52),IF(Q$2&gt;=$D52,$C52-SUM($G52:P52),$C52/$D52))</f>
        <v>0.22326113406761758</v>
      </c>
      <c r="R52" s="232">
        <f ca="1">IF($C52&lt;0,$C52-SUM($G52:Q52),IF(R$2&gt;=$D52,$C52-SUM($G52:Q52),$C52/$D52))</f>
        <v>0.22326113406761783</v>
      </c>
      <c r="S52" s="232">
        <f ca="1">IF($C52&lt;0,$C52-SUM($G52:R52),IF(S$2&gt;=$D52,$C52-SUM($G52:R52),$C52/$D52))</f>
        <v>0</v>
      </c>
      <c r="T52" s="232">
        <f ca="1">IF($C52&lt;0,$C52-SUM($G52:S52),IF(T$2&gt;=$D52,$C52-SUM($G52:S52),$C52/$D52))</f>
        <v>0</v>
      </c>
      <c r="U52" s="232">
        <f ca="1">IF($C52&lt;0,$C52-SUM($G52:T52),IF(U$2&gt;=$D52,$C52-SUM($G52:T52),$C52/$D52))</f>
        <v>0</v>
      </c>
      <c r="V52" s="232">
        <f ca="1">IF($C52&lt;0,$C52-SUM($G52:U52),IF(V$2&gt;=$D52,$C52-SUM($G52:U52),$C52/$D52))</f>
        <v>0</v>
      </c>
      <c r="W52" s="232">
        <f ca="1">IF($C52&lt;0,$C52-SUM($G52:V52),IF(W$2&gt;=$D52,$C52-SUM($G52:V52),$C52/$D52))</f>
        <v>0</v>
      </c>
      <c r="X52" s="232">
        <f ca="1">IF($C52&lt;0,$C52-SUM($G52:W52),IF(X$2&gt;=$D52,$C52-SUM($G52:W52),$C52/$D52))</f>
        <v>0</v>
      </c>
      <c r="Y52" s="232">
        <f ca="1">IF($C52&lt;0,$C52-SUM($G52:X52),IF(Y$2&gt;=$D52,$C52-SUM($G52:X52),$C52/$D52))</f>
        <v>0</v>
      </c>
      <c r="Z52" s="232">
        <f ca="1">IF($C52&lt;0,$C52-SUM($G52:Y52),IF(Z$2&gt;=$D52,$C52-SUM($G52:Y52),$C52/$D52))</f>
        <v>0</v>
      </c>
      <c r="AA52" s="232">
        <f ca="1">IF($C52&lt;0,$C52-SUM($G52:Z52),IF(AA$2&gt;=$D52,$C52-SUM($G52:Z52),$C52/$D52))</f>
        <v>0</v>
      </c>
      <c r="AB52" s="232">
        <f ca="1">IF($C52&lt;0,$C52-SUM($G52:AA52),IF(AB$2&gt;=$D52,$C52-SUM($G52:AA52),$C52/$D52))</f>
        <v>0</v>
      </c>
      <c r="AC52" s="232">
        <f ca="1">IF($C52&lt;0,$C52-SUM($G52:AB52),IF(AC$2&gt;=$D52,$C52-SUM($G52:AB52),$C52/$D52))</f>
        <v>0</v>
      </c>
      <c r="AD52" s="232">
        <f ca="1">IF($C52&lt;0,$C52-SUM($G52:AC52),IF(AD$2&gt;=$D52,$C52-SUM($G52:AC52),$C52/$D52))</f>
        <v>0</v>
      </c>
      <c r="AE52" s="232">
        <f ca="1">IF($C52&lt;0,$C52-SUM($G52:AD52),IF(AE$2&gt;=$D52,$C52-SUM($G52:AD52),$C52/$D52))</f>
        <v>0</v>
      </c>
      <c r="AF52" s="232">
        <f ca="1">IF($C52&lt;0,$C52-SUM($G52:AE52),IF(AF$2&gt;=$D52,$C52-SUM($G52:AE52),$C52/$D52))</f>
        <v>0</v>
      </c>
      <c r="AG52" s="232">
        <f ca="1">IF($C52&lt;0,$C52-SUM($G52:AF52),IF(AG$2&gt;=$D52,$C52-SUM($G52:AF52),$C52/$D52))</f>
        <v>0</v>
      </c>
      <c r="AH52" s="232">
        <f ca="1">IF($C52&lt;0,$C52-SUM($G52:AG52),IF(AH$2&gt;=$D52,$C52-SUM($G52:AG52),$C52/$D52))</f>
        <v>0</v>
      </c>
      <c r="AI52" s="232">
        <f ca="1">IF($C52&lt;0,$C52-SUM($G52:AH52),IF(AI$2&gt;=$D52,$C52-SUM($G52:AH52),$C52/$D52))</f>
        <v>0</v>
      </c>
      <c r="AJ52" s="232">
        <f ca="1">IF($C52&lt;0,$C52-SUM($G52:AI52),IF(AJ$2&gt;=$D52,$C52-SUM($G52:AI52),$C52/$D52))</f>
        <v>0</v>
      </c>
      <c r="AK52" s="232">
        <f ca="1">IF($C52&lt;0,$C52-SUM($G52:AJ52),IF(AK$2&gt;=$D52,$C52-SUM($G52:AJ52),$C52/$D52))</f>
        <v>0</v>
      </c>
      <c r="AL52" s="232">
        <f ca="1">IF($C52&lt;0,$C52-SUM($G52:AK52),IF(AL$2&gt;=$D52,$C52-SUM($G52:AK52),$C52/$D52))</f>
        <v>0</v>
      </c>
      <c r="AM52" s="232">
        <f ca="1">IF($C52&lt;0,$C52-SUM($G52:AL52),IF(AM$2&gt;=$D52,$C52-SUM($G52:AL52),$C52/$D52))</f>
        <v>0</v>
      </c>
      <c r="AN52" s="232">
        <f ca="1">IF($C52&lt;0,$C52-SUM($G52:AM52),IF(AN$2&gt;=$D52,$C52-SUM($G52:AM52),$C52/$D52))</f>
        <v>0</v>
      </c>
      <c r="AO52" s="232">
        <f ca="1">IF($C52&lt;0,$C52-SUM($G52:AN52),IF(AO$2&gt;=$D52,$C52-SUM($G52:AN52),$C52/$D52))</f>
        <v>0</v>
      </c>
      <c r="AP52" s="232">
        <f ca="1">IF($C52&lt;0,$C52-SUM($G52:AO52),IF(AP$2&gt;=$D52,$C52-SUM($G52:AO52),$C52/$D52))</f>
        <v>0</v>
      </c>
      <c r="AQ52" s="232">
        <f ca="1">IF($C52&lt;0,$C52-SUM($G52:AP52),IF(AQ$2&gt;=$D52,$C52-SUM($G52:AP52),$C52/$D52))</f>
        <v>0</v>
      </c>
      <c r="AR52" s="232">
        <f ca="1">IF($C52&lt;0,$C52-SUM($G52:AQ52),IF(AR$2&gt;=$D52,$C52-SUM($G52:AQ52),$C52/$D52))</f>
        <v>0</v>
      </c>
      <c r="AS52" s="232">
        <f ca="1">IF($C52&lt;0,$C52-SUM($G52:AR52),IF(AS$2&gt;=$D52,$C52-SUM($G52:AR52),$C52/$D52))</f>
        <v>0</v>
      </c>
      <c r="AT52" s="232">
        <f ca="1">IF($C52&lt;0,$C52-SUM($G52:AS52),IF(AT$2&gt;=$D52,$C52-SUM($G52:AS52),$C52/$D52))</f>
        <v>0</v>
      </c>
      <c r="AU52" s="232">
        <f ca="1">IF($C52&lt;0,$C52-SUM($G52:AT52),IF(AU$2&gt;=$D52,$C52-SUM($G52:AT52),$C52/$D52))</f>
        <v>0</v>
      </c>
      <c r="AV52" s="232">
        <f ca="1">IF($C52&lt;0,$C52-SUM($G52:AU52),IF(AV$2&gt;=$D52,$C52-SUM($G52:AU52),$C52/$D52))</f>
        <v>0</v>
      </c>
      <c r="AW52" s="232">
        <f ca="1">IF($C52&lt;0,$C52-SUM($G52:AV52),IF(AW$2&gt;=$D52,$C52-SUM($G52:AV52),$C52/$D52))</f>
        <v>0</v>
      </c>
      <c r="AX52" s="232">
        <f ca="1">IF($C52&lt;0,$C52-SUM($G52:AW52),IF(AX$2&gt;=$D52,$C52-SUM($G52:AW52),$C52/$D52))</f>
        <v>0</v>
      </c>
      <c r="AY52" s="232">
        <f ca="1">IF($C52&lt;0,$C52-SUM($G52:AX52),IF(AY$2&gt;=$D52,$C52-SUM($G52:AX52),$C52/$D52))</f>
        <v>0</v>
      </c>
      <c r="AZ52" s="232">
        <f ca="1">IF($C52&lt;0,$C52-SUM($G52:AY52),IF(AZ$2&gt;=$D52,$C52-SUM($G52:AY52),$C52/$D52))</f>
        <v>0</v>
      </c>
      <c r="BA52" s="232">
        <f ca="1">IF($C52&lt;0,$C52-SUM($G52:AZ52),IF(BA$2&gt;=$D52,$C52-SUM($G52:AZ52),$C52/$D52))</f>
        <v>0</v>
      </c>
      <c r="BB52" s="232">
        <f ca="1">IF($C52&lt;0,$C52-SUM($G52:BA52),IF(BB$2&gt;=$D52,$C52-SUM($G52:BA52),$C52/$D52))</f>
        <v>0</v>
      </c>
      <c r="BC52" s="232">
        <f ca="1">IF($C52&lt;0,$C52-SUM($G52:BB52),IF(BC$2&gt;=$D52,$C52-SUM($G52:BB52),$C52/$D52))</f>
        <v>0</v>
      </c>
      <c r="BD52" s="232">
        <f ca="1">IF($C52&lt;0,$C52-SUM($G52:BC52),IF(BD$2&gt;=$D52,$C52-SUM($G52:BC52),$C52/$D52))</f>
        <v>0</v>
      </c>
      <c r="BE52" s="232">
        <f ca="1">IF($C52&lt;0,$C52-SUM($G52:BD52),IF(BE$2&gt;=$D52,$C52-SUM($G52:BD52),$C52/$D52))</f>
        <v>0</v>
      </c>
      <c r="BF52" s="232">
        <f ca="1">IF($C52&lt;0,$C52-SUM($G52:BE52),IF(BF$2&gt;=$D52,$C52-SUM($G52:BE52),$C52/$D52))</f>
        <v>0</v>
      </c>
      <c r="BG52" s="232">
        <f ca="1">IF($C52&lt;0,$C52-SUM($G52:BF52),IF(BG$2&gt;=$D52,$C52-SUM($G52:BF52),$C52/$D52))</f>
        <v>0</v>
      </c>
      <c r="BH52" s="232">
        <f ca="1">IF($C52&lt;0,$C52-SUM($G52:BG52),IF(BH$2&gt;=$D52,$C52-SUM($G52:BG52),$C52/$D52))</f>
        <v>0</v>
      </c>
      <c r="BI52" s="232">
        <f ca="1">IF($C52&lt;0,$C52-SUM($G52:BH52),IF(BI$2&gt;=$D52,$C52-SUM($G52:BH52),$C52/$D52))</f>
        <v>0</v>
      </c>
      <c r="BJ52" s="232">
        <f ca="1">IF($C52&lt;0,$C52-SUM($G52:BI52),IF(BJ$2&gt;=$D52,$C52-SUM($G52:BI52),$C52/$D52))</f>
        <v>0</v>
      </c>
      <c r="BK52" s="232">
        <f ca="1">IF($C52&lt;0,$C52-SUM($G52:BJ52),IF(BK$2&gt;=$D52,$C52-SUM($G52:BJ52),$C52/$D52))</f>
        <v>0</v>
      </c>
      <c r="BL52" s="232">
        <f ca="1">IF($C52&lt;0,$C52-SUM($G52:BK52),IF(BL$2&gt;=$D52,$C52-SUM($G52:BK52),$C52/$D52))</f>
        <v>0</v>
      </c>
      <c r="BM52" s="232">
        <f ca="1">IF($C52&lt;0,$C52-SUM($G52:BL52),IF(BM$2&gt;=$D52,$C52-SUM($G52:BL52),$C52/$D52))</f>
        <v>0</v>
      </c>
      <c r="BN52" s="232">
        <f ca="1">IF($C52&lt;0,$C52-SUM($G52:BM52),IF(BN$2&gt;=$D52,$C52-SUM($G52:BM52),$C52/$D52))</f>
        <v>0</v>
      </c>
      <c r="BO52" s="232">
        <f ca="1">IF($C52&lt;0,$C52-SUM($G52:BN52),IF(BO$2&gt;=$D52,$C52-SUM($G52:BN52),$C52/$D52))</f>
        <v>0</v>
      </c>
    </row>
    <row r="53" spans="1:67" outlineLevel="1">
      <c r="A53" s="268">
        <v>3</v>
      </c>
      <c r="B53" s="233">
        <f ca="1">(INDEX('Inputs - Summary'!$J$59:$N$68,MATCH(A49,'Inputs - Summary'!$C$59:$C$68,0),A53)/OFFSET('Inputs - Summary'!$I$18,0,A53))-SUMIFS('Inputs - Summary'!$O$74:$O$153,'Inputs - Summary'!$C$74:$C$153,A49,'Inputs - Summary'!$D$74:$D$153,A53)</f>
        <v>3.1514110065041034</v>
      </c>
      <c r="C53" s="227">
        <f t="shared" ca="1" si="36"/>
        <v>3.4545527466086861</v>
      </c>
      <c r="D53" s="283">
        <f>$D$47-(5-A53)</f>
        <v>13</v>
      </c>
      <c r="E53" s="229">
        <f t="shared" ca="1" si="37"/>
        <v>0</v>
      </c>
      <c r="F53" s="230">
        <f t="shared" ca="1" si="38"/>
        <v>3.4545527466086861</v>
      </c>
      <c r="G53" s="231">
        <f t="shared" ca="1" si="39"/>
        <v>0.2657348266622066</v>
      </c>
      <c r="H53" s="232">
        <f ca="1">IF($C53&lt;0,$C53-SUM($G53:G53),IF(H$2&gt;=$D53,$C53-SUM($G53:G53),$C53/$D53))</f>
        <v>0.2657348266622066</v>
      </c>
      <c r="I53" s="232">
        <f ca="1">IF($C53&lt;0,$C53-SUM($G53:H53),IF(I$2&gt;=$D53,$C53-SUM($G53:H53),$C53/$D53))</f>
        <v>0.2657348266622066</v>
      </c>
      <c r="J53" s="232">
        <f ca="1">IF($C53&lt;0,$C53-SUM($G53:I53),IF(J$2&gt;=$D53,$C53-SUM($G53:I53),$C53/$D53))</f>
        <v>0.2657348266622066</v>
      </c>
      <c r="K53" s="232">
        <f ca="1">IF($C53&lt;0,$C53-SUM($G53:J53),IF(K$2&gt;=$D53,$C53-SUM($G53:J53),$C53/$D53))</f>
        <v>0.2657348266622066</v>
      </c>
      <c r="L53" s="232">
        <f ca="1">IF($C53&lt;0,$C53-SUM($G53:K53),IF(L$2&gt;=$D53,$C53-SUM($G53:K53),$C53/$D53))</f>
        <v>0.2657348266622066</v>
      </c>
      <c r="M53" s="232">
        <f ca="1">IF($C53&lt;0,$C53-SUM($G53:L53),IF(M$2&gt;=$D53,$C53-SUM($G53:L53),$C53/$D53))</f>
        <v>0.2657348266622066</v>
      </c>
      <c r="N53" s="232">
        <f ca="1">IF($C53&lt;0,$C53-SUM($G53:M53),IF(N$2&gt;=$D53,$C53-SUM($G53:M53),$C53/$D53))</f>
        <v>0.2657348266622066</v>
      </c>
      <c r="O53" s="232">
        <f ca="1">IF($C53&lt;0,$C53-SUM($G53:N53),IF(O$2&gt;=$D53,$C53-SUM($G53:N53),$C53/$D53))</f>
        <v>0.2657348266622066</v>
      </c>
      <c r="P53" s="232">
        <f ca="1">IF($C53&lt;0,$C53-SUM($G53:O53),IF(P$2&gt;=$D53,$C53-SUM($G53:O53),$C53/$D53))</f>
        <v>0.2657348266622066</v>
      </c>
      <c r="Q53" s="232">
        <f ca="1">IF($C53&lt;0,$C53-SUM($G53:P53),IF(Q$2&gt;=$D53,$C53-SUM($G53:P53),$C53/$D53))</f>
        <v>0.2657348266622066</v>
      </c>
      <c r="R53" s="232">
        <f ca="1">IF($C53&lt;0,$C53-SUM($G53:Q53),IF(R$2&gt;=$D53,$C53-SUM($G53:Q53),$C53/$D53))</f>
        <v>0.2657348266622066</v>
      </c>
      <c r="S53" s="232">
        <f ca="1">IF($C53&lt;0,$C53-SUM($G53:R53),IF(S$2&gt;=$D53,$C53-SUM($G53:R53),$C53/$D53))</f>
        <v>0.26573482666220771</v>
      </c>
      <c r="T53" s="232">
        <f ca="1">IF($C53&lt;0,$C53-SUM($G53:S53),IF(T$2&gt;=$D53,$C53-SUM($G53:S53),$C53/$D53))</f>
        <v>0</v>
      </c>
      <c r="U53" s="232">
        <f ca="1">IF($C53&lt;0,$C53-SUM($G53:T53),IF(U$2&gt;=$D53,$C53-SUM($G53:T53),$C53/$D53))</f>
        <v>0</v>
      </c>
      <c r="V53" s="232">
        <f ca="1">IF($C53&lt;0,$C53-SUM($G53:U53),IF(V$2&gt;=$D53,$C53-SUM($G53:U53),$C53/$D53))</f>
        <v>0</v>
      </c>
      <c r="W53" s="232">
        <f ca="1">IF($C53&lt;0,$C53-SUM($G53:V53),IF(W$2&gt;=$D53,$C53-SUM($G53:V53),$C53/$D53))</f>
        <v>0</v>
      </c>
      <c r="X53" s="232">
        <f ca="1">IF($C53&lt;0,$C53-SUM($G53:W53),IF(X$2&gt;=$D53,$C53-SUM($G53:W53),$C53/$D53))</f>
        <v>0</v>
      </c>
      <c r="Y53" s="232">
        <f ca="1">IF($C53&lt;0,$C53-SUM($G53:X53),IF(Y$2&gt;=$D53,$C53-SUM($G53:X53),$C53/$D53))</f>
        <v>0</v>
      </c>
      <c r="Z53" s="232">
        <f ca="1">IF($C53&lt;0,$C53-SUM($G53:Y53),IF(Z$2&gt;=$D53,$C53-SUM($G53:Y53),$C53/$D53))</f>
        <v>0</v>
      </c>
      <c r="AA53" s="232">
        <f ca="1">IF($C53&lt;0,$C53-SUM($G53:Z53),IF(AA$2&gt;=$D53,$C53-SUM($G53:Z53),$C53/$D53))</f>
        <v>0</v>
      </c>
      <c r="AB53" s="232">
        <f ca="1">IF($C53&lt;0,$C53-SUM($G53:AA53),IF(AB$2&gt;=$D53,$C53-SUM($G53:AA53),$C53/$D53))</f>
        <v>0</v>
      </c>
      <c r="AC53" s="232">
        <f ca="1">IF($C53&lt;0,$C53-SUM($G53:AB53),IF(AC$2&gt;=$D53,$C53-SUM($G53:AB53),$C53/$D53))</f>
        <v>0</v>
      </c>
      <c r="AD53" s="232">
        <f ca="1">IF($C53&lt;0,$C53-SUM($G53:AC53),IF(AD$2&gt;=$D53,$C53-SUM($G53:AC53),$C53/$D53))</f>
        <v>0</v>
      </c>
      <c r="AE53" s="232">
        <f ca="1">IF($C53&lt;0,$C53-SUM($G53:AD53),IF(AE$2&gt;=$D53,$C53-SUM($G53:AD53),$C53/$D53))</f>
        <v>0</v>
      </c>
      <c r="AF53" s="232">
        <f ca="1">IF($C53&lt;0,$C53-SUM($G53:AE53),IF(AF$2&gt;=$D53,$C53-SUM($G53:AE53),$C53/$D53))</f>
        <v>0</v>
      </c>
      <c r="AG53" s="232">
        <f ca="1">IF($C53&lt;0,$C53-SUM($G53:AF53),IF(AG$2&gt;=$D53,$C53-SUM($G53:AF53),$C53/$D53))</f>
        <v>0</v>
      </c>
      <c r="AH53" s="232">
        <f ca="1">IF($C53&lt;0,$C53-SUM($G53:AG53),IF(AH$2&gt;=$D53,$C53-SUM($G53:AG53),$C53/$D53))</f>
        <v>0</v>
      </c>
      <c r="AI53" s="232">
        <f ca="1">IF($C53&lt;0,$C53-SUM($G53:AH53),IF(AI$2&gt;=$D53,$C53-SUM($G53:AH53),$C53/$D53))</f>
        <v>0</v>
      </c>
      <c r="AJ53" s="232">
        <f ca="1">IF($C53&lt;0,$C53-SUM($G53:AI53),IF(AJ$2&gt;=$D53,$C53-SUM($G53:AI53),$C53/$D53))</f>
        <v>0</v>
      </c>
      <c r="AK53" s="232">
        <f ca="1">IF($C53&lt;0,$C53-SUM($G53:AJ53),IF(AK$2&gt;=$D53,$C53-SUM($G53:AJ53),$C53/$D53))</f>
        <v>0</v>
      </c>
      <c r="AL53" s="232">
        <f ca="1">IF($C53&lt;0,$C53-SUM($G53:AK53),IF(AL$2&gt;=$D53,$C53-SUM($G53:AK53),$C53/$D53))</f>
        <v>0</v>
      </c>
      <c r="AM53" s="232">
        <f ca="1">IF($C53&lt;0,$C53-SUM($G53:AL53),IF(AM$2&gt;=$D53,$C53-SUM($G53:AL53),$C53/$D53))</f>
        <v>0</v>
      </c>
      <c r="AN53" s="232">
        <f ca="1">IF($C53&lt;0,$C53-SUM($G53:AM53),IF(AN$2&gt;=$D53,$C53-SUM($G53:AM53),$C53/$D53))</f>
        <v>0</v>
      </c>
      <c r="AO53" s="232">
        <f ca="1">IF($C53&lt;0,$C53-SUM($G53:AN53),IF(AO$2&gt;=$D53,$C53-SUM($G53:AN53),$C53/$D53))</f>
        <v>0</v>
      </c>
      <c r="AP53" s="232">
        <f ca="1">IF($C53&lt;0,$C53-SUM($G53:AO53),IF(AP$2&gt;=$D53,$C53-SUM($G53:AO53),$C53/$D53))</f>
        <v>0</v>
      </c>
      <c r="AQ53" s="232">
        <f ca="1">IF($C53&lt;0,$C53-SUM($G53:AP53),IF(AQ$2&gt;=$D53,$C53-SUM($G53:AP53),$C53/$D53))</f>
        <v>0</v>
      </c>
      <c r="AR53" s="232">
        <f ca="1">IF($C53&lt;0,$C53-SUM($G53:AQ53),IF(AR$2&gt;=$D53,$C53-SUM($G53:AQ53),$C53/$D53))</f>
        <v>0</v>
      </c>
      <c r="AS53" s="232">
        <f ca="1">IF($C53&lt;0,$C53-SUM($G53:AR53),IF(AS$2&gt;=$D53,$C53-SUM($G53:AR53),$C53/$D53))</f>
        <v>0</v>
      </c>
      <c r="AT53" s="232">
        <f ca="1">IF($C53&lt;0,$C53-SUM($G53:AS53),IF(AT$2&gt;=$D53,$C53-SUM($G53:AS53),$C53/$D53))</f>
        <v>0</v>
      </c>
      <c r="AU53" s="232">
        <f ca="1">IF($C53&lt;0,$C53-SUM($G53:AT53),IF(AU$2&gt;=$D53,$C53-SUM($G53:AT53),$C53/$D53))</f>
        <v>0</v>
      </c>
      <c r="AV53" s="232">
        <f ca="1">IF($C53&lt;0,$C53-SUM($G53:AU53),IF(AV$2&gt;=$D53,$C53-SUM($G53:AU53),$C53/$D53))</f>
        <v>0</v>
      </c>
      <c r="AW53" s="232">
        <f ca="1">IF($C53&lt;0,$C53-SUM($G53:AV53),IF(AW$2&gt;=$D53,$C53-SUM($G53:AV53),$C53/$D53))</f>
        <v>0</v>
      </c>
      <c r="AX53" s="232">
        <f ca="1">IF($C53&lt;0,$C53-SUM($G53:AW53),IF(AX$2&gt;=$D53,$C53-SUM($G53:AW53),$C53/$D53))</f>
        <v>0</v>
      </c>
      <c r="AY53" s="232">
        <f ca="1">IF($C53&lt;0,$C53-SUM($G53:AX53),IF(AY$2&gt;=$D53,$C53-SUM($G53:AX53),$C53/$D53))</f>
        <v>0</v>
      </c>
      <c r="AZ53" s="232">
        <f ca="1">IF($C53&lt;0,$C53-SUM($G53:AY53),IF(AZ$2&gt;=$D53,$C53-SUM($G53:AY53),$C53/$D53))</f>
        <v>0</v>
      </c>
      <c r="BA53" s="232">
        <f ca="1">IF($C53&lt;0,$C53-SUM($G53:AZ53),IF(BA$2&gt;=$D53,$C53-SUM($G53:AZ53),$C53/$D53))</f>
        <v>0</v>
      </c>
      <c r="BB53" s="232">
        <f ca="1">IF($C53&lt;0,$C53-SUM($G53:BA53),IF(BB$2&gt;=$D53,$C53-SUM($G53:BA53),$C53/$D53))</f>
        <v>0</v>
      </c>
      <c r="BC53" s="232">
        <f ca="1">IF($C53&lt;0,$C53-SUM($G53:BB53),IF(BC$2&gt;=$D53,$C53-SUM($G53:BB53),$C53/$D53))</f>
        <v>0</v>
      </c>
      <c r="BD53" s="232">
        <f ca="1">IF($C53&lt;0,$C53-SUM($G53:BC53),IF(BD$2&gt;=$D53,$C53-SUM($G53:BC53),$C53/$D53))</f>
        <v>0</v>
      </c>
      <c r="BE53" s="232">
        <f ca="1">IF($C53&lt;0,$C53-SUM($G53:BD53),IF(BE$2&gt;=$D53,$C53-SUM($G53:BD53),$C53/$D53))</f>
        <v>0</v>
      </c>
      <c r="BF53" s="232">
        <f ca="1">IF($C53&lt;0,$C53-SUM($G53:BE53),IF(BF$2&gt;=$D53,$C53-SUM($G53:BE53),$C53/$D53))</f>
        <v>0</v>
      </c>
      <c r="BG53" s="232">
        <f ca="1">IF($C53&lt;0,$C53-SUM($G53:BF53),IF(BG$2&gt;=$D53,$C53-SUM($G53:BF53),$C53/$D53))</f>
        <v>0</v>
      </c>
      <c r="BH53" s="232">
        <f ca="1">IF($C53&lt;0,$C53-SUM($G53:BG53),IF(BH$2&gt;=$D53,$C53-SUM($G53:BG53),$C53/$D53))</f>
        <v>0</v>
      </c>
      <c r="BI53" s="232">
        <f ca="1">IF($C53&lt;0,$C53-SUM($G53:BH53),IF(BI$2&gt;=$D53,$C53-SUM($G53:BH53),$C53/$D53))</f>
        <v>0</v>
      </c>
      <c r="BJ53" s="232">
        <f ca="1">IF($C53&lt;0,$C53-SUM($G53:BI53),IF(BJ$2&gt;=$D53,$C53-SUM($G53:BI53),$C53/$D53))</f>
        <v>0</v>
      </c>
      <c r="BK53" s="232">
        <f ca="1">IF($C53&lt;0,$C53-SUM($G53:BJ53),IF(BK$2&gt;=$D53,$C53-SUM($G53:BJ53),$C53/$D53))</f>
        <v>0</v>
      </c>
      <c r="BL53" s="232">
        <f ca="1">IF($C53&lt;0,$C53-SUM($G53:BK53),IF(BL$2&gt;=$D53,$C53-SUM($G53:BK53),$C53/$D53))</f>
        <v>0</v>
      </c>
      <c r="BM53" s="232">
        <f ca="1">IF($C53&lt;0,$C53-SUM($G53:BL53),IF(BM$2&gt;=$D53,$C53-SUM($G53:BL53),$C53/$D53))</f>
        <v>0</v>
      </c>
      <c r="BN53" s="232">
        <f ca="1">IF($C53&lt;0,$C53-SUM($G53:BM53),IF(BN$2&gt;=$D53,$C53-SUM($G53:BM53),$C53/$D53))</f>
        <v>0</v>
      </c>
      <c r="BO53" s="232">
        <f ca="1">IF($C53&lt;0,$C53-SUM($G53:BN53),IF(BO$2&gt;=$D53,$C53-SUM($G53:BN53),$C53/$D53))</f>
        <v>0</v>
      </c>
    </row>
    <row r="54" spans="1:67" outlineLevel="1">
      <c r="A54" s="268">
        <v>4</v>
      </c>
      <c r="B54" s="233">
        <f ca="1">(INDEX('Inputs - Summary'!$J$59:$N$68,MATCH(A49,'Inputs - Summary'!$C$59:$C$68,0),A54)/OFFSET('Inputs - Summary'!$I$18,0,A54))-SUMIFS('Inputs - Summary'!$O$74:$O$153,'Inputs - Summary'!$C$74:$C$153,A49,'Inputs - Summary'!$D$74:$D$153,A54)</f>
        <v>3.574504317965185</v>
      </c>
      <c r="C54" s="227">
        <f t="shared" ca="1" si="36"/>
        <v>3.9183444126792475</v>
      </c>
      <c r="D54" s="283">
        <f>$D$47-(5-A54)</f>
        <v>14</v>
      </c>
      <c r="E54" s="229">
        <f t="shared" ca="1" si="37"/>
        <v>0</v>
      </c>
      <c r="F54" s="230">
        <f t="shared" ca="1" si="38"/>
        <v>3.9183444126792475</v>
      </c>
      <c r="G54" s="231">
        <f t="shared" ca="1" si="39"/>
        <v>0.27988174376280339</v>
      </c>
      <c r="H54" s="232">
        <f ca="1">IF($C54&lt;0,$C54-SUM($G54:G54),IF(H$2&gt;=$D54,$C54-SUM($G54:G54),$C54/$D54))</f>
        <v>0.27988174376280339</v>
      </c>
      <c r="I54" s="232">
        <f ca="1">IF($C54&lt;0,$C54-SUM($G54:H54),IF(I$2&gt;=$D54,$C54-SUM($G54:H54),$C54/$D54))</f>
        <v>0.27988174376280339</v>
      </c>
      <c r="J54" s="232">
        <f ca="1">IF($C54&lt;0,$C54-SUM($G54:I54),IF(J$2&gt;=$D54,$C54-SUM($G54:I54),$C54/$D54))</f>
        <v>0.27988174376280339</v>
      </c>
      <c r="K54" s="232">
        <f ca="1">IF($C54&lt;0,$C54-SUM($G54:J54),IF(K$2&gt;=$D54,$C54-SUM($G54:J54),$C54/$D54))</f>
        <v>0.27988174376280339</v>
      </c>
      <c r="L54" s="232">
        <f ca="1">IF($C54&lt;0,$C54-SUM($G54:K54),IF(L$2&gt;=$D54,$C54-SUM($G54:K54),$C54/$D54))</f>
        <v>0.27988174376280339</v>
      </c>
      <c r="M54" s="232">
        <f ca="1">IF($C54&lt;0,$C54-SUM($G54:L54),IF(M$2&gt;=$D54,$C54-SUM($G54:L54),$C54/$D54))</f>
        <v>0.27988174376280339</v>
      </c>
      <c r="N54" s="232">
        <f ca="1">IF($C54&lt;0,$C54-SUM($G54:M54),IF(N$2&gt;=$D54,$C54-SUM($G54:M54),$C54/$D54))</f>
        <v>0.27988174376280339</v>
      </c>
      <c r="O54" s="232">
        <f ca="1">IF($C54&lt;0,$C54-SUM($G54:N54),IF(O$2&gt;=$D54,$C54-SUM($G54:N54),$C54/$D54))</f>
        <v>0.27988174376280339</v>
      </c>
      <c r="P54" s="232">
        <f ca="1">IF($C54&lt;0,$C54-SUM($G54:O54),IF(P$2&gt;=$D54,$C54-SUM($G54:O54),$C54/$D54))</f>
        <v>0.27988174376280339</v>
      </c>
      <c r="Q54" s="232">
        <f ca="1">IF($C54&lt;0,$C54-SUM($G54:P54),IF(Q$2&gt;=$D54,$C54-SUM($G54:P54),$C54/$D54))</f>
        <v>0.27988174376280339</v>
      </c>
      <c r="R54" s="232">
        <f ca="1">IF($C54&lt;0,$C54-SUM($G54:Q54),IF(R$2&gt;=$D54,$C54-SUM($G54:Q54),$C54/$D54))</f>
        <v>0.27988174376280339</v>
      </c>
      <c r="S54" s="232">
        <f ca="1">IF($C54&lt;0,$C54-SUM($G54:R54),IF(S$2&gt;=$D54,$C54-SUM($G54:R54),$C54/$D54))</f>
        <v>0.27988174376280339</v>
      </c>
      <c r="T54" s="232">
        <f ca="1">IF($C54&lt;0,$C54-SUM($G54:S54),IF(T$2&gt;=$D54,$C54-SUM($G54:S54),$C54/$D54))</f>
        <v>0.27988174376280339</v>
      </c>
      <c r="U54" s="232">
        <f ca="1">IF($C54&lt;0,$C54-SUM($G54:T54),IF(U$2&gt;=$D54,$C54-SUM($G54:T54),$C54/$D54))</f>
        <v>0</v>
      </c>
      <c r="V54" s="232">
        <f ca="1">IF($C54&lt;0,$C54-SUM($G54:U54),IF(V$2&gt;=$D54,$C54-SUM($G54:U54),$C54/$D54))</f>
        <v>0</v>
      </c>
      <c r="W54" s="232">
        <f ca="1">IF($C54&lt;0,$C54-SUM($G54:V54),IF(W$2&gt;=$D54,$C54-SUM($G54:V54),$C54/$D54))</f>
        <v>0</v>
      </c>
      <c r="X54" s="232">
        <f ca="1">IF($C54&lt;0,$C54-SUM($G54:W54),IF(X$2&gt;=$D54,$C54-SUM($G54:W54),$C54/$D54))</f>
        <v>0</v>
      </c>
      <c r="Y54" s="232">
        <f ca="1">IF($C54&lt;0,$C54-SUM($G54:X54),IF(Y$2&gt;=$D54,$C54-SUM($G54:X54),$C54/$D54))</f>
        <v>0</v>
      </c>
      <c r="Z54" s="232">
        <f ca="1">IF($C54&lt;0,$C54-SUM($G54:Y54),IF(Z$2&gt;=$D54,$C54-SUM($G54:Y54),$C54/$D54))</f>
        <v>0</v>
      </c>
      <c r="AA54" s="232">
        <f ca="1">IF($C54&lt;0,$C54-SUM($G54:Z54),IF(AA$2&gt;=$D54,$C54-SUM($G54:Z54),$C54/$D54))</f>
        <v>0</v>
      </c>
      <c r="AB54" s="232">
        <f ca="1">IF($C54&lt;0,$C54-SUM($G54:AA54),IF(AB$2&gt;=$D54,$C54-SUM($G54:AA54),$C54/$D54))</f>
        <v>0</v>
      </c>
      <c r="AC54" s="232">
        <f ca="1">IF($C54&lt;0,$C54-SUM($G54:AB54),IF(AC$2&gt;=$D54,$C54-SUM($G54:AB54),$C54/$D54))</f>
        <v>0</v>
      </c>
      <c r="AD54" s="232">
        <f ca="1">IF($C54&lt;0,$C54-SUM($G54:AC54),IF(AD$2&gt;=$D54,$C54-SUM($G54:AC54),$C54/$D54))</f>
        <v>0</v>
      </c>
      <c r="AE54" s="232">
        <f ca="1">IF($C54&lt;0,$C54-SUM($G54:AD54),IF(AE$2&gt;=$D54,$C54-SUM($G54:AD54),$C54/$D54))</f>
        <v>0</v>
      </c>
      <c r="AF54" s="232">
        <f ca="1">IF($C54&lt;0,$C54-SUM($G54:AE54),IF(AF$2&gt;=$D54,$C54-SUM($G54:AE54),$C54/$D54))</f>
        <v>0</v>
      </c>
      <c r="AG54" s="232">
        <f ca="1">IF($C54&lt;0,$C54-SUM($G54:AF54),IF(AG$2&gt;=$D54,$C54-SUM($G54:AF54),$C54/$D54))</f>
        <v>0</v>
      </c>
      <c r="AH54" s="232">
        <f ca="1">IF($C54&lt;0,$C54-SUM($G54:AG54),IF(AH$2&gt;=$D54,$C54-SUM($G54:AG54),$C54/$D54))</f>
        <v>0</v>
      </c>
      <c r="AI54" s="232">
        <f ca="1">IF($C54&lt;0,$C54-SUM($G54:AH54),IF(AI$2&gt;=$D54,$C54-SUM($G54:AH54),$C54/$D54))</f>
        <v>0</v>
      </c>
      <c r="AJ54" s="232">
        <f ca="1">IF($C54&lt;0,$C54-SUM($G54:AI54),IF(AJ$2&gt;=$D54,$C54-SUM($G54:AI54),$C54/$D54))</f>
        <v>0</v>
      </c>
      <c r="AK54" s="232">
        <f ca="1">IF($C54&lt;0,$C54-SUM($G54:AJ54),IF(AK$2&gt;=$D54,$C54-SUM($G54:AJ54),$C54/$D54))</f>
        <v>0</v>
      </c>
      <c r="AL54" s="232">
        <f ca="1">IF($C54&lt;0,$C54-SUM($G54:AK54),IF(AL$2&gt;=$D54,$C54-SUM($G54:AK54),$C54/$D54))</f>
        <v>0</v>
      </c>
      <c r="AM54" s="232">
        <f ca="1">IF($C54&lt;0,$C54-SUM($G54:AL54),IF(AM$2&gt;=$D54,$C54-SUM($G54:AL54),$C54/$D54))</f>
        <v>0</v>
      </c>
      <c r="AN54" s="232">
        <f ca="1">IF($C54&lt;0,$C54-SUM($G54:AM54),IF(AN$2&gt;=$D54,$C54-SUM($G54:AM54),$C54/$D54))</f>
        <v>0</v>
      </c>
      <c r="AO54" s="232">
        <f ca="1">IF($C54&lt;0,$C54-SUM($G54:AN54),IF(AO$2&gt;=$D54,$C54-SUM($G54:AN54),$C54/$D54))</f>
        <v>0</v>
      </c>
      <c r="AP54" s="232">
        <f ca="1">IF($C54&lt;0,$C54-SUM($G54:AO54),IF(AP$2&gt;=$D54,$C54-SUM($G54:AO54),$C54/$D54))</f>
        <v>0</v>
      </c>
      <c r="AQ54" s="232">
        <f ca="1">IF($C54&lt;0,$C54-SUM($G54:AP54),IF(AQ$2&gt;=$D54,$C54-SUM($G54:AP54),$C54/$D54))</f>
        <v>0</v>
      </c>
      <c r="AR54" s="232">
        <f ca="1">IF($C54&lt;0,$C54-SUM($G54:AQ54),IF(AR$2&gt;=$D54,$C54-SUM($G54:AQ54),$C54/$D54))</f>
        <v>0</v>
      </c>
      <c r="AS54" s="232">
        <f ca="1">IF($C54&lt;0,$C54-SUM($G54:AR54),IF(AS$2&gt;=$D54,$C54-SUM($G54:AR54),$C54/$D54))</f>
        <v>0</v>
      </c>
      <c r="AT54" s="232">
        <f ca="1">IF($C54&lt;0,$C54-SUM($G54:AS54),IF(AT$2&gt;=$D54,$C54-SUM($G54:AS54),$C54/$D54))</f>
        <v>0</v>
      </c>
      <c r="AU54" s="232">
        <f ca="1">IF($C54&lt;0,$C54-SUM($G54:AT54),IF(AU$2&gt;=$D54,$C54-SUM($G54:AT54),$C54/$D54))</f>
        <v>0</v>
      </c>
      <c r="AV54" s="232">
        <f ca="1">IF($C54&lt;0,$C54-SUM($G54:AU54),IF(AV$2&gt;=$D54,$C54-SUM($G54:AU54),$C54/$D54))</f>
        <v>0</v>
      </c>
      <c r="AW54" s="232">
        <f ca="1">IF($C54&lt;0,$C54-SUM($G54:AV54),IF(AW$2&gt;=$D54,$C54-SUM($G54:AV54),$C54/$D54))</f>
        <v>0</v>
      </c>
      <c r="AX54" s="232">
        <f ca="1">IF($C54&lt;0,$C54-SUM($G54:AW54),IF(AX$2&gt;=$D54,$C54-SUM($G54:AW54),$C54/$D54))</f>
        <v>0</v>
      </c>
      <c r="AY54" s="232">
        <f ca="1">IF($C54&lt;0,$C54-SUM($G54:AX54),IF(AY$2&gt;=$D54,$C54-SUM($G54:AX54),$C54/$D54))</f>
        <v>0</v>
      </c>
      <c r="AZ54" s="232">
        <f ca="1">IF($C54&lt;0,$C54-SUM($G54:AY54),IF(AZ$2&gt;=$D54,$C54-SUM($G54:AY54),$C54/$D54))</f>
        <v>0</v>
      </c>
      <c r="BA54" s="232">
        <f ca="1">IF($C54&lt;0,$C54-SUM($G54:AZ54),IF(BA$2&gt;=$D54,$C54-SUM($G54:AZ54),$C54/$D54))</f>
        <v>0</v>
      </c>
      <c r="BB54" s="232">
        <f ca="1">IF($C54&lt;0,$C54-SUM($G54:BA54),IF(BB$2&gt;=$D54,$C54-SUM($G54:BA54),$C54/$D54))</f>
        <v>0</v>
      </c>
      <c r="BC54" s="232">
        <f ca="1">IF($C54&lt;0,$C54-SUM($G54:BB54),IF(BC$2&gt;=$D54,$C54-SUM($G54:BB54),$C54/$D54))</f>
        <v>0</v>
      </c>
      <c r="BD54" s="232">
        <f ca="1">IF($C54&lt;0,$C54-SUM($G54:BC54),IF(BD$2&gt;=$D54,$C54-SUM($G54:BC54),$C54/$D54))</f>
        <v>0</v>
      </c>
      <c r="BE54" s="232">
        <f ca="1">IF($C54&lt;0,$C54-SUM($G54:BD54),IF(BE$2&gt;=$D54,$C54-SUM($G54:BD54),$C54/$D54))</f>
        <v>0</v>
      </c>
      <c r="BF54" s="232">
        <f ca="1">IF($C54&lt;0,$C54-SUM($G54:BE54),IF(BF$2&gt;=$D54,$C54-SUM($G54:BE54),$C54/$D54))</f>
        <v>0</v>
      </c>
      <c r="BG54" s="232">
        <f ca="1">IF($C54&lt;0,$C54-SUM($G54:BF54),IF(BG$2&gt;=$D54,$C54-SUM($G54:BF54),$C54/$D54))</f>
        <v>0</v>
      </c>
      <c r="BH54" s="232">
        <f ca="1">IF($C54&lt;0,$C54-SUM($G54:BG54),IF(BH$2&gt;=$D54,$C54-SUM($G54:BG54),$C54/$D54))</f>
        <v>0</v>
      </c>
      <c r="BI54" s="232">
        <f ca="1">IF($C54&lt;0,$C54-SUM($G54:BH54),IF(BI$2&gt;=$D54,$C54-SUM($G54:BH54),$C54/$D54))</f>
        <v>0</v>
      </c>
      <c r="BJ54" s="232">
        <f ca="1">IF($C54&lt;0,$C54-SUM($G54:BI54),IF(BJ$2&gt;=$D54,$C54-SUM($G54:BI54),$C54/$D54))</f>
        <v>0</v>
      </c>
      <c r="BK54" s="232">
        <f ca="1">IF($C54&lt;0,$C54-SUM($G54:BJ54),IF(BK$2&gt;=$D54,$C54-SUM($G54:BJ54),$C54/$D54))</f>
        <v>0</v>
      </c>
      <c r="BL54" s="232">
        <f ca="1">IF($C54&lt;0,$C54-SUM($G54:BK54),IF(BL$2&gt;=$D54,$C54-SUM($G54:BK54),$C54/$D54))</f>
        <v>0</v>
      </c>
      <c r="BM54" s="232">
        <f ca="1">IF($C54&lt;0,$C54-SUM($G54:BL54),IF(BM$2&gt;=$D54,$C54-SUM($G54:BL54),$C54/$D54))</f>
        <v>0</v>
      </c>
      <c r="BN54" s="232">
        <f ca="1">IF($C54&lt;0,$C54-SUM($G54:BM54),IF(BN$2&gt;=$D54,$C54-SUM($G54:BM54),$C54/$D54))</f>
        <v>0</v>
      </c>
      <c r="BO54" s="232">
        <f ca="1">IF($C54&lt;0,$C54-SUM($G54:BN54),IF(BO$2&gt;=$D54,$C54-SUM($G54:BN54),$C54/$D54))</f>
        <v>0</v>
      </c>
    </row>
    <row r="55" spans="1:67" outlineLevel="1">
      <c r="A55" s="268">
        <v>5</v>
      </c>
      <c r="B55" s="233">
        <f ca="1">(INDEX('Inputs - Summary'!$J$59:$N$68,MATCH(A49,'Inputs - Summary'!$C$59:$C$68,0),A55)/OFFSET('Inputs - Summary'!$I$18,0,A55))-SUMIFS('Inputs - Summary'!$O$74:$O$153,'Inputs - Summary'!$C$74:$C$153,A49,'Inputs - Summary'!$D$74:$D$153,A55)</f>
        <v>4.0031281775771204</v>
      </c>
      <c r="C55" s="227">
        <f t="shared" ca="1" si="36"/>
        <v>4.3881986235163764</v>
      </c>
      <c r="D55" s="283">
        <f>$D$47-(5-A55)</f>
        <v>15</v>
      </c>
      <c r="E55" s="229">
        <f t="shared" ca="1" si="37"/>
        <v>0</v>
      </c>
      <c r="F55" s="230">
        <f t="shared" ca="1" si="38"/>
        <v>4.3881986235163764</v>
      </c>
      <c r="G55" s="231">
        <f t="shared" ca="1" si="39"/>
        <v>0.29254657490109176</v>
      </c>
      <c r="H55" s="232">
        <f ca="1">IF($C55&lt;0,$C55-SUM($G55:G55),IF(H$2&gt;=$D55,$C55-SUM($G55:G55),$C55/$D55))</f>
        <v>0.29254657490109176</v>
      </c>
      <c r="I55" s="232">
        <f ca="1">IF($C55&lt;0,$C55-SUM($G55:H55),IF(I$2&gt;=$D55,$C55-SUM($G55:H55),$C55/$D55))</f>
        <v>0.29254657490109176</v>
      </c>
      <c r="J55" s="232">
        <f ca="1">IF($C55&lt;0,$C55-SUM($G55:I55),IF(J$2&gt;=$D55,$C55-SUM($G55:I55),$C55/$D55))</f>
        <v>0.29254657490109176</v>
      </c>
      <c r="K55" s="232">
        <f ca="1">IF($C55&lt;0,$C55-SUM($G55:J55),IF(K$2&gt;=$D55,$C55-SUM($G55:J55),$C55/$D55))</f>
        <v>0.29254657490109176</v>
      </c>
      <c r="L55" s="232">
        <f ca="1">IF($C55&lt;0,$C55-SUM($G55:K55),IF(L$2&gt;=$D55,$C55-SUM($G55:K55),$C55/$D55))</f>
        <v>0.29254657490109176</v>
      </c>
      <c r="M55" s="232">
        <f ca="1">IF($C55&lt;0,$C55-SUM($G55:L55),IF(M$2&gt;=$D55,$C55-SUM($G55:L55),$C55/$D55))</f>
        <v>0.29254657490109176</v>
      </c>
      <c r="N55" s="232">
        <f ca="1">IF($C55&lt;0,$C55-SUM($G55:M55),IF(N$2&gt;=$D55,$C55-SUM($G55:M55),$C55/$D55))</f>
        <v>0.29254657490109176</v>
      </c>
      <c r="O55" s="232">
        <f ca="1">IF($C55&lt;0,$C55-SUM($G55:N55),IF(O$2&gt;=$D55,$C55-SUM($G55:N55),$C55/$D55))</f>
        <v>0.29254657490109176</v>
      </c>
      <c r="P55" s="232">
        <f ca="1">IF($C55&lt;0,$C55-SUM($G55:O55),IF(P$2&gt;=$D55,$C55-SUM($G55:O55),$C55/$D55))</f>
        <v>0.29254657490109176</v>
      </c>
      <c r="Q55" s="232">
        <f ca="1">IF($C55&lt;0,$C55-SUM($G55:P55),IF(Q$2&gt;=$D55,$C55-SUM($G55:P55),$C55/$D55))</f>
        <v>0.29254657490109176</v>
      </c>
      <c r="R55" s="232">
        <f ca="1">IF($C55&lt;0,$C55-SUM($G55:Q55),IF(R$2&gt;=$D55,$C55-SUM($G55:Q55),$C55/$D55))</f>
        <v>0.29254657490109176</v>
      </c>
      <c r="S55" s="232">
        <f ca="1">IF($C55&lt;0,$C55-SUM($G55:R55),IF(S$2&gt;=$D55,$C55-SUM($G55:R55),$C55/$D55))</f>
        <v>0.29254657490109176</v>
      </c>
      <c r="T55" s="232">
        <f ca="1">IF($C55&lt;0,$C55-SUM($G55:S55),IF(T$2&gt;=$D55,$C55-SUM($G55:S55),$C55/$D55))</f>
        <v>0.29254657490109176</v>
      </c>
      <c r="U55" s="232">
        <f ca="1">IF($C55&lt;0,$C55-SUM($G55:T55),IF(U$2&gt;=$D55,$C55-SUM($G55:T55),$C55/$D55))</f>
        <v>0.29254657490109182</v>
      </c>
      <c r="V55" s="232">
        <f ca="1">IF($C55&lt;0,$C55-SUM($G55:U55),IF(V$2&gt;=$D55,$C55-SUM($G55:U55),$C55/$D55))</f>
        <v>0</v>
      </c>
      <c r="W55" s="232">
        <f ca="1">IF($C55&lt;0,$C55-SUM($G55:V55),IF(W$2&gt;=$D55,$C55-SUM($G55:V55),$C55/$D55))</f>
        <v>0</v>
      </c>
      <c r="X55" s="232">
        <f ca="1">IF($C55&lt;0,$C55-SUM($G55:W55),IF(X$2&gt;=$D55,$C55-SUM($G55:W55),$C55/$D55))</f>
        <v>0</v>
      </c>
      <c r="Y55" s="232">
        <f ca="1">IF($C55&lt;0,$C55-SUM($G55:X55),IF(Y$2&gt;=$D55,$C55-SUM($G55:X55),$C55/$D55))</f>
        <v>0</v>
      </c>
      <c r="Z55" s="232">
        <f ca="1">IF($C55&lt;0,$C55-SUM($G55:Y55),IF(Z$2&gt;=$D55,$C55-SUM($G55:Y55),$C55/$D55))</f>
        <v>0</v>
      </c>
      <c r="AA55" s="232">
        <f ca="1">IF($C55&lt;0,$C55-SUM($G55:Z55),IF(AA$2&gt;=$D55,$C55-SUM($G55:Z55),$C55/$D55))</f>
        <v>0</v>
      </c>
      <c r="AB55" s="232">
        <f ca="1">IF($C55&lt;0,$C55-SUM($G55:AA55),IF(AB$2&gt;=$D55,$C55-SUM($G55:AA55),$C55/$D55))</f>
        <v>0</v>
      </c>
      <c r="AC55" s="232">
        <f ca="1">IF($C55&lt;0,$C55-SUM($G55:AB55),IF(AC$2&gt;=$D55,$C55-SUM($G55:AB55),$C55/$D55))</f>
        <v>0</v>
      </c>
      <c r="AD55" s="232">
        <f ca="1">IF($C55&lt;0,$C55-SUM($G55:AC55),IF(AD$2&gt;=$D55,$C55-SUM($G55:AC55),$C55/$D55))</f>
        <v>0</v>
      </c>
      <c r="AE55" s="232">
        <f ca="1">IF($C55&lt;0,$C55-SUM($G55:AD55),IF(AE$2&gt;=$D55,$C55-SUM($G55:AD55),$C55/$D55))</f>
        <v>0</v>
      </c>
      <c r="AF55" s="232">
        <f ca="1">IF($C55&lt;0,$C55-SUM($G55:AE55),IF(AF$2&gt;=$D55,$C55-SUM($G55:AE55),$C55/$D55))</f>
        <v>0</v>
      </c>
      <c r="AG55" s="232">
        <f ca="1">IF($C55&lt;0,$C55-SUM($G55:AF55),IF(AG$2&gt;=$D55,$C55-SUM($G55:AF55),$C55/$D55))</f>
        <v>0</v>
      </c>
      <c r="AH55" s="232">
        <f ca="1">IF($C55&lt;0,$C55-SUM($G55:AG55),IF(AH$2&gt;=$D55,$C55-SUM($G55:AG55),$C55/$D55))</f>
        <v>0</v>
      </c>
      <c r="AI55" s="232">
        <f ca="1">IF($C55&lt;0,$C55-SUM($G55:AH55),IF(AI$2&gt;=$D55,$C55-SUM($G55:AH55),$C55/$D55))</f>
        <v>0</v>
      </c>
      <c r="AJ55" s="232">
        <f ca="1">IF($C55&lt;0,$C55-SUM($G55:AI55),IF(AJ$2&gt;=$D55,$C55-SUM($G55:AI55),$C55/$D55))</f>
        <v>0</v>
      </c>
      <c r="AK55" s="232">
        <f ca="1">IF($C55&lt;0,$C55-SUM($G55:AJ55),IF(AK$2&gt;=$D55,$C55-SUM($G55:AJ55),$C55/$D55))</f>
        <v>0</v>
      </c>
      <c r="AL55" s="232">
        <f ca="1">IF($C55&lt;0,$C55-SUM($G55:AK55),IF(AL$2&gt;=$D55,$C55-SUM($G55:AK55),$C55/$D55))</f>
        <v>0</v>
      </c>
      <c r="AM55" s="232">
        <f ca="1">IF($C55&lt;0,$C55-SUM($G55:AL55),IF(AM$2&gt;=$D55,$C55-SUM($G55:AL55),$C55/$D55))</f>
        <v>0</v>
      </c>
      <c r="AN55" s="232">
        <f ca="1">IF($C55&lt;0,$C55-SUM($G55:AM55),IF(AN$2&gt;=$D55,$C55-SUM($G55:AM55),$C55/$D55))</f>
        <v>0</v>
      </c>
      <c r="AO55" s="232">
        <f ca="1">IF($C55&lt;0,$C55-SUM($G55:AN55),IF(AO$2&gt;=$D55,$C55-SUM($G55:AN55),$C55/$D55))</f>
        <v>0</v>
      </c>
      <c r="AP55" s="232">
        <f ca="1">IF($C55&lt;0,$C55-SUM($G55:AO55),IF(AP$2&gt;=$D55,$C55-SUM($G55:AO55),$C55/$D55))</f>
        <v>0</v>
      </c>
      <c r="AQ55" s="232">
        <f ca="1">IF($C55&lt;0,$C55-SUM($G55:AP55),IF(AQ$2&gt;=$D55,$C55-SUM($G55:AP55),$C55/$D55))</f>
        <v>0</v>
      </c>
      <c r="AR55" s="232">
        <f ca="1">IF($C55&lt;0,$C55-SUM($G55:AQ55),IF(AR$2&gt;=$D55,$C55-SUM($G55:AQ55),$C55/$D55))</f>
        <v>0</v>
      </c>
      <c r="AS55" s="232">
        <f ca="1">IF($C55&lt;0,$C55-SUM($G55:AR55),IF(AS$2&gt;=$D55,$C55-SUM($G55:AR55),$C55/$D55))</f>
        <v>0</v>
      </c>
      <c r="AT55" s="232">
        <f ca="1">IF($C55&lt;0,$C55-SUM($G55:AS55),IF(AT$2&gt;=$D55,$C55-SUM($G55:AS55),$C55/$D55))</f>
        <v>0</v>
      </c>
      <c r="AU55" s="232">
        <f ca="1">IF($C55&lt;0,$C55-SUM($G55:AT55),IF(AU$2&gt;=$D55,$C55-SUM($G55:AT55),$C55/$D55))</f>
        <v>0</v>
      </c>
      <c r="AV55" s="232">
        <f ca="1">IF($C55&lt;0,$C55-SUM($G55:AU55),IF(AV$2&gt;=$D55,$C55-SUM($G55:AU55),$C55/$D55))</f>
        <v>0</v>
      </c>
      <c r="AW55" s="232">
        <f ca="1">IF($C55&lt;0,$C55-SUM($G55:AV55),IF(AW$2&gt;=$D55,$C55-SUM($G55:AV55),$C55/$D55))</f>
        <v>0</v>
      </c>
      <c r="AX55" s="232">
        <f ca="1">IF($C55&lt;0,$C55-SUM($G55:AW55),IF(AX$2&gt;=$D55,$C55-SUM($G55:AW55),$C55/$D55))</f>
        <v>0</v>
      </c>
      <c r="AY55" s="232">
        <f ca="1">IF($C55&lt;0,$C55-SUM($G55:AX55),IF(AY$2&gt;=$D55,$C55-SUM($G55:AX55),$C55/$D55))</f>
        <v>0</v>
      </c>
      <c r="AZ55" s="232">
        <f ca="1">IF($C55&lt;0,$C55-SUM($G55:AY55),IF(AZ$2&gt;=$D55,$C55-SUM($G55:AY55),$C55/$D55))</f>
        <v>0</v>
      </c>
      <c r="BA55" s="232">
        <f ca="1">IF($C55&lt;0,$C55-SUM($G55:AZ55),IF(BA$2&gt;=$D55,$C55-SUM($G55:AZ55),$C55/$D55))</f>
        <v>0</v>
      </c>
      <c r="BB55" s="232">
        <f ca="1">IF($C55&lt;0,$C55-SUM($G55:BA55),IF(BB$2&gt;=$D55,$C55-SUM($G55:BA55),$C55/$D55))</f>
        <v>0</v>
      </c>
      <c r="BC55" s="232">
        <f ca="1">IF($C55&lt;0,$C55-SUM($G55:BB55),IF(BC$2&gt;=$D55,$C55-SUM($G55:BB55),$C55/$D55))</f>
        <v>0</v>
      </c>
      <c r="BD55" s="232">
        <f ca="1">IF($C55&lt;0,$C55-SUM($G55:BC55),IF(BD$2&gt;=$D55,$C55-SUM($G55:BC55),$C55/$D55))</f>
        <v>0</v>
      </c>
      <c r="BE55" s="232">
        <f ca="1">IF($C55&lt;0,$C55-SUM($G55:BD55),IF(BE$2&gt;=$D55,$C55-SUM($G55:BD55),$C55/$D55))</f>
        <v>0</v>
      </c>
      <c r="BF55" s="232">
        <f ca="1">IF($C55&lt;0,$C55-SUM($G55:BE55),IF(BF$2&gt;=$D55,$C55-SUM($G55:BE55),$C55/$D55))</f>
        <v>0</v>
      </c>
      <c r="BG55" s="232">
        <f ca="1">IF($C55&lt;0,$C55-SUM($G55:BF55),IF(BG$2&gt;=$D55,$C55-SUM($G55:BF55),$C55/$D55))</f>
        <v>0</v>
      </c>
      <c r="BH55" s="232">
        <f ca="1">IF($C55&lt;0,$C55-SUM($G55:BG55),IF(BH$2&gt;=$D55,$C55-SUM($G55:BG55),$C55/$D55))</f>
        <v>0</v>
      </c>
      <c r="BI55" s="232">
        <f ca="1">IF($C55&lt;0,$C55-SUM($G55:BH55),IF(BI$2&gt;=$D55,$C55-SUM($G55:BH55),$C55/$D55))</f>
        <v>0</v>
      </c>
      <c r="BJ55" s="232">
        <f ca="1">IF($C55&lt;0,$C55-SUM($G55:BI55),IF(BJ$2&gt;=$D55,$C55-SUM($G55:BI55),$C55/$D55))</f>
        <v>0</v>
      </c>
      <c r="BK55" s="232">
        <f ca="1">IF($C55&lt;0,$C55-SUM($G55:BJ55),IF(BK$2&gt;=$D55,$C55-SUM($G55:BJ55),$C55/$D55))</f>
        <v>0</v>
      </c>
      <c r="BL55" s="232">
        <f ca="1">IF($C55&lt;0,$C55-SUM($G55:BK55),IF(BL$2&gt;=$D55,$C55-SUM($G55:BK55),$C55/$D55))</f>
        <v>0</v>
      </c>
      <c r="BM55" s="232">
        <f ca="1">IF($C55&lt;0,$C55-SUM($G55:BL55),IF(BM$2&gt;=$D55,$C55-SUM($G55:BL55),$C55/$D55))</f>
        <v>0</v>
      </c>
      <c r="BN55" s="232">
        <f ca="1">IF($C55&lt;0,$C55-SUM($G55:BM55),IF(BN$2&gt;=$D55,$C55-SUM($G55:BM55),$C55/$D55))</f>
        <v>0</v>
      </c>
      <c r="BO55" s="232">
        <f ca="1">IF($C55&lt;0,$C55-SUM($G55:BN55),IF(BO$2&gt;=$D55,$C55-SUM($G55:BN55),$C55/$D55))</f>
        <v>0</v>
      </c>
    </row>
    <row r="56" spans="1:67">
      <c r="A56" s="212"/>
      <c r="B56" s="234">
        <f ca="1">SUM(B50:B55)</f>
        <v>64.591491876199512</v>
      </c>
      <c r="C56" s="235">
        <f ca="1">SUM(C50:C55)</f>
        <v>70.804701515593024</v>
      </c>
      <c r="D56" s="271">
        <f ca="1">IFERROR(SUMPRODUCT(C50:C55,D50:D55)/C56,0)</f>
        <v>6.9677389426563119</v>
      </c>
      <c r="E56" s="236">
        <f t="shared" ca="1" si="37"/>
        <v>0</v>
      </c>
      <c r="F56" s="237">
        <f t="shared" ref="F56:AK56" ca="1" si="40">SUM(F50:F55)</f>
        <v>70.804701515593024</v>
      </c>
      <c r="G56" s="238">
        <f t="shared" ca="1" si="40"/>
        <v>12.083632789433501</v>
      </c>
      <c r="H56" s="238">
        <f t="shared" ca="1" si="40"/>
        <v>12.083632789433501</v>
      </c>
      <c r="I56" s="238">
        <f t="shared" ca="1" si="40"/>
        <v>12.083632789433501</v>
      </c>
      <c r="J56" s="238">
        <f t="shared" ca="1" si="40"/>
        <v>12.083632789433501</v>
      </c>
      <c r="K56" s="238">
        <f t="shared" ca="1" si="40"/>
        <v>12.083632789433505</v>
      </c>
      <c r="L56" s="238">
        <f t="shared" ca="1" si="40"/>
        <v>1.2703292083567859</v>
      </c>
      <c r="M56" s="238">
        <f t="shared" ca="1" si="40"/>
        <v>1.2703292083567859</v>
      </c>
      <c r="N56" s="238">
        <f t="shared" ca="1" si="40"/>
        <v>1.2703292083567859</v>
      </c>
      <c r="O56" s="238">
        <f t="shared" ca="1" si="40"/>
        <v>1.2703292083567859</v>
      </c>
      <c r="P56" s="238">
        <f t="shared" ca="1" si="40"/>
        <v>1.2703292083567859</v>
      </c>
      <c r="Q56" s="238">
        <f t="shared" ca="1" si="40"/>
        <v>1.2703292083567863</v>
      </c>
      <c r="R56" s="238">
        <f t="shared" ca="1" si="40"/>
        <v>1.0614242793937196</v>
      </c>
      <c r="S56" s="238">
        <f t="shared" ca="1" si="40"/>
        <v>0.83816314532610292</v>
      </c>
      <c r="T56" s="238">
        <f t="shared" ca="1" si="40"/>
        <v>0.57242831866389521</v>
      </c>
      <c r="U56" s="238">
        <f t="shared" ca="1" si="40"/>
        <v>0.29254657490109182</v>
      </c>
      <c r="V56" s="238">
        <f t="shared" ca="1" si="40"/>
        <v>0</v>
      </c>
      <c r="W56" s="238">
        <f t="shared" ca="1" si="40"/>
        <v>0</v>
      </c>
      <c r="X56" s="238">
        <f t="shared" ca="1" si="40"/>
        <v>0</v>
      </c>
      <c r="Y56" s="238">
        <f t="shared" ca="1" si="40"/>
        <v>0</v>
      </c>
      <c r="Z56" s="238">
        <f t="shared" ca="1" si="40"/>
        <v>0</v>
      </c>
      <c r="AA56" s="238">
        <f t="shared" ca="1" si="40"/>
        <v>0</v>
      </c>
      <c r="AB56" s="238">
        <f t="shared" ca="1" si="40"/>
        <v>0</v>
      </c>
      <c r="AC56" s="238">
        <f t="shared" ca="1" si="40"/>
        <v>0</v>
      </c>
      <c r="AD56" s="238">
        <f t="shared" ca="1" si="40"/>
        <v>0</v>
      </c>
      <c r="AE56" s="238">
        <f t="shared" ca="1" si="40"/>
        <v>0</v>
      </c>
      <c r="AF56" s="238">
        <f t="shared" ca="1" si="40"/>
        <v>0</v>
      </c>
      <c r="AG56" s="238">
        <f t="shared" ca="1" si="40"/>
        <v>0</v>
      </c>
      <c r="AH56" s="238">
        <f t="shared" ca="1" si="40"/>
        <v>0</v>
      </c>
      <c r="AI56" s="238">
        <f t="shared" ca="1" si="40"/>
        <v>0</v>
      </c>
      <c r="AJ56" s="238">
        <f t="shared" ca="1" si="40"/>
        <v>0</v>
      </c>
      <c r="AK56" s="238">
        <f t="shared" ca="1" si="40"/>
        <v>0</v>
      </c>
      <c r="AL56" s="238">
        <f t="shared" ref="AL56:BO56" ca="1" si="41">SUM(AL50:AL55)</f>
        <v>0</v>
      </c>
      <c r="AM56" s="238">
        <f t="shared" ca="1" si="41"/>
        <v>0</v>
      </c>
      <c r="AN56" s="238">
        <f t="shared" ca="1" si="41"/>
        <v>0</v>
      </c>
      <c r="AO56" s="238">
        <f t="shared" ca="1" si="41"/>
        <v>0</v>
      </c>
      <c r="AP56" s="238">
        <f t="shared" ca="1" si="41"/>
        <v>0</v>
      </c>
      <c r="AQ56" s="238">
        <f t="shared" ca="1" si="41"/>
        <v>0</v>
      </c>
      <c r="AR56" s="238">
        <f t="shared" ca="1" si="41"/>
        <v>0</v>
      </c>
      <c r="AS56" s="238">
        <f t="shared" ca="1" si="41"/>
        <v>0</v>
      </c>
      <c r="AT56" s="238">
        <f t="shared" ca="1" si="41"/>
        <v>0</v>
      </c>
      <c r="AU56" s="238">
        <f t="shared" ca="1" si="41"/>
        <v>0</v>
      </c>
      <c r="AV56" s="238">
        <f t="shared" ca="1" si="41"/>
        <v>0</v>
      </c>
      <c r="AW56" s="238">
        <f t="shared" ca="1" si="41"/>
        <v>0</v>
      </c>
      <c r="AX56" s="238">
        <f t="shared" ca="1" si="41"/>
        <v>0</v>
      </c>
      <c r="AY56" s="238">
        <f t="shared" ca="1" si="41"/>
        <v>0</v>
      </c>
      <c r="AZ56" s="238">
        <f t="shared" ca="1" si="41"/>
        <v>0</v>
      </c>
      <c r="BA56" s="238">
        <f t="shared" ca="1" si="41"/>
        <v>0</v>
      </c>
      <c r="BB56" s="238">
        <f t="shared" ca="1" si="41"/>
        <v>0</v>
      </c>
      <c r="BC56" s="238">
        <f t="shared" ca="1" si="41"/>
        <v>0</v>
      </c>
      <c r="BD56" s="238">
        <f t="shared" ca="1" si="41"/>
        <v>0</v>
      </c>
      <c r="BE56" s="238">
        <f t="shared" ca="1" si="41"/>
        <v>0</v>
      </c>
      <c r="BF56" s="238">
        <f t="shared" ca="1" si="41"/>
        <v>0</v>
      </c>
      <c r="BG56" s="238">
        <f t="shared" ca="1" si="41"/>
        <v>0</v>
      </c>
      <c r="BH56" s="238">
        <f t="shared" ca="1" si="41"/>
        <v>0</v>
      </c>
      <c r="BI56" s="238">
        <f t="shared" ca="1" si="41"/>
        <v>0</v>
      </c>
      <c r="BJ56" s="238">
        <f t="shared" ca="1" si="41"/>
        <v>0</v>
      </c>
      <c r="BK56" s="238">
        <f t="shared" ca="1" si="41"/>
        <v>0</v>
      </c>
      <c r="BL56" s="238">
        <f t="shared" ca="1" si="41"/>
        <v>0</v>
      </c>
      <c r="BM56" s="238">
        <f t="shared" ca="1" si="41"/>
        <v>0</v>
      </c>
      <c r="BN56" s="238">
        <f t="shared" ca="1" si="41"/>
        <v>0</v>
      </c>
      <c r="BO56" s="238">
        <f t="shared" ca="1" si="41"/>
        <v>0</v>
      </c>
    </row>
    <row r="57" spans="1:67">
      <c r="A57" s="239" t="s">
        <v>24</v>
      </c>
      <c r="C57" s="241">
        <f ca="1">C56-'Inputs - Summary'!N243</f>
        <v>0</v>
      </c>
    </row>
    <row r="59" spans="1:67" ht="25.5">
      <c r="B59" s="217" t="s">
        <v>84</v>
      </c>
      <c r="C59" s="217" t="s">
        <v>85</v>
      </c>
      <c r="D59" s="217" t="s">
        <v>11</v>
      </c>
      <c r="E59" s="218" t="s">
        <v>24</v>
      </c>
      <c r="F59" s="219" t="s">
        <v>86</v>
      </c>
      <c r="G59" s="220">
        <v>2018</v>
      </c>
      <c r="H59" s="220">
        <f t="shared" ref="H59:AM59" si="42">G59+1</f>
        <v>2019</v>
      </c>
      <c r="I59" s="220">
        <f t="shared" si="42"/>
        <v>2020</v>
      </c>
      <c r="J59" s="220">
        <f t="shared" si="42"/>
        <v>2021</v>
      </c>
      <c r="K59" s="220">
        <f t="shared" si="42"/>
        <v>2022</v>
      </c>
      <c r="L59" s="220">
        <f t="shared" si="42"/>
        <v>2023</v>
      </c>
      <c r="M59" s="220">
        <f t="shared" si="42"/>
        <v>2024</v>
      </c>
      <c r="N59" s="220">
        <f t="shared" si="42"/>
        <v>2025</v>
      </c>
      <c r="O59" s="220">
        <f t="shared" si="42"/>
        <v>2026</v>
      </c>
      <c r="P59" s="220">
        <f t="shared" si="42"/>
        <v>2027</v>
      </c>
      <c r="Q59" s="220">
        <f t="shared" si="42"/>
        <v>2028</v>
      </c>
      <c r="R59" s="220">
        <f t="shared" si="42"/>
        <v>2029</v>
      </c>
      <c r="S59" s="220">
        <f t="shared" si="42"/>
        <v>2030</v>
      </c>
      <c r="T59" s="220">
        <f t="shared" si="42"/>
        <v>2031</v>
      </c>
      <c r="U59" s="220">
        <f t="shared" si="42"/>
        <v>2032</v>
      </c>
      <c r="V59" s="220">
        <f t="shared" si="42"/>
        <v>2033</v>
      </c>
      <c r="W59" s="220">
        <f t="shared" si="42"/>
        <v>2034</v>
      </c>
      <c r="X59" s="220">
        <f t="shared" si="42"/>
        <v>2035</v>
      </c>
      <c r="Y59" s="220">
        <f t="shared" si="42"/>
        <v>2036</v>
      </c>
      <c r="Z59" s="220">
        <f t="shared" si="42"/>
        <v>2037</v>
      </c>
      <c r="AA59" s="220">
        <f t="shared" si="42"/>
        <v>2038</v>
      </c>
      <c r="AB59" s="220">
        <f t="shared" si="42"/>
        <v>2039</v>
      </c>
      <c r="AC59" s="220">
        <f t="shared" si="42"/>
        <v>2040</v>
      </c>
      <c r="AD59" s="220">
        <f t="shared" si="42"/>
        <v>2041</v>
      </c>
      <c r="AE59" s="220">
        <f t="shared" si="42"/>
        <v>2042</v>
      </c>
      <c r="AF59" s="220">
        <f t="shared" si="42"/>
        <v>2043</v>
      </c>
      <c r="AG59" s="220">
        <f t="shared" si="42"/>
        <v>2044</v>
      </c>
      <c r="AH59" s="220">
        <f t="shared" si="42"/>
        <v>2045</v>
      </c>
      <c r="AI59" s="220">
        <f t="shared" si="42"/>
        <v>2046</v>
      </c>
      <c r="AJ59" s="220">
        <f t="shared" si="42"/>
        <v>2047</v>
      </c>
      <c r="AK59" s="220">
        <f t="shared" si="42"/>
        <v>2048</v>
      </c>
      <c r="AL59" s="220">
        <f t="shared" si="42"/>
        <v>2049</v>
      </c>
      <c r="AM59" s="220">
        <f t="shared" si="42"/>
        <v>2050</v>
      </c>
      <c r="AN59" s="220">
        <f t="shared" ref="AN59:BO59" si="43">AM59+1</f>
        <v>2051</v>
      </c>
      <c r="AO59" s="220">
        <f t="shared" si="43"/>
        <v>2052</v>
      </c>
      <c r="AP59" s="220">
        <f t="shared" si="43"/>
        <v>2053</v>
      </c>
      <c r="AQ59" s="220">
        <f t="shared" si="43"/>
        <v>2054</v>
      </c>
      <c r="AR59" s="220">
        <f t="shared" si="43"/>
        <v>2055</v>
      </c>
      <c r="AS59" s="220">
        <f t="shared" si="43"/>
        <v>2056</v>
      </c>
      <c r="AT59" s="220">
        <f t="shared" si="43"/>
        <v>2057</v>
      </c>
      <c r="AU59" s="220">
        <f t="shared" si="43"/>
        <v>2058</v>
      </c>
      <c r="AV59" s="220">
        <f t="shared" si="43"/>
        <v>2059</v>
      </c>
      <c r="AW59" s="220">
        <f t="shared" si="43"/>
        <v>2060</v>
      </c>
      <c r="AX59" s="220">
        <f t="shared" si="43"/>
        <v>2061</v>
      </c>
      <c r="AY59" s="220">
        <f t="shared" si="43"/>
        <v>2062</v>
      </c>
      <c r="AZ59" s="220">
        <f t="shared" si="43"/>
        <v>2063</v>
      </c>
      <c r="BA59" s="220">
        <f t="shared" si="43"/>
        <v>2064</v>
      </c>
      <c r="BB59" s="220">
        <f t="shared" si="43"/>
        <v>2065</v>
      </c>
      <c r="BC59" s="220">
        <f t="shared" si="43"/>
        <v>2066</v>
      </c>
      <c r="BD59" s="220">
        <f t="shared" si="43"/>
        <v>2067</v>
      </c>
      <c r="BE59" s="220">
        <f t="shared" si="43"/>
        <v>2068</v>
      </c>
      <c r="BF59" s="220">
        <f t="shared" si="43"/>
        <v>2069</v>
      </c>
      <c r="BG59" s="220">
        <f t="shared" si="43"/>
        <v>2070</v>
      </c>
      <c r="BH59" s="220">
        <f t="shared" si="43"/>
        <v>2071</v>
      </c>
      <c r="BI59" s="220">
        <f t="shared" si="43"/>
        <v>2072</v>
      </c>
      <c r="BJ59" s="220">
        <f t="shared" si="43"/>
        <v>2073</v>
      </c>
      <c r="BK59" s="220">
        <f t="shared" si="43"/>
        <v>2074</v>
      </c>
      <c r="BL59" s="220">
        <f t="shared" si="43"/>
        <v>2075</v>
      </c>
      <c r="BM59" s="220">
        <f t="shared" si="43"/>
        <v>2076</v>
      </c>
      <c r="BN59" s="220">
        <f t="shared" si="43"/>
        <v>2077</v>
      </c>
      <c r="BO59" s="220">
        <f t="shared" si="43"/>
        <v>2078</v>
      </c>
    </row>
    <row r="60" spans="1:67" ht="15">
      <c r="A60" s="221" t="str">
        <f>'Inputs - Summary'!C33</f>
        <v>Land</v>
      </c>
      <c r="B60" s="222"/>
      <c r="C60" s="223"/>
      <c r="D60" s="224"/>
      <c r="E60" s="225"/>
      <c r="F60" s="226"/>
    </row>
    <row r="61" spans="1:67" hidden="1" outlineLevel="1">
      <c r="A61" s="209" t="s">
        <v>81</v>
      </c>
      <c r="B61" s="240">
        <f>INDEX('Inputs - Summary'!$I$43:$I$52,MATCH(A60,'Inputs - Summary'!$C$43:$C$52,0),1)-SUMIFS('Inputs - Summary'!$O$74:$O$153,'Inputs - Summary'!$C$74:$C$153,A60,'Inputs - Summary'!$D$74:$D$153,A61)</f>
        <v>0</v>
      </c>
      <c r="C61" s="227">
        <f t="shared" ref="C61:C66" si="44">B61*$C$2</f>
        <v>0</v>
      </c>
      <c r="D61" s="228">
        <f>MAX(0,INDEX('Inputs - Summary'!$E$43:$E$52,MATCH(A60,'Inputs - Summary'!$C$43:$C$52,0))-5)</f>
        <v>0</v>
      </c>
      <c r="E61" s="229">
        <f t="shared" ref="E61:E67" si="45">C61-F61</f>
        <v>0</v>
      </c>
      <c r="F61" s="230">
        <f t="shared" ref="F61:F66" si="46">SUM(G61:BO61)</f>
        <v>0</v>
      </c>
      <c r="G61" s="231">
        <f t="shared" ref="G61:G66" si="47">IF(C61&lt;0,C61,IF(G$2&gt;$D61,C61,$C61/$D61))</f>
        <v>0</v>
      </c>
      <c r="H61" s="232">
        <f>IF($C61&lt;0,$C61-SUM($G61:G61),IF(H$2&gt;=$D61,$C61-SUM($G61:G61),$C61/$D61))</f>
        <v>0</v>
      </c>
      <c r="I61" s="232">
        <f>IF($C61&lt;0,$C61-SUM($G61:H61),IF(I$2&gt;=$D61,$C61-SUM($G61:H61),$C61/$D61))</f>
        <v>0</v>
      </c>
      <c r="J61" s="232">
        <f>IF($C61&lt;0,$C61-SUM($G61:I61),IF(J$2&gt;=$D61,$C61-SUM($G61:I61),$C61/$D61))</f>
        <v>0</v>
      </c>
      <c r="K61" s="232">
        <f>IF($C61&lt;0,$C61-SUM($G61:J61),IF(K$2&gt;=$D61,$C61-SUM($G61:J61),$C61/$D61))</f>
        <v>0</v>
      </c>
      <c r="L61" s="232">
        <f>IF($C61&lt;0,$C61-SUM($G61:K61),IF(L$2&gt;=$D61,$C61-SUM($G61:K61),$C61/$D61))</f>
        <v>0</v>
      </c>
      <c r="M61" s="232">
        <f>IF($C61&lt;0,$C61-SUM($G61:L61),IF(M$2&gt;=$D61,$C61-SUM($G61:L61),$C61/$D61))</f>
        <v>0</v>
      </c>
      <c r="N61" s="232">
        <f>IF($C61&lt;0,$C61-SUM($G61:M61),IF(N$2&gt;=$D61,$C61-SUM($G61:M61),$C61/$D61))</f>
        <v>0</v>
      </c>
      <c r="O61" s="232">
        <f>IF($C61&lt;0,$C61-SUM($G61:N61),IF(O$2&gt;=$D61,$C61-SUM($G61:N61),$C61/$D61))</f>
        <v>0</v>
      </c>
      <c r="P61" s="232">
        <f>IF($C61&lt;0,$C61-SUM($G61:O61),IF(P$2&gt;=$D61,$C61-SUM($G61:O61),$C61/$D61))</f>
        <v>0</v>
      </c>
      <c r="Q61" s="232">
        <f>IF($C61&lt;0,$C61-SUM($G61:P61),IF(Q$2&gt;=$D61,$C61-SUM($G61:P61),$C61/$D61))</f>
        <v>0</v>
      </c>
      <c r="R61" s="232">
        <f>IF($C61&lt;0,$C61-SUM($G61:Q61),IF(R$2&gt;=$D61,$C61-SUM($G61:Q61),$C61/$D61))</f>
        <v>0</v>
      </c>
      <c r="S61" s="232">
        <f>IF($C61&lt;0,$C61-SUM($G61:R61),IF(S$2&gt;=$D61,$C61-SUM($G61:R61),$C61/$D61))</f>
        <v>0</v>
      </c>
      <c r="T61" s="232">
        <f>IF($C61&lt;0,$C61-SUM($G61:S61),IF(T$2&gt;=$D61,$C61-SUM($G61:S61),$C61/$D61))</f>
        <v>0</v>
      </c>
      <c r="U61" s="232">
        <f>IF($C61&lt;0,$C61-SUM($G61:T61),IF(U$2&gt;=$D61,$C61-SUM($G61:T61),$C61/$D61))</f>
        <v>0</v>
      </c>
      <c r="V61" s="232">
        <f>IF($C61&lt;0,$C61-SUM($G61:U61),IF(V$2&gt;=$D61,$C61-SUM($G61:U61),$C61/$D61))</f>
        <v>0</v>
      </c>
      <c r="W61" s="232">
        <f>IF($C61&lt;0,$C61-SUM($G61:V61),IF(W$2&gt;=$D61,$C61-SUM($G61:V61),$C61/$D61))</f>
        <v>0</v>
      </c>
      <c r="X61" s="232">
        <f>IF($C61&lt;0,$C61-SUM($G61:W61),IF(X$2&gt;=$D61,$C61-SUM($G61:W61),$C61/$D61))</f>
        <v>0</v>
      </c>
      <c r="Y61" s="232">
        <f>IF($C61&lt;0,$C61-SUM($G61:X61),IF(Y$2&gt;=$D61,$C61-SUM($G61:X61),$C61/$D61))</f>
        <v>0</v>
      </c>
      <c r="Z61" s="232">
        <f>IF($C61&lt;0,$C61-SUM($G61:Y61),IF(Z$2&gt;=$D61,$C61-SUM($G61:Y61),$C61/$D61))</f>
        <v>0</v>
      </c>
      <c r="AA61" s="232">
        <f>IF($C61&lt;0,$C61-SUM($G61:Z61),IF(AA$2&gt;=$D61,$C61-SUM($G61:Z61),$C61/$D61))</f>
        <v>0</v>
      </c>
      <c r="AB61" s="232">
        <f>IF($C61&lt;0,$C61-SUM($G61:AA61),IF(AB$2&gt;=$D61,$C61-SUM($G61:AA61),$C61/$D61))</f>
        <v>0</v>
      </c>
      <c r="AC61" s="232">
        <f>IF($C61&lt;0,$C61-SUM($G61:AB61),IF(AC$2&gt;=$D61,$C61-SUM($G61:AB61),$C61/$D61))</f>
        <v>0</v>
      </c>
      <c r="AD61" s="232">
        <f>IF($C61&lt;0,$C61-SUM($G61:AC61),IF(AD$2&gt;=$D61,$C61-SUM($G61:AC61),$C61/$D61))</f>
        <v>0</v>
      </c>
      <c r="AE61" s="232">
        <f>IF($C61&lt;0,$C61-SUM($G61:AD61),IF(AE$2&gt;=$D61,$C61-SUM($G61:AD61),$C61/$D61))</f>
        <v>0</v>
      </c>
      <c r="AF61" s="232">
        <f>IF($C61&lt;0,$C61-SUM($G61:AE61),IF(AF$2&gt;=$D61,$C61-SUM($G61:AE61),$C61/$D61))</f>
        <v>0</v>
      </c>
      <c r="AG61" s="232">
        <f>IF($C61&lt;0,$C61-SUM($G61:AF61),IF(AG$2&gt;=$D61,$C61-SUM($G61:AF61),$C61/$D61))</f>
        <v>0</v>
      </c>
      <c r="AH61" s="232">
        <f>IF($C61&lt;0,$C61-SUM($G61:AG61),IF(AH$2&gt;=$D61,$C61-SUM($G61:AG61),$C61/$D61))</f>
        <v>0</v>
      </c>
      <c r="AI61" s="232">
        <f>IF($C61&lt;0,$C61-SUM($G61:AH61),IF(AI$2&gt;=$D61,$C61-SUM($G61:AH61),$C61/$D61))</f>
        <v>0</v>
      </c>
      <c r="AJ61" s="232">
        <f>IF($C61&lt;0,$C61-SUM($G61:AI61),IF(AJ$2&gt;=$D61,$C61-SUM($G61:AI61),$C61/$D61))</f>
        <v>0</v>
      </c>
      <c r="AK61" s="232">
        <f>IF($C61&lt;0,$C61-SUM($G61:AJ61),IF(AK$2&gt;=$D61,$C61-SUM($G61:AJ61),$C61/$D61))</f>
        <v>0</v>
      </c>
      <c r="AL61" s="232">
        <f>IF($C61&lt;0,$C61-SUM($G61:AK61),IF(AL$2&gt;=$D61,$C61-SUM($G61:AK61),$C61/$D61))</f>
        <v>0</v>
      </c>
      <c r="AM61" s="232">
        <f>IF($C61&lt;0,$C61-SUM($G61:AL61),IF(AM$2&gt;=$D61,$C61-SUM($G61:AL61),$C61/$D61))</f>
        <v>0</v>
      </c>
      <c r="AN61" s="232">
        <f>IF($C61&lt;0,$C61-SUM($G61:AM61),IF(AN$2&gt;=$D61,$C61-SUM($G61:AM61),$C61/$D61))</f>
        <v>0</v>
      </c>
      <c r="AO61" s="232">
        <f>IF($C61&lt;0,$C61-SUM($G61:AN61),IF(AO$2&gt;=$D61,$C61-SUM($G61:AN61),$C61/$D61))</f>
        <v>0</v>
      </c>
      <c r="AP61" s="232">
        <f>IF($C61&lt;0,$C61-SUM($G61:AO61),IF(AP$2&gt;=$D61,$C61-SUM($G61:AO61),$C61/$D61))</f>
        <v>0</v>
      </c>
      <c r="AQ61" s="232">
        <f>IF($C61&lt;0,$C61-SUM($G61:AP61),IF(AQ$2&gt;=$D61,$C61-SUM($G61:AP61),$C61/$D61))</f>
        <v>0</v>
      </c>
      <c r="AR61" s="232">
        <f>IF($C61&lt;0,$C61-SUM($G61:AQ61),IF(AR$2&gt;=$D61,$C61-SUM($G61:AQ61),$C61/$D61))</f>
        <v>0</v>
      </c>
      <c r="AS61" s="232">
        <f>IF($C61&lt;0,$C61-SUM($G61:AR61),IF(AS$2&gt;=$D61,$C61-SUM($G61:AR61),$C61/$D61))</f>
        <v>0</v>
      </c>
      <c r="AT61" s="232">
        <f>IF($C61&lt;0,$C61-SUM($G61:AS61),IF(AT$2&gt;=$D61,$C61-SUM($G61:AS61),$C61/$D61))</f>
        <v>0</v>
      </c>
      <c r="AU61" s="232">
        <f>IF($C61&lt;0,$C61-SUM($G61:AT61),IF(AU$2&gt;=$D61,$C61-SUM($G61:AT61),$C61/$D61))</f>
        <v>0</v>
      </c>
      <c r="AV61" s="232">
        <f>IF($C61&lt;0,$C61-SUM($G61:AU61),IF(AV$2&gt;=$D61,$C61-SUM($G61:AU61),$C61/$D61))</f>
        <v>0</v>
      </c>
      <c r="AW61" s="232">
        <f>IF($C61&lt;0,$C61-SUM($G61:AV61),IF(AW$2&gt;=$D61,$C61-SUM($G61:AV61),$C61/$D61))</f>
        <v>0</v>
      </c>
      <c r="AX61" s="232">
        <f>IF($C61&lt;0,$C61-SUM($G61:AW61),IF(AX$2&gt;=$D61,$C61-SUM($G61:AW61),$C61/$D61))</f>
        <v>0</v>
      </c>
      <c r="AY61" s="232">
        <f>IF($C61&lt;0,$C61-SUM($G61:AX61),IF(AY$2&gt;=$D61,$C61-SUM($G61:AX61),$C61/$D61))</f>
        <v>0</v>
      </c>
      <c r="AZ61" s="232">
        <f>IF($C61&lt;0,$C61-SUM($G61:AY61),IF(AZ$2&gt;=$D61,$C61-SUM($G61:AY61),$C61/$D61))</f>
        <v>0</v>
      </c>
      <c r="BA61" s="232">
        <f>IF($C61&lt;0,$C61-SUM($G61:AZ61),IF(BA$2&gt;=$D61,$C61-SUM($G61:AZ61),$C61/$D61))</f>
        <v>0</v>
      </c>
      <c r="BB61" s="232">
        <f>IF($C61&lt;0,$C61-SUM($G61:BA61),IF(BB$2&gt;=$D61,$C61-SUM($G61:BA61),$C61/$D61))</f>
        <v>0</v>
      </c>
      <c r="BC61" s="232">
        <f>IF($C61&lt;0,$C61-SUM($G61:BB61),IF(BC$2&gt;=$D61,$C61-SUM($G61:BB61),$C61/$D61))</f>
        <v>0</v>
      </c>
      <c r="BD61" s="232">
        <f>IF($C61&lt;0,$C61-SUM($G61:BC61),IF(BD$2&gt;=$D61,$C61-SUM($G61:BC61),$C61/$D61))</f>
        <v>0</v>
      </c>
      <c r="BE61" s="232">
        <f>IF($C61&lt;0,$C61-SUM($G61:BD61),IF(BE$2&gt;=$D61,$C61-SUM($G61:BD61),$C61/$D61))</f>
        <v>0</v>
      </c>
      <c r="BF61" s="232">
        <f>IF($C61&lt;0,$C61-SUM($G61:BE61),IF(BF$2&gt;=$D61,$C61-SUM($G61:BE61),$C61/$D61))</f>
        <v>0</v>
      </c>
      <c r="BG61" s="232">
        <f>IF($C61&lt;0,$C61-SUM($G61:BF61),IF(BG$2&gt;=$D61,$C61-SUM($G61:BF61),$C61/$D61))</f>
        <v>0</v>
      </c>
      <c r="BH61" s="232">
        <f>IF($C61&lt;0,$C61-SUM($G61:BG61),IF(BH$2&gt;=$D61,$C61-SUM($G61:BG61),$C61/$D61))</f>
        <v>0</v>
      </c>
      <c r="BI61" s="232">
        <f>IF($C61&lt;0,$C61-SUM($G61:BH61),IF(BI$2&gt;=$D61,$C61-SUM($G61:BH61),$C61/$D61))</f>
        <v>0</v>
      </c>
      <c r="BJ61" s="232">
        <f>IF($C61&lt;0,$C61-SUM($G61:BI61),IF(BJ$2&gt;=$D61,$C61-SUM($G61:BI61),$C61/$D61))</f>
        <v>0</v>
      </c>
      <c r="BK61" s="232">
        <f>IF($C61&lt;0,$C61-SUM($G61:BJ61),IF(BK$2&gt;=$D61,$C61-SUM($G61:BJ61),$C61/$D61))</f>
        <v>0</v>
      </c>
      <c r="BL61" s="232">
        <f>IF($C61&lt;0,$C61-SUM($G61:BK61),IF(BL$2&gt;=$D61,$C61-SUM($G61:BK61),$C61/$D61))</f>
        <v>0</v>
      </c>
      <c r="BM61" s="232">
        <f>IF($C61&lt;0,$C61-SUM($G61:BL61),IF(BM$2&gt;=$D61,$C61-SUM($G61:BL61),$C61/$D61))</f>
        <v>0</v>
      </c>
      <c r="BN61" s="232">
        <f>IF($C61&lt;0,$C61-SUM($G61:BM61),IF(BN$2&gt;=$D61,$C61-SUM($G61:BM61),$C61/$D61))</f>
        <v>0</v>
      </c>
      <c r="BO61" s="232">
        <f>IF($C61&lt;0,$C61-SUM($G61:BN61),IF(BO$2&gt;=$D61,$C61-SUM($G61:BN61),$C61/$D61))</f>
        <v>0</v>
      </c>
    </row>
    <row r="62" spans="1:67" hidden="1" outlineLevel="1">
      <c r="A62" s="268">
        <v>1</v>
      </c>
      <c r="B62" s="233">
        <f ca="1">(INDEX('Inputs - Summary'!$J$59:$N$68,MATCH(A60,'Inputs - Summary'!$C$59:$C$68,0),A62)/OFFSET('Inputs - Summary'!$I$18,0,A62))-SUMIFS('Inputs - Summary'!$O$74:$O$153,'Inputs - Summary'!$C$74:$C$153,A60,'Inputs - Summary'!$D$74:$D$153,A62)</f>
        <v>0</v>
      </c>
      <c r="C62" s="227">
        <f t="shared" ca="1" si="44"/>
        <v>0</v>
      </c>
      <c r="D62" s="228">
        <f>MAX(0,INDEX('Inputs - Summary'!$F$43:$F$52,MATCH(A60,'Inputs - Summary'!$C$43:$C$52,0))-5+A62)</f>
        <v>0</v>
      </c>
      <c r="E62" s="229">
        <f t="shared" ca="1" si="45"/>
        <v>0</v>
      </c>
      <c r="F62" s="230">
        <f t="shared" ca="1" si="46"/>
        <v>0</v>
      </c>
      <c r="G62" s="231">
        <f t="shared" ca="1" si="47"/>
        <v>0</v>
      </c>
      <c r="H62" s="232">
        <f ca="1">IF($C62&lt;0,$C62-SUM($G62:G62),IF(H$2&gt;=$D62,$C62-SUM($G62:G62),$C62/$D62))</f>
        <v>0</v>
      </c>
      <c r="I62" s="232">
        <f ca="1">IF($C62&lt;0,$C62-SUM($G62:H62),IF(I$2&gt;=$D62,$C62-SUM($G62:H62),$C62/$D62))</f>
        <v>0</v>
      </c>
      <c r="J62" s="232">
        <f ca="1">IF($C62&lt;0,$C62-SUM($G62:I62),IF(J$2&gt;=$D62,$C62-SUM($G62:I62),$C62/$D62))</f>
        <v>0</v>
      </c>
      <c r="K62" s="232">
        <f ca="1">IF($C62&lt;0,$C62-SUM($G62:J62),IF(K$2&gt;=$D62,$C62-SUM($G62:J62),$C62/$D62))</f>
        <v>0</v>
      </c>
      <c r="L62" s="232">
        <f ca="1">IF($C62&lt;0,$C62-SUM($G62:K62),IF(L$2&gt;=$D62,$C62-SUM($G62:K62),$C62/$D62))</f>
        <v>0</v>
      </c>
      <c r="M62" s="232">
        <f ca="1">IF($C62&lt;0,$C62-SUM($G62:L62),IF(M$2&gt;=$D62,$C62-SUM($G62:L62),$C62/$D62))</f>
        <v>0</v>
      </c>
      <c r="N62" s="232">
        <f ca="1">IF($C62&lt;0,$C62-SUM($G62:M62),IF(N$2&gt;=$D62,$C62-SUM($G62:M62),$C62/$D62))</f>
        <v>0</v>
      </c>
      <c r="O62" s="232">
        <f ca="1">IF($C62&lt;0,$C62-SUM($G62:N62),IF(O$2&gt;=$D62,$C62-SUM($G62:N62),$C62/$D62))</f>
        <v>0</v>
      </c>
      <c r="P62" s="232">
        <f ca="1">IF($C62&lt;0,$C62-SUM($G62:O62),IF(P$2&gt;=$D62,$C62-SUM($G62:O62),$C62/$D62))</f>
        <v>0</v>
      </c>
      <c r="Q62" s="232">
        <f ca="1">IF($C62&lt;0,$C62-SUM($G62:P62),IF(Q$2&gt;=$D62,$C62-SUM($G62:P62),$C62/$D62))</f>
        <v>0</v>
      </c>
      <c r="R62" s="232">
        <f ca="1">IF($C62&lt;0,$C62-SUM($G62:Q62),IF(R$2&gt;=$D62,$C62-SUM($G62:Q62),$C62/$D62))</f>
        <v>0</v>
      </c>
      <c r="S62" s="232">
        <f ca="1">IF($C62&lt;0,$C62-SUM($G62:R62),IF(S$2&gt;=$D62,$C62-SUM($G62:R62),$C62/$D62))</f>
        <v>0</v>
      </c>
      <c r="T62" s="232">
        <f ca="1">IF($C62&lt;0,$C62-SUM($G62:S62),IF(T$2&gt;=$D62,$C62-SUM($G62:S62),$C62/$D62))</f>
        <v>0</v>
      </c>
      <c r="U62" s="232">
        <f ca="1">IF($C62&lt;0,$C62-SUM($G62:T62),IF(U$2&gt;=$D62,$C62-SUM($G62:T62),$C62/$D62))</f>
        <v>0</v>
      </c>
      <c r="V62" s="232">
        <f ca="1">IF($C62&lt;0,$C62-SUM($G62:U62),IF(V$2&gt;=$D62,$C62-SUM($G62:U62),$C62/$D62))</f>
        <v>0</v>
      </c>
      <c r="W62" s="232">
        <f ca="1">IF($C62&lt;0,$C62-SUM($G62:V62),IF(W$2&gt;=$D62,$C62-SUM($G62:V62),$C62/$D62))</f>
        <v>0</v>
      </c>
      <c r="X62" s="232">
        <f ca="1">IF($C62&lt;0,$C62-SUM($G62:W62),IF(X$2&gt;=$D62,$C62-SUM($G62:W62),$C62/$D62))</f>
        <v>0</v>
      </c>
      <c r="Y62" s="232">
        <f ca="1">IF($C62&lt;0,$C62-SUM($G62:X62),IF(Y$2&gt;=$D62,$C62-SUM($G62:X62),$C62/$D62))</f>
        <v>0</v>
      </c>
      <c r="Z62" s="232">
        <f ca="1">IF($C62&lt;0,$C62-SUM($G62:Y62),IF(Z$2&gt;=$D62,$C62-SUM($G62:Y62),$C62/$D62))</f>
        <v>0</v>
      </c>
      <c r="AA62" s="232">
        <f ca="1">IF($C62&lt;0,$C62-SUM($G62:Z62),IF(AA$2&gt;=$D62,$C62-SUM($G62:Z62),$C62/$D62))</f>
        <v>0</v>
      </c>
      <c r="AB62" s="232">
        <f ca="1">IF($C62&lt;0,$C62-SUM($G62:AA62),IF(AB$2&gt;=$D62,$C62-SUM($G62:AA62),$C62/$D62))</f>
        <v>0</v>
      </c>
      <c r="AC62" s="232">
        <f ca="1">IF($C62&lt;0,$C62-SUM($G62:AB62),IF(AC$2&gt;=$D62,$C62-SUM($G62:AB62),$C62/$D62))</f>
        <v>0</v>
      </c>
      <c r="AD62" s="232">
        <f ca="1">IF($C62&lt;0,$C62-SUM($G62:AC62),IF(AD$2&gt;=$D62,$C62-SUM($G62:AC62),$C62/$D62))</f>
        <v>0</v>
      </c>
      <c r="AE62" s="232">
        <f ca="1">IF($C62&lt;0,$C62-SUM($G62:AD62),IF(AE$2&gt;=$D62,$C62-SUM($G62:AD62),$C62/$D62))</f>
        <v>0</v>
      </c>
      <c r="AF62" s="232">
        <f ca="1">IF($C62&lt;0,$C62-SUM($G62:AE62),IF(AF$2&gt;=$D62,$C62-SUM($G62:AE62),$C62/$D62))</f>
        <v>0</v>
      </c>
      <c r="AG62" s="232">
        <f ca="1">IF($C62&lt;0,$C62-SUM($G62:AF62),IF(AG$2&gt;=$D62,$C62-SUM($G62:AF62),$C62/$D62))</f>
        <v>0</v>
      </c>
      <c r="AH62" s="232">
        <f ca="1">IF($C62&lt;0,$C62-SUM($G62:AG62),IF(AH$2&gt;=$D62,$C62-SUM($G62:AG62),$C62/$D62))</f>
        <v>0</v>
      </c>
      <c r="AI62" s="232">
        <f ca="1">IF($C62&lt;0,$C62-SUM($G62:AH62),IF(AI$2&gt;=$D62,$C62-SUM($G62:AH62),$C62/$D62))</f>
        <v>0</v>
      </c>
      <c r="AJ62" s="232">
        <f ca="1">IF($C62&lt;0,$C62-SUM($G62:AI62),IF(AJ$2&gt;=$D62,$C62-SUM($G62:AI62),$C62/$D62))</f>
        <v>0</v>
      </c>
      <c r="AK62" s="232">
        <f ca="1">IF($C62&lt;0,$C62-SUM($G62:AJ62),IF(AK$2&gt;=$D62,$C62-SUM($G62:AJ62),$C62/$D62))</f>
        <v>0</v>
      </c>
      <c r="AL62" s="232">
        <f ca="1">IF($C62&lt;0,$C62-SUM($G62:AK62),IF(AL$2&gt;=$D62,$C62-SUM($G62:AK62),$C62/$D62))</f>
        <v>0</v>
      </c>
      <c r="AM62" s="232">
        <f ca="1">IF($C62&lt;0,$C62-SUM($G62:AL62),IF(AM$2&gt;=$D62,$C62-SUM($G62:AL62),$C62/$D62))</f>
        <v>0</v>
      </c>
      <c r="AN62" s="232">
        <f ca="1">IF($C62&lt;0,$C62-SUM($G62:AM62),IF(AN$2&gt;=$D62,$C62-SUM($G62:AM62),$C62/$D62))</f>
        <v>0</v>
      </c>
      <c r="AO62" s="232">
        <f ca="1">IF($C62&lt;0,$C62-SUM($G62:AN62),IF(AO$2&gt;=$D62,$C62-SUM($G62:AN62),$C62/$D62))</f>
        <v>0</v>
      </c>
      <c r="AP62" s="232">
        <f ca="1">IF($C62&lt;0,$C62-SUM($G62:AO62),IF(AP$2&gt;=$D62,$C62-SUM($G62:AO62),$C62/$D62))</f>
        <v>0</v>
      </c>
      <c r="AQ62" s="232">
        <f ca="1">IF($C62&lt;0,$C62-SUM($G62:AP62),IF(AQ$2&gt;=$D62,$C62-SUM($G62:AP62),$C62/$D62))</f>
        <v>0</v>
      </c>
      <c r="AR62" s="232">
        <f ca="1">IF($C62&lt;0,$C62-SUM($G62:AQ62),IF(AR$2&gt;=$D62,$C62-SUM($G62:AQ62),$C62/$D62))</f>
        <v>0</v>
      </c>
      <c r="AS62" s="232">
        <f ca="1">IF($C62&lt;0,$C62-SUM($G62:AR62),IF(AS$2&gt;=$D62,$C62-SUM($G62:AR62),$C62/$D62))</f>
        <v>0</v>
      </c>
      <c r="AT62" s="232">
        <f ca="1">IF($C62&lt;0,$C62-SUM($G62:AS62),IF(AT$2&gt;=$D62,$C62-SUM($G62:AS62),$C62/$D62))</f>
        <v>0</v>
      </c>
      <c r="AU62" s="232">
        <f ca="1">IF($C62&lt;0,$C62-SUM($G62:AT62),IF(AU$2&gt;=$D62,$C62-SUM($G62:AT62),$C62/$D62))</f>
        <v>0</v>
      </c>
      <c r="AV62" s="232">
        <f ca="1">IF($C62&lt;0,$C62-SUM($G62:AU62),IF(AV$2&gt;=$D62,$C62-SUM($G62:AU62),$C62/$D62))</f>
        <v>0</v>
      </c>
      <c r="AW62" s="232">
        <f ca="1">IF($C62&lt;0,$C62-SUM($G62:AV62),IF(AW$2&gt;=$D62,$C62-SUM($G62:AV62),$C62/$D62))</f>
        <v>0</v>
      </c>
      <c r="AX62" s="232">
        <f ca="1">IF($C62&lt;0,$C62-SUM($G62:AW62),IF(AX$2&gt;=$D62,$C62-SUM($G62:AW62),$C62/$D62))</f>
        <v>0</v>
      </c>
      <c r="AY62" s="232">
        <f ca="1">IF($C62&lt;0,$C62-SUM($G62:AX62),IF(AY$2&gt;=$D62,$C62-SUM($G62:AX62),$C62/$D62))</f>
        <v>0</v>
      </c>
      <c r="AZ62" s="232">
        <f ca="1">IF($C62&lt;0,$C62-SUM($G62:AY62),IF(AZ$2&gt;=$D62,$C62-SUM($G62:AY62),$C62/$D62))</f>
        <v>0</v>
      </c>
      <c r="BA62" s="232">
        <f ca="1">IF($C62&lt;0,$C62-SUM($G62:AZ62),IF(BA$2&gt;=$D62,$C62-SUM($G62:AZ62),$C62/$D62))</f>
        <v>0</v>
      </c>
      <c r="BB62" s="232">
        <f ca="1">IF($C62&lt;0,$C62-SUM($G62:BA62),IF(BB$2&gt;=$D62,$C62-SUM($G62:BA62),$C62/$D62))</f>
        <v>0</v>
      </c>
      <c r="BC62" s="232">
        <f ca="1">IF($C62&lt;0,$C62-SUM($G62:BB62),IF(BC$2&gt;=$D62,$C62-SUM($G62:BB62),$C62/$D62))</f>
        <v>0</v>
      </c>
      <c r="BD62" s="232">
        <f ca="1">IF($C62&lt;0,$C62-SUM($G62:BC62),IF(BD$2&gt;=$D62,$C62-SUM($G62:BC62),$C62/$D62))</f>
        <v>0</v>
      </c>
      <c r="BE62" s="232">
        <f ca="1">IF($C62&lt;0,$C62-SUM($G62:BD62),IF(BE$2&gt;=$D62,$C62-SUM($G62:BD62),$C62/$D62))</f>
        <v>0</v>
      </c>
      <c r="BF62" s="232">
        <f ca="1">IF($C62&lt;0,$C62-SUM($G62:BE62),IF(BF$2&gt;=$D62,$C62-SUM($G62:BE62),$C62/$D62))</f>
        <v>0</v>
      </c>
      <c r="BG62" s="232">
        <f ca="1">IF($C62&lt;0,$C62-SUM($G62:BF62),IF(BG$2&gt;=$D62,$C62-SUM($G62:BF62),$C62/$D62))</f>
        <v>0</v>
      </c>
      <c r="BH62" s="232">
        <f ca="1">IF($C62&lt;0,$C62-SUM($G62:BG62),IF(BH$2&gt;=$D62,$C62-SUM($G62:BG62),$C62/$D62))</f>
        <v>0</v>
      </c>
      <c r="BI62" s="232">
        <f ca="1">IF($C62&lt;0,$C62-SUM($G62:BH62),IF(BI$2&gt;=$D62,$C62-SUM($G62:BH62),$C62/$D62))</f>
        <v>0</v>
      </c>
      <c r="BJ62" s="232">
        <f ca="1">IF($C62&lt;0,$C62-SUM($G62:BI62),IF(BJ$2&gt;=$D62,$C62-SUM($G62:BI62),$C62/$D62))</f>
        <v>0</v>
      </c>
      <c r="BK62" s="232">
        <f ca="1">IF($C62&lt;0,$C62-SUM($G62:BJ62),IF(BK$2&gt;=$D62,$C62-SUM($G62:BJ62),$C62/$D62))</f>
        <v>0</v>
      </c>
      <c r="BL62" s="232">
        <f ca="1">IF($C62&lt;0,$C62-SUM($G62:BK62),IF(BL$2&gt;=$D62,$C62-SUM($G62:BK62),$C62/$D62))</f>
        <v>0</v>
      </c>
      <c r="BM62" s="232">
        <f ca="1">IF($C62&lt;0,$C62-SUM($G62:BL62),IF(BM$2&gt;=$D62,$C62-SUM($G62:BL62),$C62/$D62))</f>
        <v>0</v>
      </c>
      <c r="BN62" s="232">
        <f ca="1">IF($C62&lt;0,$C62-SUM($G62:BM62),IF(BN$2&gt;=$D62,$C62-SUM($G62:BM62),$C62/$D62))</f>
        <v>0</v>
      </c>
      <c r="BO62" s="232">
        <f ca="1">IF($C62&lt;0,$C62-SUM($G62:BN62),IF(BO$2&gt;=$D62,$C62-SUM($G62:BN62),$C62/$D62))</f>
        <v>0</v>
      </c>
    </row>
    <row r="63" spans="1:67" hidden="1" outlineLevel="1">
      <c r="A63" s="268">
        <v>2</v>
      </c>
      <c r="B63" s="233">
        <f ca="1">(INDEX('Inputs - Summary'!$J$59:$N$68,MATCH(A60,'Inputs - Summary'!$C$59:$C$68,0),A63)/OFFSET('Inputs - Summary'!$I$18,0,A63))-SUMIFS('Inputs - Summary'!$O$74:$O$153,'Inputs - Summary'!$C$74:$C$153,A60,'Inputs - Summary'!$D$74:$D$153,A63)</f>
        <v>0</v>
      </c>
      <c r="C63" s="227">
        <f t="shared" ca="1" si="44"/>
        <v>0</v>
      </c>
      <c r="D63" s="228">
        <f>MAX(0,INDEX('Inputs - Summary'!$F$43:$F$52,MATCH(A60,'Inputs - Summary'!$C$43:$C$52,0))-5+A63)</f>
        <v>0</v>
      </c>
      <c r="E63" s="229">
        <f t="shared" ca="1" si="45"/>
        <v>0</v>
      </c>
      <c r="F63" s="230">
        <f t="shared" ca="1" si="46"/>
        <v>0</v>
      </c>
      <c r="G63" s="231">
        <f t="shared" ca="1" si="47"/>
        <v>0</v>
      </c>
      <c r="H63" s="232">
        <f ca="1">IF($C63&lt;0,$C63-SUM($G63:G63),IF(H$2&gt;=$D63,$C63-SUM($G63:G63),$C63/$D63))</f>
        <v>0</v>
      </c>
      <c r="I63" s="232">
        <f ca="1">IF($C63&lt;0,$C63-SUM($G63:H63),IF(I$2&gt;=$D63,$C63-SUM($G63:H63),$C63/$D63))</f>
        <v>0</v>
      </c>
      <c r="J63" s="232">
        <f ca="1">IF($C63&lt;0,$C63-SUM($G63:I63),IF(J$2&gt;=$D63,$C63-SUM($G63:I63),$C63/$D63))</f>
        <v>0</v>
      </c>
      <c r="K63" s="232">
        <f ca="1">IF($C63&lt;0,$C63-SUM($G63:J63),IF(K$2&gt;=$D63,$C63-SUM($G63:J63),$C63/$D63))</f>
        <v>0</v>
      </c>
      <c r="L63" s="232">
        <f ca="1">IF($C63&lt;0,$C63-SUM($G63:K63),IF(L$2&gt;=$D63,$C63-SUM($G63:K63),$C63/$D63))</f>
        <v>0</v>
      </c>
      <c r="M63" s="232">
        <f ca="1">IF($C63&lt;0,$C63-SUM($G63:L63),IF(M$2&gt;=$D63,$C63-SUM($G63:L63),$C63/$D63))</f>
        <v>0</v>
      </c>
      <c r="N63" s="232">
        <f ca="1">IF($C63&lt;0,$C63-SUM($G63:M63),IF(N$2&gt;=$D63,$C63-SUM($G63:M63),$C63/$D63))</f>
        <v>0</v>
      </c>
      <c r="O63" s="232">
        <f ca="1">IF($C63&lt;0,$C63-SUM($G63:N63),IF(O$2&gt;=$D63,$C63-SUM($G63:N63),$C63/$D63))</f>
        <v>0</v>
      </c>
      <c r="P63" s="232">
        <f ca="1">IF($C63&lt;0,$C63-SUM($G63:O63),IF(P$2&gt;=$D63,$C63-SUM($G63:O63),$C63/$D63))</f>
        <v>0</v>
      </c>
      <c r="Q63" s="232">
        <f ca="1">IF($C63&lt;0,$C63-SUM($G63:P63),IF(Q$2&gt;=$D63,$C63-SUM($G63:P63),$C63/$D63))</f>
        <v>0</v>
      </c>
      <c r="R63" s="232">
        <f ca="1">IF($C63&lt;0,$C63-SUM($G63:Q63),IF(R$2&gt;=$D63,$C63-SUM($G63:Q63),$C63/$D63))</f>
        <v>0</v>
      </c>
      <c r="S63" s="232">
        <f ca="1">IF($C63&lt;0,$C63-SUM($G63:R63),IF(S$2&gt;=$D63,$C63-SUM($G63:R63),$C63/$D63))</f>
        <v>0</v>
      </c>
      <c r="T63" s="232">
        <f ca="1">IF($C63&lt;0,$C63-SUM($G63:S63),IF(T$2&gt;=$D63,$C63-SUM($G63:S63),$C63/$D63))</f>
        <v>0</v>
      </c>
      <c r="U63" s="232">
        <f ca="1">IF($C63&lt;0,$C63-SUM($G63:T63),IF(U$2&gt;=$D63,$C63-SUM($G63:T63),$C63/$D63))</f>
        <v>0</v>
      </c>
      <c r="V63" s="232">
        <f ca="1">IF($C63&lt;0,$C63-SUM($G63:U63),IF(V$2&gt;=$D63,$C63-SUM($G63:U63),$C63/$D63))</f>
        <v>0</v>
      </c>
      <c r="W63" s="232">
        <f ca="1">IF($C63&lt;0,$C63-SUM($G63:V63),IF(W$2&gt;=$D63,$C63-SUM($G63:V63),$C63/$D63))</f>
        <v>0</v>
      </c>
      <c r="X63" s="232">
        <f ca="1">IF($C63&lt;0,$C63-SUM($G63:W63),IF(X$2&gt;=$D63,$C63-SUM($G63:W63),$C63/$D63))</f>
        <v>0</v>
      </c>
      <c r="Y63" s="232">
        <f ca="1">IF($C63&lt;0,$C63-SUM($G63:X63),IF(Y$2&gt;=$D63,$C63-SUM($G63:X63),$C63/$D63))</f>
        <v>0</v>
      </c>
      <c r="Z63" s="232">
        <f ca="1">IF($C63&lt;0,$C63-SUM($G63:Y63),IF(Z$2&gt;=$D63,$C63-SUM($G63:Y63),$C63/$D63))</f>
        <v>0</v>
      </c>
      <c r="AA63" s="232">
        <f ca="1">IF($C63&lt;0,$C63-SUM($G63:Z63),IF(AA$2&gt;=$D63,$C63-SUM($G63:Z63),$C63/$D63))</f>
        <v>0</v>
      </c>
      <c r="AB63" s="232">
        <f ca="1">IF($C63&lt;0,$C63-SUM($G63:AA63),IF(AB$2&gt;=$D63,$C63-SUM($G63:AA63),$C63/$D63))</f>
        <v>0</v>
      </c>
      <c r="AC63" s="232">
        <f ca="1">IF($C63&lt;0,$C63-SUM($G63:AB63),IF(AC$2&gt;=$D63,$C63-SUM($G63:AB63),$C63/$D63))</f>
        <v>0</v>
      </c>
      <c r="AD63" s="232">
        <f ca="1">IF($C63&lt;0,$C63-SUM($G63:AC63),IF(AD$2&gt;=$D63,$C63-SUM($G63:AC63),$C63/$D63))</f>
        <v>0</v>
      </c>
      <c r="AE63" s="232">
        <f ca="1">IF($C63&lt;0,$C63-SUM($G63:AD63),IF(AE$2&gt;=$D63,$C63-SUM($G63:AD63),$C63/$D63))</f>
        <v>0</v>
      </c>
      <c r="AF63" s="232">
        <f ca="1">IF($C63&lt;0,$C63-SUM($G63:AE63),IF(AF$2&gt;=$D63,$C63-SUM($G63:AE63),$C63/$D63))</f>
        <v>0</v>
      </c>
      <c r="AG63" s="232">
        <f ca="1">IF($C63&lt;0,$C63-SUM($G63:AF63),IF(AG$2&gt;=$D63,$C63-SUM($G63:AF63),$C63/$D63))</f>
        <v>0</v>
      </c>
      <c r="AH63" s="232">
        <f ca="1">IF($C63&lt;0,$C63-SUM($G63:AG63),IF(AH$2&gt;=$D63,$C63-SUM($G63:AG63),$C63/$D63))</f>
        <v>0</v>
      </c>
      <c r="AI63" s="232">
        <f ca="1">IF($C63&lt;0,$C63-SUM($G63:AH63),IF(AI$2&gt;=$D63,$C63-SUM($G63:AH63),$C63/$D63))</f>
        <v>0</v>
      </c>
      <c r="AJ63" s="232">
        <f ca="1">IF($C63&lt;0,$C63-SUM($G63:AI63),IF(AJ$2&gt;=$D63,$C63-SUM($G63:AI63),$C63/$D63))</f>
        <v>0</v>
      </c>
      <c r="AK63" s="232">
        <f ca="1">IF($C63&lt;0,$C63-SUM($G63:AJ63),IF(AK$2&gt;=$D63,$C63-SUM($G63:AJ63),$C63/$D63))</f>
        <v>0</v>
      </c>
      <c r="AL63" s="232">
        <f ca="1">IF($C63&lt;0,$C63-SUM($G63:AK63),IF(AL$2&gt;=$D63,$C63-SUM($G63:AK63),$C63/$D63))</f>
        <v>0</v>
      </c>
      <c r="AM63" s="232">
        <f ca="1">IF($C63&lt;0,$C63-SUM($G63:AL63),IF(AM$2&gt;=$D63,$C63-SUM($G63:AL63),$C63/$D63))</f>
        <v>0</v>
      </c>
      <c r="AN63" s="232">
        <f ca="1">IF($C63&lt;0,$C63-SUM($G63:AM63),IF(AN$2&gt;=$D63,$C63-SUM($G63:AM63),$C63/$D63))</f>
        <v>0</v>
      </c>
      <c r="AO63" s="232">
        <f ca="1">IF($C63&lt;0,$C63-SUM($G63:AN63),IF(AO$2&gt;=$D63,$C63-SUM($G63:AN63),$C63/$D63))</f>
        <v>0</v>
      </c>
      <c r="AP63" s="232">
        <f ca="1">IF($C63&lt;0,$C63-SUM($G63:AO63),IF(AP$2&gt;=$D63,$C63-SUM($G63:AO63),$C63/$D63))</f>
        <v>0</v>
      </c>
      <c r="AQ63" s="232">
        <f ca="1">IF($C63&lt;0,$C63-SUM($G63:AP63),IF(AQ$2&gt;=$D63,$C63-SUM($G63:AP63),$C63/$D63))</f>
        <v>0</v>
      </c>
      <c r="AR63" s="232">
        <f ca="1">IF($C63&lt;0,$C63-SUM($G63:AQ63),IF(AR$2&gt;=$D63,$C63-SUM($G63:AQ63),$C63/$D63))</f>
        <v>0</v>
      </c>
      <c r="AS63" s="232">
        <f ca="1">IF($C63&lt;0,$C63-SUM($G63:AR63),IF(AS$2&gt;=$D63,$C63-SUM($G63:AR63),$C63/$D63))</f>
        <v>0</v>
      </c>
      <c r="AT63" s="232">
        <f ca="1">IF($C63&lt;0,$C63-SUM($G63:AS63),IF(AT$2&gt;=$D63,$C63-SUM($G63:AS63),$C63/$D63))</f>
        <v>0</v>
      </c>
      <c r="AU63" s="232">
        <f ca="1">IF($C63&lt;0,$C63-SUM($G63:AT63),IF(AU$2&gt;=$D63,$C63-SUM($G63:AT63),$C63/$D63))</f>
        <v>0</v>
      </c>
      <c r="AV63" s="232">
        <f ca="1">IF($C63&lt;0,$C63-SUM($G63:AU63),IF(AV$2&gt;=$D63,$C63-SUM($G63:AU63),$C63/$D63))</f>
        <v>0</v>
      </c>
      <c r="AW63" s="232">
        <f ca="1">IF($C63&lt;0,$C63-SUM($G63:AV63),IF(AW$2&gt;=$D63,$C63-SUM($G63:AV63),$C63/$D63))</f>
        <v>0</v>
      </c>
      <c r="AX63" s="232">
        <f ca="1">IF($C63&lt;0,$C63-SUM($G63:AW63),IF(AX$2&gt;=$D63,$C63-SUM($G63:AW63),$C63/$D63))</f>
        <v>0</v>
      </c>
      <c r="AY63" s="232">
        <f ca="1">IF($C63&lt;0,$C63-SUM($G63:AX63),IF(AY$2&gt;=$D63,$C63-SUM($G63:AX63),$C63/$D63))</f>
        <v>0</v>
      </c>
      <c r="AZ63" s="232">
        <f ca="1">IF($C63&lt;0,$C63-SUM($G63:AY63),IF(AZ$2&gt;=$D63,$C63-SUM($G63:AY63),$C63/$D63))</f>
        <v>0</v>
      </c>
      <c r="BA63" s="232">
        <f ca="1">IF($C63&lt;0,$C63-SUM($G63:AZ63),IF(BA$2&gt;=$D63,$C63-SUM($G63:AZ63),$C63/$D63))</f>
        <v>0</v>
      </c>
      <c r="BB63" s="232">
        <f ca="1">IF($C63&lt;0,$C63-SUM($G63:BA63),IF(BB$2&gt;=$D63,$C63-SUM($G63:BA63),$C63/$D63))</f>
        <v>0</v>
      </c>
      <c r="BC63" s="232">
        <f ca="1">IF($C63&lt;0,$C63-SUM($G63:BB63),IF(BC$2&gt;=$D63,$C63-SUM($G63:BB63),$C63/$D63))</f>
        <v>0</v>
      </c>
      <c r="BD63" s="232">
        <f ca="1">IF($C63&lt;0,$C63-SUM($G63:BC63),IF(BD$2&gt;=$D63,$C63-SUM($G63:BC63),$C63/$D63))</f>
        <v>0</v>
      </c>
      <c r="BE63" s="232">
        <f ca="1">IF($C63&lt;0,$C63-SUM($G63:BD63),IF(BE$2&gt;=$D63,$C63-SUM($G63:BD63),$C63/$D63))</f>
        <v>0</v>
      </c>
      <c r="BF63" s="232">
        <f ca="1">IF($C63&lt;0,$C63-SUM($G63:BE63),IF(BF$2&gt;=$D63,$C63-SUM($G63:BE63),$C63/$D63))</f>
        <v>0</v>
      </c>
      <c r="BG63" s="232">
        <f ca="1">IF($C63&lt;0,$C63-SUM($G63:BF63),IF(BG$2&gt;=$D63,$C63-SUM($G63:BF63),$C63/$D63))</f>
        <v>0</v>
      </c>
      <c r="BH63" s="232">
        <f ca="1">IF($C63&lt;0,$C63-SUM($G63:BG63),IF(BH$2&gt;=$D63,$C63-SUM($G63:BG63),$C63/$D63))</f>
        <v>0</v>
      </c>
      <c r="BI63" s="232">
        <f ca="1">IF($C63&lt;0,$C63-SUM($G63:BH63),IF(BI$2&gt;=$D63,$C63-SUM($G63:BH63),$C63/$D63))</f>
        <v>0</v>
      </c>
      <c r="BJ63" s="232">
        <f ca="1">IF($C63&lt;0,$C63-SUM($G63:BI63),IF(BJ$2&gt;=$D63,$C63-SUM($G63:BI63),$C63/$D63))</f>
        <v>0</v>
      </c>
      <c r="BK63" s="232">
        <f ca="1">IF($C63&lt;0,$C63-SUM($G63:BJ63),IF(BK$2&gt;=$D63,$C63-SUM($G63:BJ63),$C63/$D63))</f>
        <v>0</v>
      </c>
      <c r="BL63" s="232">
        <f ca="1">IF($C63&lt;0,$C63-SUM($G63:BK63),IF(BL$2&gt;=$D63,$C63-SUM($G63:BK63),$C63/$D63))</f>
        <v>0</v>
      </c>
      <c r="BM63" s="232">
        <f ca="1">IF($C63&lt;0,$C63-SUM($G63:BL63),IF(BM$2&gt;=$D63,$C63-SUM($G63:BL63),$C63/$D63))</f>
        <v>0</v>
      </c>
      <c r="BN63" s="232">
        <f ca="1">IF($C63&lt;0,$C63-SUM($G63:BM63),IF(BN$2&gt;=$D63,$C63-SUM($G63:BM63),$C63/$D63))</f>
        <v>0</v>
      </c>
      <c r="BO63" s="232">
        <f ca="1">IF($C63&lt;0,$C63-SUM($G63:BN63),IF(BO$2&gt;=$D63,$C63-SUM($G63:BN63),$C63/$D63))</f>
        <v>0</v>
      </c>
    </row>
    <row r="64" spans="1:67" hidden="1" outlineLevel="1">
      <c r="A64" s="268">
        <v>3</v>
      </c>
      <c r="B64" s="233">
        <f ca="1">(INDEX('Inputs - Summary'!$J$59:$N$68,MATCH(A60,'Inputs - Summary'!$C$59:$C$68,0),A64)/OFFSET('Inputs - Summary'!$I$18,0,A64))-SUMIFS('Inputs - Summary'!$O$74:$O$153,'Inputs - Summary'!$C$74:$C$153,A60,'Inputs - Summary'!$D$74:$D$153,A64)</f>
        <v>0</v>
      </c>
      <c r="C64" s="227">
        <f t="shared" ca="1" si="44"/>
        <v>0</v>
      </c>
      <c r="D64" s="228">
        <f>MAX(0,INDEX('Inputs - Summary'!$F$43:$F$52,MATCH(A60,'Inputs - Summary'!$C$43:$C$52,0))-5+A64)</f>
        <v>0</v>
      </c>
      <c r="E64" s="229">
        <f t="shared" ca="1" si="45"/>
        <v>0</v>
      </c>
      <c r="F64" s="230">
        <f t="shared" ca="1" si="46"/>
        <v>0</v>
      </c>
      <c r="G64" s="231">
        <f t="shared" ca="1" si="47"/>
        <v>0</v>
      </c>
      <c r="H64" s="232">
        <f ca="1">IF($C64&lt;0,$C64-SUM($G64:G64),IF(H$2&gt;=$D64,$C64-SUM($G64:G64),$C64/$D64))</f>
        <v>0</v>
      </c>
      <c r="I64" s="232">
        <f ca="1">IF($C64&lt;0,$C64-SUM($G64:H64),IF(I$2&gt;=$D64,$C64-SUM($G64:H64),$C64/$D64))</f>
        <v>0</v>
      </c>
      <c r="J64" s="232">
        <f ca="1">IF($C64&lt;0,$C64-SUM($G64:I64),IF(J$2&gt;=$D64,$C64-SUM($G64:I64),$C64/$D64))</f>
        <v>0</v>
      </c>
      <c r="K64" s="232">
        <f ca="1">IF($C64&lt;0,$C64-SUM($G64:J64),IF(K$2&gt;=$D64,$C64-SUM($G64:J64),$C64/$D64))</f>
        <v>0</v>
      </c>
      <c r="L64" s="232">
        <f ca="1">IF($C64&lt;0,$C64-SUM($G64:K64),IF(L$2&gt;=$D64,$C64-SUM($G64:K64),$C64/$D64))</f>
        <v>0</v>
      </c>
      <c r="M64" s="232">
        <f ca="1">IF($C64&lt;0,$C64-SUM($G64:L64),IF(M$2&gt;=$D64,$C64-SUM($G64:L64),$C64/$D64))</f>
        <v>0</v>
      </c>
      <c r="N64" s="232">
        <f ca="1">IF($C64&lt;0,$C64-SUM($G64:M64),IF(N$2&gt;=$D64,$C64-SUM($G64:M64),$C64/$D64))</f>
        <v>0</v>
      </c>
      <c r="O64" s="232">
        <f ca="1">IF($C64&lt;0,$C64-SUM($G64:N64),IF(O$2&gt;=$D64,$C64-SUM($G64:N64),$C64/$D64))</f>
        <v>0</v>
      </c>
      <c r="P64" s="232">
        <f ca="1">IF($C64&lt;0,$C64-SUM($G64:O64),IF(P$2&gt;=$D64,$C64-SUM($G64:O64),$C64/$D64))</f>
        <v>0</v>
      </c>
      <c r="Q64" s="232">
        <f ca="1">IF($C64&lt;0,$C64-SUM($G64:P64),IF(Q$2&gt;=$D64,$C64-SUM($G64:P64),$C64/$D64))</f>
        <v>0</v>
      </c>
      <c r="R64" s="232">
        <f ca="1">IF($C64&lt;0,$C64-SUM($G64:Q64),IF(R$2&gt;=$D64,$C64-SUM($G64:Q64),$C64/$D64))</f>
        <v>0</v>
      </c>
      <c r="S64" s="232">
        <f ca="1">IF($C64&lt;0,$C64-SUM($G64:R64),IF(S$2&gt;=$D64,$C64-SUM($G64:R64),$C64/$D64))</f>
        <v>0</v>
      </c>
      <c r="T64" s="232">
        <f ca="1">IF($C64&lt;0,$C64-SUM($G64:S64),IF(T$2&gt;=$D64,$C64-SUM($G64:S64),$C64/$D64))</f>
        <v>0</v>
      </c>
      <c r="U64" s="232">
        <f ca="1">IF($C64&lt;0,$C64-SUM($G64:T64),IF(U$2&gt;=$D64,$C64-SUM($G64:T64),$C64/$D64))</f>
        <v>0</v>
      </c>
      <c r="V64" s="232">
        <f ca="1">IF($C64&lt;0,$C64-SUM($G64:U64),IF(V$2&gt;=$D64,$C64-SUM($G64:U64),$C64/$D64))</f>
        <v>0</v>
      </c>
      <c r="W64" s="232">
        <f ca="1">IF($C64&lt;0,$C64-SUM($G64:V64),IF(W$2&gt;=$D64,$C64-SUM($G64:V64),$C64/$D64))</f>
        <v>0</v>
      </c>
      <c r="X64" s="232">
        <f ca="1">IF($C64&lt;0,$C64-SUM($G64:W64),IF(X$2&gt;=$D64,$C64-SUM($G64:W64),$C64/$D64))</f>
        <v>0</v>
      </c>
      <c r="Y64" s="232">
        <f ca="1">IF($C64&lt;0,$C64-SUM($G64:X64),IF(Y$2&gt;=$D64,$C64-SUM($G64:X64),$C64/$D64))</f>
        <v>0</v>
      </c>
      <c r="Z64" s="232">
        <f ca="1">IF($C64&lt;0,$C64-SUM($G64:Y64),IF(Z$2&gt;=$D64,$C64-SUM($G64:Y64),$C64/$D64))</f>
        <v>0</v>
      </c>
      <c r="AA64" s="232">
        <f ca="1">IF($C64&lt;0,$C64-SUM($G64:Z64),IF(AA$2&gt;=$D64,$C64-SUM($G64:Z64),$C64/$D64))</f>
        <v>0</v>
      </c>
      <c r="AB64" s="232">
        <f ca="1">IF($C64&lt;0,$C64-SUM($G64:AA64),IF(AB$2&gt;=$D64,$C64-SUM($G64:AA64),$C64/$D64))</f>
        <v>0</v>
      </c>
      <c r="AC64" s="232">
        <f ca="1">IF($C64&lt;0,$C64-SUM($G64:AB64),IF(AC$2&gt;=$D64,$C64-SUM($G64:AB64),$C64/$D64))</f>
        <v>0</v>
      </c>
      <c r="AD64" s="232">
        <f ca="1">IF($C64&lt;0,$C64-SUM($G64:AC64),IF(AD$2&gt;=$D64,$C64-SUM($G64:AC64),$C64/$D64))</f>
        <v>0</v>
      </c>
      <c r="AE64" s="232">
        <f ca="1">IF($C64&lt;0,$C64-SUM($G64:AD64),IF(AE$2&gt;=$D64,$C64-SUM($G64:AD64),$C64/$D64))</f>
        <v>0</v>
      </c>
      <c r="AF64" s="232">
        <f ca="1">IF($C64&lt;0,$C64-SUM($G64:AE64),IF(AF$2&gt;=$D64,$C64-SUM($G64:AE64),$C64/$D64))</f>
        <v>0</v>
      </c>
      <c r="AG64" s="232">
        <f ca="1">IF($C64&lt;0,$C64-SUM($G64:AF64),IF(AG$2&gt;=$D64,$C64-SUM($G64:AF64),$C64/$D64))</f>
        <v>0</v>
      </c>
      <c r="AH64" s="232">
        <f ca="1">IF($C64&lt;0,$C64-SUM($G64:AG64),IF(AH$2&gt;=$D64,$C64-SUM($G64:AG64),$C64/$D64))</f>
        <v>0</v>
      </c>
      <c r="AI64" s="232">
        <f ca="1">IF($C64&lt;0,$C64-SUM($G64:AH64),IF(AI$2&gt;=$D64,$C64-SUM($G64:AH64),$C64/$D64))</f>
        <v>0</v>
      </c>
      <c r="AJ64" s="232">
        <f ca="1">IF($C64&lt;0,$C64-SUM($G64:AI64),IF(AJ$2&gt;=$D64,$C64-SUM($G64:AI64),$C64/$D64))</f>
        <v>0</v>
      </c>
      <c r="AK64" s="232">
        <f ca="1">IF($C64&lt;0,$C64-SUM($G64:AJ64),IF(AK$2&gt;=$D64,$C64-SUM($G64:AJ64),$C64/$D64))</f>
        <v>0</v>
      </c>
      <c r="AL64" s="232">
        <f ca="1">IF($C64&lt;0,$C64-SUM($G64:AK64),IF(AL$2&gt;=$D64,$C64-SUM($G64:AK64),$C64/$D64))</f>
        <v>0</v>
      </c>
      <c r="AM64" s="232">
        <f ca="1">IF($C64&lt;0,$C64-SUM($G64:AL64),IF(AM$2&gt;=$D64,$C64-SUM($G64:AL64),$C64/$D64))</f>
        <v>0</v>
      </c>
      <c r="AN64" s="232">
        <f ca="1">IF($C64&lt;0,$C64-SUM($G64:AM64),IF(AN$2&gt;=$D64,$C64-SUM($G64:AM64),$C64/$D64))</f>
        <v>0</v>
      </c>
      <c r="AO64" s="232">
        <f ca="1">IF($C64&lt;0,$C64-SUM($G64:AN64),IF(AO$2&gt;=$D64,$C64-SUM($G64:AN64),$C64/$D64))</f>
        <v>0</v>
      </c>
      <c r="AP64" s="232">
        <f ca="1">IF($C64&lt;0,$C64-SUM($G64:AO64),IF(AP$2&gt;=$D64,$C64-SUM($G64:AO64),$C64/$D64))</f>
        <v>0</v>
      </c>
      <c r="AQ64" s="232">
        <f ca="1">IF($C64&lt;0,$C64-SUM($G64:AP64),IF(AQ$2&gt;=$D64,$C64-SUM($G64:AP64),$C64/$D64))</f>
        <v>0</v>
      </c>
      <c r="AR64" s="232">
        <f ca="1">IF($C64&lt;0,$C64-SUM($G64:AQ64),IF(AR$2&gt;=$D64,$C64-SUM($G64:AQ64),$C64/$D64))</f>
        <v>0</v>
      </c>
      <c r="AS64" s="232">
        <f ca="1">IF($C64&lt;0,$C64-SUM($G64:AR64),IF(AS$2&gt;=$D64,$C64-SUM($G64:AR64),$C64/$D64))</f>
        <v>0</v>
      </c>
      <c r="AT64" s="232">
        <f ca="1">IF($C64&lt;0,$C64-SUM($G64:AS64),IF(AT$2&gt;=$D64,$C64-SUM($G64:AS64),$C64/$D64))</f>
        <v>0</v>
      </c>
      <c r="AU64" s="232">
        <f ca="1">IF($C64&lt;0,$C64-SUM($G64:AT64),IF(AU$2&gt;=$D64,$C64-SUM($G64:AT64),$C64/$D64))</f>
        <v>0</v>
      </c>
      <c r="AV64" s="232">
        <f ca="1">IF($C64&lt;0,$C64-SUM($G64:AU64),IF(AV$2&gt;=$D64,$C64-SUM($G64:AU64),$C64/$D64))</f>
        <v>0</v>
      </c>
      <c r="AW64" s="232">
        <f ca="1">IF($C64&lt;0,$C64-SUM($G64:AV64),IF(AW$2&gt;=$D64,$C64-SUM($G64:AV64),$C64/$D64))</f>
        <v>0</v>
      </c>
      <c r="AX64" s="232">
        <f ca="1">IF($C64&lt;0,$C64-SUM($G64:AW64),IF(AX$2&gt;=$D64,$C64-SUM($G64:AW64),$C64/$D64))</f>
        <v>0</v>
      </c>
      <c r="AY64" s="232">
        <f ca="1">IF($C64&lt;0,$C64-SUM($G64:AX64),IF(AY$2&gt;=$D64,$C64-SUM($G64:AX64),$C64/$D64))</f>
        <v>0</v>
      </c>
      <c r="AZ64" s="232">
        <f ca="1">IF($C64&lt;0,$C64-SUM($G64:AY64),IF(AZ$2&gt;=$D64,$C64-SUM($G64:AY64),$C64/$D64))</f>
        <v>0</v>
      </c>
      <c r="BA64" s="232">
        <f ca="1">IF($C64&lt;0,$C64-SUM($G64:AZ64),IF(BA$2&gt;=$D64,$C64-SUM($G64:AZ64),$C64/$D64))</f>
        <v>0</v>
      </c>
      <c r="BB64" s="232">
        <f ca="1">IF($C64&lt;0,$C64-SUM($G64:BA64),IF(BB$2&gt;=$D64,$C64-SUM($G64:BA64),$C64/$D64))</f>
        <v>0</v>
      </c>
      <c r="BC64" s="232">
        <f ca="1">IF($C64&lt;0,$C64-SUM($G64:BB64),IF(BC$2&gt;=$D64,$C64-SUM($G64:BB64),$C64/$D64))</f>
        <v>0</v>
      </c>
      <c r="BD64" s="232">
        <f ca="1">IF($C64&lt;0,$C64-SUM($G64:BC64),IF(BD$2&gt;=$D64,$C64-SUM($G64:BC64),$C64/$D64))</f>
        <v>0</v>
      </c>
      <c r="BE64" s="232">
        <f ca="1">IF($C64&lt;0,$C64-SUM($G64:BD64),IF(BE$2&gt;=$D64,$C64-SUM($G64:BD64),$C64/$D64))</f>
        <v>0</v>
      </c>
      <c r="BF64" s="232">
        <f ca="1">IF($C64&lt;0,$C64-SUM($G64:BE64),IF(BF$2&gt;=$D64,$C64-SUM($G64:BE64),$C64/$D64))</f>
        <v>0</v>
      </c>
      <c r="BG64" s="232">
        <f ca="1">IF($C64&lt;0,$C64-SUM($G64:BF64),IF(BG$2&gt;=$D64,$C64-SUM($G64:BF64),$C64/$D64))</f>
        <v>0</v>
      </c>
      <c r="BH64" s="232">
        <f ca="1">IF($C64&lt;0,$C64-SUM($G64:BG64),IF(BH$2&gt;=$D64,$C64-SUM($G64:BG64),$C64/$D64))</f>
        <v>0</v>
      </c>
      <c r="BI64" s="232">
        <f ca="1">IF($C64&lt;0,$C64-SUM($G64:BH64),IF(BI$2&gt;=$D64,$C64-SUM($G64:BH64),$C64/$D64))</f>
        <v>0</v>
      </c>
      <c r="BJ64" s="232">
        <f ca="1">IF($C64&lt;0,$C64-SUM($G64:BI64),IF(BJ$2&gt;=$D64,$C64-SUM($G64:BI64),$C64/$D64))</f>
        <v>0</v>
      </c>
      <c r="BK64" s="232">
        <f ca="1">IF($C64&lt;0,$C64-SUM($G64:BJ64),IF(BK$2&gt;=$D64,$C64-SUM($G64:BJ64),$C64/$D64))</f>
        <v>0</v>
      </c>
      <c r="BL64" s="232">
        <f ca="1">IF($C64&lt;0,$C64-SUM($G64:BK64),IF(BL$2&gt;=$D64,$C64-SUM($G64:BK64),$C64/$D64))</f>
        <v>0</v>
      </c>
      <c r="BM64" s="232">
        <f ca="1">IF($C64&lt;0,$C64-SUM($G64:BL64),IF(BM$2&gt;=$D64,$C64-SUM($G64:BL64),$C64/$D64))</f>
        <v>0</v>
      </c>
      <c r="BN64" s="232">
        <f ca="1">IF($C64&lt;0,$C64-SUM($G64:BM64),IF(BN$2&gt;=$D64,$C64-SUM($G64:BM64),$C64/$D64))</f>
        <v>0</v>
      </c>
      <c r="BO64" s="232">
        <f ca="1">IF($C64&lt;0,$C64-SUM($G64:BN64),IF(BO$2&gt;=$D64,$C64-SUM($G64:BN64),$C64/$D64))</f>
        <v>0</v>
      </c>
    </row>
    <row r="65" spans="1:67" hidden="1" outlineLevel="1">
      <c r="A65" s="268">
        <v>4</v>
      </c>
      <c r="B65" s="233">
        <f ca="1">(INDEX('Inputs - Summary'!$J$59:$N$68,MATCH(A60,'Inputs - Summary'!$C$59:$C$68,0),A65)/OFFSET('Inputs - Summary'!$I$18,0,A65))-SUMIFS('Inputs - Summary'!$O$74:$O$153,'Inputs - Summary'!$C$74:$C$153,A60,'Inputs - Summary'!$D$74:$D$153,A65)</f>
        <v>0</v>
      </c>
      <c r="C65" s="227">
        <f t="shared" ca="1" si="44"/>
        <v>0</v>
      </c>
      <c r="D65" s="228">
        <f>MAX(0,INDEX('Inputs - Summary'!$F$43:$F$52,MATCH(A60,'Inputs - Summary'!$C$43:$C$52,0))-5+A65)</f>
        <v>0</v>
      </c>
      <c r="E65" s="229">
        <f t="shared" ca="1" si="45"/>
        <v>0</v>
      </c>
      <c r="F65" s="230">
        <f t="shared" ca="1" si="46"/>
        <v>0</v>
      </c>
      <c r="G65" s="231">
        <f t="shared" ca="1" si="47"/>
        <v>0</v>
      </c>
      <c r="H65" s="232">
        <f ca="1">IF($C65&lt;0,$C65-SUM($G65:G65),IF(H$2&gt;=$D65,$C65-SUM($G65:G65),$C65/$D65))</f>
        <v>0</v>
      </c>
      <c r="I65" s="232">
        <f ca="1">IF($C65&lt;0,$C65-SUM($G65:H65),IF(I$2&gt;=$D65,$C65-SUM($G65:H65),$C65/$D65))</f>
        <v>0</v>
      </c>
      <c r="J65" s="232">
        <f ca="1">IF($C65&lt;0,$C65-SUM($G65:I65),IF(J$2&gt;=$D65,$C65-SUM($G65:I65),$C65/$D65))</f>
        <v>0</v>
      </c>
      <c r="K65" s="232">
        <f ca="1">IF($C65&lt;0,$C65-SUM($G65:J65),IF(K$2&gt;=$D65,$C65-SUM($G65:J65),$C65/$D65))</f>
        <v>0</v>
      </c>
      <c r="L65" s="232">
        <f ca="1">IF($C65&lt;0,$C65-SUM($G65:K65),IF(L$2&gt;=$D65,$C65-SUM($G65:K65),$C65/$D65))</f>
        <v>0</v>
      </c>
      <c r="M65" s="232">
        <f ca="1">IF($C65&lt;0,$C65-SUM($G65:L65),IF(M$2&gt;=$D65,$C65-SUM($G65:L65),$C65/$D65))</f>
        <v>0</v>
      </c>
      <c r="N65" s="232">
        <f ca="1">IF($C65&lt;0,$C65-SUM($G65:M65),IF(N$2&gt;=$D65,$C65-SUM($G65:M65),$C65/$D65))</f>
        <v>0</v>
      </c>
      <c r="O65" s="232">
        <f ca="1">IF($C65&lt;0,$C65-SUM($G65:N65),IF(O$2&gt;=$D65,$C65-SUM($G65:N65),$C65/$D65))</f>
        <v>0</v>
      </c>
      <c r="P65" s="232">
        <f ca="1">IF($C65&lt;0,$C65-SUM($G65:O65),IF(P$2&gt;=$D65,$C65-SUM($G65:O65),$C65/$D65))</f>
        <v>0</v>
      </c>
      <c r="Q65" s="232">
        <f ca="1">IF($C65&lt;0,$C65-SUM($G65:P65),IF(Q$2&gt;=$D65,$C65-SUM($G65:P65),$C65/$D65))</f>
        <v>0</v>
      </c>
      <c r="R65" s="232">
        <f ca="1">IF($C65&lt;0,$C65-SUM($G65:Q65),IF(R$2&gt;=$D65,$C65-SUM($G65:Q65),$C65/$D65))</f>
        <v>0</v>
      </c>
      <c r="S65" s="232">
        <f ca="1">IF($C65&lt;0,$C65-SUM($G65:R65),IF(S$2&gt;=$D65,$C65-SUM($G65:R65),$C65/$D65))</f>
        <v>0</v>
      </c>
      <c r="T65" s="232">
        <f ca="1">IF($C65&lt;0,$C65-SUM($G65:S65),IF(T$2&gt;=$D65,$C65-SUM($G65:S65),$C65/$D65))</f>
        <v>0</v>
      </c>
      <c r="U65" s="232">
        <f ca="1">IF($C65&lt;0,$C65-SUM($G65:T65),IF(U$2&gt;=$D65,$C65-SUM($G65:T65),$C65/$D65))</f>
        <v>0</v>
      </c>
      <c r="V65" s="232">
        <f ca="1">IF($C65&lt;0,$C65-SUM($G65:U65),IF(V$2&gt;=$D65,$C65-SUM($G65:U65),$C65/$D65))</f>
        <v>0</v>
      </c>
      <c r="W65" s="232">
        <f ca="1">IF($C65&lt;0,$C65-SUM($G65:V65),IF(W$2&gt;=$D65,$C65-SUM($G65:V65),$C65/$D65))</f>
        <v>0</v>
      </c>
      <c r="X65" s="232">
        <f ca="1">IF($C65&lt;0,$C65-SUM($G65:W65),IF(X$2&gt;=$D65,$C65-SUM($G65:W65),$C65/$D65))</f>
        <v>0</v>
      </c>
      <c r="Y65" s="232">
        <f ca="1">IF($C65&lt;0,$C65-SUM($G65:X65),IF(Y$2&gt;=$D65,$C65-SUM($G65:X65),$C65/$D65))</f>
        <v>0</v>
      </c>
      <c r="Z65" s="232">
        <f ca="1">IF($C65&lt;0,$C65-SUM($G65:Y65),IF(Z$2&gt;=$D65,$C65-SUM($G65:Y65),$C65/$D65))</f>
        <v>0</v>
      </c>
      <c r="AA65" s="232">
        <f ca="1">IF($C65&lt;0,$C65-SUM($G65:Z65),IF(AA$2&gt;=$D65,$C65-SUM($G65:Z65),$C65/$D65))</f>
        <v>0</v>
      </c>
      <c r="AB65" s="232">
        <f ca="1">IF($C65&lt;0,$C65-SUM($G65:AA65),IF(AB$2&gt;=$D65,$C65-SUM($G65:AA65),$C65/$D65))</f>
        <v>0</v>
      </c>
      <c r="AC65" s="232">
        <f ca="1">IF($C65&lt;0,$C65-SUM($G65:AB65),IF(AC$2&gt;=$D65,$C65-SUM($G65:AB65),$C65/$D65))</f>
        <v>0</v>
      </c>
      <c r="AD65" s="232">
        <f ca="1">IF($C65&lt;0,$C65-SUM($G65:AC65),IF(AD$2&gt;=$D65,$C65-SUM($G65:AC65),$C65/$D65))</f>
        <v>0</v>
      </c>
      <c r="AE65" s="232">
        <f ca="1">IF($C65&lt;0,$C65-SUM($G65:AD65),IF(AE$2&gt;=$D65,$C65-SUM($G65:AD65),$C65/$D65))</f>
        <v>0</v>
      </c>
      <c r="AF65" s="232">
        <f ca="1">IF($C65&lt;0,$C65-SUM($G65:AE65),IF(AF$2&gt;=$D65,$C65-SUM($G65:AE65),$C65/$D65))</f>
        <v>0</v>
      </c>
      <c r="AG65" s="232">
        <f ca="1">IF($C65&lt;0,$C65-SUM($G65:AF65),IF(AG$2&gt;=$D65,$C65-SUM($G65:AF65),$C65/$D65))</f>
        <v>0</v>
      </c>
      <c r="AH65" s="232">
        <f ca="1">IF($C65&lt;0,$C65-SUM($G65:AG65),IF(AH$2&gt;=$D65,$C65-SUM($G65:AG65),$C65/$D65))</f>
        <v>0</v>
      </c>
      <c r="AI65" s="232">
        <f ca="1">IF($C65&lt;0,$C65-SUM($G65:AH65),IF(AI$2&gt;=$D65,$C65-SUM($G65:AH65),$C65/$D65))</f>
        <v>0</v>
      </c>
      <c r="AJ65" s="232">
        <f ca="1">IF($C65&lt;0,$C65-SUM($G65:AI65),IF(AJ$2&gt;=$D65,$C65-SUM($G65:AI65),$C65/$D65))</f>
        <v>0</v>
      </c>
      <c r="AK65" s="232">
        <f ca="1">IF($C65&lt;0,$C65-SUM($G65:AJ65),IF(AK$2&gt;=$D65,$C65-SUM($G65:AJ65),$C65/$D65))</f>
        <v>0</v>
      </c>
      <c r="AL65" s="232">
        <f ca="1">IF($C65&lt;0,$C65-SUM($G65:AK65),IF(AL$2&gt;=$D65,$C65-SUM($G65:AK65),$C65/$D65))</f>
        <v>0</v>
      </c>
      <c r="AM65" s="232">
        <f ca="1">IF($C65&lt;0,$C65-SUM($G65:AL65),IF(AM$2&gt;=$D65,$C65-SUM($G65:AL65),$C65/$D65))</f>
        <v>0</v>
      </c>
      <c r="AN65" s="232">
        <f ca="1">IF($C65&lt;0,$C65-SUM($G65:AM65),IF(AN$2&gt;=$D65,$C65-SUM($G65:AM65),$C65/$D65))</f>
        <v>0</v>
      </c>
      <c r="AO65" s="232">
        <f ca="1">IF($C65&lt;0,$C65-SUM($G65:AN65),IF(AO$2&gt;=$D65,$C65-SUM($G65:AN65),$C65/$D65))</f>
        <v>0</v>
      </c>
      <c r="AP65" s="232">
        <f ca="1">IF($C65&lt;0,$C65-SUM($G65:AO65),IF(AP$2&gt;=$D65,$C65-SUM($G65:AO65),$C65/$D65))</f>
        <v>0</v>
      </c>
      <c r="AQ65" s="232">
        <f ca="1">IF($C65&lt;0,$C65-SUM($G65:AP65),IF(AQ$2&gt;=$D65,$C65-SUM($G65:AP65),$C65/$D65))</f>
        <v>0</v>
      </c>
      <c r="AR65" s="232">
        <f ca="1">IF($C65&lt;0,$C65-SUM($G65:AQ65),IF(AR$2&gt;=$D65,$C65-SUM($G65:AQ65),$C65/$D65))</f>
        <v>0</v>
      </c>
      <c r="AS65" s="232">
        <f ca="1">IF($C65&lt;0,$C65-SUM($G65:AR65),IF(AS$2&gt;=$D65,$C65-SUM($G65:AR65),$C65/$D65))</f>
        <v>0</v>
      </c>
      <c r="AT65" s="232">
        <f ca="1">IF($C65&lt;0,$C65-SUM($G65:AS65),IF(AT$2&gt;=$D65,$C65-SUM($G65:AS65),$C65/$D65))</f>
        <v>0</v>
      </c>
      <c r="AU65" s="232">
        <f ca="1">IF($C65&lt;0,$C65-SUM($G65:AT65),IF(AU$2&gt;=$D65,$C65-SUM($G65:AT65),$C65/$D65))</f>
        <v>0</v>
      </c>
      <c r="AV65" s="232">
        <f ca="1">IF($C65&lt;0,$C65-SUM($G65:AU65),IF(AV$2&gt;=$D65,$C65-SUM($G65:AU65),$C65/$D65))</f>
        <v>0</v>
      </c>
      <c r="AW65" s="232">
        <f ca="1">IF($C65&lt;0,$C65-SUM($G65:AV65),IF(AW$2&gt;=$D65,$C65-SUM($G65:AV65),$C65/$D65))</f>
        <v>0</v>
      </c>
      <c r="AX65" s="232">
        <f ca="1">IF($C65&lt;0,$C65-SUM($G65:AW65),IF(AX$2&gt;=$D65,$C65-SUM($G65:AW65),$C65/$D65))</f>
        <v>0</v>
      </c>
      <c r="AY65" s="232">
        <f ca="1">IF($C65&lt;0,$C65-SUM($G65:AX65),IF(AY$2&gt;=$D65,$C65-SUM($G65:AX65),$C65/$D65))</f>
        <v>0</v>
      </c>
      <c r="AZ65" s="232">
        <f ca="1">IF($C65&lt;0,$C65-SUM($G65:AY65),IF(AZ$2&gt;=$D65,$C65-SUM($G65:AY65),$C65/$D65))</f>
        <v>0</v>
      </c>
      <c r="BA65" s="232">
        <f ca="1">IF($C65&lt;0,$C65-SUM($G65:AZ65),IF(BA$2&gt;=$D65,$C65-SUM($G65:AZ65),$C65/$D65))</f>
        <v>0</v>
      </c>
      <c r="BB65" s="232">
        <f ca="1">IF($C65&lt;0,$C65-SUM($G65:BA65),IF(BB$2&gt;=$D65,$C65-SUM($G65:BA65),$C65/$D65))</f>
        <v>0</v>
      </c>
      <c r="BC65" s="232">
        <f ca="1">IF($C65&lt;0,$C65-SUM($G65:BB65),IF(BC$2&gt;=$D65,$C65-SUM($G65:BB65),$C65/$D65))</f>
        <v>0</v>
      </c>
      <c r="BD65" s="232">
        <f ca="1">IF($C65&lt;0,$C65-SUM($G65:BC65),IF(BD$2&gt;=$D65,$C65-SUM($G65:BC65),$C65/$D65))</f>
        <v>0</v>
      </c>
      <c r="BE65" s="232">
        <f ca="1">IF($C65&lt;0,$C65-SUM($G65:BD65),IF(BE$2&gt;=$D65,$C65-SUM($G65:BD65),$C65/$D65))</f>
        <v>0</v>
      </c>
      <c r="BF65" s="232">
        <f ca="1">IF($C65&lt;0,$C65-SUM($G65:BE65),IF(BF$2&gt;=$D65,$C65-SUM($G65:BE65),$C65/$D65))</f>
        <v>0</v>
      </c>
      <c r="BG65" s="232">
        <f ca="1">IF($C65&lt;0,$C65-SUM($G65:BF65),IF(BG$2&gt;=$D65,$C65-SUM($G65:BF65),$C65/$D65))</f>
        <v>0</v>
      </c>
      <c r="BH65" s="232">
        <f ca="1">IF($C65&lt;0,$C65-SUM($G65:BG65),IF(BH$2&gt;=$D65,$C65-SUM($G65:BG65),$C65/$D65))</f>
        <v>0</v>
      </c>
      <c r="BI65" s="232">
        <f ca="1">IF($C65&lt;0,$C65-SUM($G65:BH65),IF(BI$2&gt;=$D65,$C65-SUM($G65:BH65),$C65/$D65))</f>
        <v>0</v>
      </c>
      <c r="BJ65" s="232">
        <f ca="1">IF($C65&lt;0,$C65-SUM($G65:BI65),IF(BJ$2&gt;=$D65,$C65-SUM($G65:BI65),$C65/$D65))</f>
        <v>0</v>
      </c>
      <c r="BK65" s="232">
        <f ca="1">IF($C65&lt;0,$C65-SUM($G65:BJ65),IF(BK$2&gt;=$D65,$C65-SUM($G65:BJ65),$C65/$D65))</f>
        <v>0</v>
      </c>
      <c r="BL65" s="232">
        <f ca="1">IF($C65&lt;0,$C65-SUM($G65:BK65),IF(BL$2&gt;=$D65,$C65-SUM($G65:BK65),$C65/$D65))</f>
        <v>0</v>
      </c>
      <c r="BM65" s="232">
        <f ca="1">IF($C65&lt;0,$C65-SUM($G65:BL65),IF(BM$2&gt;=$D65,$C65-SUM($G65:BL65),$C65/$D65))</f>
        <v>0</v>
      </c>
      <c r="BN65" s="232">
        <f ca="1">IF($C65&lt;0,$C65-SUM($G65:BM65),IF(BN$2&gt;=$D65,$C65-SUM($G65:BM65),$C65/$D65))</f>
        <v>0</v>
      </c>
      <c r="BO65" s="232">
        <f ca="1">IF($C65&lt;0,$C65-SUM($G65:BN65),IF(BO$2&gt;=$D65,$C65-SUM($G65:BN65),$C65/$D65))</f>
        <v>0</v>
      </c>
    </row>
    <row r="66" spans="1:67" hidden="1" outlineLevel="1">
      <c r="A66" s="268">
        <v>5</v>
      </c>
      <c r="B66" s="233">
        <f ca="1">(INDEX('Inputs - Summary'!$J$59:$N$68,MATCH(A60,'Inputs - Summary'!$C$59:$C$68,0),A66)/OFFSET('Inputs - Summary'!$I$18,0,A66))-SUMIFS('Inputs - Summary'!$O$74:$O$153,'Inputs - Summary'!$C$74:$C$153,A60,'Inputs - Summary'!$D$74:$D$153,A66)</f>
        <v>0</v>
      </c>
      <c r="C66" s="227">
        <f t="shared" ca="1" si="44"/>
        <v>0</v>
      </c>
      <c r="D66" s="228">
        <f>MAX(0,INDEX('Inputs - Summary'!$F$43:$F$52,MATCH(A60,'Inputs - Summary'!$C$43:$C$52,0))-5+A66)</f>
        <v>0</v>
      </c>
      <c r="E66" s="229">
        <f t="shared" ca="1" si="45"/>
        <v>0</v>
      </c>
      <c r="F66" s="230">
        <f t="shared" ca="1" si="46"/>
        <v>0</v>
      </c>
      <c r="G66" s="231">
        <f t="shared" ca="1" si="47"/>
        <v>0</v>
      </c>
      <c r="H66" s="232">
        <f ca="1">IF($C66&lt;0,$C66-SUM($G66:G66),IF(H$2&gt;=$D66,$C66-SUM($G66:G66),$C66/$D66))</f>
        <v>0</v>
      </c>
      <c r="I66" s="232">
        <f ca="1">IF($C66&lt;0,$C66-SUM($G66:H66),IF(I$2&gt;=$D66,$C66-SUM($G66:H66),$C66/$D66))</f>
        <v>0</v>
      </c>
      <c r="J66" s="232">
        <f ca="1">IF($C66&lt;0,$C66-SUM($G66:I66),IF(J$2&gt;=$D66,$C66-SUM($G66:I66),$C66/$D66))</f>
        <v>0</v>
      </c>
      <c r="K66" s="232">
        <f ca="1">IF($C66&lt;0,$C66-SUM($G66:J66),IF(K$2&gt;=$D66,$C66-SUM($G66:J66),$C66/$D66))</f>
        <v>0</v>
      </c>
      <c r="L66" s="232">
        <f ca="1">IF($C66&lt;0,$C66-SUM($G66:K66),IF(L$2&gt;=$D66,$C66-SUM($G66:K66),$C66/$D66))</f>
        <v>0</v>
      </c>
      <c r="M66" s="232">
        <f ca="1">IF($C66&lt;0,$C66-SUM($G66:L66),IF(M$2&gt;=$D66,$C66-SUM($G66:L66),$C66/$D66))</f>
        <v>0</v>
      </c>
      <c r="N66" s="232">
        <f ca="1">IF($C66&lt;0,$C66-SUM($G66:M66),IF(N$2&gt;=$D66,$C66-SUM($G66:M66),$C66/$D66))</f>
        <v>0</v>
      </c>
      <c r="O66" s="232">
        <f ca="1">IF($C66&lt;0,$C66-SUM($G66:N66),IF(O$2&gt;=$D66,$C66-SUM($G66:N66),$C66/$D66))</f>
        <v>0</v>
      </c>
      <c r="P66" s="232">
        <f ca="1">IF($C66&lt;0,$C66-SUM($G66:O66),IF(P$2&gt;=$D66,$C66-SUM($G66:O66),$C66/$D66))</f>
        <v>0</v>
      </c>
      <c r="Q66" s="232">
        <f ca="1">IF($C66&lt;0,$C66-SUM($G66:P66),IF(Q$2&gt;=$D66,$C66-SUM($G66:P66),$C66/$D66))</f>
        <v>0</v>
      </c>
      <c r="R66" s="232">
        <f ca="1">IF($C66&lt;0,$C66-SUM($G66:Q66),IF(R$2&gt;=$D66,$C66-SUM($G66:Q66),$C66/$D66))</f>
        <v>0</v>
      </c>
      <c r="S66" s="232">
        <f ca="1">IF($C66&lt;0,$C66-SUM($G66:R66),IF(S$2&gt;=$D66,$C66-SUM($G66:R66),$C66/$D66))</f>
        <v>0</v>
      </c>
      <c r="T66" s="232">
        <f ca="1">IF($C66&lt;0,$C66-SUM($G66:S66),IF(T$2&gt;=$D66,$C66-SUM($G66:S66),$C66/$D66))</f>
        <v>0</v>
      </c>
      <c r="U66" s="232">
        <f ca="1">IF($C66&lt;0,$C66-SUM($G66:T66),IF(U$2&gt;=$D66,$C66-SUM($G66:T66),$C66/$D66))</f>
        <v>0</v>
      </c>
      <c r="V66" s="232">
        <f ca="1">IF($C66&lt;0,$C66-SUM($G66:U66),IF(V$2&gt;=$D66,$C66-SUM($G66:U66),$C66/$D66))</f>
        <v>0</v>
      </c>
      <c r="W66" s="232">
        <f ca="1">IF($C66&lt;0,$C66-SUM($G66:V66),IF(W$2&gt;=$D66,$C66-SUM($G66:V66),$C66/$D66))</f>
        <v>0</v>
      </c>
      <c r="X66" s="232">
        <f ca="1">IF($C66&lt;0,$C66-SUM($G66:W66),IF(X$2&gt;=$D66,$C66-SUM($G66:W66),$C66/$D66))</f>
        <v>0</v>
      </c>
      <c r="Y66" s="232">
        <f ca="1">IF($C66&lt;0,$C66-SUM($G66:X66),IF(Y$2&gt;=$D66,$C66-SUM($G66:X66),$C66/$D66))</f>
        <v>0</v>
      </c>
      <c r="Z66" s="232">
        <f ca="1">IF($C66&lt;0,$C66-SUM($G66:Y66),IF(Z$2&gt;=$D66,$C66-SUM($G66:Y66),$C66/$D66))</f>
        <v>0</v>
      </c>
      <c r="AA66" s="232">
        <f ca="1">IF($C66&lt;0,$C66-SUM($G66:Z66),IF(AA$2&gt;=$D66,$C66-SUM($G66:Z66),$C66/$D66))</f>
        <v>0</v>
      </c>
      <c r="AB66" s="232">
        <f ca="1">IF($C66&lt;0,$C66-SUM($G66:AA66),IF(AB$2&gt;=$D66,$C66-SUM($G66:AA66),$C66/$D66))</f>
        <v>0</v>
      </c>
      <c r="AC66" s="232">
        <f ca="1">IF($C66&lt;0,$C66-SUM($G66:AB66),IF(AC$2&gt;=$D66,$C66-SUM($G66:AB66),$C66/$D66))</f>
        <v>0</v>
      </c>
      <c r="AD66" s="232">
        <f ca="1">IF($C66&lt;0,$C66-SUM($G66:AC66),IF(AD$2&gt;=$D66,$C66-SUM($G66:AC66),$C66/$D66))</f>
        <v>0</v>
      </c>
      <c r="AE66" s="232">
        <f ca="1">IF($C66&lt;0,$C66-SUM($G66:AD66),IF(AE$2&gt;=$D66,$C66-SUM($G66:AD66),$C66/$D66))</f>
        <v>0</v>
      </c>
      <c r="AF66" s="232">
        <f ca="1">IF($C66&lt;0,$C66-SUM($G66:AE66),IF(AF$2&gt;=$D66,$C66-SUM($G66:AE66),$C66/$D66))</f>
        <v>0</v>
      </c>
      <c r="AG66" s="232">
        <f ca="1">IF($C66&lt;0,$C66-SUM($G66:AF66),IF(AG$2&gt;=$D66,$C66-SUM($G66:AF66),$C66/$D66))</f>
        <v>0</v>
      </c>
      <c r="AH66" s="232">
        <f ca="1">IF($C66&lt;0,$C66-SUM($G66:AG66),IF(AH$2&gt;=$D66,$C66-SUM($G66:AG66),$C66/$D66))</f>
        <v>0</v>
      </c>
      <c r="AI66" s="232">
        <f ca="1">IF($C66&lt;0,$C66-SUM($G66:AH66),IF(AI$2&gt;=$D66,$C66-SUM($G66:AH66),$C66/$D66))</f>
        <v>0</v>
      </c>
      <c r="AJ66" s="232">
        <f ca="1">IF($C66&lt;0,$C66-SUM($G66:AI66),IF(AJ$2&gt;=$D66,$C66-SUM($G66:AI66),$C66/$D66))</f>
        <v>0</v>
      </c>
      <c r="AK66" s="232">
        <f ca="1">IF($C66&lt;0,$C66-SUM($G66:AJ66),IF(AK$2&gt;=$D66,$C66-SUM($G66:AJ66),$C66/$D66))</f>
        <v>0</v>
      </c>
      <c r="AL66" s="232">
        <f ca="1">IF($C66&lt;0,$C66-SUM($G66:AK66),IF(AL$2&gt;=$D66,$C66-SUM($G66:AK66),$C66/$D66))</f>
        <v>0</v>
      </c>
      <c r="AM66" s="232">
        <f ca="1">IF($C66&lt;0,$C66-SUM($G66:AL66),IF(AM$2&gt;=$D66,$C66-SUM($G66:AL66),$C66/$D66))</f>
        <v>0</v>
      </c>
      <c r="AN66" s="232">
        <f ca="1">IF($C66&lt;0,$C66-SUM($G66:AM66),IF(AN$2&gt;=$D66,$C66-SUM($G66:AM66),$C66/$D66))</f>
        <v>0</v>
      </c>
      <c r="AO66" s="232">
        <f ca="1">IF($C66&lt;0,$C66-SUM($G66:AN66),IF(AO$2&gt;=$D66,$C66-SUM($G66:AN66),$C66/$D66))</f>
        <v>0</v>
      </c>
      <c r="AP66" s="232">
        <f ca="1">IF($C66&lt;0,$C66-SUM($G66:AO66),IF(AP$2&gt;=$D66,$C66-SUM($G66:AO66),$C66/$D66))</f>
        <v>0</v>
      </c>
      <c r="AQ66" s="232">
        <f ca="1">IF($C66&lt;0,$C66-SUM($G66:AP66),IF(AQ$2&gt;=$D66,$C66-SUM($G66:AP66),$C66/$D66))</f>
        <v>0</v>
      </c>
      <c r="AR66" s="232">
        <f ca="1">IF($C66&lt;0,$C66-SUM($G66:AQ66),IF(AR$2&gt;=$D66,$C66-SUM($G66:AQ66),$C66/$D66))</f>
        <v>0</v>
      </c>
      <c r="AS66" s="232">
        <f ca="1">IF($C66&lt;0,$C66-SUM($G66:AR66),IF(AS$2&gt;=$D66,$C66-SUM($G66:AR66),$C66/$D66))</f>
        <v>0</v>
      </c>
      <c r="AT66" s="232">
        <f ca="1">IF($C66&lt;0,$C66-SUM($G66:AS66),IF(AT$2&gt;=$D66,$C66-SUM($G66:AS66),$C66/$D66))</f>
        <v>0</v>
      </c>
      <c r="AU66" s="232">
        <f ca="1">IF($C66&lt;0,$C66-SUM($G66:AT66),IF(AU$2&gt;=$D66,$C66-SUM($G66:AT66),$C66/$D66))</f>
        <v>0</v>
      </c>
      <c r="AV66" s="232">
        <f ca="1">IF($C66&lt;0,$C66-SUM($G66:AU66),IF(AV$2&gt;=$D66,$C66-SUM($G66:AU66),$C66/$D66))</f>
        <v>0</v>
      </c>
      <c r="AW66" s="232">
        <f ca="1">IF($C66&lt;0,$C66-SUM($G66:AV66),IF(AW$2&gt;=$D66,$C66-SUM($G66:AV66),$C66/$D66))</f>
        <v>0</v>
      </c>
      <c r="AX66" s="232">
        <f ca="1">IF($C66&lt;0,$C66-SUM($G66:AW66),IF(AX$2&gt;=$D66,$C66-SUM($G66:AW66),$C66/$D66))</f>
        <v>0</v>
      </c>
      <c r="AY66" s="232">
        <f ca="1">IF($C66&lt;0,$C66-SUM($G66:AX66),IF(AY$2&gt;=$D66,$C66-SUM($G66:AX66),$C66/$D66))</f>
        <v>0</v>
      </c>
      <c r="AZ66" s="232">
        <f ca="1">IF($C66&lt;0,$C66-SUM($G66:AY66),IF(AZ$2&gt;=$D66,$C66-SUM($G66:AY66),$C66/$D66))</f>
        <v>0</v>
      </c>
      <c r="BA66" s="232">
        <f ca="1">IF($C66&lt;0,$C66-SUM($G66:AZ66),IF(BA$2&gt;=$D66,$C66-SUM($G66:AZ66),$C66/$D66))</f>
        <v>0</v>
      </c>
      <c r="BB66" s="232">
        <f ca="1">IF($C66&lt;0,$C66-SUM($G66:BA66),IF(BB$2&gt;=$D66,$C66-SUM($G66:BA66),$C66/$D66))</f>
        <v>0</v>
      </c>
      <c r="BC66" s="232">
        <f ca="1">IF($C66&lt;0,$C66-SUM($G66:BB66),IF(BC$2&gt;=$D66,$C66-SUM($G66:BB66),$C66/$D66))</f>
        <v>0</v>
      </c>
      <c r="BD66" s="232">
        <f ca="1">IF($C66&lt;0,$C66-SUM($G66:BC66),IF(BD$2&gt;=$D66,$C66-SUM($G66:BC66),$C66/$D66))</f>
        <v>0</v>
      </c>
      <c r="BE66" s="232">
        <f ca="1">IF($C66&lt;0,$C66-SUM($G66:BD66),IF(BE$2&gt;=$D66,$C66-SUM($G66:BD66),$C66/$D66))</f>
        <v>0</v>
      </c>
      <c r="BF66" s="232">
        <f ca="1">IF($C66&lt;0,$C66-SUM($G66:BE66),IF(BF$2&gt;=$D66,$C66-SUM($G66:BE66),$C66/$D66))</f>
        <v>0</v>
      </c>
      <c r="BG66" s="232">
        <f ca="1">IF($C66&lt;0,$C66-SUM($G66:BF66),IF(BG$2&gt;=$D66,$C66-SUM($G66:BF66),$C66/$D66))</f>
        <v>0</v>
      </c>
      <c r="BH66" s="232">
        <f ca="1">IF($C66&lt;0,$C66-SUM($G66:BG66),IF(BH$2&gt;=$D66,$C66-SUM($G66:BG66),$C66/$D66))</f>
        <v>0</v>
      </c>
      <c r="BI66" s="232">
        <f ca="1">IF($C66&lt;0,$C66-SUM($G66:BH66),IF(BI$2&gt;=$D66,$C66-SUM($G66:BH66),$C66/$D66))</f>
        <v>0</v>
      </c>
      <c r="BJ66" s="232">
        <f ca="1">IF($C66&lt;0,$C66-SUM($G66:BI66),IF(BJ$2&gt;=$D66,$C66-SUM($G66:BI66),$C66/$D66))</f>
        <v>0</v>
      </c>
      <c r="BK66" s="232">
        <f ca="1">IF($C66&lt;0,$C66-SUM($G66:BJ66),IF(BK$2&gt;=$D66,$C66-SUM($G66:BJ66),$C66/$D66))</f>
        <v>0</v>
      </c>
      <c r="BL66" s="232">
        <f ca="1">IF($C66&lt;0,$C66-SUM($G66:BK66),IF(BL$2&gt;=$D66,$C66-SUM($G66:BK66),$C66/$D66))</f>
        <v>0</v>
      </c>
      <c r="BM66" s="232">
        <f ca="1">IF($C66&lt;0,$C66-SUM($G66:BL66),IF(BM$2&gt;=$D66,$C66-SUM($G66:BL66),$C66/$D66))</f>
        <v>0</v>
      </c>
      <c r="BN66" s="232">
        <f ca="1">IF($C66&lt;0,$C66-SUM($G66:BM66),IF(BN$2&gt;=$D66,$C66-SUM($G66:BM66),$C66/$D66))</f>
        <v>0</v>
      </c>
      <c r="BO66" s="232">
        <f ca="1">IF($C66&lt;0,$C66-SUM($G66:BN66),IF(BO$2&gt;=$D66,$C66-SUM($G66:BN66),$C66/$D66))</f>
        <v>0</v>
      </c>
    </row>
    <row r="67" spans="1:67" collapsed="1">
      <c r="A67" s="212"/>
      <c r="B67" s="234">
        <f ca="1">SUM(B61:B66)</f>
        <v>0</v>
      </c>
      <c r="C67" s="235">
        <f ca="1">SUM(C61:C66)</f>
        <v>0</v>
      </c>
      <c r="D67" s="254">
        <f ca="1">IFERROR(SUMPRODUCT(C61:C66,D61:D66)/C67,0)</f>
        <v>0</v>
      </c>
      <c r="E67" s="236">
        <f t="shared" ca="1" si="45"/>
        <v>0</v>
      </c>
      <c r="F67" s="237">
        <f t="shared" ref="F67:AK67" ca="1" si="48">SUM(F61:F66)</f>
        <v>0</v>
      </c>
      <c r="G67" s="238">
        <f t="shared" ca="1" si="48"/>
        <v>0</v>
      </c>
      <c r="H67" s="238">
        <f t="shared" ca="1" si="48"/>
        <v>0</v>
      </c>
      <c r="I67" s="238">
        <f t="shared" ca="1" si="48"/>
        <v>0</v>
      </c>
      <c r="J67" s="238">
        <f t="shared" ca="1" si="48"/>
        <v>0</v>
      </c>
      <c r="K67" s="238">
        <f t="shared" ca="1" si="48"/>
        <v>0</v>
      </c>
      <c r="L67" s="238">
        <f t="shared" ca="1" si="48"/>
        <v>0</v>
      </c>
      <c r="M67" s="238">
        <f t="shared" ca="1" si="48"/>
        <v>0</v>
      </c>
      <c r="N67" s="238">
        <f t="shared" ca="1" si="48"/>
        <v>0</v>
      </c>
      <c r="O67" s="238">
        <f t="shared" ca="1" si="48"/>
        <v>0</v>
      </c>
      <c r="P67" s="238">
        <f t="shared" ca="1" si="48"/>
        <v>0</v>
      </c>
      <c r="Q67" s="238">
        <f t="shared" ca="1" si="48"/>
        <v>0</v>
      </c>
      <c r="R67" s="238">
        <f t="shared" ca="1" si="48"/>
        <v>0</v>
      </c>
      <c r="S67" s="238">
        <f t="shared" ca="1" si="48"/>
        <v>0</v>
      </c>
      <c r="T67" s="238">
        <f t="shared" ca="1" si="48"/>
        <v>0</v>
      </c>
      <c r="U67" s="238">
        <f t="shared" ca="1" si="48"/>
        <v>0</v>
      </c>
      <c r="V67" s="238">
        <f t="shared" ca="1" si="48"/>
        <v>0</v>
      </c>
      <c r="W67" s="238">
        <f t="shared" ca="1" si="48"/>
        <v>0</v>
      </c>
      <c r="X67" s="238">
        <f t="shared" ca="1" si="48"/>
        <v>0</v>
      </c>
      <c r="Y67" s="238">
        <f t="shared" ca="1" si="48"/>
        <v>0</v>
      </c>
      <c r="Z67" s="238">
        <f t="shared" ca="1" si="48"/>
        <v>0</v>
      </c>
      <c r="AA67" s="238">
        <f t="shared" ca="1" si="48"/>
        <v>0</v>
      </c>
      <c r="AB67" s="238">
        <f t="shared" ca="1" si="48"/>
        <v>0</v>
      </c>
      <c r="AC67" s="238">
        <f t="shared" ca="1" si="48"/>
        <v>0</v>
      </c>
      <c r="AD67" s="238">
        <f t="shared" ca="1" si="48"/>
        <v>0</v>
      </c>
      <c r="AE67" s="238">
        <f t="shared" ca="1" si="48"/>
        <v>0</v>
      </c>
      <c r="AF67" s="238">
        <f t="shared" ca="1" si="48"/>
        <v>0</v>
      </c>
      <c r="AG67" s="238">
        <f t="shared" ca="1" si="48"/>
        <v>0</v>
      </c>
      <c r="AH67" s="238">
        <f t="shared" ca="1" si="48"/>
        <v>0</v>
      </c>
      <c r="AI67" s="238">
        <f t="shared" ca="1" si="48"/>
        <v>0</v>
      </c>
      <c r="AJ67" s="238">
        <f t="shared" ca="1" si="48"/>
        <v>0</v>
      </c>
      <c r="AK67" s="238">
        <f t="shared" ca="1" si="48"/>
        <v>0</v>
      </c>
      <c r="AL67" s="238">
        <f t="shared" ref="AL67:BO67" ca="1" si="49">SUM(AL61:AL66)</f>
        <v>0</v>
      </c>
      <c r="AM67" s="238">
        <f t="shared" ca="1" si="49"/>
        <v>0</v>
      </c>
      <c r="AN67" s="238">
        <f t="shared" ca="1" si="49"/>
        <v>0</v>
      </c>
      <c r="AO67" s="238">
        <f t="shared" ca="1" si="49"/>
        <v>0</v>
      </c>
      <c r="AP67" s="238">
        <f t="shared" ca="1" si="49"/>
        <v>0</v>
      </c>
      <c r="AQ67" s="238">
        <f t="shared" ca="1" si="49"/>
        <v>0</v>
      </c>
      <c r="AR67" s="238">
        <f t="shared" ca="1" si="49"/>
        <v>0</v>
      </c>
      <c r="AS67" s="238">
        <f t="shared" ca="1" si="49"/>
        <v>0</v>
      </c>
      <c r="AT67" s="238">
        <f t="shared" ca="1" si="49"/>
        <v>0</v>
      </c>
      <c r="AU67" s="238">
        <f t="shared" ca="1" si="49"/>
        <v>0</v>
      </c>
      <c r="AV67" s="238">
        <f t="shared" ca="1" si="49"/>
        <v>0</v>
      </c>
      <c r="AW67" s="238">
        <f t="shared" ca="1" si="49"/>
        <v>0</v>
      </c>
      <c r="AX67" s="238">
        <f t="shared" ca="1" si="49"/>
        <v>0</v>
      </c>
      <c r="AY67" s="238">
        <f t="shared" ca="1" si="49"/>
        <v>0</v>
      </c>
      <c r="AZ67" s="238">
        <f t="shared" ca="1" si="49"/>
        <v>0</v>
      </c>
      <c r="BA67" s="238">
        <f t="shared" ca="1" si="49"/>
        <v>0</v>
      </c>
      <c r="BB67" s="238">
        <f t="shared" ca="1" si="49"/>
        <v>0</v>
      </c>
      <c r="BC67" s="238">
        <f t="shared" ca="1" si="49"/>
        <v>0</v>
      </c>
      <c r="BD67" s="238">
        <f t="shared" ca="1" si="49"/>
        <v>0</v>
      </c>
      <c r="BE67" s="238">
        <f t="shared" ca="1" si="49"/>
        <v>0</v>
      </c>
      <c r="BF67" s="238">
        <f t="shared" ca="1" si="49"/>
        <v>0</v>
      </c>
      <c r="BG67" s="238">
        <f t="shared" ca="1" si="49"/>
        <v>0</v>
      </c>
      <c r="BH67" s="238">
        <f t="shared" ca="1" si="49"/>
        <v>0</v>
      </c>
      <c r="BI67" s="238">
        <f t="shared" ca="1" si="49"/>
        <v>0</v>
      </c>
      <c r="BJ67" s="238">
        <f t="shared" ca="1" si="49"/>
        <v>0</v>
      </c>
      <c r="BK67" s="238">
        <f t="shared" ca="1" si="49"/>
        <v>0</v>
      </c>
      <c r="BL67" s="238">
        <f t="shared" ca="1" si="49"/>
        <v>0</v>
      </c>
      <c r="BM67" s="238">
        <f t="shared" ca="1" si="49"/>
        <v>0</v>
      </c>
      <c r="BN67" s="238">
        <f t="shared" ca="1" si="49"/>
        <v>0</v>
      </c>
      <c r="BO67" s="238">
        <f t="shared" ca="1" si="49"/>
        <v>0</v>
      </c>
    </row>
    <row r="68" spans="1:67">
      <c r="A68" s="239" t="s">
        <v>24</v>
      </c>
      <c r="C68" s="241">
        <f ca="1">C67-'Inputs - Summary'!N244</f>
        <v>0</v>
      </c>
    </row>
    <row r="70" spans="1:67" ht="25.5">
      <c r="B70" s="217" t="s">
        <v>84</v>
      </c>
      <c r="C70" s="217" t="s">
        <v>85</v>
      </c>
      <c r="D70" s="217" t="s">
        <v>11</v>
      </c>
      <c r="E70" s="218" t="s">
        <v>24</v>
      </c>
      <c r="F70" s="219" t="s">
        <v>86</v>
      </c>
      <c r="G70" s="220">
        <v>2018</v>
      </c>
      <c r="H70" s="220">
        <f t="shared" ref="H70:AM70" si="50">G70+1</f>
        <v>2019</v>
      </c>
      <c r="I70" s="220">
        <f t="shared" si="50"/>
        <v>2020</v>
      </c>
      <c r="J70" s="220">
        <f t="shared" si="50"/>
        <v>2021</v>
      </c>
      <c r="K70" s="220">
        <f t="shared" si="50"/>
        <v>2022</v>
      </c>
      <c r="L70" s="220">
        <f t="shared" si="50"/>
        <v>2023</v>
      </c>
      <c r="M70" s="220">
        <f t="shared" si="50"/>
        <v>2024</v>
      </c>
      <c r="N70" s="220">
        <f t="shared" si="50"/>
        <v>2025</v>
      </c>
      <c r="O70" s="220">
        <f t="shared" si="50"/>
        <v>2026</v>
      </c>
      <c r="P70" s="220">
        <f t="shared" si="50"/>
        <v>2027</v>
      </c>
      <c r="Q70" s="220">
        <f t="shared" si="50"/>
        <v>2028</v>
      </c>
      <c r="R70" s="220">
        <f t="shared" si="50"/>
        <v>2029</v>
      </c>
      <c r="S70" s="220">
        <f t="shared" si="50"/>
        <v>2030</v>
      </c>
      <c r="T70" s="220">
        <f t="shared" si="50"/>
        <v>2031</v>
      </c>
      <c r="U70" s="220">
        <f t="shared" si="50"/>
        <v>2032</v>
      </c>
      <c r="V70" s="220">
        <f t="shared" si="50"/>
        <v>2033</v>
      </c>
      <c r="W70" s="220">
        <f t="shared" si="50"/>
        <v>2034</v>
      </c>
      <c r="X70" s="220">
        <f t="shared" si="50"/>
        <v>2035</v>
      </c>
      <c r="Y70" s="220">
        <f t="shared" si="50"/>
        <v>2036</v>
      </c>
      <c r="Z70" s="220">
        <f t="shared" si="50"/>
        <v>2037</v>
      </c>
      <c r="AA70" s="220">
        <f t="shared" si="50"/>
        <v>2038</v>
      </c>
      <c r="AB70" s="220">
        <f t="shared" si="50"/>
        <v>2039</v>
      </c>
      <c r="AC70" s="220">
        <f t="shared" si="50"/>
        <v>2040</v>
      </c>
      <c r="AD70" s="220">
        <f t="shared" si="50"/>
        <v>2041</v>
      </c>
      <c r="AE70" s="220">
        <f t="shared" si="50"/>
        <v>2042</v>
      </c>
      <c r="AF70" s="220">
        <f t="shared" si="50"/>
        <v>2043</v>
      </c>
      <c r="AG70" s="220">
        <f t="shared" si="50"/>
        <v>2044</v>
      </c>
      <c r="AH70" s="220">
        <f t="shared" si="50"/>
        <v>2045</v>
      </c>
      <c r="AI70" s="220">
        <f t="shared" si="50"/>
        <v>2046</v>
      </c>
      <c r="AJ70" s="220">
        <f t="shared" si="50"/>
        <v>2047</v>
      </c>
      <c r="AK70" s="220">
        <f t="shared" si="50"/>
        <v>2048</v>
      </c>
      <c r="AL70" s="220">
        <f t="shared" si="50"/>
        <v>2049</v>
      </c>
      <c r="AM70" s="220">
        <f t="shared" si="50"/>
        <v>2050</v>
      </c>
      <c r="AN70" s="220">
        <f t="shared" ref="AN70:BO70" si="51">AM70+1</f>
        <v>2051</v>
      </c>
      <c r="AO70" s="220">
        <f t="shared" si="51"/>
        <v>2052</v>
      </c>
      <c r="AP70" s="220">
        <f t="shared" si="51"/>
        <v>2053</v>
      </c>
      <c r="AQ70" s="220">
        <f t="shared" si="51"/>
        <v>2054</v>
      </c>
      <c r="AR70" s="220">
        <f t="shared" si="51"/>
        <v>2055</v>
      </c>
      <c r="AS70" s="220">
        <f t="shared" si="51"/>
        <v>2056</v>
      </c>
      <c r="AT70" s="220">
        <f t="shared" si="51"/>
        <v>2057</v>
      </c>
      <c r="AU70" s="220">
        <f t="shared" si="51"/>
        <v>2058</v>
      </c>
      <c r="AV70" s="220">
        <f t="shared" si="51"/>
        <v>2059</v>
      </c>
      <c r="AW70" s="220">
        <f t="shared" si="51"/>
        <v>2060</v>
      </c>
      <c r="AX70" s="220">
        <f t="shared" si="51"/>
        <v>2061</v>
      </c>
      <c r="AY70" s="220">
        <f t="shared" si="51"/>
        <v>2062</v>
      </c>
      <c r="AZ70" s="220">
        <f t="shared" si="51"/>
        <v>2063</v>
      </c>
      <c r="BA70" s="220">
        <f t="shared" si="51"/>
        <v>2064</v>
      </c>
      <c r="BB70" s="220">
        <f t="shared" si="51"/>
        <v>2065</v>
      </c>
      <c r="BC70" s="220">
        <f t="shared" si="51"/>
        <v>2066</v>
      </c>
      <c r="BD70" s="220">
        <f t="shared" si="51"/>
        <v>2067</v>
      </c>
      <c r="BE70" s="220">
        <f t="shared" si="51"/>
        <v>2068</v>
      </c>
      <c r="BF70" s="220">
        <f t="shared" si="51"/>
        <v>2069</v>
      </c>
      <c r="BG70" s="220">
        <f t="shared" si="51"/>
        <v>2070</v>
      </c>
      <c r="BH70" s="220">
        <f t="shared" si="51"/>
        <v>2071</v>
      </c>
      <c r="BI70" s="220">
        <f t="shared" si="51"/>
        <v>2072</v>
      </c>
      <c r="BJ70" s="220">
        <f t="shared" si="51"/>
        <v>2073</v>
      </c>
      <c r="BK70" s="220">
        <f t="shared" si="51"/>
        <v>2074</v>
      </c>
      <c r="BL70" s="220">
        <f t="shared" si="51"/>
        <v>2075</v>
      </c>
      <c r="BM70" s="220">
        <f t="shared" si="51"/>
        <v>2076</v>
      </c>
      <c r="BN70" s="220">
        <f t="shared" si="51"/>
        <v>2077</v>
      </c>
      <c r="BO70" s="220">
        <f t="shared" si="51"/>
        <v>2078</v>
      </c>
    </row>
    <row r="71" spans="1:67" ht="15">
      <c r="A71" s="221" t="str">
        <f>'Inputs - Summary'!C34</f>
        <v>IT</v>
      </c>
      <c r="B71" s="222"/>
      <c r="C71" s="223"/>
      <c r="D71" s="224"/>
      <c r="E71" s="225"/>
      <c r="F71" s="226"/>
    </row>
    <row r="72" spans="1:67" hidden="1" outlineLevel="1">
      <c r="A72" s="209" t="s">
        <v>81</v>
      </c>
      <c r="B72" s="240">
        <f>INDEX('Inputs - Summary'!$I$43:$I$52,MATCH(A71,'Inputs - Summary'!$C$43:$C$52,0),1)-SUMIFS('Inputs - Summary'!$O$74:$O$153,'Inputs - Summary'!$C$74:$C$153,A71,'Inputs - Summary'!$D$74:$D$153,A72)</f>
        <v>0</v>
      </c>
      <c r="C72" s="227">
        <f t="shared" ref="C72:C77" si="52">B72*$C$2</f>
        <v>0</v>
      </c>
      <c r="D72" s="228">
        <f>MAX(0,INDEX('Inputs - Summary'!$E$43:$E$52,MATCH(A71,'Inputs - Summary'!$C$43:$C$52,0))-5)</f>
        <v>0</v>
      </c>
      <c r="E72" s="229">
        <f t="shared" ref="E72:E78" si="53">C72-F72</f>
        <v>0</v>
      </c>
      <c r="F72" s="230">
        <f t="shared" ref="F72:F77" si="54">SUM(G72:BO72)</f>
        <v>0</v>
      </c>
      <c r="G72" s="231">
        <f t="shared" ref="G72:G77" si="55">IF(C72&lt;0,C72,IF(G$2&gt;$D72,C72,$C72/$D72))</f>
        <v>0</v>
      </c>
      <c r="H72" s="232">
        <f>IF($C72&lt;0,$C72-SUM($G72:G72),IF(H$2&gt;=$D72,$C72-SUM($G72:G72),$C72/$D72))</f>
        <v>0</v>
      </c>
      <c r="I72" s="232">
        <f>IF($C72&lt;0,$C72-SUM($G72:H72),IF(I$2&gt;=$D72,$C72-SUM($G72:H72),$C72/$D72))</f>
        <v>0</v>
      </c>
      <c r="J72" s="232">
        <f>IF($C72&lt;0,$C72-SUM($G72:I72),IF(J$2&gt;=$D72,$C72-SUM($G72:I72),$C72/$D72))</f>
        <v>0</v>
      </c>
      <c r="K72" s="232">
        <f>IF($C72&lt;0,$C72-SUM($G72:J72),IF(K$2&gt;=$D72,$C72-SUM($G72:J72),$C72/$D72))</f>
        <v>0</v>
      </c>
      <c r="L72" s="232">
        <f>IF($C72&lt;0,$C72-SUM($G72:K72),IF(L$2&gt;=$D72,$C72-SUM($G72:K72),$C72/$D72))</f>
        <v>0</v>
      </c>
      <c r="M72" s="232">
        <f>IF($C72&lt;0,$C72-SUM($G72:L72),IF(M$2&gt;=$D72,$C72-SUM($G72:L72),$C72/$D72))</f>
        <v>0</v>
      </c>
      <c r="N72" s="232">
        <f>IF($C72&lt;0,$C72-SUM($G72:M72),IF(N$2&gt;=$D72,$C72-SUM($G72:M72),$C72/$D72))</f>
        <v>0</v>
      </c>
      <c r="O72" s="232">
        <f>IF($C72&lt;0,$C72-SUM($G72:N72),IF(O$2&gt;=$D72,$C72-SUM($G72:N72),$C72/$D72))</f>
        <v>0</v>
      </c>
      <c r="P72" s="232">
        <f>IF($C72&lt;0,$C72-SUM($G72:O72),IF(P$2&gt;=$D72,$C72-SUM($G72:O72),$C72/$D72))</f>
        <v>0</v>
      </c>
      <c r="Q72" s="232">
        <f>IF($C72&lt;0,$C72-SUM($G72:P72),IF(Q$2&gt;=$D72,$C72-SUM($G72:P72),$C72/$D72))</f>
        <v>0</v>
      </c>
      <c r="R72" s="232">
        <f>IF($C72&lt;0,$C72-SUM($G72:Q72),IF(R$2&gt;=$D72,$C72-SUM($G72:Q72),$C72/$D72))</f>
        <v>0</v>
      </c>
      <c r="S72" s="232">
        <f>IF($C72&lt;0,$C72-SUM($G72:R72),IF(S$2&gt;=$D72,$C72-SUM($G72:R72),$C72/$D72))</f>
        <v>0</v>
      </c>
      <c r="T72" s="232">
        <f>IF($C72&lt;0,$C72-SUM($G72:S72),IF(T$2&gt;=$D72,$C72-SUM($G72:S72),$C72/$D72))</f>
        <v>0</v>
      </c>
      <c r="U72" s="232">
        <f>IF($C72&lt;0,$C72-SUM($G72:T72),IF(U$2&gt;=$D72,$C72-SUM($G72:T72),$C72/$D72))</f>
        <v>0</v>
      </c>
      <c r="V72" s="232">
        <f>IF($C72&lt;0,$C72-SUM($G72:U72),IF(V$2&gt;=$D72,$C72-SUM($G72:U72),$C72/$D72))</f>
        <v>0</v>
      </c>
      <c r="W72" s="232">
        <f>IF($C72&lt;0,$C72-SUM($G72:V72),IF(W$2&gt;=$D72,$C72-SUM($G72:V72),$C72/$D72))</f>
        <v>0</v>
      </c>
      <c r="X72" s="232">
        <f>IF($C72&lt;0,$C72-SUM($G72:W72),IF(X$2&gt;=$D72,$C72-SUM($G72:W72),$C72/$D72))</f>
        <v>0</v>
      </c>
      <c r="Y72" s="232">
        <f>IF($C72&lt;0,$C72-SUM($G72:X72),IF(Y$2&gt;=$D72,$C72-SUM($G72:X72),$C72/$D72))</f>
        <v>0</v>
      </c>
      <c r="Z72" s="232">
        <f>IF($C72&lt;0,$C72-SUM($G72:Y72),IF(Z$2&gt;=$D72,$C72-SUM($G72:Y72),$C72/$D72))</f>
        <v>0</v>
      </c>
      <c r="AA72" s="232">
        <f>IF($C72&lt;0,$C72-SUM($G72:Z72),IF(AA$2&gt;=$D72,$C72-SUM($G72:Z72),$C72/$D72))</f>
        <v>0</v>
      </c>
      <c r="AB72" s="232">
        <f>IF($C72&lt;0,$C72-SUM($G72:AA72),IF(AB$2&gt;=$D72,$C72-SUM($G72:AA72),$C72/$D72))</f>
        <v>0</v>
      </c>
      <c r="AC72" s="232">
        <f>IF($C72&lt;0,$C72-SUM($G72:AB72),IF(AC$2&gt;=$D72,$C72-SUM($G72:AB72),$C72/$D72))</f>
        <v>0</v>
      </c>
      <c r="AD72" s="232">
        <f>IF($C72&lt;0,$C72-SUM($G72:AC72),IF(AD$2&gt;=$D72,$C72-SUM($G72:AC72),$C72/$D72))</f>
        <v>0</v>
      </c>
      <c r="AE72" s="232">
        <f>IF($C72&lt;0,$C72-SUM($G72:AD72),IF(AE$2&gt;=$D72,$C72-SUM($G72:AD72),$C72/$D72))</f>
        <v>0</v>
      </c>
      <c r="AF72" s="232">
        <f>IF($C72&lt;0,$C72-SUM($G72:AE72),IF(AF$2&gt;=$D72,$C72-SUM($G72:AE72),$C72/$D72))</f>
        <v>0</v>
      </c>
      <c r="AG72" s="232">
        <f>IF($C72&lt;0,$C72-SUM($G72:AF72),IF(AG$2&gt;=$D72,$C72-SUM($G72:AF72),$C72/$D72))</f>
        <v>0</v>
      </c>
      <c r="AH72" s="232">
        <f>IF($C72&lt;0,$C72-SUM($G72:AG72),IF(AH$2&gt;=$D72,$C72-SUM($G72:AG72),$C72/$D72))</f>
        <v>0</v>
      </c>
      <c r="AI72" s="232">
        <f>IF($C72&lt;0,$C72-SUM($G72:AH72),IF(AI$2&gt;=$D72,$C72-SUM($G72:AH72),$C72/$D72))</f>
        <v>0</v>
      </c>
      <c r="AJ72" s="232">
        <f>IF($C72&lt;0,$C72-SUM($G72:AI72),IF(AJ$2&gt;=$D72,$C72-SUM($G72:AI72),$C72/$D72))</f>
        <v>0</v>
      </c>
      <c r="AK72" s="232">
        <f>IF($C72&lt;0,$C72-SUM($G72:AJ72),IF(AK$2&gt;=$D72,$C72-SUM($G72:AJ72),$C72/$D72))</f>
        <v>0</v>
      </c>
      <c r="AL72" s="232">
        <f>IF($C72&lt;0,$C72-SUM($G72:AK72),IF(AL$2&gt;=$D72,$C72-SUM($G72:AK72),$C72/$D72))</f>
        <v>0</v>
      </c>
      <c r="AM72" s="232">
        <f>IF($C72&lt;0,$C72-SUM($G72:AL72),IF(AM$2&gt;=$D72,$C72-SUM($G72:AL72),$C72/$D72))</f>
        <v>0</v>
      </c>
      <c r="AN72" s="232">
        <f>IF($C72&lt;0,$C72-SUM($G72:AM72),IF(AN$2&gt;=$D72,$C72-SUM($G72:AM72),$C72/$D72))</f>
        <v>0</v>
      </c>
      <c r="AO72" s="232">
        <f>IF($C72&lt;0,$C72-SUM($G72:AN72),IF(AO$2&gt;=$D72,$C72-SUM($G72:AN72),$C72/$D72))</f>
        <v>0</v>
      </c>
      <c r="AP72" s="232">
        <f>IF($C72&lt;0,$C72-SUM($G72:AO72),IF(AP$2&gt;=$D72,$C72-SUM($G72:AO72),$C72/$D72))</f>
        <v>0</v>
      </c>
      <c r="AQ72" s="232">
        <f>IF($C72&lt;0,$C72-SUM($G72:AP72),IF(AQ$2&gt;=$D72,$C72-SUM($G72:AP72),$C72/$D72))</f>
        <v>0</v>
      </c>
      <c r="AR72" s="232">
        <f>IF($C72&lt;0,$C72-SUM($G72:AQ72),IF(AR$2&gt;=$D72,$C72-SUM($G72:AQ72),$C72/$D72))</f>
        <v>0</v>
      </c>
      <c r="AS72" s="232">
        <f>IF($C72&lt;0,$C72-SUM($G72:AR72),IF(AS$2&gt;=$D72,$C72-SUM($G72:AR72),$C72/$D72))</f>
        <v>0</v>
      </c>
      <c r="AT72" s="232">
        <f>IF($C72&lt;0,$C72-SUM($G72:AS72),IF(AT$2&gt;=$D72,$C72-SUM($G72:AS72),$C72/$D72))</f>
        <v>0</v>
      </c>
      <c r="AU72" s="232">
        <f>IF($C72&lt;0,$C72-SUM($G72:AT72),IF(AU$2&gt;=$D72,$C72-SUM($G72:AT72),$C72/$D72))</f>
        <v>0</v>
      </c>
      <c r="AV72" s="232">
        <f>IF($C72&lt;0,$C72-SUM($G72:AU72),IF(AV$2&gt;=$D72,$C72-SUM($G72:AU72),$C72/$D72))</f>
        <v>0</v>
      </c>
      <c r="AW72" s="232">
        <f>IF($C72&lt;0,$C72-SUM($G72:AV72),IF(AW$2&gt;=$D72,$C72-SUM($G72:AV72),$C72/$D72))</f>
        <v>0</v>
      </c>
      <c r="AX72" s="232">
        <f>IF($C72&lt;0,$C72-SUM($G72:AW72),IF(AX$2&gt;=$D72,$C72-SUM($G72:AW72),$C72/$D72))</f>
        <v>0</v>
      </c>
      <c r="AY72" s="232">
        <f>IF($C72&lt;0,$C72-SUM($G72:AX72),IF(AY$2&gt;=$D72,$C72-SUM($G72:AX72),$C72/$D72))</f>
        <v>0</v>
      </c>
      <c r="AZ72" s="232">
        <f>IF($C72&lt;0,$C72-SUM($G72:AY72),IF(AZ$2&gt;=$D72,$C72-SUM($G72:AY72),$C72/$D72))</f>
        <v>0</v>
      </c>
      <c r="BA72" s="232">
        <f>IF($C72&lt;0,$C72-SUM($G72:AZ72),IF(BA$2&gt;=$D72,$C72-SUM($G72:AZ72),$C72/$D72))</f>
        <v>0</v>
      </c>
      <c r="BB72" s="232">
        <f>IF($C72&lt;0,$C72-SUM($G72:BA72),IF(BB$2&gt;=$D72,$C72-SUM($G72:BA72),$C72/$D72))</f>
        <v>0</v>
      </c>
      <c r="BC72" s="232">
        <f>IF($C72&lt;0,$C72-SUM($G72:BB72),IF(BC$2&gt;=$D72,$C72-SUM($G72:BB72),$C72/$D72))</f>
        <v>0</v>
      </c>
      <c r="BD72" s="232">
        <f>IF($C72&lt;0,$C72-SUM($G72:BC72),IF(BD$2&gt;=$D72,$C72-SUM($G72:BC72),$C72/$D72))</f>
        <v>0</v>
      </c>
      <c r="BE72" s="232">
        <f>IF($C72&lt;0,$C72-SUM($G72:BD72),IF(BE$2&gt;=$D72,$C72-SUM($G72:BD72),$C72/$D72))</f>
        <v>0</v>
      </c>
      <c r="BF72" s="232">
        <f>IF($C72&lt;0,$C72-SUM($G72:BE72),IF(BF$2&gt;=$D72,$C72-SUM($G72:BE72),$C72/$D72))</f>
        <v>0</v>
      </c>
      <c r="BG72" s="232">
        <f>IF($C72&lt;0,$C72-SUM($G72:BF72),IF(BG$2&gt;=$D72,$C72-SUM($G72:BF72),$C72/$D72))</f>
        <v>0</v>
      </c>
      <c r="BH72" s="232">
        <f>IF($C72&lt;0,$C72-SUM($G72:BG72),IF(BH$2&gt;=$D72,$C72-SUM($G72:BG72),$C72/$D72))</f>
        <v>0</v>
      </c>
      <c r="BI72" s="232">
        <f>IF($C72&lt;0,$C72-SUM($G72:BH72),IF(BI$2&gt;=$D72,$C72-SUM($G72:BH72),$C72/$D72))</f>
        <v>0</v>
      </c>
      <c r="BJ72" s="232">
        <f>IF($C72&lt;0,$C72-SUM($G72:BI72),IF(BJ$2&gt;=$D72,$C72-SUM($G72:BI72),$C72/$D72))</f>
        <v>0</v>
      </c>
      <c r="BK72" s="232">
        <f>IF($C72&lt;0,$C72-SUM($G72:BJ72),IF(BK$2&gt;=$D72,$C72-SUM($G72:BJ72),$C72/$D72))</f>
        <v>0</v>
      </c>
      <c r="BL72" s="232">
        <f>IF($C72&lt;0,$C72-SUM($G72:BK72),IF(BL$2&gt;=$D72,$C72-SUM($G72:BK72),$C72/$D72))</f>
        <v>0</v>
      </c>
      <c r="BM72" s="232">
        <f>IF($C72&lt;0,$C72-SUM($G72:BL72),IF(BM$2&gt;=$D72,$C72-SUM($G72:BL72),$C72/$D72))</f>
        <v>0</v>
      </c>
      <c r="BN72" s="232">
        <f>IF($C72&lt;0,$C72-SUM($G72:BM72),IF(BN$2&gt;=$D72,$C72-SUM($G72:BM72),$C72/$D72))</f>
        <v>0</v>
      </c>
      <c r="BO72" s="232">
        <f>IF($C72&lt;0,$C72-SUM($G72:BN72),IF(BO$2&gt;=$D72,$C72-SUM($G72:BN72),$C72/$D72))</f>
        <v>0</v>
      </c>
    </row>
    <row r="73" spans="1:67" hidden="1" outlineLevel="1">
      <c r="A73" s="268">
        <v>1</v>
      </c>
      <c r="B73" s="233">
        <f ca="1">(INDEX('Inputs - Summary'!$J$59:$N$68,MATCH(A71,'Inputs - Summary'!$C$59:$C$68,0),A73)/OFFSET('Inputs - Summary'!$I$18,0,A73))-SUMIFS('Inputs - Summary'!$O$74:$O$153,'Inputs - Summary'!$C$74:$C$153,A71,'Inputs - Summary'!$D$74:$D$153,A73)</f>
        <v>1.3679125263295511</v>
      </c>
      <c r="C73" s="227">
        <f t="shared" ca="1" si="52"/>
        <v>1.4994952943933064</v>
      </c>
      <c r="D73" s="228">
        <f>MAX(0,INDEX('Inputs - Summary'!$F$43:$F$52,MATCH(A71,'Inputs - Summary'!$C$43:$C$52,0))-5+A73)</f>
        <v>1</v>
      </c>
      <c r="E73" s="229">
        <f t="shared" ca="1" si="53"/>
        <v>0</v>
      </c>
      <c r="F73" s="230">
        <f t="shared" ca="1" si="54"/>
        <v>1.4994952943933064</v>
      </c>
      <c r="G73" s="231">
        <f t="shared" ca="1" si="55"/>
        <v>1.4994952943933064</v>
      </c>
      <c r="H73" s="232">
        <f ca="1">IF($C73&lt;0,$C73-SUM($G73:G73),IF(H$2&gt;=$D73,$C73-SUM($G73:G73),$C73/$D73))</f>
        <v>0</v>
      </c>
      <c r="I73" s="232">
        <f ca="1">IF($C73&lt;0,$C73-SUM($G73:H73),IF(I$2&gt;=$D73,$C73-SUM($G73:H73),$C73/$D73))</f>
        <v>0</v>
      </c>
      <c r="J73" s="232">
        <f ca="1">IF($C73&lt;0,$C73-SUM($G73:I73),IF(J$2&gt;=$D73,$C73-SUM($G73:I73),$C73/$D73))</f>
        <v>0</v>
      </c>
      <c r="K73" s="232">
        <f ca="1">IF($C73&lt;0,$C73-SUM($G73:J73),IF(K$2&gt;=$D73,$C73-SUM($G73:J73),$C73/$D73))</f>
        <v>0</v>
      </c>
      <c r="L73" s="232">
        <f ca="1">IF($C73&lt;0,$C73-SUM($G73:K73),IF(L$2&gt;=$D73,$C73-SUM($G73:K73),$C73/$D73))</f>
        <v>0</v>
      </c>
      <c r="M73" s="232">
        <f ca="1">IF($C73&lt;0,$C73-SUM($G73:L73),IF(M$2&gt;=$D73,$C73-SUM($G73:L73),$C73/$D73))</f>
        <v>0</v>
      </c>
      <c r="N73" s="232">
        <f ca="1">IF($C73&lt;0,$C73-SUM($G73:M73),IF(N$2&gt;=$D73,$C73-SUM($G73:M73),$C73/$D73))</f>
        <v>0</v>
      </c>
      <c r="O73" s="232">
        <f ca="1">IF($C73&lt;0,$C73-SUM($G73:N73),IF(O$2&gt;=$D73,$C73-SUM($G73:N73),$C73/$D73))</f>
        <v>0</v>
      </c>
      <c r="P73" s="232">
        <f ca="1">IF($C73&lt;0,$C73-SUM($G73:O73),IF(P$2&gt;=$D73,$C73-SUM($G73:O73),$C73/$D73))</f>
        <v>0</v>
      </c>
      <c r="Q73" s="232">
        <f ca="1">IF($C73&lt;0,$C73-SUM($G73:P73),IF(Q$2&gt;=$D73,$C73-SUM($G73:P73),$C73/$D73))</f>
        <v>0</v>
      </c>
      <c r="R73" s="232">
        <f ca="1">IF($C73&lt;0,$C73-SUM($G73:Q73),IF(R$2&gt;=$D73,$C73-SUM($G73:Q73),$C73/$D73))</f>
        <v>0</v>
      </c>
      <c r="S73" s="232">
        <f ca="1">IF($C73&lt;0,$C73-SUM($G73:R73),IF(S$2&gt;=$D73,$C73-SUM($G73:R73),$C73/$D73))</f>
        <v>0</v>
      </c>
      <c r="T73" s="232">
        <f ca="1">IF($C73&lt;0,$C73-SUM($G73:S73),IF(T$2&gt;=$D73,$C73-SUM($G73:S73),$C73/$D73))</f>
        <v>0</v>
      </c>
      <c r="U73" s="232">
        <f ca="1">IF($C73&lt;0,$C73-SUM($G73:T73),IF(U$2&gt;=$D73,$C73-SUM($G73:T73),$C73/$D73))</f>
        <v>0</v>
      </c>
      <c r="V73" s="232">
        <f ca="1">IF($C73&lt;0,$C73-SUM($G73:U73),IF(V$2&gt;=$D73,$C73-SUM($G73:U73),$C73/$D73))</f>
        <v>0</v>
      </c>
      <c r="W73" s="232">
        <f ca="1">IF($C73&lt;0,$C73-SUM($G73:V73),IF(W$2&gt;=$D73,$C73-SUM($G73:V73),$C73/$D73))</f>
        <v>0</v>
      </c>
      <c r="X73" s="232">
        <f ca="1">IF($C73&lt;0,$C73-SUM($G73:W73),IF(X$2&gt;=$D73,$C73-SUM($G73:W73),$C73/$D73))</f>
        <v>0</v>
      </c>
      <c r="Y73" s="232">
        <f ca="1">IF($C73&lt;0,$C73-SUM($G73:X73),IF(Y$2&gt;=$D73,$C73-SUM($G73:X73),$C73/$D73))</f>
        <v>0</v>
      </c>
      <c r="Z73" s="232">
        <f ca="1">IF($C73&lt;0,$C73-SUM($G73:Y73),IF(Z$2&gt;=$D73,$C73-SUM($G73:Y73),$C73/$D73))</f>
        <v>0</v>
      </c>
      <c r="AA73" s="232">
        <f ca="1">IF($C73&lt;0,$C73-SUM($G73:Z73),IF(AA$2&gt;=$D73,$C73-SUM($G73:Z73),$C73/$D73))</f>
        <v>0</v>
      </c>
      <c r="AB73" s="232">
        <f ca="1">IF($C73&lt;0,$C73-SUM($G73:AA73),IF(AB$2&gt;=$D73,$C73-SUM($G73:AA73),$C73/$D73))</f>
        <v>0</v>
      </c>
      <c r="AC73" s="232">
        <f ca="1">IF($C73&lt;0,$C73-SUM($G73:AB73),IF(AC$2&gt;=$D73,$C73-SUM($G73:AB73),$C73/$D73))</f>
        <v>0</v>
      </c>
      <c r="AD73" s="232">
        <f ca="1">IF($C73&lt;0,$C73-SUM($G73:AC73),IF(AD$2&gt;=$D73,$C73-SUM($G73:AC73),$C73/$D73))</f>
        <v>0</v>
      </c>
      <c r="AE73" s="232">
        <f ca="1">IF($C73&lt;0,$C73-SUM($G73:AD73),IF(AE$2&gt;=$D73,$C73-SUM($G73:AD73),$C73/$D73))</f>
        <v>0</v>
      </c>
      <c r="AF73" s="232">
        <f ca="1">IF($C73&lt;0,$C73-SUM($G73:AE73),IF(AF$2&gt;=$D73,$C73-SUM($G73:AE73),$C73/$D73))</f>
        <v>0</v>
      </c>
      <c r="AG73" s="232">
        <f ca="1">IF($C73&lt;0,$C73-SUM($G73:AF73),IF(AG$2&gt;=$D73,$C73-SUM($G73:AF73),$C73/$D73))</f>
        <v>0</v>
      </c>
      <c r="AH73" s="232">
        <f ca="1">IF($C73&lt;0,$C73-SUM($G73:AG73),IF(AH$2&gt;=$D73,$C73-SUM($G73:AG73),$C73/$D73))</f>
        <v>0</v>
      </c>
      <c r="AI73" s="232">
        <f ca="1">IF($C73&lt;0,$C73-SUM($G73:AH73),IF(AI$2&gt;=$D73,$C73-SUM($G73:AH73),$C73/$D73))</f>
        <v>0</v>
      </c>
      <c r="AJ73" s="232">
        <f ca="1">IF($C73&lt;0,$C73-SUM($G73:AI73),IF(AJ$2&gt;=$D73,$C73-SUM($G73:AI73),$C73/$D73))</f>
        <v>0</v>
      </c>
      <c r="AK73" s="232">
        <f ca="1">IF($C73&lt;0,$C73-SUM($G73:AJ73),IF(AK$2&gt;=$D73,$C73-SUM($G73:AJ73),$C73/$D73))</f>
        <v>0</v>
      </c>
      <c r="AL73" s="232">
        <f ca="1">IF($C73&lt;0,$C73-SUM($G73:AK73),IF(AL$2&gt;=$D73,$C73-SUM($G73:AK73),$C73/$D73))</f>
        <v>0</v>
      </c>
      <c r="AM73" s="232">
        <f ca="1">IF($C73&lt;0,$C73-SUM($G73:AL73),IF(AM$2&gt;=$D73,$C73-SUM($G73:AL73),$C73/$D73))</f>
        <v>0</v>
      </c>
      <c r="AN73" s="232">
        <f ca="1">IF($C73&lt;0,$C73-SUM($G73:AM73),IF(AN$2&gt;=$D73,$C73-SUM($G73:AM73),$C73/$D73))</f>
        <v>0</v>
      </c>
      <c r="AO73" s="232">
        <f ca="1">IF($C73&lt;0,$C73-SUM($G73:AN73),IF(AO$2&gt;=$D73,$C73-SUM($G73:AN73),$C73/$D73))</f>
        <v>0</v>
      </c>
      <c r="AP73" s="232">
        <f ca="1">IF($C73&lt;0,$C73-SUM($G73:AO73),IF(AP$2&gt;=$D73,$C73-SUM($G73:AO73),$C73/$D73))</f>
        <v>0</v>
      </c>
      <c r="AQ73" s="232">
        <f ca="1">IF($C73&lt;0,$C73-SUM($G73:AP73),IF(AQ$2&gt;=$D73,$C73-SUM($G73:AP73),$C73/$D73))</f>
        <v>0</v>
      </c>
      <c r="AR73" s="232">
        <f ca="1">IF($C73&lt;0,$C73-SUM($G73:AQ73),IF(AR$2&gt;=$D73,$C73-SUM($G73:AQ73),$C73/$D73))</f>
        <v>0</v>
      </c>
      <c r="AS73" s="232">
        <f ca="1">IF($C73&lt;0,$C73-SUM($G73:AR73),IF(AS$2&gt;=$D73,$C73-SUM($G73:AR73),$C73/$D73))</f>
        <v>0</v>
      </c>
      <c r="AT73" s="232">
        <f ca="1">IF($C73&lt;0,$C73-SUM($G73:AS73),IF(AT$2&gt;=$D73,$C73-SUM($G73:AS73),$C73/$D73))</f>
        <v>0</v>
      </c>
      <c r="AU73" s="232">
        <f ca="1">IF($C73&lt;0,$C73-SUM($G73:AT73),IF(AU$2&gt;=$D73,$C73-SUM($G73:AT73),$C73/$D73))</f>
        <v>0</v>
      </c>
      <c r="AV73" s="232">
        <f ca="1">IF($C73&lt;0,$C73-SUM($G73:AU73),IF(AV$2&gt;=$D73,$C73-SUM($G73:AU73),$C73/$D73))</f>
        <v>0</v>
      </c>
      <c r="AW73" s="232">
        <f ca="1">IF($C73&lt;0,$C73-SUM($G73:AV73),IF(AW$2&gt;=$D73,$C73-SUM($G73:AV73),$C73/$D73))</f>
        <v>0</v>
      </c>
      <c r="AX73" s="232">
        <f ca="1">IF($C73&lt;0,$C73-SUM($G73:AW73),IF(AX$2&gt;=$D73,$C73-SUM($G73:AW73),$C73/$D73))</f>
        <v>0</v>
      </c>
      <c r="AY73" s="232">
        <f ca="1">IF($C73&lt;0,$C73-SUM($G73:AX73),IF(AY$2&gt;=$D73,$C73-SUM($G73:AX73),$C73/$D73))</f>
        <v>0</v>
      </c>
      <c r="AZ73" s="232">
        <f ca="1">IF($C73&lt;0,$C73-SUM($G73:AY73),IF(AZ$2&gt;=$D73,$C73-SUM($G73:AY73),$C73/$D73))</f>
        <v>0</v>
      </c>
      <c r="BA73" s="232">
        <f ca="1">IF($C73&lt;0,$C73-SUM($G73:AZ73),IF(BA$2&gt;=$D73,$C73-SUM($G73:AZ73),$C73/$D73))</f>
        <v>0</v>
      </c>
      <c r="BB73" s="232">
        <f ca="1">IF($C73&lt;0,$C73-SUM($G73:BA73),IF(BB$2&gt;=$D73,$C73-SUM($G73:BA73),$C73/$D73))</f>
        <v>0</v>
      </c>
      <c r="BC73" s="232">
        <f ca="1">IF($C73&lt;0,$C73-SUM($G73:BB73),IF(BC$2&gt;=$D73,$C73-SUM($G73:BB73),$C73/$D73))</f>
        <v>0</v>
      </c>
      <c r="BD73" s="232">
        <f ca="1">IF($C73&lt;0,$C73-SUM($G73:BC73),IF(BD$2&gt;=$D73,$C73-SUM($G73:BC73),$C73/$D73))</f>
        <v>0</v>
      </c>
      <c r="BE73" s="232">
        <f ca="1">IF($C73&lt;0,$C73-SUM($G73:BD73),IF(BE$2&gt;=$D73,$C73-SUM($G73:BD73),$C73/$D73))</f>
        <v>0</v>
      </c>
      <c r="BF73" s="232">
        <f ca="1">IF($C73&lt;0,$C73-SUM($G73:BE73),IF(BF$2&gt;=$D73,$C73-SUM($G73:BE73),$C73/$D73))</f>
        <v>0</v>
      </c>
      <c r="BG73" s="232">
        <f ca="1">IF($C73&lt;0,$C73-SUM($G73:BF73),IF(BG$2&gt;=$D73,$C73-SUM($G73:BF73),$C73/$D73))</f>
        <v>0</v>
      </c>
      <c r="BH73" s="232">
        <f ca="1">IF($C73&lt;0,$C73-SUM($G73:BG73),IF(BH$2&gt;=$D73,$C73-SUM($G73:BG73),$C73/$D73))</f>
        <v>0</v>
      </c>
      <c r="BI73" s="232">
        <f ca="1">IF($C73&lt;0,$C73-SUM($G73:BH73),IF(BI$2&gt;=$D73,$C73-SUM($G73:BH73),$C73/$D73))</f>
        <v>0</v>
      </c>
      <c r="BJ73" s="232">
        <f ca="1">IF($C73&lt;0,$C73-SUM($G73:BI73),IF(BJ$2&gt;=$D73,$C73-SUM($G73:BI73),$C73/$D73))</f>
        <v>0</v>
      </c>
      <c r="BK73" s="232">
        <f ca="1">IF($C73&lt;0,$C73-SUM($G73:BJ73),IF(BK$2&gt;=$D73,$C73-SUM($G73:BJ73),$C73/$D73))</f>
        <v>0</v>
      </c>
      <c r="BL73" s="232">
        <f ca="1">IF($C73&lt;0,$C73-SUM($G73:BK73),IF(BL$2&gt;=$D73,$C73-SUM($G73:BK73),$C73/$D73))</f>
        <v>0</v>
      </c>
      <c r="BM73" s="232">
        <f ca="1">IF($C73&lt;0,$C73-SUM($G73:BL73),IF(BM$2&gt;=$D73,$C73-SUM($G73:BL73),$C73/$D73))</f>
        <v>0</v>
      </c>
      <c r="BN73" s="232">
        <f ca="1">IF($C73&lt;0,$C73-SUM($G73:BM73),IF(BN$2&gt;=$D73,$C73-SUM($G73:BM73),$C73/$D73))</f>
        <v>0</v>
      </c>
      <c r="BO73" s="232">
        <f ca="1">IF($C73&lt;0,$C73-SUM($G73:BN73),IF(BO$2&gt;=$D73,$C73-SUM($G73:BN73),$C73/$D73))</f>
        <v>0</v>
      </c>
    </row>
    <row r="74" spans="1:67" hidden="1" outlineLevel="1">
      <c r="A74" s="268">
        <v>2</v>
      </c>
      <c r="B74" s="233">
        <f ca="1">(INDEX('Inputs - Summary'!$J$59:$N$68,MATCH(A71,'Inputs - Summary'!$C$59:$C$68,0),A74)/OFFSET('Inputs - Summary'!$I$18,0,A74))-SUMIFS('Inputs - Summary'!$O$74:$O$153,'Inputs - Summary'!$C$74:$C$153,A71,'Inputs - Summary'!$D$74:$D$153,A74)</f>
        <v>-0.29602780104602511</v>
      </c>
      <c r="C74" s="227">
        <f t="shared" ca="1" si="52"/>
        <v>-0.32450342118672298</v>
      </c>
      <c r="D74" s="228">
        <f>MAX(0,INDEX('Inputs - Summary'!$F$43:$F$52,MATCH(A71,'Inputs - Summary'!$C$43:$C$52,0))-5+A74)</f>
        <v>2</v>
      </c>
      <c r="E74" s="229">
        <f t="shared" ca="1" si="53"/>
        <v>0</v>
      </c>
      <c r="F74" s="230">
        <f t="shared" ca="1" si="54"/>
        <v>-0.32450342118672298</v>
      </c>
      <c r="G74" s="231">
        <f t="shared" ca="1" si="55"/>
        <v>-0.32450342118672298</v>
      </c>
      <c r="H74" s="232">
        <f ca="1">IF($C74&lt;0,$C74-SUM($G74:G74),IF(H$2&gt;=$D74,$C74-SUM($G74:G74),$C74/$D74))</f>
        <v>0</v>
      </c>
      <c r="I74" s="232">
        <f ca="1">IF($C74&lt;0,$C74-SUM($G74:H74),IF(I$2&gt;=$D74,$C74-SUM($G74:H74),$C74/$D74))</f>
        <v>0</v>
      </c>
      <c r="J74" s="232">
        <f ca="1">IF($C74&lt;0,$C74-SUM($G74:I74),IF(J$2&gt;=$D74,$C74-SUM($G74:I74),$C74/$D74))</f>
        <v>0</v>
      </c>
      <c r="K74" s="232">
        <f ca="1">IF($C74&lt;0,$C74-SUM($G74:J74),IF(K$2&gt;=$D74,$C74-SUM($G74:J74),$C74/$D74))</f>
        <v>0</v>
      </c>
      <c r="L74" s="232">
        <f ca="1">IF($C74&lt;0,$C74-SUM($G74:K74),IF(L$2&gt;=$D74,$C74-SUM($G74:K74),$C74/$D74))</f>
        <v>0</v>
      </c>
      <c r="M74" s="232">
        <f ca="1">IF($C74&lt;0,$C74-SUM($G74:L74),IF(M$2&gt;=$D74,$C74-SUM($G74:L74),$C74/$D74))</f>
        <v>0</v>
      </c>
      <c r="N74" s="232">
        <f ca="1">IF($C74&lt;0,$C74-SUM($G74:M74),IF(N$2&gt;=$D74,$C74-SUM($G74:M74),$C74/$D74))</f>
        <v>0</v>
      </c>
      <c r="O74" s="232">
        <f ca="1">IF($C74&lt;0,$C74-SUM($G74:N74),IF(O$2&gt;=$D74,$C74-SUM($G74:N74),$C74/$D74))</f>
        <v>0</v>
      </c>
      <c r="P74" s="232">
        <f ca="1">IF($C74&lt;0,$C74-SUM($G74:O74),IF(P$2&gt;=$D74,$C74-SUM($G74:O74),$C74/$D74))</f>
        <v>0</v>
      </c>
      <c r="Q74" s="232">
        <f ca="1">IF($C74&lt;0,$C74-SUM($G74:P74),IF(Q$2&gt;=$D74,$C74-SUM($G74:P74),$C74/$D74))</f>
        <v>0</v>
      </c>
      <c r="R74" s="232">
        <f ca="1">IF($C74&lt;0,$C74-SUM($G74:Q74),IF(R$2&gt;=$D74,$C74-SUM($G74:Q74),$C74/$D74))</f>
        <v>0</v>
      </c>
      <c r="S74" s="232">
        <f ca="1">IF($C74&lt;0,$C74-SUM($G74:R74),IF(S$2&gt;=$D74,$C74-SUM($G74:R74),$C74/$D74))</f>
        <v>0</v>
      </c>
      <c r="T74" s="232">
        <f ca="1">IF($C74&lt;0,$C74-SUM($G74:S74),IF(T$2&gt;=$D74,$C74-SUM($G74:S74),$C74/$D74))</f>
        <v>0</v>
      </c>
      <c r="U74" s="232">
        <f ca="1">IF($C74&lt;0,$C74-SUM($G74:T74),IF(U$2&gt;=$D74,$C74-SUM($G74:T74),$C74/$D74))</f>
        <v>0</v>
      </c>
      <c r="V74" s="232">
        <f ca="1">IF($C74&lt;0,$C74-SUM($G74:U74),IF(V$2&gt;=$D74,$C74-SUM($G74:U74),$C74/$D74))</f>
        <v>0</v>
      </c>
      <c r="W74" s="232">
        <f ca="1">IF($C74&lt;0,$C74-SUM($G74:V74),IF(W$2&gt;=$D74,$C74-SUM($G74:V74),$C74/$D74))</f>
        <v>0</v>
      </c>
      <c r="X74" s="232">
        <f ca="1">IF($C74&lt;0,$C74-SUM($G74:W74),IF(X$2&gt;=$D74,$C74-SUM($G74:W74),$C74/$D74))</f>
        <v>0</v>
      </c>
      <c r="Y74" s="232">
        <f ca="1">IF($C74&lt;0,$C74-SUM($G74:X74),IF(Y$2&gt;=$D74,$C74-SUM($G74:X74),$C74/$D74))</f>
        <v>0</v>
      </c>
      <c r="Z74" s="232">
        <f ca="1">IF($C74&lt;0,$C74-SUM($G74:Y74),IF(Z$2&gt;=$D74,$C74-SUM($G74:Y74),$C74/$D74))</f>
        <v>0</v>
      </c>
      <c r="AA74" s="232">
        <f ca="1">IF($C74&lt;0,$C74-SUM($G74:Z74),IF(AA$2&gt;=$D74,$C74-SUM($G74:Z74),$C74/$D74))</f>
        <v>0</v>
      </c>
      <c r="AB74" s="232">
        <f ca="1">IF($C74&lt;0,$C74-SUM($G74:AA74),IF(AB$2&gt;=$D74,$C74-SUM($G74:AA74),$C74/$D74))</f>
        <v>0</v>
      </c>
      <c r="AC74" s="232">
        <f ca="1">IF($C74&lt;0,$C74-SUM($G74:AB74),IF(AC$2&gt;=$D74,$C74-SUM($G74:AB74),$C74/$D74))</f>
        <v>0</v>
      </c>
      <c r="AD74" s="232">
        <f ca="1">IF($C74&lt;0,$C74-SUM($G74:AC74),IF(AD$2&gt;=$D74,$C74-SUM($G74:AC74),$C74/$D74))</f>
        <v>0</v>
      </c>
      <c r="AE74" s="232">
        <f ca="1">IF($C74&lt;0,$C74-SUM($G74:AD74),IF(AE$2&gt;=$D74,$C74-SUM($G74:AD74),$C74/$D74))</f>
        <v>0</v>
      </c>
      <c r="AF74" s="232">
        <f ca="1">IF($C74&lt;0,$C74-SUM($G74:AE74),IF(AF$2&gt;=$D74,$C74-SUM($G74:AE74),$C74/$D74))</f>
        <v>0</v>
      </c>
      <c r="AG74" s="232">
        <f ca="1">IF($C74&lt;0,$C74-SUM($G74:AF74),IF(AG$2&gt;=$D74,$C74-SUM($G74:AF74),$C74/$D74))</f>
        <v>0</v>
      </c>
      <c r="AH74" s="232">
        <f ca="1">IF($C74&lt;0,$C74-SUM($G74:AG74),IF(AH$2&gt;=$D74,$C74-SUM($G74:AG74),$C74/$D74))</f>
        <v>0</v>
      </c>
      <c r="AI74" s="232">
        <f ca="1">IF($C74&lt;0,$C74-SUM($G74:AH74),IF(AI$2&gt;=$D74,$C74-SUM($G74:AH74),$C74/$D74))</f>
        <v>0</v>
      </c>
      <c r="AJ74" s="232">
        <f ca="1">IF($C74&lt;0,$C74-SUM($G74:AI74),IF(AJ$2&gt;=$D74,$C74-SUM($G74:AI74),$C74/$D74))</f>
        <v>0</v>
      </c>
      <c r="AK74" s="232">
        <f ca="1">IF($C74&lt;0,$C74-SUM($G74:AJ74),IF(AK$2&gt;=$D74,$C74-SUM($G74:AJ74),$C74/$D74))</f>
        <v>0</v>
      </c>
      <c r="AL74" s="232">
        <f ca="1">IF($C74&lt;0,$C74-SUM($G74:AK74),IF(AL$2&gt;=$D74,$C74-SUM($G74:AK74),$C74/$D74))</f>
        <v>0</v>
      </c>
      <c r="AM74" s="232">
        <f ca="1">IF($C74&lt;0,$C74-SUM($G74:AL74),IF(AM$2&gt;=$D74,$C74-SUM($G74:AL74),$C74/$D74))</f>
        <v>0</v>
      </c>
      <c r="AN74" s="232">
        <f ca="1">IF($C74&lt;0,$C74-SUM($G74:AM74),IF(AN$2&gt;=$D74,$C74-SUM($G74:AM74),$C74/$D74))</f>
        <v>0</v>
      </c>
      <c r="AO74" s="232">
        <f ca="1">IF($C74&lt;0,$C74-SUM($G74:AN74),IF(AO$2&gt;=$D74,$C74-SUM($G74:AN74),$C74/$D74))</f>
        <v>0</v>
      </c>
      <c r="AP74" s="232">
        <f ca="1">IF($C74&lt;0,$C74-SUM($G74:AO74),IF(AP$2&gt;=$D74,$C74-SUM($G74:AO74),$C74/$D74))</f>
        <v>0</v>
      </c>
      <c r="AQ74" s="232">
        <f ca="1">IF($C74&lt;0,$C74-SUM($G74:AP74),IF(AQ$2&gt;=$D74,$C74-SUM($G74:AP74),$C74/$D74))</f>
        <v>0</v>
      </c>
      <c r="AR74" s="232">
        <f ca="1">IF($C74&lt;0,$C74-SUM($G74:AQ74),IF(AR$2&gt;=$D74,$C74-SUM($G74:AQ74),$C74/$D74))</f>
        <v>0</v>
      </c>
      <c r="AS74" s="232">
        <f ca="1">IF($C74&lt;0,$C74-SUM($G74:AR74),IF(AS$2&gt;=$D74,$C74-SUM($G74:AR74),$C74/$D74))</f>
        <v>0</v>
      </c>
      <c r="AT74" s="232">
        <f ca="1">IF($C74&lt;0,$C74-SUM($G74:AS74),IF(AT$2&gt;=$D74,$C74-SUM($G74:AS74),$C74/$D74))</f>
        <v>0</v>
      </c>
      <c r="AU74" s="232">
        <f ca="1">IF($C74&lt;0,$C74-SUM($G74:AT74),IF(AU$2&gt;=$D74,$C74-SUM($G74:AT74),$C74/$D74))</f>
        <v>0</v>
      </c>
      <c r="AV74" s="232">
        <f ca="1">IF($C74&lt;0,$C74-SUM($G74:AU74),IF(AV$2&gt;=$D74,$C74-SUM($G74:AU74),$C74/$D74))</f>
        <v>0</v>
      </c>
      <c r="AW74" s="232">
        <f ca="1">IF($C74&lt;0,$C74-SUM($G74:AV74),IF(AW$2&gt;=$D74,$C74-SUM($G74:AV74),$C74/$D74))</f>
        <v>0</v>
      </c>
      <c r="AX74" s="232">
        <f ca="1">IF($C74&lt;0,$C74-SUM($G74:AW74),IF(AX$2&gt;=$D74,$C74-SUM($G74:AW74),$C74/$D74))</f>
        <v>0</v>
      </c>
      <c r="AY74" s="232">
        <f ca="1">IF($C74&lt;0,$C74-SUM($G74:AX74),IF(AY$2&gt;=$D74,$C74-SUM($G74:AX74),$C74/$D74))</f>
        <v>0</v>
      </c>
      <c r="AZ74" s="232">
        <f ca="1">IF($C74&lt;0,$C74-SUM($G74:AY74),IF(AZ$2&gt;=$D74,$C74-SUM($G74:AY74),$C74/$D74))</f>
        <v>0</v>
      </c>
      <c r="BA74" s="232">
        <f ca="1">IF($C74&lt;0,$C74-SUM($G74:AZ74),IF(BA$2&gt;=$D74,$C74-SUM($G74:AZ74),$C74/$D74))</f>
        <v>0</v>
      </c>
      <c r="BB74" s="232">
        <f ca="1">IF($C74&lt;0,$C74-SUM($G74:BA74),IF(BB$2&gt;=$D74,$C74-SUM($G74:BA74),$C74/$D74))</f>
        <v>0</v>
      </c>
      <c r="BC74" s="232">
        <f ca="1">IF($C74&lt;0,$C74-SUM($G74:BB74),IF(BC$2&gt;=$D74,$C74-SUM($G74:BB74),$C74/$D74))</f>
        <v>0</v>
      </c>
      <c r="BD74" s="232">
        <f ca="1">IF($C74&lt;0,$C74-SUM($G74:BC74),IF(BD$2&gt;=$D74,$C74-SUM($G74:BC74),$C74/$D74))</f>
        <v>0</v>
      </c>
      <c r="BE74" s="232">
        <f ca="1">IF($C74&lt;0,$C74-SUM($G74:BD74),IF(BE$2&gt;=$D74,$C74-SUM($G74:BD74),$C74/$D74))</f>
        <v>0</v>
      </c>
      <c r="BF74" s="232">
        <f ca="1">IF($C74&lt;0,$C74-SUM($G74:BE74),IF(BF$2&gt;=$D74,$C74-SUM($G74:BE74),$C74/$D74))</f>
        <v>0</v>
      </c>
      <c r="BG74" s="232">
        <f ca="1">IF($C74&lt;0,$C74-SUM($G74:BF74),IF(BG$2&gt;=$D74,$C74-SUM($G74:BF74),$C74/$D74))</f>
        <v>0</v>
      </c>
      <c r="BH74" s="232">
        <f ca="1">IF($C74&lt;0,$C74-SUM($G74:BG74),IF(BH$2&gt;=$D74,$C74-SUM($G74:BG74),$C74/$D74))</f>
        <v>0</v>
      </c>
      <c r="BI74" s="232">
        <f ca="1">IF($C74&lt;0,$C74-SUM($G74:BH74),IF(BI$2&gt;=$D74,$C74-SUM($G74:BH74),$C74/$D74))</f>
        <v>0</v>
      </c>
      <c r="BJ74" s="232">
        <f ca="1">IF($C74&lt;0,$C74-SUM($G74:BI74),IF(BJ$2&gt;=$D74,$C74-SUM($G74:BI74),$C74/$D74))</f>
        <v>0</v>
      </c>
      <c r="BK74" s="232">
        <f ca="1">IF($C74&lt;0,$C74-SUM($G74:BJ74),IF(BK$2&gt;=$D74,$C74-SUM($G74:BJ74),$C74/$D74))</f>
        <v>0</v>
      </c>
      <c r="BL74" s="232">
        <f ca="1">IF($C74&lt;0,$C74-SUM($G74:BK74),IF(BL$2&gt;=$D74,$C74-SUM($G74:BK74),$C74/$D74))</f>
        <v>0</v>
      </c>
      <c r="BM74" s="232">
        <f ca="1">IF($C74&lt;0,$C74-SUM($G74:BL74),IF(BM$2&gt;=$D74,$C74-SUM($G74:BL74),$C74/$D74))</f>
        <v>0</v>
      </c>
      <c r="BN74" s="232">
        <f ca="1">IF($C74&lt;0,$C74-SUM($G74:BM74),IF(BN$2&gt;=$D74,$C74-SUM($G74:BM74),$C74/$D74))</f>
        <v>0</v>
      </c>
      <c r="BO74" s="232">
        <f ca="1">IF($C74&lt;0,$C74-SUM($G74:BN74),IF(BO$2&gt;=$D74,$C74-SUM($G74:BN74),$C74/$D74))</f>
        <v>0</v>
      </c>
    </row>
    <row r="75" spans="1:67" hidden="1" outlineLevel="1">
      <c r="A75" s="268">
        <v>3</v>
      </c>
      <c r="B75" s="233">
        <f ca="1">(INDEX('Inputs - Summary'!$J$59:$N$68,MATCH(A71,'Inputs - Summary'!$C$59:$C$68,0),A75)/OFFSET('Inputs - Summary'!$I$18,0,A75))-SUMIFS('Inputs - Summary'!$O$74:$O$153,'Inputs - Summary'!$C$74:$C$153,A71,'Inputs - Summary'!$D$74:$D$153,A75)</f>
        <v>3.621225280990541</v>
      </c>
      <c r="C75" s="227">
        <f t="shared" ca="1" si="52"/>
        <v>3.9695595765567417</v>
      </c>
      <c r="D75" s="228">
        <f>MAX(0,INDEX('Inputs - Summary'!$F$43:$F$52,MATCH(A71,'Inputs - Summary'!$C$43:$C$52,0))-5+A75)</f>
        <v>3</v>
      </c>
      <c r="E75" s="229">
        <f t="shared" ca="1" si="53"/>
        <v>0</v>
      </c>
      <c r="F75" s="230">
        <f t="shared" ca="1" si="54"/>
        <v>3.9695595765567417</v>
      </c>
      <c r="G75" s="231">
        <f t="shared" ca="1" si="55"/>
        <v>1.3231865255189139</v>
      </c>
      <c r="H75" s="232">
        <f ca="1">IF($C75&lt;0,$C75-SUM($G75:G75),IF(H$2&gt;=$D75,$C75-SUM($G75:G75),$C75/$D75))</f>
        <v>1.3231865255189139</v>
      </c>
      <c r="I75" s="232">
        <f ca="1">IF($C75&lt;0,$C75-SUM($G75:H75),IF(I$2&gt;=$D75,$C75-SUM($G75:H75),$C75/$D75))</f>
        <v>1.3231865255189139</v>
      </c>
      <c r="J75" s="232">
        <f ca="1">IF($C75&lt;0,$C75-SUM($G75:I75),IF(J$2&gt;=$D75,$C75-SUM($G75:I75),$C75/$D75))</f>
        <v>0</v>
      </c>
      <c r="K75" s="232">
        <f ca="1">IF($C75&lt;0,$C75-SUM($G75:J75),IF(K$2&gt;=$D75,$C75-SUM($G75:J75),$C75/$D75))</f>
        <v>0</v>
      </c>
      <c r="L75" s="232">
        <f ca="1">IF($C75&lt;0,$C75-SUM($G75:K75),IF(L$2&gt;=$D75,$C75-SUM($G75:K75),$C75/$D75))</f>
        <v>0</v>
      </c>
      <c r="M75" s="232">
        <f ca="1">IF($C75&lt;0,$C75-SUM($G75:L75),IF(M$2&gt;=$D75,$C75-SUM($G75:L75),$C75/$D75))</f>
        <v>0</v>
      </c>
      <c r="N75" s="232">
        <f ca="1">IF($C75&lt;0,$C75-SUM($G75:M75),IF(N$2&gt;=$D75,$C75-SUM($G75:M75),$C75/$D75))</f>
        <v>0</v>
      </c>
      <c r="O75" s="232">
        <f ca="1">IF($C75&lt;0,$C75-SUM($G75:N75),IF(O$2&gt;=$D75,$C75-SUM($G75:N75),$C75/$D75))</f>
        <v>0</v>
      </c>
      <c r="P75" s="232">
        <f ca="1">IF($C75&lt;0,$C75-SUM($G75:O75),IF(P$2&gt;=$D75,$C75-SUM($G75:O75),$C75/$D75))</f>
        <v>0</v>
      </c>
      <c r="Q75" s="232">
        <f ca="1">IF($C75&lt;0,$C75-SUM($G75:P75),IF(Q$2&gt;=$D75,$C75-SUM($G75:P75),$C75/$D75))</f>
        <v>0</v>
      </c>
      <c r="R75" s="232">
        <f ca="1">IF($C75&lt;0,$C75-SUM($G75:Q75),IF(R$2&gt;=$D75,$C75-SUM($G75:Q75),$C75/$D75))</f>
        <v>0</v>
      </c>
      <c r="S75" s="232">
        <f ca="1">IF($C75&lt;0,$C75-SUM($G75:R75),IF(S$2&gt;=$D75,$C75-SUM($G75:R75),$C75/$D75))</f>
        <v>0</v>
      </c>
      <c r="T75" s="232">
        <f ca="1">IF($C75&lt;0,$C75-SUM($G75:S75),IF(T$2&gt;=$D75,$C75-SUM($G75:S75),$C75/$D75))</f>
        <v>0</v>
      </c>
      <c r="U75" s="232">
        <f ca="1">IF($C75&lt;0,$C75-SUM($G75:T75),IF(U$2&gt;=$D75,$C75-SUM($G75:T75),$C75/$D75))</f>
        <v>0</v>
      </c>
      <c r="V75" s="232">
        <f ca="1">IF($C75&lt;0,$C75-SUM($G75:U75),IF(V$2&gt;=$D75,$C75-SUM($G75:U75),$C75/$D75))</f>
        <v>0</v>
      </c>
      <c r="W75" s="232">
        <f ca="1">IF($C75&lt;0,$C75-SUM($G75:V75),IF(W$2&gt;=$D75,$C75-SUM($G75:V75),$C75/$D75))</f>
        <v>0</v>
      </c>
      <c r="X75" s="232">
        <f ca="1">IF($C75&lt;0,$C75-SUM($G75:W75),IF(X$2&gt;=$D75,$C75-SUM($G75:W75),$C75/$D75))</f>
        <v>0</v>
      </c>
      <c r="Y75" s="232">
        <f ca="1">IF($C75&lt;0,$C75-SUM($G75:X75),IF(Y$2&gt;=$D75,$C75-SUM($G75:X75),$C75/$D75))</f>
        <v>0</v>
      </c>
      <c r="Z75" s="232">
        <f ca="1">IF($C75&lt;0,$C75-SUM($G75:Y75),IF(Z$2&gt;=$D75,$C75-SUM($G75:Y75),$C75/$D75))</f>
        <v>0</v>
      </c>
      <c r="AA75" s="232">
        <f ca="1">IF($C75&lt;0,$C75-SUM($G75:Z75),IF(AA$2&gt;=$D75,$C75-SUM($G75:Z75),$C75/$D75))</f>
        <v>0</v>
      </c>
      <c r="AB75" s="232">
        <f ca="1">IF($C75&lt;0,$C75-SUM($G75:AA75),IF(AB$2&gt;=$D75,$C75-SUM($G75:AA75),$C75/$D75))</f>
        <v>0</v>
      </c>
      <c r="AC75" s="232">
        <f ca="1">IF($C75&lt;0,$C75-SUM($G75:AB75),IF(AC$2&gt;=$D75,$C75-SUM($G75:AB75),$C75/$D75))</f>
        <v>0</v>
      </c>
      <c r="AD75" s="232">
        <f ca="1">IF($C75&lt;0,$C75-SUM($G75:AC75),IF(AD$2&gt;=$D75,$C75-SUM($G75:AC75),$C75/$D75))</f>
        <v>0</v>
      </c>
      <c r="AE75" s="232">
        <f ca="1">IF($C75&lt;0,$C75-SUM($G75:AD75),IF(AE$2&gt;=$D75,$C75-SUM($G75:AD75),$C75/$D75))</f>
        <v>0</v>
      </c>
      <c r="AF75" s="232">
        <f ca="1">IF($C75&lt;0,$C75-SUM($G75:AE75),IF(AF$2&gt;=$D75,$C75-SUM($G75:AE75),$C75/$D75))</f>
        <v>0</v>
      </c>
      <c r="AG75" s="232">
        <f ca="1">IF($C75&lt;0,$C75-SUM($G75:AF75),IF(AG$2&gt;=$D75,$C75-SUM($G75:AF75),$C75/$D75))</f>
        <v>0</v>
      </c>
      <c r="AH75" s="232">
        <f ca="1">IF($C75&lt;0,$C75-SUM($G75:AG75),IF(AH$2&gt;=$D75,$C75-SUM($G75:AG75),$C75/$D75))</f>
        <v>0</v>
      </c>
      <c r="AI75" s="232">
        <f ca="1">IF($C75&lt;0,$C75-SUM($G75:AH75),IF(AI$2&gt;=$D75,$C75-SUM($G75:AH75),$C75/$D75))</f>
        <v>0</v>
      </c>
      <c r="AJ75" s="232">
        <f ca="1">IF($C75&lt;0,$C75-SUM($G75:AI75),IF(AJ$2&gt;=$D75,$C75-SUM($G75:AI75),$C75/$D75))</f>
        <v>0</v>
      </c>
      <c r="AK75" s="232">
        <f ca="1">IF($C75&lt;0,$C75-SUM($G75:AJ75),IF(AK$2&gt;=$D75,$C75-SUM($G75:AJ75),$C75/$D75))</f>
        <v>0</v>
      </c>
      <c r="AL75" s="232">
        <f ca="1">IF($C75&lt;0,$C75-SUM($G75:AK75),IF(AL$2&gt;=$D75,$C75-SUM($G75:AK75),$C75/$D75))</f>
        <v>0</v>
      </c>
      <c r="AM75" s="232">
        <f ca="1">IF($C75&lt;0,$C75-SUM($G75:AL75),IF(AM$2&gt;=$D75,$C75-SUM($G75:AL75),$C75/$D75))</f>
        <v>0</v>
      </c>
      <c r="AN75" s="232">
        <f ca="1">IF($C75&lt;0,$C75-SUM($G75:AM75),IF(AN$2&gt;=$D75,$C75-SUM($G75:AM75),$C75/$D75))</f>
        <v>0</v>
      </c>
      <c r="AO75" s="232">
        <f ca="1">IF($C75&lt;0,$C75-SUM($G75:AN75),IF(AO$2&gt;=$D75,$C75-SUM($G75:AN75),$C75/$D75))</f>
        <v>0</v>
      </c>
      <c r="AP75" s="232">
        <f ca="1">IF($C75&lt;0,$C75-SUM($G75:AO75),IF(AP$2&gt;=$D75,$C75-SUM($G75:AO75),$C75/$D75))</f>
        <v>0</v>
      </c>
      <c r="AQ75" s="232">
        <f ca="1">IF($C75&lt;0,$C75-SUM($G75:AP75),IF(AQ$2&gt;=$D75,$C75-SUM($G75:AP75),$C75/$D75))</f>
        <v>0</v>
      </c>
      <c r="AR75" s="232">
        <f ca="1">IF($C75&lt;0,$C75-SUM($G75:AQ75),IF(AR$2&gt;=$D75,$C75-SUM($G75:AQ75),$C75/$D75))</f>
        <v>0</v>
      </c>
      <c r="AS75" s="232">
        <f ca="1">IF($C75&lt;0,$C75-SUM($G75:AR75),IF(AS$2&gt;=$D75,$C75-SUM($G75:AR75),$C75/$D75))</f>
        <v>0</v>
      </c>
      <c r="AT75" s="232">
        <f ca="1">IF($C75&lt;0,$C75-SUM($G75:AS75),IF(AT$2&gt;=$D75,$C75-SUM($G75:AS75),$C75/$D75))</f>
        <v>0</v>
      </c>
      <c r="AU75" s="232">
        <f ca="1">IF($C75&lt;0,$C75-SUM($G75:AT75),IF(AU$2&gt;=$D75,$C75-SUM($G75:AT75),$C75/$D75))</f>
        <v>0</v>
      </c>
      <c r="AV75" s="232">
        <f ca="1">IF($C75&lt;0,$C75-SUM($G75:AU75),IF(AV$2&gt;=$D75,$C75-SUM($G75:AU75),$C75/$D75))</f>
        <v>0</v>
      </c>
      <c r="AW75" s="232">
        <f ca="1">IF($C75&lt;0,$C75-SUM($G75:AV75),IF(AW$2&gt;=$D75,$C75-SUM($G75:AV75),$C75/$D75))</f>
        <v>0</v>
      </c>
      <c r="AX75" s="232">
        <f ca="1">IF($C75&lt;0,$C75-SUM($G75:AW75),IF(AX$2&gt;=$D75,$C75-SUM($G75:AW75),$C75/$D75))</f>
        <v>0</v>
      </c>
      <c r="AY75" s="232">
        <f ca="1">IF($C75&lt;0,$C75-SUM($G75:AX75),IF(AY$2&gt;=$D75,$C75-SUM($G75:AX75),$C75/$D75))</f>
        <v>0</v>
      </c>
      <c r="AZ75" s="232">
        <f ca="1">IF($C75&lt;0,$C75-SUM($G75:AY75),IF(AZ$2&gt;=$D75,$C75-SUM($G75:AY75),$C75/$D75))</f>
        <v>0</v>
      </c>
      <c r="BA75" s="232">
        <f ca="1">IF($C75&lt;0,$C75-SUM($G75:AZ75),IF(BA$2&gt;=$D75,$C75-SUM($G75:AZ75),$C75/$D75))</f>
        <v>0</v>
      </c>
      <c r="BB75" s="232">
        <f ca="1">IF($C75&lt;0,$C75-SUM($G75:BA75),IF(BB$2&gt;=$D75,$C75-SUM($G75:BA75),$C75/$D75))</f>
        <v>0</v>
      </c>
      <c r="BC75" s="232">
        <f ca="1">IF($C75&lt;0,$C75-SUM($G75:BB75),IF(BC$2&gt;=$D75,$C75-SUM($G75:BB75),$C75/$D75))</f>
        <v>0</v>
      </c>
      <c r="BD75" s="232">
        <f ca="1">IF($C75&lt;0,$C75-SUM($G75:BC75),IF(BD$2&gt;=$D75,$C75-SUM($G75:BC75),$C75/$D75))</f>
        <v>0</v>
      </c>
      <c r="BE75" s="232">
        <f ca="1">IF($C75&lt;0,$C75-SUM($G75:BD75),IF(BE$2&gt;=$D75,$C75-SUM($G75:BD75),$C75/$D75))</f>
        <v>0</v>
      </c>
      <c r="BF75" s="232">
        <f ca="1">IF($C75&lt;0,$C75-SUM($G75:BE75),IF(BF$2&gt;=$D75,$C75-SUM($G75:BE75),$C75/$D75))</f>
        <v>0</v>
      </c>
      <c r="BG75" s="232">
        <f ca="1">IF($C75&lt;0,$C75-SUM($G75:BF75),IF(BG$2&gt;=$D75,$C75-SUM($G75:BF75),$C75/$D75))</f>
        <v>0</v>
      </c>
      <c r="BH75" s="232">
        <f ca="1">IF($C75&lt;0,$C75-SUM($G75:BG75),IF(BH$2&gt;=$D75,$C75-SUM($G75:BG75),$C75/$D75))</f>
        <v>0</v>
      </c>
      <c r="BI75" s="232">
        <f ca="1">IF($C75&lt;0,$C75-SUM($G75:BH75),IF(BI$2&gt;=$D75,$C75-SUM($G75:BH75),$C75/$D75))</f>
        <v>0</v>
      </c>
      <c r="BJ75" s="232">
        <f ca="1">IF($C75&lt;0,$C75-SUM($G75:BI75),IF(BJ$2&gt;=$D75,$C75-SUM($G75:BI75),$C75/$D75))</f>
        <v>0</v>
      </c>
      <c r="BK75" s="232">
        <f ca="1">IF($C75&lt;0,$C75-SUM($G75:BJ75),IF(BK$2&gt;=$D75,$C75-SUM($G75:BJ75),$C75/$D75))</f>
        <v>0</v>
      </c>
      <c r="BL75" s="232">
        <f ca="1">IF($C75&lt;0,$C75-SUM($G75:BK75),IF(BL$2&gt;=$D75,$C75-SUM($G75:BK75),$C75/$D75))</f>
        <v>0</v>
      </c>
      <c r="BM75" s="232">
        <f ca="1">IF($C75&lt;0,$C75-SUM($G75:BL75),IF(BM$2&gt;=$D75,$C75-SUM($G75:BL75),$C75/$D75))</f>
        <v>0</v>
      </c>
      <c r="BN75" s="232">
        <f ca="1">IF($C75&lt;0,$C75-SUM($G75:BM75),IF(BN$2&gt;=$D75,$C75-SUM($G75:BM75),$C75/$D75))</f>
        <v>0</v>
      </c>
      <c r="BO75" s="232">
        <f ca="1">IF($C75&lt;0,$C75-SUM($G75:BN75),IF(BO$2&gt;=$D75,$C75-SUM($G75:BN75),$C75/$D75))</f>
        <v>0</v>
      </c>
    </row>
    <row r="76" spans="1:67" hidden="1" outlineLevel="1">
      <c r="A76" s="268">
        <v>4</v>
      </c>
      <c r="B76" s="233">
        <f ca="1">(INDEX('Inputs - Summary'!$J$59:$N$68,MATCH(A71,'Inputs - Summary'!$C$59:$C$68,0),A76)/OFFSET('Inputs - Summary'!$I$18,0,A76))-SUMIFS('Inputs - Summary'!$O$74:$O$153,'Inputs - Summary'!$C$74:$C$153,A71,'Inputs - Summary'!$D$74:$D$153,A76)</f>
        <v>5.4333083276200185</v>
      </c>
      <c r="C76" s="227">
        <f t="shared" ca="1" si="52"/>
        <v>5.9559512128419483</v>
      </c>
      <c r="D76" s="228">
        <f>MAX(0,INDEX('Inputs - Summary'!$F$43:$F$52,MATCH(A71,'Inputs - Summary'!$C$43:$C$52,0))-5+A76)</f>
        <v>4</v>
      </c>
      <c r="E76" s="229">
        <f t="shared" ca="1" si="53"/>
        <v>0</v>
      </c>
      <c r="F76" s="230">
        <f t="shared" ca="1" si="54"/>
        <v>5.9559512128419483</v>
      </c>
      <c r="G76" s="231">
        <f t="shared" ca="1" si="55"/>
        <v>1.4889878032104871</v>
      </c>
      <c r="H76" s="232">
        <f ca="1">IF($C76&lt;0,$C76-SUM($G76:G76),IF(H$2&gt;=$D76,$C76-SUM($G76:G76),$C76/$D76))</f>
        <v>1.4889878032104871</v>
      </c>
      <c r="I76" s="232">
        <f ca="1">IF($C76&lt;0,$C76-SUM($G76:H76),IF(I$2&gt;=$D76,$C76-SUM($G76:H76),$C76/$D76))</f>
        <v>1.4889878032104871</v>
      </c>
      <c r="J76" s="232">
        <f ca="1">IF($C76&lt;0,$C76-SUM($G76:I76),IF(J$2&gt;=$D76,$C76-SUM($G76:I76),$C76/$D76))</f>
        <v>1.4889878032104873</v>
      </c>
      <c r="K76" s="232">
        <f ca="1">IF($C76&lt;0,$C76-SUM($G76:J76),IF(K$2&gt;=$D76,$C76-SUM($G76:J76),$C76/$D76))</f>
        <v>0</v>
      </c>
      <c r="L76" s="232">
        <f ca="1">IF($C76&lt;0,$C76-SUM($G76:K76),IF(L$2&gt;=$D76,$C76-SUM($G76:K76),$C76/$D76))</f>
        <v>0</v>
      </c>
      <c r="M76" s="232">
        <f ca="1">IF($C76&lt;0,$C76-SUM($G76:L76),IF(M$2&gt;=$D76,$C76-SUM($G76:L76),$C76/$D76))</f>
        <v>0</v>
      </c>
      <c r="N76" s="232">
        <f ca="1">IF($C76&lt;0,$C76-SUM($G76:M76),IF(N$2&gt;=$D76,$C76-SUM($G76:M76),$C76/$D76))</f>
        <v>0</v>
      </c>
      <c r="O76" s="232">
        <f ca="1">IF($C76&lt;0,$C76-SUM($G76:N76),IF(O$2&gt;=$D76,$C76-SUM($G76:N76),$C76/$D76))</f>
        <v>0</v>
      </c>
      <c r="P76" s="232">
        <f ca="1">IF($C76&lt;0,$C76-SUM($G76:O76),IF(P$2&gt;=$D76,$C76-SUM($G76:O76),$C76/$D76))</f>
        <v>0</v>
      </c>
      <c r="Q76" s="232">
        <f ca="1">IF($C76&lt;0,$C76-SUM($G76:P76),IF(Q$2&gt;=$D76,$C76-SUM($G76:P76),$C76/$D76))</f>
        <v>0</v>
      </c>
      <c r="R76" s="232">
        <f ca="1">IF($C76&lt;0,$C76-SUM($G76:Q76),IF(R$2&gt;=$D76,$C76-SUM($G76:Q76),$C76/$D76))</f>
        <v>0</v>
      </c>
      <c r="S76" s="232">
        <f ca="1">IF($C76&lt;0,$C76-SUM($G76:R76),IF(S$2&gt;=$D76,$C76-SUM($G76:R76),$C76/$D76))</f>
        <v>0</v>
      </c>
      <c r="T76" s="232">
        <f ca="1">IF($C76&lt;0,$C76-SUM($G76:S76),IF(T$2&gt;=$D76,$C76-SUM($G76:S76),$C76/$D76))</f>
        <v>0</v>
      </c>
      <c r="U76" s="232">
        <f ca="1">IF($C76&lt;0,$C76-SUM($G76:T76),IF(U$2&gt;=$D76,$C76-SUM($G76:T76),$C76/$D76))</f>
        <v>0</v>
      </c>
      <c r="V76" s="232">
        <f ca="1">IF($C76&lt;0,$C76-SUM($G76:U76),IF(V$2&gt;=$D76,$C76-SUM($G76:U76),$C76/$D76))</f>
        <v>0</v>
      </c>
      <c r="W76" s="232">
        <f ca="1">IF($C76&lt;0,$C76-SUM($G76:V76),IF(W$2&gt;=$D76,$C76-SUM($G76:V76),$C76/$D76))</f>
        <v>0</v>
      </c>
      <c r="X76" s="232">
        <f ca="1">IF($C76&lt;0,$C76-SUM($G76:W76),IF(X$2&gt;=$D76,$C76-SUM($G76:W76),$C76/$D76))</f>
        <v>0</v>
      </c>
      <c r="Y76" s="232">
        <f ca="1">IF($C76&lt;0,$C76-SUM($G76:X76),IF(Y$2&gt;=$D76,$C76-SUM($G76:X76),$C76/$D76))</f>
        <v>0</v>
      </c>
      <c r="Z76" s="232">
        <f ca="1">IF($C76&lt;0,$C76-SUM($G76:Y76),IF(Z$2&gt;=$D76,$C76-SUM($G76:Y76),$C76/$D76))</f>
        <v>0</v>
      </c>
      <c r="AA76" s="232">
        <f ca="1">IF($C76&lt;0,$C76-SUM($G76:Z76),IF(AA$2&gt;=$D76,$C76-SUM($G76:Z76),$C76/$D76))</f>
        <v>0</v>
      </c>
      <c r="AB76" s="232">
        <f ca="1">IF($C76&lt;0,$C76-SUM($G76:AA76),IF(AB$2&gt;=$D76,$C76-SUM($G76:AA76),$C76/$D76))</f>
        <v>0</v>
      </c>
      <c r="AC76" s="232">
        <f ca="1">IF($C76&lt;0,$C76-SUM($G76:AB76),IF(AC$2&gt;=$D76,$C76-SUM($G76:AB76),$C76/$D76))</f>
        <v>0</v>
      </c>
      <c r="AD76" s="232">
        <f ca="1">IF($C76&lt;0,$C76-SUM($G76:AC76),IF(AD$2&gt;=$D76,$C76-SUM($G76:AC76),$C76/$D76))</f>
        <v>0</v>
      </c>
      <c r="AE76" s="232">
        <f ca="1">IF($C76&lt;0,$C76-SUM($G76:AD76),IF(AE$2&gt;=$D76,$C76-SUM($G76:AD76),$C76/$D76))</f>
        <v>0</v>
      </c>
      <c r="AF76" s="232">
        <f ca="1">IF($C76&lt;0,$C76-SUM($G76:AE76),IF(AF$2&gt;=$D76,$C76-SUM($G76:AE76),$C76/$D76))</f>
        <v>0</v>
      </c>
      <c r="AG76" s="232">
        <f ca="1">IF($C76&lt;0,$C76-SUM($G76:AF76),IF(AG$2&gt;=$D76,$C76-SUM($G76:AF76),$C76/$D76))</f>
        <v>0</v>
      </c>
      <c r="AH76" s="232">
        <f ca="1">IF($C76&lt;0,$C76-SUM($G76:AG76),IF(AH$2&gt;=$D76,$C76-SUM($G76:AG76),$C76/$D76))</f>
        <v>0</v>
      </c>
      <c r="AI76" s="232">
        <f ca="1">IF($C76&lt;0,$C76-SUM($G76:AH76),IF(AI$2&gt;=$D76,$C76-SUM($G76:AH76),$C76/$D76))</f>
        <v>0</v>
      </c>
      <c r="AJ76" s="232">
        <f ca="1">IF($C76&lt;0,$C76-SUM($G76:AI76),IF(AJ$2&gt;=$D76,$C76-SUM($G76:AI76),$C76/$D76))</f>
        <v>0</v>
      </c>
      <c r="AK76" s="232">
        <f ca="1">IF($C76&lt;0,$C76-SUM($G76:AJ76),IF(AK$2&gt;=$D76,$C76-SUM($G76:AJ76),$C76/$D76))</f>
        <v>0</v>
      </c>
      <c r="AL76" s="232">
        <f ca="1">IF($C76&lt;0,$C76-SUM($G76:AK76),IF(AL$2&gt;=$D76,$C76-SUM($G76:AK76),$C76/$D76))</f>
        <v>0</v>
      </c>
      <c r="AM76" s="232">
        <f ca="1">IF($C76&lt;0,$C76-SUM($G76:AL76),IF(AM$2&gt;=$D76,$C76-SUM($G76:AL76),$C76/$D76))</f>
        <v>0</v>
      </c>
      <c r="AN76" s="232">
        <f ca="1">IF($C76&lt;0,$C76-SUM($G76:AM76),IF(AN$2&gt;=$D76,$C76-SUM($G76:AM76),$C76/$D76))</f>
        <v>0</v>
      </c>
      <c r="AO76" s="232">
        <f ca="1">IF($C76&lt;0,$C76-SUM($G76:AN76),IF(AO$2&gt;=$D76,$C76-SUM($G76:AN76),$C76/$D76))</f>
        <v>0</v>
      </c>
      <c r="AP76" s="232">
        <f ca="1">IF($C76&lt;0,$C76-SUM($G76:AO76),IF(AP$2&gt;=$D76,$C76-SUM($G76:AO76),$C76/$D76))</f>
        <v>0</v>
      </c>
      <c r="AQ76" s="232">
        <f ca="1">IF($C76&lt;0,$C76-SUM($G76:AP76),IF(AQ$2&gt;=$D76,$C76-SUM($G76:AP76),$C76/$D76))</f>
        <v>0</v>
      </c>
      <c r="AR76" s="232">
        <f ca="1">IF($C76&lt;0,$C76-SUM($G76:AQ76),IF(AR$2&gt;=$D76,$C76-SUM($G76:AQ76),$C76/$D76))</f>
        <v>0</v>
      </c>
      <c r="AS76" s="232">
        <f ca="1">IF($C76&lt;0,$C76-SUM($G76:AR76),IF(AS$2&gt;=$D76,$C76-SUM($G76:AR76),$C76/$D76))</f>
        <v>0</v>
      </c>
      <c r="AT76" s="232">
        <f ca="1">IF($C76&lt;0,$C76-SUM($G76:AS76),IF(AT$2&gt;=$D76,$C76-SUM($G76:AS76),$C76/$D76))</f>
        <v>0</v>
      </c>
      <c r="AU76" s="232">
        <f ca="1">IF($C76&lt;0,$C76-SUM($G76:AT76),IF(AU$2&gt;=$D76,$C76-SUM($G76:AT76),$C76/$D76))</f>
        <v>0</v>
      </c>
      <c r="AV76" s="232">
        <f ca="1">IF($C76&lt;0,$C76-SUM($G76:AU76),IF(AV$2&gt;=$D76,$C76-SUM($G76:AU76),$C76/$D76))</f>
        <v>0</v>
      </c>
      <c r="AW76" s="232">
        <f ca="1">IF($C76&lt;0,$C76-SUM($G76:AV76),IF(AW$2&gt;=$D76,$C76-SUM($G76:AV76),$C76/$D76))</f>
        <v>0</v>
      </c>
      <c r="AX76" s="232">
        <f ca="1">IF($C76&lt;0,$C76-SUM($G76:AW76),IF(AX$2&gt;=$D76,$C76-SUM($G76:AW76),$C76/$D76))</f>
        <v>0</v>
      </c>
      <c r="AY76" s="232">
        <f ca="1">IF($C76&lt;0,$C76-SUM($G76:AX76),IF(AY$2&gt;=$D76,$C76-SUM($G76:AX76),$C76/$D76))</f>
        <v>0</v>
      </c>
      <c r="AZ76" s="232">
        <f ca="1">IF($C76&lt;0,$C76-SUM($G76:AY76),IF(AZ$2&gt;=$D76,$C76-SUM($G76:AY76),$C76/$D76))</f>
        <v>0</v>
      </c>
      <c r="BA76" s="232">
        <f ca="1">IF($C76&lt;0,$C76-SUM($G76:AZ76),IF(BA$2&gt;=$D76,$C76-SUM($G76:AZ76),$C76/$D76))</f>
        <v>0</v>
      </c>
      <c r="BB76" s="232">
        <f ca="1">IF($C76&lt;0,$C76-SUM($G76:BA76),IF(BB$2&gt;=$D76,$C76-SUM($G76:BA76),$C76/$D76))</f>
        <v>0</v>
      </c>
      <c r="BC76" s="232">
        <f ca="1">IF($C76&lt;0,$C76-SUM($G76:BB76),IF(BC$2&gt;=$D76,$C76-SUM($G76:BB76),$C76/$D76))</f>
        <v>0</v>
      </c>
      <c r="BD76" s="232">
        <f ca="1">IF($C76&lt;0,$C76-SUM($G76:BC76),IF(BD$2&gt;=$D76,$C76-SUM($G76:BC76),$C76/$D76))</f>
        <v>0</v>
      </c>
      <c r="BE76" s="232">
        <f ca="1">IF($C76&lt;0,$C76-SUM($G76:BD76),IF(BE$2&gt;=$D76,$C76-SUM($G76:BD76),$C76/$D76))</f>
        <v>0</v>
      </c>
      <c r="BF76" s="232">
        <f ca="1">IF($C76&lt;0,$C76-SUM($G76:BE76),IF(BF$2&gt;=$D76,$C76-SUM($G76:BE76),$C76/$D76))</f>
        <v>0</v>
      </c>
      <c r="BG76" s="232">
        <f ca="1">IF($C76&lt;0,$C76-SUM($G76:BF76),IF(BG$2&gt;=$D76,$C76-SUM($G76:BF76),$C76/$D76))</f>
        <v>0</v>
      </c>
      <c r="BH76" s="232">
        <f ca="1">IF($C76&lt;0,$C76-SUM($G76:BG76),IF(BH$2&gt;=$D76,$C76-SUM($G76:BG76),$C76/$D76))</f>
        <v>0</v>
      </c>
      <c r="BI76" s="232">
        <f ca="1">IF($C76&lt;0,$C76-SUM($G76:BH76),IF(BI$2&gt;=$D76,$C76-SUM($G76:BH76),$C76/$D76))</f>
        <v>0</v>
      </c>
      <c r="BJ76" s="232">
        <f ca="1">IF($C76&lt;0,$C76-SUM($G76:BI76),IF(BJ$2&gt;=$D76,$C76-SUM($G76:BI76),$C76/$D76))</f>
        <v>0</v>
      </c>
      <c r="BK76" s="232">
        <f ca="1">IF($C76&lt;0,$C76-SUM($G76:BJ76),IF(BK$2&gt;=$D76,$C76-SUM($G76:BJ76),$C76/$D76))</f>
        <v>0</v>
      </c>
      <c r="BL76" s="232">
        <f ca="1">IF($C76&lt;0,$C76-SUM($G76:BK76),IF(BL$2&gt;=$D76,$C76-SUM($G76:BK76),$C76/$D76))</f>
        <v>0</v>
      </c>
      <c r="BM76" s="232">
        <f ca="1">IF($C76&lt;0,$C76-SUM($G76:BL76),IF(BM$2&gt;=$D76,$C76-SUM($G76:BL76),$C76/$D76))</f>
        <v>0</v>
      </c>
      <c r="BN76" s="232">
        <f ca="1">IF($C76&lt;0,$C76-SUM($G76:BM76),IF(BN$2&gt;=$D76,$C76-SUM($G76:BM76),$C76/$D76))</f>
        <v>0</v>
      </c>
      <c r="BO76" s="232">
        <f ca="1">IF($C76&lt;0,$C76-SUM($G76:BN76),IF(BO$2&gt;=$D76,$C76-SUM($G76:BN76),$C76/$D76))</f>
        <v>0</v>
      </c>
    </row>
    <row r="77" spans="1:67" hidden="1" outlineLevel="1">
      <c r="A77" s="268">
        <v>5</v>
      </c>
      <c r="B77" s="233">
        <f ca="1">(INDEX('Inputs - Summary'!$J$59:$N$68,MATCH(A71,'Inputs - Summary'!$C$59:$C$68,0),A77)/OFFSET('Inputs - Summary'!$I$18,0,A77))-SUMIFS('Inputs - Summary'!$O$74:$O$153,'Inputs - Summary'!$C$74:$C$153,A71,'Inputs - Summary'!$D$74:$D$153,A77)</f>
        <v>2.1016153563930531</v>
      </c>
      <c r="C77" s="227">
        <f t="shared" ca="1" si="52"/>
        <v>2.303774749392772</v>
      </c>
      <c r="D77" s="228">
        <f>MAX(0,INDEX('Inputs - Summary'!$F$43:$F$52,MATCH(A71,'Inputs - Summary'!$C$43:$C$52,0))-5+A77)</f>
        <v>5</v>
      </c>
      <c r="E77" s="229">
        <f t="shared" ca="1" si="53"/>
        <v>0</v>
      </c>
      <c r="F77" s="230">
        <f t="shared" ca="1" si="54"/>
        <v>2.303774749392772</v>
      </c>
      <c r="G77" s="231">
        <f t="shared" ca="1" si="55"/>
        <v>0.46075494987855442</v>
      </c>
      <c r="H77" s="232">
        <f ca="1">IF($C77&lt;0,$C77-SUM($G77:G77),IF(H$2&gt;=$D77,$C77-SUM($G77:G77),$C77/$D77))</f>
        <v>0.46075494987855442</v>
      </c>
      <c r="I77" s="232">
        <f ca="1">IF($C77&lt;0,$C77-SUM($G77:H77),IF(I$2&gt;=$D77,$C77-SUM($G77:H77),$C77/$D77))</f>
        <v>0.46075494987855442</v>
      </c>
      <c r="J77" s="232">
        <f ca="1">IF($C77&lt;0,$C77-SUM($G77:I77),IF(J$2&gt;=$D77,$C77-SUM($G77:I77),$C77/$D77))</f>
        <v>0.46075494987855442</v>
      </c>
      <c r="K77" s="232">
        <f ca="1">IF($C77&lt;0,$C77-SUM($G77:J77),IF(K$2&gt;=$D77,$C77-SUM($G77:J77),$C77/$D77))</f>
        <v>0.46075494987855437</v>
      </c>
      <c r="L77" s="232">
        <f ca="1">IF($C77&lt;0,$C77-SUM($G77:K77),IF(L$2&gt;=$D77,$C77-SUM($G77:K77),$C77/$D77))</f>
        <v>0</v>
      </c>
      <c r="M77" s="232">
        <f ca="1">IF($C77&lt;0,$C77-SUM($G77:L77),IF(M$2&gt;=$D77,$C77-SUM($G77:L77),$C77/$D77))</f>
        <v>0</v>
      </c>
      <c r="N77" s="232">
        <f ca="1">IF($C77&lt;0,$C77-SUM($G77:M77),IF(N$2&gt;=$D77,$C77-SUM($G77:M77),$C77/$D77))</f>
        <v>0</v>
      </c>
      <c r="O77" s="232">
        <f ca="1">IF($C77&lt;0,$C77-SUM($G77:N77),IF(O$2&gt;=$D77,$C77-SUM($G77:N77),$C77/$D77))</f>
        <v>0</v>
      </c>
      <c r="P77" s="232">
        <f ca="1">IF($C77&lt;0,$C77-SUM($G77:O77),IF(P$2&gt;=$D77,$C77-SUM($G77:O77),$C77/$D77))</f>
        <v>0</v>
      </c>
      <c r="Q77" s="232">
        <f ca="1">IF($C77&lt;0,$C77-SUM($G77:P77),IF(Q$2&gt;=$D77,$C77-SUM($G77:P77),$C77/$D77))</f>
        <v>0</v>
      </c>
      <c r="R77" s="232">
        <f ca="1">IF($C77&lt;0,$C77-SUM($G77:Q77),IF(R$2&gt;=$D77,$C77-SUM($G77:Q77),$C77/$D77))</f>
        <v>0</v>
      </c>
      <c r="S77" s="232">
        <f ca="1">IF($C77&lt;0,$C77-SUM($G77:R77),IF(S$2&gt;=$D77,$C77-SUM($G77:R77),$C77/$D77))</f>
        <v>0</v>
      </c>
      <c r="T77" s="232">
        <f ca="1">IF($C77&lt;0,$C77-SUM($G77:S77),IF(T$2&gt;=$D77,$C77-SUM($G77:S77),$C77/$D77))</f>
        <v>0</v>
      </c>
      <c r="U77" s="232">
        <f ca="1">IF($C77&lt;0,$C77-SUM($G77:T77),IF(U$2&gt;=$D77,$C77-SUM($G77:T77),$C77/$D77))</f>
        <v>0</v>
      </c>
      <c r="V77" s="232">
        <f ca="1">IF($C77&lt;0,$C77-SUM($G77:U77),IF(V$2&gt;=$D77,$C77-SUM($G77:U77),$C77/$D77))</f>
        <v>0</v>
      </c>
      <c r="W77" s="232">
        <f ca="1">IF($C77&lt;0,$C77-SUM($G77:V77),IF(W$2&gt;=$D77,$C77-SUM($G77:V77),$C77/$D77))</f>
        <v>0</v>
      </c>
      <c r="X77" s="232">
        <f ca="1">IF($C77&lt;0,$C77-SUM($G77:W77),IF(X$2&gt;=$D77,$C77-SUM($G77:W77),$C77/$D77))</f>
        <v>0</v>
      </c>
      <c r="Y77" s="232">
        <f ca="1">IF($C77&lt;0,$C77-SUM($G77:X77),IF(Y$2&gt;=$D77,$C77-SUM($G77:X77),$C77/$D77))</f>
        <v>0</v>
      </c>
      <c r="Z77" s="232">
        <f ca="1">IF($C77&lt;0,$C77-SUM($G77:Y77),IF(Z$2&gt;=$D77,$C77-SUM($G77:Y77),$C77/$D77))</f>
        <v>0</v>
      </c>
      <c r="AA77" s="232">
        <f ca="1">IF($C77&lt;0,$C77-SUM($G77:Z77),IF(AA$2&gt;=$D77,$C77-SUM($G77:Z77),$C77/$D77))</f>
        <v>0</v>
      </c>
      <c r="AB77" s="232">
        <f ca="1">IF($C77&lt;0,$C77-SUM($G77:AA77),IF(AB$2&gt;=$D77,$C77-SUM($G77:AA77),$C77/$D77))</f>
        <v>0</v>
      </c>
      <c r="AC77" s="232">
        <f ca="1">IF($C77&lt;0,$C77-SUM($G77:AB77),IF(AC$2&gt;=$D77,$C77-SUM($G77:AB77),$C77/$D77))</f>
        <v>0</v>
      </c>
      <c r="AD77" s="232">
        <f ca="1">IF($C77&lt;0,$C77-SUM($G77:AC77),IF(AD$2&gt;=$D77,$C77-SUM($G77:AC77),$C77/$D77))</f>
        <v>0</v>
      </c>
      <c r="AE77" s="232">
        <f ca="1">IF($C77&lt;0,$C77-SUM($G77:AD77),IF(AE$2&gt;=$D77,$C77-SUM($G77:AD77),$C77/$D77))</f>
        <v>0</v>
      </c>
      <c r="AF77" s="232">
        <f ca="1">IF($C77&lt;0,$C77-SUM($G77:AE77),IF(AF$2&gt;=$D77,$C77-SUM($G77:AE77),$C77/$D77))</f>
        <v>0</v>
      </c>
      <c r="AG77" s="232">
        <f ca="1">IF($C77&lt;0,$C77-SUM($G77:AF77),IF(AG$2&gt;=$D77,$C77-SUM($G77:AF77),$C77/$D77))</f>
        <v>0</v>
      </c>
      <c r="AH77" s="232">
        <f ca="1">IF($C77&lt;0,$C77-SUM($G77:AG77),IF(AH$2&gt;=$D77,$C77-SUM($G77:AG77),$C77/$D77))</f>
        <v>0</v>
      </c>
      <c r="AI77" s="232">
        <f ca="1">IF($C77&lt;0,$C77-SUM($G77:AH77),IF(AI$2&gt;=$D77,$C77-SUM($G77:AH77),$C77/$D77))</f>
        <v>0</v>
      </c>
      <c r="AJ77" s="232">
        <f ca="1">IF($C77&lt;0,$C77-SUM($G77:AI77),IF(AJ$2&gt;=$D77,$C77-SUM($G77:AI77),$C77/$D77))</f>
        <v>0</v>
      </c>
      <c r="AK77" s="232">
        <f ca="1">IF($C77&lt;0,$C77-SUM($G77:AJ77),IF(AK$2&gt;=$D77,$C77-SUM($G77:AJ77),$C77/$D77))</f>
        <v>0</v>
      </c>
      <c r="AL77" s="232">
        <f ca="1">IF($C77&lt;0,$C77-SUM($G77:AK77),IF(AL$2&gt;=$D77,$C77-SUM($G77:AK77),$C77/$D77))</f>
        <v>0</v>
      </c>
      <c r="AM77" s="232">
        <f ca="1">IF($C77&lt;0,$C77-SUM($G77:AL77),IF(AM$2&gt;=$D77,$C77-SUM($G77:AL77),$C77/$D77))</f>
        <v>0</v>
      </c>
      <c r="AN77" s="232">
        <f ca="1">IF($C77&lt;0,$C77-SUM($G77:AM77),IF(AN$2&gt;=$D77,$C77-SUM($G77:AM77),$C77/$D77))</f>
        <v>0</v>
      </c>
      <c r="AO77" s="232">
        <f ca="1">IF($C77&lt;0,$C77-SUM($G77:AN77),IF(AO$2&gt;=$D77,$C77-SUM($G77:AN77),$C77/$D77))</f>
        <v>0</v>
      </c>
      <c r="AP77" s="232">
        <f ca="1">IF($C77&lt;0,$C77-SUM($G77:AO77),IF(AP$2&gt;=$D77,$C77-SUM($G77:AO77),$C77/$D77))</f>
        <v>0</v>
      </c>
      <c r="AQ77" s="232">
        <f ca="1">IF($C77&lt;0,$C77-SUM($G77:AP77),IF(AQ$2&gt;=$D77,$C77-SUM($G77:AP77),$C77/$D77))</f>
        <v>0</v>
      </c>
      <c r="AR77" s="232">
        <f ca="1">IF($C77&lt;0,$C77-SUM($G77:AQ77),IF(AR$2&gt;=$D77,$C77-SUM($G77:AQ77),$C77/$D77))</f>
        <v>0</v>
      </c>
      <c r="AS77" s="232">
        <f ca="1">IF($C77&lt;0,$C77-SUM($G77:AR77),IF(AS$2&gt;=$D77,$C77-SUM($G77:AR77),$C77/$D77))</f>
        <v>0</v>
      </c>
      <c r="AT77" s="232">
        <f ca="1">IF($C77&lt;0,$C77-SUM($G77:AS77),IF(AT$2&gt;=$D77,$C77-SUM($G77:AS77),$C77/$D77))</f>
        <v>0</v>
      </c>
      <c r="AU77" s="232">
        <f ca="1">IF($C77&lt;0,$C77-SUM($G77:AT77),IF(AU$2&gt;=$D77,$C77-SUM($G77:AT77),$C77/$D77))</f>
        <v>0</v>
      </c>
      <c r="AV77" s="232">
        <f ca="1">IF($C77&lt;0,$C77-SUM($G77:AU77),IF(AV$2&gt;=$D77,$C77-SUM($G77:AU77),$C77/$D77))</f>
        <v>0</v>
      </c>
      <c r="AW77" s="232">
        <f ca="1">IF($C77&lt;0,$C77-SUM($G77:AV77),IF(AW$2&gt;=$D77,$C77-SUM($G77:AV77),$C77/$D77))</f>
        <v>0</v>
      </c>
      <c r="AX77" s="232">
        <f ca="1">IF($C77&lt;0,$C77-SUM($G77:AW77),IF(AX$2&gt;=$D77,$C77-SUM($G77:AW77),$C77/$D77))</f>
        <v>0</v>
      </c>
      <c r="AY77" s="232">
        <f ca="1">IF($C77&lt;0,$C77-SUM($G77:AX77),IF(AY$2&gt;=$D77,$C77-SUM($G77:AX77),$C77/$D77))</f>
        <v>0</v>
      </c>
      <c r="AZ77" s="232">
        <f ca="1">IF($C77&lt;0,$C77-SUM($G77:AY77),IF(AZ$2&gt;=$D77,$C77-SUM($G77:AY77),$C77/$D77))</f>
        <v>0</v>
      </c>
      <c r="BA77" s="232">
        <f ca="1">IF($C77&lt;0,$C77-SUM($G77:AZ77),IF(BA$2&gt;=$D77,$C77-SUM($G77:AZ77),$C77/$D77))</f>
        <v>0</v>
      </c>
      <c r="BB77" s="232">
        <f ca="1">IF($C77&lt;0,$C77-SUM($G77:BA77),IF(BB$2&gt;=$D77,$C77-SUM($G77:BA77),$C77/$D77))</f>
        <v>0</v>
      </c>
      <c r="BC77" s="232">
        <f ca="1">IF($C77&lt;0,$C77-SUM($G77:BB77),IF(BC$2&gt;=$D77,$C77-SUM($G77:BB77),$C77/$D77))</f>
        <v>0</v>
      </c>
      <c r="BD77" s="232">
        <f ca="1">IF($C77&lt;0,$C77-SUM($G77:BC77),IF(BD$2&gt;=$D77,$C77-SUM($G77:BC77),$C77/$D77))</f>
        <v>0</v>
      </c>
      <c r="BE77" s="232">
        <f ca="1">IF($C77&lt;0,$C77-SUM($G77:BD77),IF(BE$2&gt;=$D77,$C77-SUM($G77:BD77),$C77/$D77))</f>
        <v>0</v>
      </c>
      <c r="BF77" s="232">
        <f ca="1">IF($C77&lt;0,$C77-SUM($G77:BE77),IF(BF$2&gt;=$D77,$C77-SUM($G77:BE77),$C77/$D77))</f>
        <v>0</v>
      </c>
      <c r="BG77" s="232">
        <f ca="1">IF($C77&lt;0,$C77-SUM($G77:BF77),IF(BG$2&gt;=$D77,$C77-SUM($G77:BF77),$C77/$D77))</f>
        <v>0</v>
      </c>
      <c r="BH77" s="232">
        <f ca="1">IF($C77&lt;0,$C77-SUM($G77:BG77),IF(BH$2&gt;=$D77,$C77-SUM($G77:BG77),$C77/$D77))</f>
        <v>0</v>
      </c>
      <c r="BI77" s="232">
        <f ca="1">IF($C77&lt;0,$C77-SUM($G77:BH77),IF(BI$2&gt;=$D77,$C77-SUM($G77:BH77),$C77/$D77))</f>
        <v>0</v>
      </c>
      <c r="BJ77" s="232">
        <f ca="1">IF($C77&lt;0,$C77-SUM($G77:BI77),IF(BJ$2&gt;=$D77,$C77-SUM($G77:BI77),$C77/$D77))</f>
        <v>0</v>
      </c>
      <c r="BK77" s="232">
        <f ca="1">IF($C77&lt;0,$C77-SUM($G77:BJ77),IF(BK$2&gt;=$D77,$C77-SUM($G77:BJ77),$C77/$D77))</f>
        <v>0</v>
      </c>
      <c r="BL77" s="232">
        <f ca="1">IF($C77&lt;0,$C77-SUM($G77:BK77),IF(BL$2&gt;=$D77,$C77-SUM($G77:BK77),$C77/$D77))</f>
        <v>0</v>
      </c>
      <c r="BM77" s="232">
        <f ca="1">IF($C77&lt;0,$C77-SUM($G77:BL77),IF(BM$2&gt;=$D77,$C77-SUM($G77:BL77),$C77/$D77))</f>
        <v>0</v>
      </c>
      <c r="BN77" s="232">
        <f ca="1">IF($C77&lt;0,$C77-SUM($G77:BM77),IF(BN$2&gt;=$D77,$C77-SUM($G77:BM77),$C77/$D77))</f>
        <v>0</v>
      </c>
      <c r="BO77" s="232">
        <f ca="1">IF($C77&lt;0,$C77-SUM($G77:BN77),IF(BO$2&gt;=$D77,$C77-SUM($G77:BN77),$C77/$D77))</f>
        <v>0</v>
      </c>
    </row>
    <row r="78" spans="1:67" collapsed="1">
      <c r="A78" s="212"/>
      <c r="B78" s="234">
        <f ca="1">SUM(B72:B77)</f>
        <v>12.228033690287138</v>
      </c>
      <c r="C78" s="235">
        <f ca="1">SUM(C72:C77)</f>
        <v>13.404277411998045</v>
      </c>
      <c r="D78" s="254">
        <f ca="1">IFERROR(SUMPRODUCT(C72:C77,D72:D77)/C78,0)</f>
        <v>3.5885444848348351</v>
      </c>
      <c r="E78" s="236">
        <f t="shared" ca="1" si="53"/>
        <v>0</v>
      </c>
      <c r="F78" s="237">
        <f t="shared" ref="F78:AK78" ca="1" si="56">SUM(F72:F77)</f>
        <v>13.404277411998045</v>
      </c>
      <c r="G78" s="238">
        <f t="shared" ca="1" si="56"/>
        <v>4.4479211518145387</v>
      </c>
      <c r="H78" s="238">
        <f t="shared" ca="1" si="56"/>
        <v>3.2729292786079554</v>
      </c>
      <c r="I78" s="238">
        <f t="shared" ca="1" si="56"/>
        <v>3.2729292786079554</v>
      </c>
      <c r="J78" s="238">
        <f t="shared" ca="1" si="56"/>
        <v>1.9497427530890417</v>
      </c>
      <c r="K78" s="238">
        <f t="shared" ca="1" si="56"/>
        <v>0.46075494987855437</v>
      </c>
      <c r="L78" s="238">
        <f t="shared" ca="1" si="56"/>
        <v>0</v>
      </c>
      <c r="M78" s="238">
        <f t="shared" ca="1" si="56"/>
        <v>0</v>
      </c>
      <c r="N78" s="238">
        <f t="shared" ca="1" si="56"/>
        <v>0</v>
      </c>
      <c r="O78" s="238">
        <f t="shared" ca="1" si="56"/>
        <v>0</v>
      </c>
      <c r="P78" s="238">
        <f t="shared" ca="1" si="56"/>
        <v>0</v>
      </c>
      <c r="Q78" s="238">
        <f t="shared" ca="1" si="56"/>
        <v>0</v>
      </c>
      <c r="R78" s="238">
        <f t="shared" ca="1" si="56"/>
        <v>0</v>
      </c>
      <c r="S78" s="238">
        <f t="shared" ca="1" si="56"/>
        <v>0</v>
      </c>
      <c r="T78" s="238">
        <f t="shared" ca="1" si="56"/>
        <v>0</v>
      </c>
      <c r="U78" s="238">
        <f t="shared" ca="1" si="56"/>
        <v>0</v>
      </c>
      <c r="V78" s="238">
        <f t="shared" ca="1" si="56"/>
        <v>0</v>
      </c>
      <c r="W78" s="238">
        <f t="shared" ca="1" si="56"/>
        <v>0</v>
      </c>
      <c r="X78" s="238">
        <f t="shared" ca="1" si="56"/>
        <v>0</v>
      </c>
      <c r="Y78" s="238">
        <f t="shared" ca="1" si="56"/>
        <v>0</v>
      </c>
      <c r="Z78" s="238">
        <f t="shared" ca="1" si="56"/>
        <v>0</v>
      </c>
      <c r="AA78" s="238">
        <f t="shared" ca="1" si="56"/>
        <v>0</v>
      </c>
      <c r="AB78" s="238">
        <f t="shared" ca="1" si="56"/>
        <v>0</v>
      </c>
      <c r="AC78" s="238">
        <f t="shared" ca="1" si="56"/>
        <v>0</v>
      </c>
      <c r="AD78" s="238">
        <f t="shared" ca="1" si="56"/>
        <v>0</v>
      </c>
      <c r="AE78" s="238">
        <f t="shared" ca="1" si="56"/>
        <v>0</v>
      </c>
      <c r="AF78" s="238">
        <f t="shared" ca="1" si="56"/>
        <v>0</v>
      </c>
      <c r="AG78" s="238">
        <f t="shared" ca="1" si="56"/>
        <v>0</v>
      </c>
      <c r="AH78" s="238">
        <f t="shared" ca="1" si="56"/>
        <v>0</v>
      </c>
      <c r="AI78" s="238">
        <f t="shared" ca="1" si="56"/>
        <v>0</v>
      </c>
      <c r="AJ78" s="238">
        <f t="shared" ca="1" si="56"/>
        <v>0</v>
      </c>
      <c r="AK78" s="238">
        <f t="shared" ca="1" si="56"/>
        <v>0</v>
      </c>
      <c r="AL78" s="238">
        <f t="shared" ref="AL78:BO78" ca="1" si="57">SUM(AL72:AL77)</f>
        <v>0</v>
      </c>
      <c r="AM78" s="238">
        <f t="shared" ca="1" si="57"/>
        <v>0</v>
      </c>
      <c r="AN78" s="238">
        <f t="shared" ca="1" si="57"/>
        <v>0</v>
      </c>
      <c r="AO78" s="238">
        <f t="shared" ca="1" si="57"/>
        <v>0</v>
      </c>
      <c r="AP78" s="238">
        <f t="shared" ca="1" si="57"/>
        <v>0</v>
      </c>
      <c r="AQ78" s="238">
        <f t="shared" ca="1" si="57"/>
        <v>0</v>
      </c>
      <c r="AR78" s="238">
        <f t="shared" ca="1" si="57"/>
        <v>0</v>
      </c>
      <c r="AS78" s="238">
        <f t="shared" ca="1" si="57"/>
        <v>0</v>
      </c>
      <c r="AT78" s="238">
        <f t="shared" ca="1" si="57"/>
        <v>0</v>
      </c>
      <c r="AU78" s="238">
        <f t="shared" ca="1" si="57"/>
        <v>0</v>
      </c>
      <c r="AV78" s="238">
        <f t="shared" ca="1" si="57"/>
        <v>0</v>
      </c>
      <c r="AW78" s="238">
        <f t="shared" ca="1" si="57"/>
        <v>0</v>
      </c>
      <c r="AX78" s="238">
        <f t="shared" ca="1" si="57"/>
        <v>0</v>
      </c>
      <c r="AY78" s="238">
        <f t="shared" ca="1" si="57"/>
        <v>0</v>
      </c>
      <c r="AZ78" s="238">
        <f t="shared" ca="1" si="57"/>
        <v>0</v>
      </c>
      <c r="BA78" s="238">
        <f t="shared" ca="1" si="57"/>
        <v>0</v>
      </c>
      <c r="BB78" s="238">
        <f t="shared" ca="1" si="57"/>
        <v>0</v>
      </c>
      <c r="BC78" s="238">
        <f t="shared" ca="1" si="57"/>
        <v>0</v>
      </c>
      <c r="BD78" s="238">
        <f t="shared" ca="1" si="57"/>
        <v>0</v>
      </c>
      <c r="BE78" s="238">
        <f t="shared" ca="1" si="57"/>
        <v>0</v>
      </c>
      <c r="BF78" s="238">
        <f t="shared" ca="1" si="57"/>
        <v>0</v>
      </c>
      <c r="BG78" s="238">
        <f t="shared" ca="1" si="57"/>
        <v>0</v>
      </c>
      <c r="BH78" s="238">
        <f t="shared" ca="1" si="57"/>
        <v>0</v>
      </c>
      <c r="BI78" s="238">
        <f t="shared" ca="1" si="57"/>
        <v>0</v>
      </c>
      <c r="BJ78" s="238">
        <f t="shared" ca="1" si="57"/>
        <v>0</v>
      </c>
      <c r="BK78" s="238">
        <f t="shared" ca="1" si="57"/>
        <v>0</v>
      </c>
      <c r="BL78" s="238">
        <f t="shared" ca="1" si="57"/>
        <v>0</v>
      </c>
      <c r="BM78" s="238">
        <f t="shared" ca="1" si="57"/>
        <v>0</v>
      </c>
      <c r="BN78" s="238">
        <f t="shared" ca="1" si="57"/>
        <v>0</v>
      </c>
      <c r="BO78" s="238">
        <f t="shared" ca="1" si="57"/>
        <v>0</v>
      </c>
    </row>
    <row r="79" spans="1:67">
      <c r="A79" s="239" t="s">
        <v>24</v>
      </c>
      <c r="C79" s="244">
        <f ca="1">C78-'Inputs - Summary'!N245</f>
        <v>2.6645352591003757E-14</v>
      </c>
    </row>
    <row r="81" spans="1:67" ht="25.5">
      <c r="B81" s="217" t="s">
        <v>84</v>
      </c>
      <c r="C81" s="217" t="s">
        <v>85</v>
      </c>
      <c r="D81" s="217" t="s">
        <v>11</v>
      </c>
      <c r="E81" s="218" t="s">
        <v>24</v>
      </c>
      <c r="F81" s="219" t="s">
        <v>86</v>
      </c>
      <c r="G81" s="220">
        <v>2018</v>
      </c>
      <c r="H81" s="220">
        <f t="shared" ref="H81:AM81" si="58">G81+1</f>
        <v>2019</v>
      </c>
      <c r="I81" s="220">
        <f t="shared" si="58"/>
        <v>2020</v>
      </c>
      <c r="J81" s="220">
        <f t="shared" si="58"/>
        <v>2021</v>
      </c>
      <c r="K81" s="220">
        <f t="shared" si="58"/>
        <v>2022</v>
      </c>
      <c r="L81" s="220">
        <f t="shared" si="58"/>
        <v>2023</v>
      </c>
      <c r="M81" s="220">
        <f t="shared" si="58"/>
        <v>2024</v>
      </c>
      <c r="N81" s="220">
        <f t="shared" si="58"/>
        <v>2025</v>
      </c>
      <c r="O81" s="220">
        <f t="shared" si="58"/>
        <v>2026</v>
      </c>
      <c r="P81" s="220">
        <f t="shared" si="58"/>
        <v>2027</v>
      </c>
      <c r="Q81" s="220">
        <f t="shared" si="58"/>
        <v>2028</v>
      </c>
      <c r="R81" s="220">
        <f t="shared" si="58"/>
        <v>2029</v>
      </c>
      <c r="S81" s="220">
        <f t="shared" si="58"/>
        <v>2030</v>
      </c>
      <c r="T81" s="220">
        <f t="shared" si="58"/>
        <v>2031</v>
      </c>
      <c r="U81" s="220">
        <f t="shared" si="58"/>
        <v>2032</v>
      </c>
      <c r="V81" s="220">
        <f t="shared" si="58"/>
        <v>2033</v>
      </c>
      <c r="W81" s="220">
        <f t="shared" si="58"/>
        <v>2034</v>
      </c>
      <c r="X81" s="220">
        <f t="shared" si="58"/>
        <v>2035</v>
      </c>
      <c r="Y81" s="220">
        <f t="shared" si="58"/>
        <v>2036</v>
      </c>
      <c r="Z81" s="220">
        <f t="shared" si="58"/>
        <v>2037</v>
      </c>
      <c r="AA81" s="220">
        <f t="shared" si="58"/>
        <v>2038</v>
      </c>
      <c r="AB81" s="220">
        <f t="shared" si="58"/>
        <v>2039</v>
      </c>
      <c r="AC81" s="220">
        <f t="shared" si="58"/>
        <v>2040</v>
      </c>
      <c r="AD81" s="220">
        <f t="shared" si="58"/>
        <v>2041</v>
      </c>
      <c r="AE81" s="220">
        <f t="shared" si="58"/>
        <v>2042</v>
      </c>
      <c r="AF81" s="220">
        <f t="shared" si="58"/>
        <v>2043</v>
      </c>
      <c r="AG81" s="220">
        <f t="shared" si="58"/>
        <v>2044</v>
      </c>
      <c r="AH81" s="220">
        <f t="shared" si="58"/>
        <v>2045</v>
      </c>
      <c r="AI81" s="220">
        <f t="shared" si="58"/>
        <v>2046</v>
      </c>
      <c r="AJ81" s="220">
        <f t="shared" si="58"/>
        <v>2047</v>
      </c>
      <c r="AK81" s="220">
        <f t="shared" si="58"/>
        <v>2048</v>
      </c>
      <c r="AL81" s="220">
        <f t="shared" si="58"/>
        <v>2049</v>
      </c>
      <c r="AM81" s="220">
        <f t="shared" si="58"/>
        <v>2050</v>
      </c>
      <c r="AN81" s="220">
        <f t="shared" ref="AN81:BO81" si="59">AM81+1</f>
        <v>2051</v>
      </c>
      <c r="AO81" s="220">
        <f t="shared" si="59"/>
        <v>2052</v>
      </c>
      <c r="AP81" s="220">
        <f t="shared" si="59"/>
        <v>2053</v>
      </c>
      <c r="AQ81" s="220">
        <f t="shared" si="59"/>
        <v>2054</v>
      </c>
      <c r="AR81" s="220">
        <f t="shared" si="59"/>
        <v>2055</v>
      </c>
      <c r="AS81" s="220">
        <f t="shared" si="59"/>
        <v>2056</v>
      </c>
      <c r="AT81" s="220">
        <f t="shared" si="59"/>
        <v>2057</v>
      </c>
      <c r="AU81" s="220">
        <f t="shared" si="59"/>
        <v>2058</v>
      </c>
      <c r="AV81" s="220">
        <f t="shared" si="59"/>
        <v>2059</v>
      </c>
      <c r="AW81" s="220">
        <f t="shared" si="59"/>
        <v>2060</v>
      </c>
      <c r="AX81" s="220">
        <f t="shared" si="59"/>
        <v>2061</v>
      </c>
      <c r="AY81" s="220">
        <f t="shared" si="59"/>
        <v>2062</v>
      </c>
      <c r="AZ81" s="220">
        <f t="shared" si="59"/>
        <v>2063</v>
      </c>
      <c r="BA81" s="220">
        <f t="shared" si="59"/>
        <v>2064</v>
      </c>
      <c r="BB81" s="220">
        <f t="shared" si="59"/>
        <v>2065</v>
      </c>
      <c r="BC81" s="220">
        <f t="shared" si="59"/>
        <v>2066</v>
      </c>
      <c r="BD81" s="220">
        <f t="shared" si="59"/>
        <v>2067</v>
      </c>
      <c r="BE81" s="220">
        <f t="shared" si="59"/>
        <v>2068</v>
      </c>
      <c r="BF81" s="220">
        <f t="shared" si="59"/>
        <v>2069</v>
      </c>
      <c r="BG81" s="220">
        <f t="shared" si="59"/>
        <v>2070</v>
      </c>
      <c r="BH81" s="220">
        <f t="shared" si="59"/>
        <v>2071</v>
      </c>
      <c r="BI81" s="220">
        <f t="shared" si="59"/>
        <v>2072</v>
      </c>
      <c r="BJ81" s="220">
        <f t="shared" si="59"/>
        <v>2073</v>
      </c>
      <c r="BK81" s="220">
        <f t="shared" si="59"/>
        <v>2074</v>
      </c>
      <c r="BL81" s="220">
        <f t="shared" si="59"/>
        <v>2075</v>
      </c>
      <c r="BM81" s="220">
        <f t="shared" si="59"/>
        <v>2076</v>
      </c>
      <c r="BN81" s="220">
        <f t="shared" si="59"/>
        <v>2077</v>
      </c>
      <c r="BO81" s="220">
        <f t="shared" si="59"/>
        <v>2078</v>
      </c>
    </row>
    <row r="82" spans="1:67" ht="15">
      <c r="A82" s="221" t="str">
        <f>'Inputs - Summary'!C35</f>
        <v>SCADA</v>
      </c>
      <c r="B82" s="222"/>
      <c r="C82" s="223"/>
      <c r="D82" s="224"/>
      <c r="E82" s="225"/>
      <c r="F82" s="226"/>
    </row>
    <row r="83" spans="1:67" hidden="1" outlineLevel="1">
      <c r="A83" s="209" t="s">
        <v>81</v>
      </c>
      <c r="B83" s="240">
        <f>INDEX('Inputs - Summary'!$I$43:$I$52,MATCH(A82,'Inputs - Summary'!$C$43:$C$52,0),1)-SUMIFS('Inputs - Summary'!$O$74:$O$153,'Inputs - Summary'!$C$74:$C$153,A82,'Inputs - Summary'!$D$74:$D$153,A83)</f>
        <v>0</v>
      </c>
      <c r="C83" s="227">
        <f t="shared" ref="C83:C88" si="60">B83*$C$2</f>
        <v>0</v>
      </c>
      <c r="D83" s="228">
        <f>MAX(0,INDEX('Inputs - Summary'!$E$43:$E$52,MATCH(A82,'Inputs - Summary'!$C$43:$C$52,0))-5)</f>
        <v>0</v>
      </c>
      <c r="E83" s="229">
        <f t="shared" ref="E83:E89" si="61">C83-F83</f>
        <v>0</v>
      </c>
      <c r="F83" s="230">
        <f t="shared" ref="F83:F88" si="62">SUM(G83:BO83)</f>
        <v>0</v>
      </c>
      <c r="G83" s="231">
        <f t="shared" ref="G83:G88" si="63">IF(C83&lt;0,C83,IF(G$2&gt;$D83,C83,$C83/$D83))</f>
        <v>0</v>
      </c>
      <c r="H83" s="232">
        <f>IF($C83&lt;0,$C83-SUM($G83:G83),IF(H$2&gt;=$D83,$C83-SUM($G83:G83),$C83/$D83))</f>
        <v>0</v>
      </c>
      <c r="I83" s="232">
        <f>IF($C83&lt;0,$C83-SUM($G83:H83),IF(I$2&gt;=$D83,$C83-SUM($G83:H83),$C83/$D83))</f>
        <v>0</v>
      </c>
      <c r="J83" s="232">
        <f>IF($C83&lt;0,$C83-SUM($G83:I83),IF(J$2&gt;=$D83,$C83-SUM($G83:I83),$C83/$D83))</f>
        <v>0</v>
      </c>
      <c r="K83" s="232">
        <f>IF($C83&lt;0,$C83-SUM($G83:J83),IF(K$2&gt;=$D83,$C83-SUM($G83:J83),$C83/$D83))</f>
        <v>0</v>
      </c>
      <c r="L83" s="232">
        <f>IF($C83&lt;0,$C83-SUM($G83:K83),IF(L$2&gt;=$D83,$C83-SUM($G83:K83),$C83/$D83))</f>
        <v>0</v>
      </c>
      <c r="M83" s="232">
        <f>IF($C83&lt;0,$C83-SUM($G83:L83),IF(M$2&gt;=$D83,$C83-SUM($G83:L83),$C83/$D83))</f>
        <v>0</v>
      </c>
      <c r="N83" s="232">
        <f>IF($C83&lt;0,$C83-SUM($G83:M83),IF(N$2&gt;=$D83,$C83-SUM($G83:M83),$C83/$D83))</f>
        <v>0</v>
      </c>
      <c r="O83" s="232">
        <f>IF($C83&lt;0,$C83-SUM($G83:N83),IF(O$2&gt;=$D83,$C83-SUM($G83:N83),$C83/$D83))</f>
        <v>0</v>
      </c>
      <c r="P83" s="232">
        <f>IF($C83&lt;0,$C83-SUM($G83:O83),IF(P$2&gt;=$D83,$C83-SUM($G83:O83),$C83/$D83))</f>
        <v>0</v>
      </c>
      <c r="Q83" s="232">
        <f>IF($C83&lt;0,$C83-SUM($G83:P83),IF(Q$2&gt;=$D83,$C83-SUM($G83:P83),$C83/$D83))</f>
        <v>0</v>
      </c>
      <c r="R83" s="232">
        <f>IF($C83&lt;0,$C83-SUM($G83:Q83),IF(R$2&gt;=$D83,$C83-SUM($G83:Q83),$C83/$D83))</f>
        <v>0</v>
      </c>
      <c r="S83" s="232">
        <f>IF($C83&lt;0,$C83-SUM($G83:R83),IF(S$2&gt;=$D83,$C83-SUM($G83:R83),$C83/$D83))</f>
        <v>0</v>
      </c>
      <c r="T83" s="232">
        <f>IF($C83&lt;0,$C83-SUM($G83:S83),IF(T$2&gt;=$D83,$C83-SUM($G83:S83),$C83/$D83))</f>
        <v>0</v>
      </c>
      <c r="U83" s="232">
        <f>IF($C83&lt;0,$C83-SUM($G83:T83),IF(U$2&gt;=$D83,$C83-SUM($G83:T83),$C83/$D83))</f>
        <v>0</v>
      </c>
      <c r="V83" s="232">
        <f>IF($C83&lt;0,$C83-SUM($G83:U83),IF(V$2&gt;=$D83,$C83-SUM($G83:U83),$C83/$D83))</f>
        <v>0</v>
      </c>
      <c r="W83" s="232">
        <f>IF($C83&lt;0,$C83-SUM($G83:V83),IF(W$2&gt;=$D83,$C83-SUM($G83:V83),$C83/$D83))</f>
        <v>0</v>
      </c>
      <c r="X83" s="232">
        <f>IF($C83&lt;0,$C83-SUM($G83:W83),IF(X$2&gt;=$D83,$C83-SUM($G83:W83),$C83/$D83))</f>
        <v>0</v>
      </c>
      <c r="Y83" s="232">
        <f>IF($C83&lt;0,$C83-SUM($G83:X83),IF(Y$2&gt;=$D83,$C83-SUM($G83:X83),$C83/$D83))</f>
        <v>0</v>
      </c>
      <c r="Z83" s="232">
        <f>IF($C83&lt;0,$C83-SUM($G83:Y83),IF(Z$2&gt;=$D83,$C83-SUM($G83:Y83),$C83/$D83))</f>
        <v>0</v>
      </c>
      <c r="AA83" s="232">
        <f>IF($C83&lt;0,$C83-SUM($G83:Z83),IF(AA$2&gt;=$D83,$C83-SUM($G83:Z83),$C83/$D83))</f>
        <v>0</v>
      </c>
      <c r="AB83" s="232">
        <f>IF($C83&lt;0,$C83-SUM($G83:AA83),IF(AB$2&gt;=$D83,$C83-SUM($G83:AA83),$C83/$D83))</f>
        <v>0</v>
      </c>
      <c r="AC83" s="232">
        <f>IF($C83&lt;0,$C83-SUM($G83:AB83),IF(AC$2&gt;=$D83,$C83-SUM($G83:AB83),$C83/$D83))</f>
        <v>0</v>
      </c>
      <c r="AD83" s="232">
        <f>IF($C83&lt;0,$C83-SUM($G83:AC83),IF(AD$2&gt;=$D83,$C83-SUM($G83:AC83),$C83/$D83))</f>
        <v>0</v>
      </c>
      <c r="AE83" s="232">
        <f>IF($C83&lt;0,$C83-SUM($G83:AD83),IF(AE$2&gt;=$D83,$C83-SUM($G83:AD83),$C83/$D83))</f>
        <v>0</v>
      </c>
      <c r="AF83" s="232">
        <f>IF($C83&lt;0,$C83-SUM($G83:AE83),IF(AF$2&gt;=$D83,$C83-SUM($G83:AE83),$C83/$D83))</f>
        <v>0</v>
      </c>
      <c r="AG83" s="232">
        <f>IF($C83&lt;0,$C83-SUM($G83:AF83),IF(AG$2&gt;=$D83,$C83-SUM($G83:AF83),$C83/$D83))</f>
        <v>0</v>
      </c>
      <c r="AH83" s="232">
        <f>IF($C83&lt;0,$C83-SUM($G83:AG83),IF(AH$2&gt;=$D83,$C83-SUM($G83:AG83),$C83/$D83))</f>
        <v>0</v>
      </c>
      <c r="AI83" s="232">
        <f>IF($C83&lt;0,$C83-SUM($G83:AH83),IF(AI$2&gt;=$D83,$C83-SUM($G83:AH83),$C83/$D83))</f>
        <v>0</v>
      </c>
      <c r="AJ83" s="232">
        <f>IF($C83&lt;0,$C83-SUM($G83:AI83),IF(AJ$2&gt;=$D83,$C83-SUM($G83:AI83),$C83/$D83))</f>
        <v>0</v>
      </c>
      <c r="AK83" s="232">
        <f>IF($C83&lt;0,$C83-SUM($G83:AJ83),IF(AK$2&gt;=$D83,$C83-SUM($G83:AJ83),$C83/$D83))</f>
        <v>0</v>
      </c>
      <c r="AL83" s="232">
        <f>IF($C83&lt;0,$C83-SUM($G83:AK83),IF(AL$2&gt;=$D83,$C83-SUM($G83:AK83),$C83/$D83))</f>
        <v>0</v>
      </c>
      <c r="AM83" s="232">
        <f>IF($C83&lt;0,$C83-SUM($G83:AL83),IF(AM$2&gt;=$D83,$C83-SUM($G83:AL83),$C83/$D83))</f>
        <v>0</v>
      </c>
      <c r="AN83" s="232">
        <f>IF($C83&lt;0,$C83-SUM($G83:AM83),IF(AN$2&gt;=$D83,$C83-SUM($G83:AM83),$C83/$D83))</f>
        <v>0</v>
      </c>
      <c r="AO83" s="232">
        <f>IF($C83&lt;0,$C83-SUM($G83:AN83),IF(AO$2&gt;=$D83,$C83-SUM($G83:AN83),$C83/$D83))</f>
        <v>0</v>
      </c>
      <c r="AP83" s="232">
        <f>IF($C83&lt;0,$C83-SUM($G83:AO83),IF(AP$2&gt;=$D83,$C83-SUM($G83:AO83),$C83/$D83))</f>
        <v>0</v>
      </c>
      <c r="AQ83" s="232">
        <f>IF($C83&lt;0,$C83-SUM($G83:AP83),IF(AQ$2&gt;=$D83,$C83-SUM($G83:AP83),$C83/$D83))</f>
        <v>0</v>
      </c>
      <c r="AR83" s="232">
        <f>IF($C83&lt;0,$C83-SUM($G83:AQ83),IF(AR$2&gt;=$D83,$C83-SUM($G83:AQ83),$C83/$D83))</f>
        <v>0</v>
      </c>
      <c r="AS83" s="232">
        <f>IF($C83&lt;0,$C83-SUM($G83:AR83),IF(AS$2&gt;=$D83,$C83-SUM($G83:AR83),$C83/$D83))</f>
        <v>0</v>
      </c>
      <c r="AT83" s="232">
        <f>IF($C83&lt;0,$C83-SUM($G83:AS83),IF(AT$2&gt;=$D83,$C83-SUM($G83:AS83),$C83/$D83))</f>
        <v>0</v>
      </c>
      <c r="AU83" s="232">
        <f>IF($C83&lt;0,$C83-SUM($G83:AT83),IF(AU$2&gt;=$D83,$C83-SUM($G83:AT83),$C83/$D83))</f>
        <v>0</v>
      </c>
      <c r="AV83" s="232">
        <f>IF($C83&lt;0,$C83-SUM($G83:AU83),IF(AV$2&gt;=$D83,$C83-SUM($G83:AU83),$C83/$D83))</f>
        <v>0</v>
      </c>
      <c r="AW83" s="232">
        <f>IF($C83&lt;0,$C83-SUM($G83:AV83),IF(AW$2&gt;=$D83,$C83-SUM($G83:AV83),$C83/$D83))</f>
        <v>0</v>
      </c>
      <c r="AX83" s="232">
        <f>IF($C83&lt;0,$C83-SUM($G83:AW83),IF(AX$2&gt;=$D83,$C83-SUM($G83:AW83),$C83/$D83))</f>
        <v>0</v>
      </c>
      <c r="AY83" s="232">
        <f>IF($C83&lt;0,$C83-SUM($G83:AX83),IF(AY$2&gt;=$D83,$C83-SUM($G83:AX83),$C83/$D83))</f>
        <v>0</v>
      </c>
      <c r="AZ83" s="232">
        <f>IF($C83&lt;0,$C83-SUM($G83:AY83),IF(AZ$2&gt;=$D83,$C83-SUM($G83:AY83),$C83/$D83))</f>
        <v>0</v>
      </c>
      <c r="BA83" s="232">
        <f>IF($C83&lt;0,$C83-SUM($G83:AZ83),IF(BA$2&gt;=$D83,$C83-SUM($G83:AZ83),$C83/$D83))</f>
        <v>0</v>
      </c>
      <c r="BB83" s="232">
        <f>IF($C83&lt;0,$C83-SUM($G83:BA83),IF(BB$2&gt;=$D83,$C83-SUM($G83:BA83),$C83/$D83))</f>
        <v>0</v>
      </c>
      <c r="BC83" s="232">
        <f>IF($C83&lt;0,$C83-SUM($G83:BB83),IF(BC$2&gt;=$D83,$C83-SUM($G83:BB83),$C83/$D83))</f>
        <v>0</v>
      </c>
      <c r="BD83" s="232">
        <f>IF($C83&lt;0,$C83-SUM($G83:BC83),IF(BD$2&gt;=$D83,$C83-SUM($G83:BC83),$C83/$D83))</f>
        <v>0</v>
      </c>
      <c r="BE83" s="232">
        <f>IF($C83&lt;0,$C83-SUM($G83:BD83),IF(BE$2&gt;=$D83,$C83-SUM($G83:BD83),$C83/$D83))</f>
        <v>0</v>
      </c>
      <c r="BF83" s="232">
        <f>IF($C83&lt;0,$C83-SUM($G83:BE83),IF(BF$2&gt;=$D83,$C83-SUM($G83:BE83),$C83/$D83))</f>
        <v>0</v>
      </c>
      <c r="BG83" s="232">
        <f>IF($C83&lt;0,$C83-SUM($G83:BF83),IF(BG$2&gt;=$D83,$C83-SUM($G83:BF83),$C83/$D83))</f>
        <v>0</v>
      </c>
      <c r="BH83" s="232">
        <f>IF($C83&lt;0,$C83-SUM($G83:BG83),IF(BH$2&gt;=$D83,$C83-SUM($G83:BG83),$C83/$D83))</f>
        <v>0</v>
      </c>
      <c r="BI83" s="232">
        <f>IF($C83&lt;0,$C83-SUM($G83:BH83),IF(BI$2&gt;=$D83,$C83-SUM($G83:BH83),$C83/$D83))</f>
        <v>0</v>
      </c>
      <c r="BJ83" s="232">
        <f>IF($C83&lt;0,$C83-SUM($G83:BI83),IF(BJ$2&gt;=$D83,$C83-SUM($G83:BI83),$C83/$D83))</f>
        <v>0</v>
      </c>
      <c r="BK83" s="232">
        <f>IF($C83&lt;0,$C83-SUM($G83:BJ83),IF(BK$2&gt;=$D83,$C83-SUM($G83:BJ83),$C83/$D83))</f>
        <v>0</v>
      </c>
      <c r="BL83" s="232">
        <f>IF($C83&lt;0,$C83-SUM($G83:BK83),IF(BL$2&gt;=$D83,$C83-SUM($G83:BK83),$C83/$D83))</f>
        <v>0</v>
      </c>
      <c r="BM83" s="232">
        <f>IF($C83&lt;0,$C83-SUM($G83:BL83),IF(BM$2&gt;=$D83,$C83-SUM($G83:BL83),$C83/$D83))</f>
        <v>0</v>
      </c>
      <c r="BN83" s="232">
        <f>IF($C83&lt;0,$C83-SUM($G83:BM83),IF(BN$2&gt;=$D83,$C83-SUM($G83:BM83),$C83/$D83))</f>
        <v>0</v>
      </c>
      <c r="BO83" s="232">
        <f>IF($C83&lt;0,$C83-SUM($G83:BN83),IF(BO$2&gt;=$D83,$C83-SUM($G83:BN83),$C83/$D83))</f>
        <v>0</v>
      </c>
    </row>
    <row r="84" spans="1:67" hidden="1" outlineLevel="1">
      <c r="A84" s="268">
        <v>1</v>
      </c>
      <c r="B84" s="233">
        <f ca="1">(INDEX('Inputs - Summary'!$J$59:$N$68,MATCH(A82,'Inputs - Summary'!$C$59:$C$68,0),A84)/OFFSET('Inputs - Summary'!$I$18,0,A84))-SUMIFS('Inputs - Summary'!$O$74:$O$153,'Inputs - Summary'!$C$74:$C$153,A82,'Inputs - Summary'!$D$74:$D$153,A84)</f>
        <v>8.26529248768266E-2</v>
      </c>
      <c r="C84" s="227">
        <f t="shared" ca="1" si="60"/>
        <v>9.060350682890557E-2</v>
      </c>
      <c r="D84" s="228">
        <f>MAX(0,INDEX('Inputs - Summary'!$F$43:$F$52,MATCH(A82,'Inputs - Summary'!$C$43:$C$52,0))-5+A84)</f>
        <v>11</v>
      </c>
      <c r="E84" s="229">
        <f t="shared" ca="1" si="61"/>
        <v>0</v>
      </c>
      <c r="F84" s="230">
        <f t="shared" ca="1" si="62"/>
        <v>9.060350682890557E-2</v>
      </c>
      <c r="G84" s="231">
        <f t="shared" ca="1" si="63"/>
        <v>8.2366824389914148E-3</v>
      </c>
      <c r="H84" s="232">
        <f ca="1">IF($C84&lt;0,$C84-SUM($G84:G84),IF(H$2&gt;=$D84,$C84-SUM($G84:G84),$C84/$D84))</f>
        <v>8.2366824389914148E-3</v>
      </c>
      <c r="I84" s="232">
        <f ca="1">IF($C84&lt;0,$C84-SUM($G84:H84),IF(I$2&gt;=$D84,$C84-SUM($G84:H84),$C84/$D84))</f>
        <v>8.2366824389914148E-3</v>
      </c>
      <c r="J84" s="232">
        <f ca="1">IF($C84&lt;0,$C84-SUM($G84:I84),IF(J$2&gt;=$D84,$C84-SUM($G84:I84),$C84/$D84))</f>
        <v>8.2366824389914148E-3</v>
      </c>
      <c r="K84" s="232">
        <f ca="1">IF($C84&lt;0,$C84-SUM($G84:J84),IF(K$2&gt;=$D84,$C84-SUM($G84:J84),$C84/$D84))</f>
        <v>8.2366824389914148E-3</v>
      </c>
      <c r="L84" s="232">
        <f ca="1">IF($C84&lt;0,$C84-SUM($G84:K84),IF(L$2&gt;=$D84,$C84-SUM($G84:K84),$C84/$D84))</f>
        <v>8.2366824389914148E-3</v>
      </c>
      <c r="M84" s="232">
        <f ca="1">IF($C84&lt;0,$C84-SUM($G84:L84),IF(M$2&gt;=$D84,$C84-SUM($G84:L84),$C84/$D84))</f>
        <v>8.2366824389914148E-3</v>
      </c>
      <c r="N84" s="232">
        <f ca="1">IF($C84&lt;0,$C84-SUM($G84:M84),IF(N$2&gt;=$D84,$C84-SUM($G84:M84),$C84/$D84))</f>
        <v>8.2366824389914148E-3</v>
      </c>
      <c r="O84" s="232">
        <f ca="1">IF($C84&lt;0,$C84-SUM($G84:N84),IF(O$2&gt;=$D84,$C84-SUM($G84:N84),$C84/$D84))</f>
        <v>8.2366824389914148E-3</v>
      </c>
      <c r="P84" s="232">
        <f ca="1">IF($C84&lt;0,$C84-SUM($G84:O84),IF(P$2&gt;=$D84,$C84-SUM($G84:O84),$C84/$D84))</f>
        <v>8.2366824389914148E-3</v>
      </c>
      <c r="Q84" s="232">
        <f ca="1">IF($C84&lt;0,$C84-SUM($G84:P84),IF(Q$2&gt;=$D84,$C84-SUM($G84:P84),$C84/$D84))</f>
        <v>8.2366824389914078E-3</v>
      </c>
      <c r="R84" s="232">
        <f ca="1">IF($C84&lt;0,$C84-SUM($G84:Q84),IF(R$2&gt;=$D84,$C84-SUM($G84:Q84),$C84/$D84))</f>
        <v>0</v>
      </c>
      <c r="S84" s="232">
        <f ca="1">IF($C84&lt;0,$C84-SUM($G84:R84),IF(S$2&gt;=$D84,$C84-SUM($G84:R84),$C84/$D84))</f>
        <v>0</v>
      </c>
      <c r="T84" s="232">
        <f ca="1">IF($C84&lt;0,$C84-SUM($G84:S84),IF(T$2&gt;=$D84,$C84-SUM($G84:S84),$C84/$D84))</f>
        <v>0</v>
      </c>
      <c r="U84" s="232">
        <f ca="1">IF($C84&lt;0,$C84-SUM($G84:T84),IF(U$2&gt;=$D84,$C84-SUM($G84:T84),$C84/$D84))</f>
        <v>0</v>
      </c>
      <c r="V84" s="232">
        <f ca="1">IF($C84&lt;0,$C84-SUM($G84:U84),IF(V$2&gt;=$D84,$C84-SUM($G84:U84),$C84/$D84))</f>
        <v>0</v>
      </c>
      <c r="W84" s="232">
        <f ca="1">IF($C84&lt;0,$C84-SUM($G84:V84),IF(W$2&gt;=$D84,$C84-SUM($G84:V84),$C84/$D84))</f>
        <v>0</v>
      </c>
      <c r="X84" s="232">
        <f ca="1">IF($C84&lt;0,$C84-SUM($G84:W84),IF(X$2&gt;=$D84,$C84-SUM($G84:W84),$C84/$D84))</f>
        <v>0</v>
      </c>
      <c r="Y84" s="232">
        <f ca="1">IF($C84&lt;0,$C84-SUM($G84:X84),IF(Y$2&gt;=$D84,$C84-SUM($G84:X84),$C84/$D84))</f>
        <v>0</v>
      </c>
      <c r="Z84" s="232">
        <f ca="1">IF($C84&lt;0,$C84-SUM($G84:Y84),IF(Z$2&gt;=$D84,$C84-SUM($G84:Y84),$C84/$D84))</f>
        <v>0</v>
      </c>
      <c r="AA84" s="232">
        <f ca="1">IF($C84&lt;0,$C84-SUM($G84:Z84),IF(AA$2&gt;=$D84,$C84-SUM($G84:Z84),$C84/$D84))</f>
        <v>0</v>
      </c>
      <c r="AB84" s="232">
        <f ca="1">IF($C84&lt;0,$C84-SUM($G84:AA84),IF(AB$2&gt;=$D84,$C84-SUM($G84:AA84),$C84/$D84))</f>
        <v>0</v>
      </c>
      <c r="AC84" s="232">
        <f ca="1">IF($C84&lt;0,$C84-SUM($G84:AB84),IF(AC$2&gt;=$D84,$C84-SUM($G84:AB84),$C84/$D84))</f>
        <v>0</v>
      </c>
      <c r="AD84" s="232">
        <f ca="1">IF($C84&lt;0,$C84-SUM($G84:AC84),IF(AD$2&gt;=$D84,$C84-SUM($G84:AC84),$C84/$D84))</f>
        <v>0</v>
      </c>
      <c r="AE84" s="232">
        <f ca="1">IF($C84&lt;0,$C84-SUM($G84:AD84),IF(AE$2&gt;=$D84,$C84-SUM($G84:AD84),$C84/$D84))</f>
        <v>0</v>
      </c>
      <c r="AF84" s="232">
        <f ca="1">IF($C84&lt;0,$C84-SUM($G84:AE84),IF(AF$2&gt;=$D84,$C84-SUM($G84:AE84),$C84/$D84))</f>
        <v>0</v>
      </c>
      <c r="AG84" s="232">
        <f ca="1">IF($C84&lt;0,$C84-SUM($G84:AF84),IF(AG$2&gt;=$D84,$C84-SUM($G84:AF84),$C84/$D84))</f>
        <v>0</v>
      </c>
      <c r="AH84" s="232">
        <f ca="1">IF($C84&lt;0,$C84-SUM($G84:AG84),IF(AH$2&gt;=$D84,$C84-SUM($G84:AG84),$C84/$D84))</f>
        <v>0</v>
      </c>
      <c r="AI84" s="232">
        <f ca="1">IF($C84&lt;0,$C84-SUM($G84:AH84),IF(AI$2&gt;=$D84,$C84-SUM($G84:AH84),$C84/$D84))</f>
        <v>0</v>
      </c>
      <c r="AJ84" s="232">
        <f ca="1">IF($C84&lt;0,$C84-SUM($G84:AI84),IF(AJ$2&gt;=$D84,$C84-SUM($G84:AI84),$C84/$D84))</f>
        <v>0</v>
      </c>
      <c r="AK84" s="232">
        <f ca="1">IF($C84&lt;0,$C84-SUM($G84:AJ84),IF(AK$2&gt;=$D84,$C84-SUM($G84:AJ84),$C84/$D84))</f>
        <v>0</v>
      </c>
      <c r="AL84" s="232">
        <f ca="1">IF($C84&lt;0,$C84-SUM($G84:AK84),IF(AL$2&gt;=$D84,$C84-SUM($G84:AK84),$C84/$D84))</f>
        <v>0</v>
      </c>
      <c r="AM84" s="232">
        <f ca="1">IF($C84&lt;0,$C84-SUM($G84:AL84),IF(AM$2&gt;=$D84,$C84-SUM($G84:AL84),$C84/$D84))</f>
        <v>0</v>
      </c>
      <c r="AN84" s="232">
        <f ca="1">IF($C84&lt;0,$C84-SUM($G84:AM84),IF(AN$2&gt;=$D84,$C84-SUM($G84:AM84),$C84/$D84))</f>
        <v>0</v>
      </c>
      <c r="AO84" s="232">
        <f ca="1">IF($C84&lt;0,$C84-SUM($G84:AN84),IF(AO$2&gt;=$D84,$C84-SUM($G84:AN84),$C84/$D84))</f>
        <v>0</v>
      </c>
      <c r="AP84" s="232">
        <f ca="1">IF($C84&lt;0,$C84-SUM($G84:AO84),IF(AP$2&gt;=$D84,$C84-SUM($G84:AO84),$C84/$D84))</f>
        <v>0</v>
      </c>
      <c r="AQ84" s="232">
        <f ca="1">IF($C84&lt;0,$C84-SUM($G84:AP84),IF(AQ$2&gt;=$D84,$C84-SUM($G84:AP84),$C84/$D84))</f>
        <v>0</v>
      </c>
      <c r="AR84" s="232">
        <f ca="1">IF($C84&lt;0,$C84-SUM($G84:AQ84),IF(AR$2&gt;=$D84,$C84-SUM($G84:AQ84),$C84/$D84))</f>
        <v>0</v>
      </c>
      <c r="AS84" s="232">
        <f ca="1">IF($C84&lt;0,$C84-SUM($G84:AR84),IF(AS$2&gt;=$D84,$C84-SUM($G84:AR84),$C84/$D84))</f>
        <v>0</v>
      </c>
      <c r="AT84" s="232">
        <f ca="1">IF($C84&lt;0,$C84-SUM($G84:AS84),IF(AT$2&gt;=$D84,$C84-SUM($G84:AS84),$C84/$D84))</f>
        <v>0</v>
      </c>
      <c r="AU84" s="232">
        <f ca="1">IF($C84&lt;0,$C84-SUM($G84:AT84),IF(AU$2&gt;=$D84,$C84-SUM($G84:AT84),$C84/$D84))</f>
        <v>0</v>
      </c>
      <c r="AV84" s="232">
        <f ca="1">IF($C84&lt;0,$C84-SUM($G84:AU84),IF(AV$2&gt;=$D84,$C84-SUM($G84:AU84),$C84/$D84))</f>
        <v>0</v>
      </c>
      <c r="AW84" s="232">
        <f ca="1">IF($C84&lt;0,$C84-SUM($G84:AV84),IF(AW$2&gt;=$D84,$C84-SUM($G84:AV84),$C84/$D84))</f>
        <v>0</v>
      </c>
      <c r="AX84" s="232">
        <f ca="1">IF($C84&lt;0,$C84-SUM($G84:AW84),IF(AX$2&gt;=$D84,$C84-SUM($G84:AW84),$C84/$D84))</f>
        <v>0</v>
      </c>
      <c r="AY84" s="232">
        <f ca="1">IF($C84&lt;0,$C84-SUM($G84:AX84),IF(AY$2&gt;=$D84,$C84-SUM($G84:AX84),$C84/$D84))</f>
        <v>0</v>
      </c>
      <c r="AZ84" s="232">
        <f ca="1">IF($C84&lt;0,$C84-SUM($G84:AY84),IF(AZ$2&gt;=$D84,$C84-SUM($G84:AY84),$C84/$D84))</f>
        <v>0</v>
      </c>
      <c r="BA84" s="232">
        <f ca="1">IF($C84&lt;0,$C84-SUM($G84:AZ84),IF(BA$2&gt;=$D84,$C84-SUM($G84:AZ84),$C84/$D84))</f>
        <v>0</v>
      </c>
      <c r="BB84" s="232">
        <f ca="1">IF($C84&lt;0,$C84-SUM($G84:BA84),IF(BB$2&gt;=$D84,$C84-SUM($G84:BA84),$C84/$D84))</f>
        <v>0</v>
      </c>
      <c r="BC84" s="232">
        <f ca="1">IF($C84&lt;0,$C84-SUM($G84:BB84),IF(BC$2&gt;=$D84,$C84-SUM($G84:BB84),$C84/$D84))</f>
        <v>0</v>
      </c>
      <c r="BD84" s="232">
        <f ca="1">IF($C84&lt;0,$C84-SUM($G84:BC84),IF(BD$2&gt;=$D84,$C84-SUM($G84:BC84),$C84/$D84))</f>
        <v>0</v>
      </c>
      <c r="BE84" s="232">
        <f ca="1">IF($C84&lt;0,$C84-SUM($G84:BD84),IF(BE$2&gt;=$D84,$C84-SUM($G84:BD84),$C84/$D84))</f>
        <v>0</v>
      </c>
      <c r="BF84" s="232">
        <f ca="1">IF($C84&lt;0,$C84-SUM($G84:BE84),IF(BF$2&gt;=$D84,$C84-SUM($G84:BE84),$C84/$D84))</f>
        <v>0</v>
      </c>
      <c r="BG84" s="232">
        <f ca="1">IF($C84&lt;0,$C84-SUM($G84:BF84),IF(BG$2&gt;=$D84,$C84-SUM($G84:BF84),$C84/$D84))</f>
        <v>0</v>
      </c>
      <c r="BH84" s="232">
        <f ca="1">IF($C84&lt;0,$C84-SUM($G84:BG84),IF(BH$2&gt;=$D84,$C84-SUM($G84:BG84),$C84/$D84))</f>
        <v>0</v>
      </c>
      <c r="BI84" s="232">
        <f ca="1">IF($C84&lt;0,$C84-SUM($G84:BH84),IF(BI$2&gt;=$D84,$C84-SUM($G84:BH84),$C84/$D84))</f>
        <v>0</v>
      </c>
      <c r="BJ84" s="232">
        <f ca="1">IF($C84&lt;0,$C84-SUM($G84:BI84),IF(BJ$2&gt;=$D84,$C84-SUM($G84:BI84),$C84/$D84))</f>
        <v>0</v>
      </c>
      <c r="BK84" s="232">
        <f ca="1">IF($C84&lt;0,$C84-SUM($G84:BJ84),IF(BK$2&gt;=$D84,$C84-SUM($G84:BJ84),$C84/$D84))</f>
        <v>0</v>
      </c>
      <c r="BL84" s="232">
        <f ca="1">IF($C84&lt;0,$C84-SUM($G84:BK84),IF(BL$2&gt;=$D84,$C84-SUM($G84:BK84),$C84/$D84))</f>
        <v>0</v>
      </c>
      <c r="BM84" s="232">
        <f ca="1">IF($C84&lt;0,$C84-SUM($G84:BL84),IF(BM$2&gt;=$D84,$C84-SUM($G84:BL84),$C84/$D84))</f>
        <v>0</v>
      </c>
      <c r="BN84" s="232">
        <f ca="1">IF($C84&lt;0,$C84-SUM($G84:BM84),IF(BN$2&gt;=$D84,$C84-SUM($G84:BM84),$C84/$D84))</f>
        <v>0</v>
      </c>
      <c r="BO84" s="232">
        <f ca="1">IF($C84&lt;0,$C84-SUM($G84:BN84),IF(BO$2&gt;=$D84,$C84-SUM($G84:BN84),$C84/$D84))</f>
        <v>0</v>
      </c>
    </row>
    <row r="85" spans="1:67" hidden="1" outlineLevel="1">
      <c r="A85" s="268">
        <v>2</v>
      </c>
      <c r="B85" s="233">
        <f ca="1">(INDEX('Inputs - Summary'!$J$59:$N$68,MATCH(A82,'Inputs - Summary'!$C$59:$C$68,0),A85)/OFFSET('Inputs - Summary'!$I$18,0,A85))-SUMIFS('Inputs - Summary'!$O$74:$O$153,'Inputs - Summary'!$C$74:$C$153,A82,'Inputs - Summary'!$D$74:$D$153,A85)</f>
        <v>-4.1514224517482066E-3</v>
      </c>
      <c r="C85" s="245">
        <f t="shared" ca="1" si="60"/>
        <v>-4.550757677567646E-3</v>
      </c>
      <c r="D85" s="228">
        <f>MAX(0,INDEX('Inputs - Summary'!$F$43:$F$52,MATCH(A82,'Inputs - Summary'!$C$43:$C$52,0))-5+A85)</f>
        <v>12</v>
      </c>
      <c r="E85" s="229">
        <f t="shared" ca="1" si="61"/>
        <v>0</v>
      </c>
      <c r="F85" s="230">
        <f t="shared" ca="1" si="62"/>
        <v>-4.550757677567646E-3</v>
      </c>
      <c r="G85" s="231">
        <f t="shared" ca="1" si="63"/>
        <v>-4.550757677567646E-3</v>
      </c>
      <c r="H85" s="232">
        <f ca="1">IF($C85&lt;0,$C85-SUM($G85:G85),IF(H$2&gt;=$D85,$C85-SUM($G85:G85),$C85/$D85))</f>
        <v>0</v>
      </c>
      <c r="I85" s="232">
        <f ca="1">IF($C85&lt;0,$C85-SUM($G85:H85),IF(I$2&gt;=$D85,$C85-SUM($G85:H85),$C85/$D85))</f>
        <v>0</v>
      </c>
      <c r="J85" s="232">
        <f ca="1">IF($C85&lt;0,$C85-SUM($G85:I85),IF(J$2&gt;=$D85,$C85-SUM($G85:I85),$C85/$D85))</f>
        <v>0</v>
      </c>
      <c r="K85" s="232">
        <f ca="1">IF($C85&lt;0,$C85-SUM($G85:J85),IF(K$2&gt;=$D85,$C85-SUM($G85:J85),$C85/$D85))</f>
        <v>0</v>
      </c>
      <c r="L85" s="232">
        <f ca="1">IF($C85&lt;0,$C85-SUM($G85:K85),IF(L$2&gt;=$D85,$C85-SUM($G85:K85),$C85/$D85))</f>
        <v>0</v>
      </c>
      <c r="M85" s="232">
        <f ca="1">IF($C85&lt;0,$C85-SUM($G85:L85),IF(M$2&gt;=$D85,$C85-SUM($G85:L85),$C85/$D85))</f>
        <v>0</v>
      </c>
      <c r="N85" s="232">
        <f ca="1">IF($C85&lt;0,$C85-SUM($G85:M85),IF(N$2&gt;=$D85,$C85-SUM($G85:M85),$C85/$D85))</f>
        <v>0</v>
      </c>
      <c r="O85" s="232">
        <f ca="1">IF($C85&lt;0,$C85-SUM($G85:N85),IF(O$2&gt;=$D85,$C85-SUM($G85:N85),$C85/$D85))</f>
        <v>0</v>
      </c>
      <c r="P85" s="232">
        <f ca="1">IF($C85&lt;0,$C85-SUM($G85:O85),IF(P$2&gt;=$D85,$C85-SUM($G85:O85),$C85/$D85))</f>
        <v>0</v>
      </c>
      <c r="Q85" s="232">
        <f ca="1">IF($C85&lt;0,$C85-SUM($G85:P85),IF(Q$2&gt;=$D85,$C85-SUM($G85:P85),$C85/$D85))</f>
        <v>0</v>
      </c>
      <c r="R85" s="232">
        <f ca="1">IF($C85&lt;0,$C85-SUM($G85:Q85),IF(R$2&gt;=$D85,$C85-SUM($G85:Q85),$C85/$D85))</f>
        <v>0</v>
      </c>
      <c r="S85" s="232">
        <f ca="1">IF($C85&lt;0,$C85-SUM($G85:R85),IF(S$2&gt;=$D85,$C85-SUM($G85:R85),$C85/$D85))</f>
        <v>0</v>
      </c>
      <c r="T85" s="232">
        <f ca="1">IF($C85&lt;0,$C85-SUM($G85:S85),IF(T$2&gt;=$D85,$C85-SUM($G85:S85),$C85/$D85))</f>
        <v>0</v>
      </c>
      <c r="U85" s="232">
        <f ca="1">IF($C85&lt;0,$C85-SUM($G85:T85),IF(U$2&gt;=$D85,$C85-SUM($G85:T85),$C85/$D85))</f>
        <v>0</v>
      </c>
      <c r="V85" s="232">
        <f ca="1">IF($C85&lt;0,$C85-SUM($G85:U85),IF(V$2&gt;=$D85,$C85-SUM($G85:U85),$C85/$D85))</f>
        <v>0</v>
      </c>
      <c r="W85" s="232">
        <f ca="1">IF($C85&lt;0,$C85-SUM($G85:V85),IF(W$2&gt;=$D85,$C85-SUM($G85:V85),$C85/$D85))</f>
        <v>0</v>
      </c>
      <c r="X85" s="232">
        <f ca="1">IF($C85&lt;0,$C85-SUM($G85:W85),IF(X$2&gt;=$D85,$C85-SUM($G85:W85),$C85/$D85))</f>
        <v>0</v>
      </c>
      <c r="Y85" s="232">
        <f ca="1">IF($C85&lt;0,$C85-SUM($G85:X85),IF(Y$2&gt;=$D85,$C85-SUM($G85:X85),$C85/$D85))</f>
        <v>0</v>
      </c>
      <c r="Z85" s="232">
        <f ca="1">IF($C85&lt;0,$C85-SUM($G85:Y85),IF(Z$2&gt;=$D85,$C85-SUM($G85:Y85),$C85/$D85))</f>
        <v>0</v>
      </c>
      <c r="AA85" s="232">
        <f ca="1">IF($C85&lt;0,$C85-SUM($G85:Z85),IF(AA$2&gt;=$D85,$C85-SUM($G85:Z85),$C85/$D85))</f>
        <v>0</v>
      </c>
      <c r="AB85" s="232">
        <f ca="1">IF($C85&lt;0,$C85-SUM($G85:AA85),IF(AB$2&gt;=$D85,$C85-SUM($G85:AA85),$C85/$D85))</f>
        <v>0</v>
      </c>
      <c r="AC85" s="232">
        <f ca="1">IF($C85&lt;0,$C85-SUM($G85:AB85),IF(AC$2&gt;=$D85,$C85-SUM($G85:AB85),$C85/$D85))</f>
        <v>0</v>
      </c>
      <c r="AD85" s="232">
        <f ca="1">IF($C85&lt;0,$C85-SUM($G85:AC85),IF(AD$2&gt;=$D85,$C85-SUM($G85:AC85),$C85/$D85))</f>
        <v>0</v>
      </c>
      <c r="AE85" s="232">
        <f ca="1">IF($C85&lt;0,$C85-SUM($G85:AD85),IF(AE$2&gt;=$D85,$C85-SUM($G85:AD85),$C85/$D85))</f>
        <v>0</v>
      </c>
      <c r="AF85" s="232">
        <f ca="1">IF($C85&lt;0,$C85-SUM($G85:AE85),IF(AF$2&gt;=$D85,$C85-SUM($G85:AE85),$C85/$D85))</f>
        <v>0</v>
      </c>
      <c r="AG85" s="232">
        <f ca="1">IF($C85&lt;0,$C85-SUM($G85:AF85),IF(AG$2&gt;=$D85,$C85-SUM($G85:AF85),$C85/$D85))</f>
        <v>0</v>
      </c>
      <c r="AH85" s="232">
        <f ca="1">IF($C85&lt;0,$C85-SUM($G85:AG85),IF(AH$2&gt;=$D85,$C85-SUM($G85:AG85),$C85/$D85))</f>
        <v>0</v>
      </c>
      <c r="AI85" s="232">
        <f ca="1">IF($C85&lt;0,$C85-SUM($G85:AH85),IF(AI$2&gt;=$D85,$C85-SUM($G85:AH85),$C85/$D85))</f>
        <v>0</v>
      </c>
      <c r="AJ85" s="232">
        <f ca="1">IF($C85&lt;0,$C85-SUM($G85:AI85),IF(AJ$2&gt;=$D85,$C85-SUM($G85:AI85),$C85/$D85))</f>
        <v>0</v>
      </c>
      <c r="AK85" s="232">
        <f ca="1">IF($C85&lt;0,$C85-SUM($G85:AJ85),IF(AK$2&gt;=$D85,$C85-SUM($G85:AJ85),$C85/$D85))</f>
        <v>0</v>
      </c>
      <c r="AL85" s="232">
        <f ca="1">IF($C85&lt;0,$C85-SUM($G85:AK85),IF(AL$2&gt;=$D85,$C85-SUM($G85:AK85),$C85/$D85))</f>
        <v>0</v>
      </c>
      <c r="AM85" s="232">
        <f ca="1">IF($C85&lt;0,$C85-SUM($G85:AL85),IF(AM$2&gt;=$D85,$C85-SUM($G85:AL85),$C85/$D85))</f>
        <v>0</v>
      </c>
      <c r="AN85" s="232">
        <f ca="1">IF($C85&lt;0,$C85-SUM($G85:AM85),IF(AN$2&gt;=$D85,$C85-SUM($G85:AM85),$C85/$D85))</f>
        <v>0</v>
      </c>
      <c r="AO85" s="232">
        <f ca="1">IF($C85&lt;0,$C85-SUM($G85:AN85),IF(AO$2&gt;=$D85,$C85-SUM($G85:AN85),$C85/$D85))</f>
        <v>0</v>
      </c>
      <c r="AP85" s="232">
        <f ca="1">IF($C85&lt;0,$C85-SUM($G85:AO85),IF(AP$2&gt;=$D85,$C85-SUM($G85:AO85),$C85/$D85))</f>
        <v>0</v>
      </c>
      <c r="AQ85" s="232">
        <f ca="1">IF($C85&lt;0,$C85-SUM($G85:AP85),IF(AQ$2&gt;=$D85,$C85-SUM($G85:AP85),$C85/$D85))</f>
        <v>0</v>
      </c>
      <c r="AR85" s="232">
        <f ca="1">IF($C85&lt;0,$C85-SUM($G85:AQ85),IF(AR$2&gt;=$D85,$C85-SUM($G85:AQ85),$C85/$D85))</f>
        <v>0</v>
      </c>
      <c r="AS85" s="232">
        <f ca="1">IF($C85&lt;0,$C85-SUM($G85:AR85),IF(AS$2&gt;=$D85,$C85-SUM($G85:AR85),$C85/$D85))</f>
        <v>0</v>
      </c>
      <c r="AT85" s="232">
        <f ca="1">IF($C85&lt;0,$C85-SUM($G85:AS85),IF(AT$2&gt;=$D85,$C85-SUM($G85:AS85),$C85/$D85))</f>
        <v>0</v>
      </c>
      <c r="AU85" s="232">
        <f ca="1">IF($C85&lt;0,$C85-SUM($G85:AT85),IF(AU$2&gt;=$D85,$C85-SUM($G85:AT85),$C85/$D85))</f>
        <v>0</v>
      </c>
      <c r="AV85" s="232">
        <f ca="1">IF($C85&lt;0,$C85-SUM($G85:AU85),IF(AV$2&gt;=$D85,$C85-SUM($G85:AU85),$C85/$D85))</f>
        <v>0</v>
      </c>
      <c r="AW85" s="232">
        <f ca="1">IF($C85&lt;0,$C85-SUM($G85:AV85),IF(AW$2&gt;=$D85,$C85-SUM($G85:AV85),$C85/$D85))</f>
        <v>0</v>
      </c>
      <c r="AX85" s="232">
        <f ca="1">IF($C85&lt;0,$C85-SUM($G85:AW85),IF(AX$2&gt;=$D85,$C85-SUM($G85:AW85),$C85/$D85))</f>
        <v>0</v>
      </c>
      <c r="AY85" s="232">
        <f ca="1">IF($C85&lt;0,$C85-SUM($G85:AX85),IF(AY$2&gt;=$D85,$C85-SUM($G85:AX85),$C85/$D85))</f>
        <v>0</v>
      </c>
      <c r="AZ85" s="232">
        <f ca="1">IF($C85&lt;0,$C85-SUM($G85:AY85),IF(AZ$2&gt;=$D85,$C85-SUM($G85:AY85),$C85/$D85))</f>
        <v>0</v>
      </c>
      <c r="BA85" s="232">
        <f ca="1">IF($C85&lt;0,$C85-SUM($G85:AZ85),IF(BA$2&gt;=$D85,$C85-SUM($G85:AZ85),$C85/$D85))</f>
        <v>0</v>
      </c>
      <c r="BB85" s="232">
        <f ca="1">IF($C85&lt;0,$C85-SUM($G85:BA85),IF(BB$2&gt;=$D85,$C85-SUM($G85:BA85),$C85/$D85))</f>
        <v>0</v>
      </c>
      <c r="BC85" s="232">
        <f ca="1">IF($C85&lt;0,$C85-SUM($G85:BB85),IF(BC$2&gt;=$D85,$C85-SUM($G85:BB85),$C85/$D85))</f>
        <v>0</v>
      </c>
      <c r="BD85" s="232">
        <f ca="1">IF($C85&lt;0,$C85-SUM($G85:BC85),IF(BD$2&gt;=$D85,$C85-SUM($G85:BC85),$C85/$D85))</f>
        <v>0</v>
      </c>
      <c r="BE85" s="232">
        <f ca="1">IF($C85&lt;0,$C85-SUM($G85:BD85),IF(BE$2&gt;=$D85,$C85-SUM($G85:BD85),$C85/$D85))</f>
        <v>0</v>
      </c>
      <c r="BF85" s="232">
        <f ca="1">IF($C85&lt;0,$C85-SUM($G85:BE85),IF(BF$2&gt;=$D85,$C85-SUM($G85:BE85),$C85/$D85))</f>
        <v>0</v>
      </c>
      <c r="BG85" s="232">
        <f ca="1">IF($C85&lt;0,$C85-SUM($G85:BF85),IF(BG$2&gt;=$D85,$C85-SUM($G85:BF85),$C85/$D85))</f>
        <v>0</v>
      </c>
      <c r="BH85" s="232">
        <f ca="1">IF($C85&lt;0,$C85-SUM($G85:BG85),IF(BH$2&gt;=$D85,$C85-SUM($G85:BG85),$C85/$D85))</f>
        <v>0</v>
      </c>
      <c r="BI85" s="232">
        <f ca="1">IF($C85&lt;0,$C85-SUM($G85:BH85),IF(BI$2&gt;=$D85,$C85-SUM($G85:BH85),$C85/$D85))</f>
        <v>0</v>
      </c>
      <c r="BJ85" s="232">
        <f ca="1">IF($C85&lt;0,$C85-SUM($G85:BI85),IF(BJ$2&gt;=$D85,$C85-SUM($G85:BI85),$C85/$D85))</f>
        <v>0</v>
      </c>
      <c r="BK85" s="232">
        <f ca="1">IF($C85&lt;0,$C85-SUM($G85:BJ85),IF(BK$2&gt;=$D85,$C85-SUM($G85:BJ85),$C85/$D85))</f>
        <v>0</v>
      </c>
      <c r="BL85" s="232">
        <f ca="1">IF($C85&lt;0,$C85-SUM($G85:BK85),IF(BL$2&gt;=$D85,$C85-SUM($G85:BK85),$C85/$D85))</f>
        <v>0</v>
      </c>
      <c r="BM85" s="232">
        <f ca="1">IF($C85&lt;0,$C85-SUM($G85:BL85),IF(BM$2&gt;=$D85,$C85-SUM($G85:BL85),$C85/$D85))</f>
        <v>0</v>
      </c>
      <c r="BN85" s="232">
        <f ca="1">IF($C85&lt;0,$C85-SUM($G85:BM85),IF(BN$2&gt;=$D85,$C85-SUM($G85:BM85),$C85/$D85))</f>
        <v>0</v>
      </c>
      <c r="BO85" s="232">
        <f ca="1">IF($C85&lt;0,$C85-SUM($G85:BN85),IF(BO$2&gt;=$D85,$C85-SUM($G85:BN85),$C85/$D85))</f>
        <v>0</v>
      </c>
    </row>
    <row r="86" spans="1:67" hidden="1" outlineLevel="1">
      <c r="A86" s="268">
        <v>3</v>
      </c>
      <c r="B86" s="233">
        <f ca="1">(INDEX('Inputs - Summary'!$J$59:$N$68,MATCH(A82,'Inputs - Summary'!$C$59:$C$68,0),A86)/OFFSET('Inputs - Summary'!$I$18,0,A86))-SUMIFS('Inputs - Summary'!$O$74:$O$153,'Inputs - Summary'!$C$74:$C$153,A82,'Inputs - Summary'!$D$74:$D$153,A86)</f>
        <v>9.883372605302683E-2</v>
      </c>
      <c r="C86" s="227">
        <f t="shared" ca="1" si="60"/>
        <v>0.10834077785772615</v>
      </c>
      <c r="D86" s="228">
        <f>MAX(0,INDEX('Inputs - Summary'!$F$43:$F$52,MATCH(A82,'Inputs - Summary'!$C$43:$C$52,0))-5+A86)</f>
        <v>13</v>
      </c>
      <c r="E86" s="229">
        <f t="shared" ca="1" si="61"/>
        <v>0</v>
      </c>
      <c r="F86" s="230">
        <f t="shared" ca="1" si="62"/>
        <v>0.10834077785772615</v>
      </c>
      <c r="G86" s="231">
        <f t="shared" ca="1" si="63"/>
        <v>8.3339059890558571E-3</v>
      </c>
      <c r="H86" s="232">
        <f ca="1">IF($C86&lt;0,$C86-SUM($G86:G86),IF(H$2&gt;=$D86,$C86-SUM($G86:G86),$C86/$D86))</f>
        <v>8.3339059890558571E-3</v>
      </c>
      <c r="I86" s="232">
        <f ca="1">IF($C86&lt;0,$C86-SUM($G86:H86),IF(I$2&gt;=$D86,$C86-SUM($G86:H86),$C86/$D86))</f>
        <v>8.3339059890558571E-3</v>
      </c>
      <c r="J86" s="232">
        <f ca="1">IF($C86&lt;0,$C86-SUM($G86:I86),IF(J$2&gt;=$D86,$C86-SUM($G86:I86),$C86/$D86))</f>
        <v>8.3339059890558571E-3</v>
      </c>
      <c r="K86" s="232">
        <f ca="1">IF($C86&lt;0,$C86-SUM($G86:J86),IF(K$2&gt;=$D86,$C86-SUM($G86:J86),$C86/$D86))</f>
        <v>8.3339059890558571E-3</v>
      </c>
      <c r="L86" s="232">
        <f ca="1">IF($C86&lt;0,$C86-SUM($G86:K86),IF(L$2&gt;=$D86,$C86-SUM($G86:K86),$C86/$D86))</f>
        <v>8.3339059890558571E-3</v>
      </c>
      <c r="M86" s="232">
        <f ca="1">IF($C86&lt;0,$C86-SUM($G86:L86),IF(M$2&gt;=$D86,$C86-SUM($G86:L86),$C86/$D86))</f>
        <v>8.3339059890558571E-3</v>
      </c>
      <c r="N86" s="232">
        <f ca="1">IF($C86&lt;0,$C86-SUM($G86:M86),IF(N$2&gt;=$D86,$C86-SUM($G86:M86),$C86/$D86))</f>
        <v>8.3339059890558571E-3</v>
      </c>
      <c r="O86" s="232">
        <f ca="1">IF($C86&lt;0,$C86-SUM($G86:N86),IF(O$2&gt;=$D86,$C86-SUM($G86:N86),$C86/$D86))</f>
        <v>8.3339059890558571E-3</v>
      </c>
      <c r="P86" s="232">
        <f ca="1">IF($C86&lt;0,$C86-SUM($G86:O86),IF(P$2&gt;=$D86,$C86-SUM($G86:O86),$C86/$D86))</f>
        <v>8.3339059890558571E-3</v>
      </c>
      <c r="Q86" s="232">
        <f ca="1">IF($C86&lt;0,$C86-SUM($G86:P86),IF(Q$2&gt;=$D86,$C86-SUM($G86:P86),$C86/$D86))</f>
        <v>8.3339059890558571E-3</v>
      </c>
      <c r="R86" s="232">
        <f ca="1">IF($C86&lt;0,$C86-SUM($G86:Q86),IF(R$2&gt;=$D86,$C86-SUM($G86:Q86),$C86/$D86))</f>
        <v>8.3339059890558571E-3</v>
      </c>
      <c r="S86" s="232">
        <f ca="1">IF($C86&lt;0,$C86-SUM($G86:R86),IF(S$2&gt;=$D86,$C86-SUM($G86:R86),$C86/$D86))</f>
        <v>8.3339059890558953E-3</v>
      </c>
      <c r="T86" s="232">
        <f ca="1">IF($C86&lt;0,$C86-SUM($G86:S86),IF(T$2&gt;=$D86,$C86-SUM($G86:S86),$C86/$D86))</f>
        <v>0</v>
      </c>
      <c r="U86" s="232">
        <f ca="1">IF($C86&lt;0,$C86-SUM($G86:T86),IF(U$2&gt;=$D86,$C86-SUM($G86:T86),$C86/$D86))</f>
        <v>0</v>
      </c>
      <c r="V86" s="232">
        <f ca="1">IF($C86&lt;0,$C86-SUM($G86:U86),IF(V$2&gt;=$D86,$C86-SUM($G86:U86),$C86/$D86))</f>
        <v>0</v>
      </c>
      <c r="W86" s="232">
        <f ca="1">IF($C86&lt;0,$C86-SUM($G86:V86),IF(W$2&gt;=$D86,$C86-SUM($G86:V86),$C86/$D86))</f>
        <v>0</v>
      </c>
      <c r="X86" s="232">
        <f ca="1">IF($C86&lt;0,$C86-SUM($G86:W86),IF(X$2&gt;=$D86,$C86-SUM($G86:W86),$C86/$D86))</f>
        <v>0</v>
      </c>
      <c r="Y86" s="232">
        <f ca="1">IF($C86&lt;0,$C86-SUM($G86:X86),IF(Y$2&gt;=$D86,$C86-SUM($G86:X86),$C86/$D86))</f>
        <v>0</v>
      </c>
      <c r="Z86" s="232">
        <f ca="1">IF($C86&lt;0,$C86-SUM($G86:Y86),IF(Z$2&gt;=$D86,$C86-SUM($G86:Y86),$C86/$D86))</f>
        <v>0</v>
      </c>
      <c r="AA86" s="232">
        <f ca="1">IF($C86&lt;0,$C86-SUM($G86:Z86),IF(AA$2&gt;=$D86,$C86-SUM($G86:Z86),$C86/$D86))</f>
        <v>0</v>
      </c>
      <c r="AB86" s="232">
        <f ca="1">IF($C86&lt;0,$C86-SUM($G86:AA86),IF(AB$2&gt;=$D86,$C86-SUM($G86:AA86),$C86/$D86))</f>
        <v>0</v>
      </c>
      <c r="AC86" s="232">
        <f ca="1">IF($C86&lt;0,$C86-SUM($G86:AB86),IF(AC$2&gt;=$D86,$C86-SUM($G86:AB86),$C86/$D86))</f>
        <v>0</v>
      </c>
      <c r="AD86" s="232">
        <f ca="1">IF($C86&lt;0,$C86-SUM($G86:AC86),IF(AD$2&gt;=$D86,$C86-SUM($G86:AC86),$C86/$D86))</f>
        <v>0</v>
      </c>
      <c r="AE86" s="232">
        <f ca="1">IF($C86&lt;0,$C86-SUM($G86:AD86),IF(AE$2&gt;=$D86,$C86-SUM($G86:AD86),$C86/$D86))</f>
        <v>0</v>
      </c>
      <c r="AF86" s="232">
        <f ca="1">IF($C86&lt;0,$C86-SUM($G86:AE86),IF(AF$2&gt;=$D86,$C86-SUM($G86:AE86),$C86/$D86))</f>
        <v>0</v>
      </c>
      <c r="AG86" s="232">
        <f ca="1">IF($C86&lt;0,$C86-SUM($G86:AF86),IF(AG$2&gt;=$D86,$C86-SUM($G86:AF86),$C86/$D86))</f>
        <v>0</v>
      </c>
      <c r="AH86" s="232">
        <f ca="1">IF($C86&lt;0,$C86-SUM($G86:AG86),IF(AH$2&gt;=$D86,$C86-SUM($G86:AG86),$C86/$D86))</f>
        <v>0</v>
      </c>
      <c r="AI86" s="232">
        <f ca="1">IF($C86&lt;0,$C86-SUM($G86:AH86),IF(AI$2&gt;=$D86,$C86-SUM($G86:AH86),$C86/$D86))</f>
        <v>0</v>
      </c>
      <c r="AJ86" s="232">
        <f ca="1">IF($C86&lt;0,$C86-SUM($G86:AI86),IF(AJ$2&gt;=$D86,$C86-SUM($G86:AI86),$C86/$D86))</f>
        <v>0</v>
      </c>
      <c r="AK86" s="232">
        <f ca="1">IF($C86&lt;0,$C86-SUM($G86:AJ86),IF(AK$2&gt;=$D86,$C86-SUM($G86:AJ86),$C86/$D86))</f>
        <v>0</v>
      </c>
      <c r="AL86" s="232">
        <f ca="1">IF($C86&lt;0,$C86-SUM($G86:AK86),IF(AL$2&gt;=$D86,$C86-SUM($G86:AK86),$C86/$D86))</f>
        <v>0</v>
      </c>
      <c r="AM86" s="232">
        <f ca="1">IF($C86&lt;0,$C86-SUM($G86:AL86),IF(AM$2&gt;=$D86,$C86-SUM($G86:AL86),$C86/$D86))</f>
        <v>0</v>
      </c>
      <c r="AN86" s="232">
        <f ca="1">IF($C86&lt;0,$C86-SUM($G86:AM86),IF(AN$2&gt;=$D86,$C86-SUM($G86:AM86),$C86/$D86))</f>
        <v>0</v>
      </c>
      <c r="AO86" s="232">
        <f ca="1">IF($C86&lt;0,$C86-SUM($G86:AN86),IF(AO$2&gt;=$D86,$C86-SUM($G86:AN86),$C86/$D86))</f>
        <v>0</v>
      </c>
      <c r="AP86" s="232">
        <f ca="1">IF($C86&lt;0,$C86-SUM($G86:AO86),IF(AP$2&gt;=$D86,$C86-SUM($G86:AO86),$C86/$D86))</f>
        <v>0</v>
      </c>
      <c r="AQ86" s="232">
        <f ca="1">IF($C86&lt;0,$C86-SUM($G86:AP86),IF(AQ$2&gt;=$D86,$C86-SUM($G86:AP86),$C86/$D86))</f>
        <v>0</v>
      </c>
      <c r="AR86" s="232">
        <f ca="1">IF($C86&lt;0,$C86-SUM($G86:AQ86),IF(AR$2&gt;=$D86,$C86-SUM($G86:AQ86),$C86/$D86))</f>
        <v>0</v>
      </c>
      <c r="AS86" s="232">
        <f ca="1">IF($C86&lt;0,$C86-SUM($G86:AR86),IF(AS$2&gt;=$D86,$C86-SUM($G86:AR86),$C86/$D86))</f>
        <v>0</v>
      </c>
      <c r="AT86" s="232">
        <f ca="1">IF($C86&lt;0,$C86-SUM($G86:AS86),IF(AT$2&gt;=$D86,$C86-SUM($G86:AS86),$C86/$D86))</f>
        <v>0</v>
      </c>
      <c r="AU86" s="232">
        <f ca="1">IF($C86&lt;0,$C86-SUM($G86:AT86),IF(AU$2&gt;=$D86,$C86-SUM($G86:AT86),$C86/$D86))</f>
        <v>0</v>
      </c>
      <c r="AV86" s="232">
        <f ca="1">IF($C86&lt;0,$C86-SUM($G86:AU86),IF(AV$2&gt;=$D86,$C86-SUM($G86:AU86),$C86/$D86))</f>
        <v>0</v>
      </c>
      <c r="AW86" s="232">
        <f ca="1">IF($C86&lt;0,$C86-SUM($G86:AV86),IF(AW$2&gt;=$D86,$C86-SUM($G86:AV86),$C86/$D86))</f>
        <v>0</v>
      </c>
      <c r="AX86" s="232">
        <f ca="1">IF($C86&lt;0,$C86-SUM($G86:AW86),IF(AX$2&gt;=$D86,$C86-SUM($G86:AW86),$C86/$D86))</f>
        <v>0</v>
      </c>
      <c r="AY86" s="232">
        <f ca="1">IF($C86&lt;0,$C86-SUM($G86:AX86),IF(AY$2&gt;=$D86,$C86-SUM($G86:AX86),$C86/$D86))</f>
        <v>0</v>
      </c>
      <c r="AZ86" s="232">
        <f ca="1">IF($C86&lt;0,$C86-SUM($G86:AY86),IF(AZ$2&gt;=$D86,$C86-SUM($G86:AY86),$C86/$D86))</f>
        <v>0</v>
      </c>
      <c r="BA86" s="232">
        <f ca="1">IF($C86&lt;0,$C86-SUM($G86:AZ86),IF(BA$2&gt;=$D86,$C86-SUM($G86:AZ86),$C86/$D86))</f>
        <v>0</v>
      </c>
      <c r="BB86" s="232">
        <f ca="1">IF($C86&lt;0,$C86-SUM($G86:BA86),IF(BB$2&gt;=$D86,$C86-SUM($G86:BA86),$C86/$D86))</f>
        <v>0</v>
      </c>
      <c r="BC86" s="232">
        <f ca="1">IF($C86&lt;0,$C86-SUM($G86:BB86),IF(BC$2&gt;=$D86,$C86-SUM($G86:BB86),$C86/$D86))</f>
        <v>0</v>
      </c>
      <c r="BD86" s="232">
        <f ca="1">IF($C86&lt;0,$C86-SUM($G86:BC86),IF(BD$2&gt;=$D86,$C86-SUM($G86:BC86),$C86/$D86))</f>
        <v>0</v>
      </c>
      <c r="BE86" s="232">
        <f ca="1">IF($C86&lt;0,$C86-SUM($G86:BD86),IF(BE$2&gt;=$D86,$C86-SUM($G86:BD86),$C86/$D86))</f>
        <v>0</v>
      </c>
      <c r="BF86" s="232">
        <f ca="1">IF($C86&lt;0,$C86-SUM($G86:BE86),IF(BF$2&gt;=$D86,$C86-SUM($G86:BE86),$C86/$D86))</f>
        <v>0</v>
      </c>
      <c r="BG86" s="232">
        <f ca="1">IF($C86&lt;0,$C86-SUM($G86:BF86),IF(BG$2&gt;=$D86,$C86-SUM($G86:BF86),$C86/$D86))</f>
        <v>0</v>
      </c>
      <c r="BH86" s="232">
        <f ca="1">IF($C86&lt;0,$C86-SUM($G86:BG86),IF(BH$2&gt;=$D86,$C86-SUM($G86:BG86),$C86/$D86))</f>
        <v>0</v>
      </c>
      <c r="BI86" s="232">
        <f ca="1">IF($C86&lt;0,$C86-SUM($G86:BH86),IF(BI$2&gt;=$D86,$C86-SUM($G86:BH86),$C86/$D86))</f>
        <v>0</v>
      </c>
      <c r="BJ86" s="232">
        <f ca="1">IF($C86&lt;0,$C86-SUM($G86:BI86),IF(BJ$2&gt;=$D86,$C86-SUM($G86:BI86),$C86/$D86))</f>
        <v>0</v>
      </c>
      <c r="BK86" s="232">
        <f ca="1">IF($C86&lt;0,$C86-SUM($G86:BJ86),IF(BK$2&gt;=$D86,$C86-SUM($G86:BJ86),$C86/$D86))</f>
        <v>0</v>
      </c>
      <c r="BL86" s="232">
        <f ca="1">IF($C86&lt;0,$C86-SUM($G86:BK86),IF(BL$2&gt;=$D86,$C86-SUM($G86:BK86),$C86/$D86))</f>
        <v>0</v>
      </c>
      <c r="BM86" s="232">
        <f ca="1">IF($C86&lt;0,$C86-SUM($G86:BL86),IF(BM$2&gt;=$D86,$C86-SUM($G86:BL86),$C86/$D86))</f>
        <v>0</v>
      </c>
      <c r="BN86" s="232">
        <f ca="1">IF($C86&lt;0,$C86-SUM($G86:BM86),IF(BN$2&gt;=$D86,$C86-SUM($G86:BM86),$C86/$D86))</f>
        <v>0</v>
      </c>
      <c r="BO86" s="232">
        <f ca="1">IF($C86&lt;0,$C86-SUM($G86:BN86),IF(BO$2&gt;=$D86,$C86-SUM($G86:BN86),$C86/$D86))</f>
        <v>0</v>
      </c>
    </row>
    <row r="87" spans="1:67" hidden="1" outlineLevel="1">
      <c r="A87" s="268">
        <v>4</v>
      </c>
      <c r="B87" s="233">
        <f ca="1">(INDEX('Inputs - Summary'!$J$59:$N$68,MATCH(A82,'Inputs - Summary'!$C$59:$C$68,0),A87)/OFFSET('Inputs - Summary'!$I$18,0,A87))-SUMIFS('Inputs - Summary'!$O$74:$O$153,'Inputs - Summary'!$C$74:$C$153,A82,'Inputs - Summary'!$D$74:$D$153,A87)</f>
        <v>0.46229118853601991</v>
      </c>
      <c r="C87" s="227">
        <f t="shared" ca="1" si="60"/>
        <v>0.50676008041924125</v>
      </c>
      <c r="D87" s="228">
        <f>MAX(0,INDEX('Inputs - Summary'!$F$43:$F$52,MATCH(A82,'Inputs - Summary'!$C$43:$C$52,0))-5+A87)</f>
        <v>14</v>
      </c>
      <c r="E87" s="229">
        <f t="shared" ca="1" si="61"/>
        <v>0</v>
      </c>
      <c r="F87" s="230">
        <f t="shared" ca="1" si="62"/>
        <v>0.50676008041924125</v>
      </c>
      <c r="G87" s="231">
        <f t="shared" ca="1" si="63"/>
        <v>3.6197148601374372E-2</v>
      </c>
      <c r="H87" s="232">
        <f ca="1">IF($C87&lt;0,$C87-SUM($G87:G87),IF(H$2&gt;=$D87,$C87-SUM($G87:G87),$C87/$D87))</f>
        <v>3.6197148601374372E-2</v>
      </c>
      <c r="I87" s="232">
        <f ca="1">IF($C87&lt;0,$C87-SUM($G87:H87),IF(I$2&gt;=$D87,$C87-SUM($G87:H87),$C87/$D87))</f>
        <v>3.6197148601374372E-2</v>
      </c>
      <c r="J87" s="232">
        <f ca="1">IF($C87&lt;0,$C87-SUM($G87:I87),IF(J$2&gt;=$D87,$C87-SUM($G87:I87),$C87/$D87))</f>
        <v>3.6197148601374372E-2</v>
      </c>
      <c r="K87" s="232">
        <f ca="1">IF($C87&lt;0,$C87-SUM($G87:J87),IF(K$2&gt;=$D87,$C87-SUM($G87:J87),$C87/$D87))</f>
        <v>3.6197148601374372E-2</v>
      </c>
      <c r="L87" s="232">
        <f ca="1">IF($C87&lt;0,$C87-SUM($G87:K87),IF(L$2&gt;=$D87,$C87-SUM($G87:K87),$C87/$D87))</f>
        <v>3.6197148601374372E-2</v>
      </c>
      <c r="M87" s="232">
        <f ca="1">IF($C87&lt;0,$C87-SUM($G87:L87),IF(M$2&gt;=$D87,$C87-SUM($G87:L87),$C87/$D87))</f>
        <v>3.6197148601374372E-2</v>
      </c>
      <c r="N87" s="232">
        <f ca="1">IF($C87&lt;0,$C87-SUM($G87:M87),IF(N$2&gt;=$D87,$C87-SUM($G87:M87),$C87/$D87))</f>
        <v>3.6197148601374372E-2</v>
      </c>
      <c r="O87" s="232">
        <f ca="1">IF($C87&lt;0,$C87-SUM($G87:N87),IF(O$2&gt;=$D87,$C87-SUM($G87:N87),$C87/$D87))</f>
        <v>3.6197148601374372E-2</v>
      </c>
      <c r="P87" s="232">
        <f ca="1">IF($C87&lt;0,$C87-SUM($G87:O87),IF(P$2&gt;=$D87,$C87-SUM($G87:O87),$C87/$D87))</f>
        <v>3.6197148601374372E-2</v>
      </c>
      <c r="Q87" s="232">
        <f ca="1">IF($C87&lt;0,$C87-SUM($G87:P87),IF(Q$2&gt;=$D87,$C87-SUM($G87:P87),$C87/$D87))</f>
        <v>3.6197148601374372E-2</v>
      </c>
      <c r="R87" s="232">
        <f ca="1">IF($C87&lt;0,$C87-SUM($G87:Q87),IF(R$2&gt;=$D87,$C87-SUM($G87:Q87),$C87/$D87))</f>
        <v>3.6197148601374372E-2</v>
      </c>
      <c r="S87" s="232">
        <f ca="1">IF($C87&lt;0,$C87-SUM($G87:R87),IF(S$2&gt;=$D87,$C87-SUM($G87:R87),$C87/$D87))</f>
        <v>3.6197148601374372E-2</v>
      </c>
      <c r="T87" s="232">
        <f ca="1">IF($C87&lt;0,$C87-SUM($G87:S87),IF(T$2&gt;=$D87,$C87-SUM($G87:S87),$C87/$D87))</f>
        <v>3.6197148601374518E-2</v>
      </c>
      <c r="U87" s="232">
        <f ca="1">IF($C87&lt;0,$C87-SUM($G87:T87),IF(U$2&gt;=$D87,$C87-SUM($G87:T87),$C87/$D87))</f>
        <v>0</v>
      </c>
      <c r="V87" s="232">
        <f ca="1">IF($C87&lt;0,$C87-SUM($G87:U87),IF(V$2&gt;=$D87,$C87-SUM($G87:U87),$C87/$D87))</f>
        <v>0</v>
      </c>
      <c r="W87" s="232">
        <f ca="1">IF($C87&lt;0,$C87-SUM($G87:V87),IF(W$2&gt;=$D87,$C87-SUM($G87:V87),$C87/$D87))</f>
        <v>0</v>
      </c>
      <c r="X87" s="232">
        <f ca="1">IF($C87&lt;0,$C87-SUM($G87:W87),IF(X$2&gt;=$D87,$C87-SUM($G87:W87),$C87/$D87))</f>
        <v>0</v>
      </c>
      <c r="Y87" s="232">
        <f ca="1">IF($C87&lt;0,$C87-SUM($G87:X87),IF(Y$2&gt;=$D87,$C87-SUM($G87:X87),$C87/$D87))</f>
        <v>0</v>
      </c>
      <c r="Z87" s="232">
        <f ca="1">IF($C87&lt;0,$C87-SUM($G87:Y87),IF(Z$2&gt;=$D87,$C87-SUM($G87:Y87),$C87/$D87))</f>
        <v>0</v>
      </c>
      <c r="AA87" s="232">
        <f ca="1">IF($C87&lt;0,$C87-SUM($G87:Z87),IF(AA$2&gt;=$D87,$C87-SUM($G87:Z87),$C87/$D87))</f>
        <v>0</v>
      </c>
      <c r="AB87" s="232">
        <f ca="1">IF($C87&lt;0,$C87-SUM($G87:AA87),IF(AB$2&gt;=$D87,$C87-SUM($G87:AA87),$C87/$D87))</f>
        <v>0</v>
      </c>
      <c r="AC87" s="232">
        <f ca="1">IF($C87&lt;0,$C87-SUM($G87:AB87),IF(AC$2&gt;=$D87,$C87-SUM($G87:AB87),$C87/$D87))</f>
        <v>0</v>
      </c>
      <c r="AD87" s="232">
        <f ca="1">IF($C87&lt;0,$C87-SUM($G87:AC87),IF(AD$2&gt;=$D87,$C87-SUM($G87:AC87),$C87/$D87))</f>
        <v>0</v>
      </c>
      <c r="AE87" s="232">
        <f ca="1">IF($C87&lt;0,$C87-SUM($G87:AD87),IF(AE$2&gt;=$D87,$C87-SUM($G87:AD87),$C87/$D87))</f>
        <v>0</v>
      </c>
      <c r="AF87" s="232">
        <f ca="1">IF($C87&lt;0,$C87-SUM($G87:AE87),IF(AF$2&gt;=$D87,$C87-SUM($G87:AE87),$C87/$D87))</f>
        <v>0</v>
      </c>
      <c r="AG87" s="232">
        <f ca="1">IF($C87&lt;0,$C87-SUM($G87:AF87),IF(AG$2&gt;=$D87,$C87-SUM($G87:AF87),$C87/$D87))</f>
        <v>0</v>
      </c>
      <c r="AH87" s="232">
        <f ca="1">IF($C87&lt;0,$C87-SUM($G87:AG87),IF(AH$2&gt;=$D87,$C87-SUM($G87:AG87),$C87/$D87))</f>
        <v>0</v>
      </c>
      <c r="AI87" s="232">
        <f ca="1">IF($C87&lt;0,$C87-SUM($G87:AH87),IF(AI$2&gt;=$D87,$C87-SUM($G87:AH87),$C87/$D87))</f>
        <v>0</v>
      </c>
      <c r="AJ87" s="232">
        <f ca="1">IF($C87&lt;0,$C87-SUM($G87:AI87),IF(AJ$2&gt;=$D87,$C87-SUM($G87:AI87),$C87/$D87))</f>
        <v>0</v>
      </c>
      <c r="AK87" s="232">
        <f ca="1">IF($C87&lt;0,$C87-SUM($G87:AJ87),IF(AK$2&gt;=$D87,$C87-SUM($G87:AJ87),$C87/$D87))</f>
        <v>0</v>
      </c>
      <c r="AL87" s="232">
        <f ca="1">IF($C87&lt;0,$C87-SUM($G87:AK87),IF(AL$2&gt;=$D87,$C87-SUM($G87:AK87),$C87/$D87))</f>
        <v>0</v>
      </c>
      <c r="AM87" s="232">
        <f ca="1">IF($C87&lt;0,$C87-SUM($G87:AL87),IF(AM$2&gt;=$D87,$C87-SUM($G87:AL87),$C87/$D87))</f>
        <v>0</v>
      </c>
      <c r="AN87" s="232">
        <f ca="1">IF($C87&lt;0,$C87-SUM($G87:AM87),IF(AN$2&gt;=$D87,$C87-SUM($G87:AM87),$C87/$D87))</f>
        <v>0</v>
      </c>
      <c r="AO87" s="232">
        <f ca="1">IF($C87&lt;0,$C87-SUM($G87:AN87),IF(AO$2&gt;=$D87,$C87-SUM($G87:AN87),$C87/$D87))</f>
        <v>0</v>
      </c>
      <c r="AP87" s="232">
        <f ca="1">IF($C87&lt;0,$C87-SUM($G87:AO87),IF(AP$2&gt;=$D87,$C87-SUM($G87:AO87),$C87/$D87))</f>
        <v>0</v>
      </c>
      <c r="AQ87" s="232">
        <f ca="1">IF($C87&lt;0,$C87-SUM($G87:AP87),IF(AQ$2&gt;=$D87,$C87-SUM($G87:AP87),$C87/$D87))</f>
        <v>0</v>
      </c>
      <c r="AR87" s="232">
        <f ca="1">IF($C87&lt;0,$C87-SUM($G87:AQ87),IF(AR$2&gt;=$D87,$C87-SUM($G87:AQ87),$C87/$D87))</f>
        <v>0</v>
      </c>
      <c r="AS87" s="232">
        <f ca="1">IF($C87&lt;0,$C87-SUM($G87:AR87),IF(AS$2&gt;=$D87,$C87-SUM($G87:AR87),$C87/$D87))</f>
        <v>0</v>
      </c>
      <c r="AT87" s="232">
        <f ca="1">IF($C87&lt;0,$C87-SUM($G87:AS87),IF(AT$2&gt;=$D87,$C87-SUM($G87:AS87),$C87/$D87))</f>
        <v>0</v>
      </c>
      <c r="AU87" s="232">
        <f ca="1">IF($C87&lt;0,$C87-SUM($G87:AT87),IF(AU$2&gt;=$D87,$C87-SUM($G87:AT87),$C87/$D87))</f>
        <v>0</v>
      </c>
      <c r="AV87" s="232">
        <f ca="1">IF($C87&lt;0,$C87-SUM($G87:AU87),IF(AV$2&gt;=$D87,$C87-SUM($G87:AU87),$C87/$D87))</f>
        <v>0</v>
      </c>
      <c r="AW87" s="232">
        <f ca="1">IF($C87&lt;0,$C87-SUM($G87:AV87),IF(AW$2&gt;=$D87,$C87-SUM($G87:AV87),$C87/$D87))</f>
        <v>0</v>
      </c>
      <c r="AX87" s="232">
        <f ca="1">IF($C87&lt;0,$C87-SUM($G87:AW87),IF(AX$2&gt;=$D87,$C87-SUM($G87:AW87),$C87/$D87))</f>
        <v>0</v>
      </c>
      <c r="AY87" s="232">
        <f ca="1">IF($C87&lt;0,$C87-SUM($G87:AX87),IF(AY$2&gt;=$D87,$C87-SUM($G87:AX87),$C87/$D87))</f>
        <v>0</v>
      </c>
      <c r="AZ87" s="232">
        <f ca="1">IF($C87&lt;0,$C87-SUM($G87:AY87),IF(AZ$2&gt;=$D87,$C87-SUM($G87:AY87),$C87/$D87))</f>
        <v>0</v>
      </c>
      <c r="BA87" s="232">
        <f ca="1">IF($C87&lt;0,$C87-SUM($G87:AZ87),IF(BA$2&gt;=$D87,$C87-SUM($G87:AZ87),$C87/$D87))</f>
        <v>0</v>
      </c>
      <c r="BB87" s="232">
        <f ca="1">IF($C87&lt;0,$C87-SUM($G87:BA87),IF(BB$2&gt;=$D87,$C87-SUM($G87:BA87),$C87/$D87))</f>
        <v>0</v>
      </c>
      <c r="BC87" s="232">
        <f ca="1">IF($C87&lt;0,$C87-SUM($G87:BB87),IF(BC$2&gt;=$D87,$C87-SUM($G87:BB87),$C87/$D87))</f>
        <v>0</v>
      </c>
      <c r="BD87" s="232">
        <f ca="1">IF($C87&lt;0,$C87-SUM($G87:BC87),IF(BD$2&gt;=$D87,$C87-SUM($G87:BC87),$C87/$D87))</f>
        <v>0</v>
      </c>
      <c r="BE87" s="232">
        <f ca="1">IF($C87&lt;0,$C87-SUM($G87:BD87),IF(BE$2&gt;=$D87,$C87-SUM($G87:BD87),$C87/$D87))</f>
        <v>0</v>
      </c>
      <c r="BF87" s="232">
        <f ca="1">IF($C87&lt;0,$C87-SUM($G87:BE87),IF(BF$2&gt;=$D87,$C87-SUM($G87:BE87),$C87/$D87))</f>
        <v>0</v>
      </c>
      <c r="BG87" s="232">
        <f ca="1">IF($C87&lt;0,$C87-SUM($G87:BF87),IF(BG$2&gt;=$D87,$C87-SUM($G87:BF87),$C87/$D87))</f>
        <v>0</v>
      </c>
      <c r="BH87" s="232">
        <f ca="1">IF($C87&lt;0,$C87-SUM($G87:BG87),IF(BH$2&gt;=$D87,$C87-SUM($G87:BG87),$C87/$D87))</f>
        <v>0</v>
      </c>
      <c r="BI87" s="232">
        <f ca="1">IF($C87&lt;0,$C87-SUM($G87:BH87),IF(BI$2&gt;=$D87,$C87-SUM($G87:BH87),$C87/$D87))</f>
        <v>0</v>
      </c>
      <c r="BJ87" s="232">
        <f ca="1">IF($C87&lt;0,$C87-SUM($G87:BI87),IF(BJ$2&gt;=$D87,$C87-SUM($G87:BI87),$C87/$D87))</f>
        <v>0</v>
      </c>
      <c r="BK87" s="232">
        <f ca="1">IF($C87&lt;0,$C87-SUM($G87:BJ87),IF(BK$2&gt;=$D87,$C87-SUM($G87:BJ87),$C87/$D87))</f>
        <v>0</v>
      </c>
      <c r="BL87" s="232">
        <f ca="1">IF($C87&lt;0,$C87-SUM($G87:BK87),IF(BL$2&gt;=$D87,$C87-SUM($G87:BK87),$C87/$D87))</f>
        <v>0</v>
      </c>
      <c r="BM87" s="232">
        <f ca="1">IF($C87&lt;0,$C87-SUM($G87:BL87),IF(BM$2&gt;=$D87,$C87-SUM($G87:BL87),$C87/$D87))</f>
        <v>0</v>
      </c>
      <c r="BN87" s="232">
        <f ca="1">IF($C87&lt;0,$C87-SUM($G87:BM87),IF(BN$2&gt;=$D87,$C87-SUM($G87:BM87),$C87/$D87))</f>
        <v>0</v>
      </c>
      <c r="BO87" s="232">
        <f ca="1">IF($C87&lt;0,$C87-SUM($G87:BN87),IF(BO$2&gt;=$D87,$C87-SUM($G87:BN87),$C87/$D87))</f>
        <v>0</v>
      </c>
    </row>
    <row r="88" spans="1:67" hidden="1" outlineLevel="1">
      <c r="A88" s="268">
        <v>5</v>
      </c>
      <c r="B88" s="233">
        <f ca="1">(INDEX('Inputs - Summary'!$J$59:$N$68,MATCH(A82,'Inputs - Summary'!$C$59:$C$68,0),A88)/OFFSET('Inputs - Summary'!$I$18,0,A88))-SUMIFS('Inputs - Summary'!$O$74:$O$153,'Inputs - Summary'!$C$74:$C$153,A82,'Inputs - Summary'!$D$74:$D$153,A88)</f>
        <v>1.6549296596126937</v>
      </c>
      <c r="C88" s="227">
        <f t="shared" ca="1" si="60"/>
        <v>1.8141212901966695</v>
      </c>
      <c r="D88" s="228">
        <f>MAX(0,INDEX('Inputs - Summary'!$F$43:$F$52,MATCH(A82,'Inputs - Summary'!$C$43:$C$52,0))-5+A88)</f>
        <v>15</v>
      </c>
      <c r="E88" s="229">
        <f t="shared" ca="1" si="61"/>
        <v>0</v>
      </c>
      <c r="F88" s="230">
        <f t="shared" ca="1" si="62"/>
        <v>1.8141212901966695</v>
      </c>
      <c r="G88" s="231">
        <f t="shared" ca="1" si="63"/>
        <v>0.12094141934644463</v>
      </c>
      <c r="H88" s="232">
        <f ca="1">IF($C88&lt;0,$C88-SUM($G88:G88),IF(H$2&gt;=$D88,$C88-SUM($G88:G88),$C88/$D88))</f>
        <v>0.12094141934644463</v>
      </c>
      <c r="I88" s="232">
        <f ca="1">IF($C88&lt;0,$C88-SUM($G88:H88),IF(I$2&gt;=$D88,$C88-SUM($G88:H88),$C88/$D88))</f>
        <v>0.12094141934644463</v>
      </c>
      <c r="J88" s="232">
        <f ca="1">IF($C88&lt;0,$C88-SUM($G88:I88),IF(J$2&gt;=$D88,$C88-SUM($G88:I88),$C88/$D88))</f>
        <v>0.12094141934644463</v>
      </c>
      <c r="K88" s="232">
        <f ca="1">IF($C88&lt;0,$C88-SUM($G88:J88),IF(K$2&gt;=$D88,$C88-SUM($G88:J88),$C88/$D88))</f>
        <v>0.12094141934644463</v>
      </c>
      <c r="L88" s="232">
        <f ca="1">IF($C88&lt;0,$C88-SUM($G88:K88),IF(L$2&gt;=$D88,$C88-SUM($G88:K88),$C88/$D88))</f>
        <v>0.12094141934644463</v>
      </c>
      <c r="M88" s="232">
        <f ca="1">IF($C88&lt;0,$C88-SUM($G88:L88),IF(M$2&gt;=$D88,$C88-SUM($G88:L88),$C88/$D88))</f>
        <v>0.12094141934644463</v>
      </c>
      <c r="N88" s="232">
        <f ca="1">IF($C88&lt;0,$C88-SUM($G88:M88),IF(N$2&gt;=$D88,$C88-SUM($G88:M88),$C88/$D88))</f>
        <v>0.12094141934644463</v>
      </c>
      <c r="O88" s="232">
        <f ca="1">IF($C88&lt;0,$C88-SUM($G88:N88),IF(O$2&gt;=$D88,$C88-SUM($G88:N88),$C88/$D88))</f>
        <v>0.12094141934644463</v>
      </c>
      <c r="P88" s="232">
        <f ca="1">IF($C88&lt;0,$C88-SUM($G88:O88),IF(P$2&gt;=$D88,$C88-SUM($G88:O88),$C88/$D88))</f>
        <v>0.12094141934644463</v>
      </c>
      <c r="Q88" s="232">
        <f ca="1">IF($C88&lt;0,$C88-SUM($G88:P88),IF(Q$2&gt;=$D88,$C88-SUM($G88:P88),$C88/$D88))</f>
        <v>0.12094141934644463</v>
      </c>
      <c r="R88" s="232">
        <f ca="1">IF($C88&lt;0,$C88-SUM($G88:Q88),IF(R$2&gt;=$D88,$C88-SUM($G88:Q88),$C88/$D88))</f>
        <v>0.12094141934644463</v>
      </c>
      <c r="S88" s="232">
        <f ca="1">IF($C88&lt;0,$C88-SUM($G88:R88),IF(S$2&gt;=$D88,$C88-SUM($G88:R88),$C88/$D88))</f>
        <v>0.12094141934644463</v>
      </c>
      <c r="T88" s="232">
        <f ca="1">IF($C88&lt;0,$C88-SUM($G88:S88),IF(T$2&gt;=$D88,$C88-SUM($G88:S88),$C88/$D88))</f>
        <v>0.12094141934644463</v>
      </c>
      <c r="U88" s="232">
        <f ca="1">IF($C88&lt;0,$C88-SUM($G88:T88),IF(U$2&gt;=$D88,$C88-SUM($G88:T88),$C88/$D88))</f>
        <v>0.12094141934644465</v>
      </c>
      <c r="V88" s="232">
        <f ca="1">IF($C88&lt;0,$C88-SUM($G88:U88),IF(V$2&gt;=$D88,$C88-SUM($G88:U88),$C88/$D88))</f>
        <v>0</v>
      </c>
      <c r="W88" s="232">
        <f ca="1">IF($C88&lt;0,$C88-SUM($G88:V88),IF(W$2&gt;=$D88,$C88-SUM($G88:V88),$C88/$D88))</f>
        <v>0</v>
      </c>
      <c r="X88" s="232">
        <f ca="1">IF($C88&lt;0,$C88-SUM($G88:W88),IF(X$2&gt;=$D88,$C88-SUM($G88:W88),$C88/$D88))</f>
        <v>0</v>
      </c>
      <c r="Y88" s="232">
        <f ca="1">IF($C88&lt;0,$C88-SUM($G88:X88),IF(Y$2&gt;=$D88,$C88-SUM($G88:X88),$C88/$D88))</f>
        <v>0</v>
      </c>
      <c r="Z88" s="232">
        <f ca="1">IF($C88&lt;0,$C88-SUM($G88:Y88),IF(Z$2&gt;=$D88,$C88-SUM($G88:Y88),$C88/$D88))</f>
        <v>0</v>
      </c>
      <c r="AA88" s="232">
        <f ca="1">IF($C88&lt;0,$C88-SUM($G88:Z88),IF(AA$2&gt;=$D88,$C88-SUM($G88:Z88),$C88/$D88))</f>
        <v>0</v>
      </c>
      <c r="AB88" s="232">
        <f ca="1">IF($C88&lt;0,$C88-SUM($G88:AA88),IF(AB$2&gt;=$D88,$C88-SUM($G88:AA88),$C88/$D88))</f>
        <v>0</v>
      </c>
      <c r="AC88" s="232">
        <f ca="1">IF($C88&lt;0,$C88-SUM($G88:AB88),IF(AC$2&gt;=$D88,$C88-SUM($G88:AB88),$C88/$D88))</f>
        <v>0</v>
      </c>
      <c r="AD88" s="232">
        <f ca="1">IF($C88&lt;0,$C88-SUM($G88:AC88),IF(AD$2&gt;=$D88,$C88-SUM($G88:AC88),$C88/$D88))</f>
        <v>0</v>
      </c>
      <c r="AE88" s="232">
        <f ca="1">IF($C88&lt;0,$C88-SUM($G88:AD88),IF(AE$2&gt;=$D88,$C88-SUM($G88:AD88),$C88/$D88))</f>
        <v>0</v>
      </c>
      <c r="AF88" s="232">
        <f ca="1">IF($C88&lt;0,$C88-SUM($G88:AE88),IF(AF$2&gt;=$D88,$C88-SUM($G88:AE88),$C88/$D88))</f>
        <v>0</v>
      </c>
      <c r="AG88" s="232">
        <f ca="1">IF($C88&lt;0,$C88-SUM($G88:AF88),IF(AG$2&gt;=$D88,$C88-SUM($G88:AF88),$C88/$D88))</f>
        <v>0</v>
      </c>
      <c r="AH88" s="232">
        <f ca="1">IF($C88&lt;0,$C88-SUM($G88:AG88),IF(AH$2&gt;=$D88,$C88-SUM($G88:AG88),$C88/$D88))</f>
        <v>0</v>
      </c>
      <c r="AI88" s="232">
        <f ca="1">IF($C88&lt;0,$C88-SUM($G88:AH88),IF(AI$2&gt;=$D88,$C88-SUM($G88:AH88),$C88/$D88))</f>
        <v>0</v>
      </c>
      <c r="AJ88" s="232">
        <f ca="1">IF($C88&lt;0,$C88-SUM($G88:AI88),IF(AJ$2&gt;=$D88,$C88-SUM($G88:AI88),$C88/$D88))</f>
        <v>0</v>
      </c>
      <c r="AK88" s="232">
        <f ca="1">IF($C88&lt;0,$C88-SUM($G88:AJ88),IF(AK$2&gt;=$D88,$C88-SUM($G88:AJ88),$C88/$D88))</f>
        <v>0</v>
      </c>
      <c r="AL88" s="232">
        <f ca="1">IF($C88&lt;0,$C88-SUM($G88:AK88),IF(AL$2&gt;=$D88,$C88-SUM($G88:AK88),$C88/$D88))</f>
        <v>0</v>
      </c>
      <c r="AM88" s="232">
        <f ca="1">IF($C88&lt;0,$C88-SUM($G88:AL88),IF(AM$2&gt;=$D88,$C88-SUM($G88:AL88),$C88/$D88))</f>
        <v>0</v>
      </c>
      <c r="AN88" s="232">
        <f ca="1">IF($C88&lt;0,$C88-SUM($G88:AM88),IF(AN$2&gt;=$D88,$C88-SUM($G88:AM88),$C88/$D88))</f>
        <v>0</v>
      </c>
      <c r="AO88" s="232">
        <f ca="1">IF($C88&lt;0,$C88-SUM($G88:AN88),IF(AO$2&gt;=$D88,$C88-SUM($G88:AN88),$C88/$D88))</f>
        <v>0</v>
      </c>
      <c r="AP88" s="232">
        <f ca="1">IF($C88&lt;0,$C88-SUM($G88:AO88),IF(AP$2&gt;=$D88,$C88-SUM($G88:AO88),$C88/$D88))</f>
        <v>0</v>
      </c>
      <c r="AQ88" s="232">
        <f ca="1">IF($C88&lt;0,$C88-SUM($G88:AP88),IF(AQ$2&gt;=$D88,$C88-SUM($G88:AP88),$C88/$D88))</f>
        <v>0</v>
      </c>
      <c r="AR88" s="232">
        <f ca="1">IF($C88&lt;0,$C88-SUM($G88:AQ88),IF(AR$2&gt;=$D88,$C88-SUM($G88:AQ88),$C88/$D88))</f>
        <v>0</v>
      </c>
      <c r="AS88" s="232">
        <f ca="1">IF($C88&lt;0,$C88-SUM($G88:AR88),IF(AS$2&gt;=$D88,$C88-SUM($G88:AR88),$C88/$D88))</f>
        <v>0</v>
      </c>
      <c r="AT88" s="232">
        <f ca="1">IF($C88&lt;0,$C88-SUM($G88:AS88),IF(AT$2&gt;=$D88,$C88-SUM($G88:AS88),$C88/$D88))</f>
        <v>0</v>
      </c>
      <c r="AU88" s="232">
        <f ca="1">IF($C88&lt;0,$C88-SUM($G88:AT88),IF(AU$2&gt;=$D88,$C88-SUM($G88:AT88),$C88/$D88))</f>
        <v>0</v>
      </c>
      <c r="AV88" s="232">
        <f ca="1">IF($C88&lt;0,$C88-SUM($G88:AU88),IF(AV$2&gt;=$D88,$C88-SUM($G88:AU88),$C88/$D88))</f>
        <v>0</v>
      </c>
      <c r="AW88" s="232">
        <f ca="1">IF($C88&lt;0,$C88-SUM($G88:AV88),IF(AW$2&gt;=$D88,$C88-SUM($G88:AV88),$C88/$D88))</f>
        <v>0</v>
      </c>
      <c r="AX88" s="232">
        <f ca="1">IF($C88&lt;0,$C88-SUM($G88:AW88),IF(AX$2&gt;=$D88,$C88-SUM($G88:AW88),$C88/$D88))</f>
        <v>0</v>
      </c>
      <c r="AY88" s="232">
        <f ca="1">IF($C88&lt;0,$C88-SUM($G88:AX88),IF(AY$2&gt;=$D88,$C88-SUM($G88:AX88),$C88/$D88))</f>
        <v>0</v>
      </c>
      <c r="AZ88" s="232">
        <f ca="1">IF($C88&lt;0,$C88-SUM($G88:AY88),IF(AZ$2&gt;=$D88,$C88-SUM($G88:AY88),$C88/$D88))</f>
        <v>0</v>
      </c>
      <c r="BA88" s="232">
        <f ca="1">IF($C88&lt;0,$C88-SUM($G88:AZ88),IF(BA$2&gt;=$D88,$C88-SUM($G88:AZ88),$C88/$D88))</f>
        <v>0</v>
      </c>
      <c r="BB88" s="232">
        <f ca="1">IF($C88&lt;0,$C88-SUM($G88:BA88),IF(BB$2&gt;=$D88,$C88-SUM($G88:BA88),$C88/$D88))</f>
        <v>0</v>
      </c>
      <c r="BC88" s="232">
        <f ca="1">IF($C88&lt;0,$C88-SUM($G88:BB88),IF(BC$2&gt;=$D88,$C88-SUM($G88:BB88),$C88/$D88))</f>
        <v>0</v>
      </c>
      <c r="BD88" s="232">
        <f ca="1">IF($C88&lt;0,$C88-SUM($G88:BC88),IF(BD$2&gt;=$D88,$C88-SUM($G88:BC88),$C88/$D88))</f>
        <v>0</v>
      </c>
      <c r="BE88" s="232">
        <f ca="1">IF($C88&lt;0,$C88-SUM($G88:BD88),IF(BE$2&gt;=$D88,$C88-SUM($G88:BD88),$C88/$D88))</f>
        <v>0</v>
      </c>
      <c r="BF88" s="232">
        <f ca="1">IF($C88&lt;0,$C88-SUM($G88:BE88),IF(BF$2&gt;=$D88,$C88-SUM($G88:BE88),$C88/$D88))</f>
        <v>0</v>
      </c>
      <c r="BG88" s="232">
        <f ca="1">IF($C88&lt;0,$C88-SUM($G88:BF88),IF(BG$2&gt;=$D88,$C88-SUM($G88:BF88),$C88/$D88))</f>
        <v>0</v>
      </c>
      <c r="BH88" s="232">
        <f ca="1">IF($C88&lt;0,$C88-SUM($G88:BG88),IF(BH$2&gt;=$D88,$C88-SUM($G88:BG88),$C88/$D88))</f>
        <v>0</v>
      </c>
      <c r="BI88" s="232">
        <f ca="1">IF($C88&lt;0,$C88-SUM($G88:BH88),IF(BI$2&gt;=$D88,$C88-SUM($G88:BH88),$C88/$D88))</f>
        <v>0</v>
      </c>
      <c r="BJ88" s="232">
        <f ca="1">IF($C88&lt;0,$C88-SUM($G88:BI88),IF(BJ$2&gt;=$D88,$C88-SUM($G88:BI88),$C88/$D88))</f>
        <v>0</v>
      </c>
      <c r="BK88" s="232">
        <f ca="1">IF($C88&lt;0,$C88-SUM($G88:BJ88),IF(BK$2&gt;=$D88,$C88-SUM($G88:BJ88),$C88/$D88))</f>
        <v>0</v>
      </c>
      <c r="BL88" s="232">
        <f ca="1">IF($C88&lt;0,$C88-SUM($G88:BK88),IF(BL$2&gt;=$D88,$C88-SUM($G88:BK88),$C88/$D88))</f>
        <v>0</v>
      </c>
      <c r="BM88" s="232">
        <f ca="1">IF($C88&lt;0,$C88-SUM($G88:BL88),IF(BM$2&gt;=$D88,$C88-SUM($G88:BL88),$C88/$D88))</f>
        <v>0</v>
      </c>
      <c r="BN88" s="232">
        <f ca="1">IF($C88&lt;0,$C88-SUM($G88:BM88),IF(BN$2&gt;=$D88,$C88-SUM($G88:BM88),$C88/$D88))</f>
        <v>0</v>
      </c>
      <c r="BO88" s="232">
        <f ca="1">IF($C88&lt;0,$C88-SUM($G88:BN88),IF(BO$2&gt;=$D88,$C88-SUM($G88:BN88),$C88/$D88))</f>
        <v>0</v>
      </c>
    </row>
    <row r="89" spans="1:67" collapsed="1">
      <c r="A89" s="212"/>
      <c r="B89" s="234">
        <f ca="1">SUM(B83:B88)</f>
        <v>2.2945560766268187</v>
      </c>
      <c r="C89" s="235">
        <f ca="1">SUM(C83:C88)</f>
        <v>2.515274897624975</v>
      </c>
      <c r="D89" s="254">
        <f ca="1">IFERROR(SUMPRODUCT(C83:C88,D83:D88)/C89,0)</f>
        <v>14.573723177760796</v>
      </c>
      <c r="E89" s="236">
        <f t="shared" ca="1" si="61"/>
        <v>0</v>
      </c>
      <c r="F89" s="237">
        <f t="shared" ref="F89:AK89" ca="1" si="64">SUM(F83:F88)</f>
        <v>2.515274897624975</v>
      </c>
      <c r="G89" s="238">
        <f t="shared" ca="1" si="64"/>
        <v>0.16915839869829863</v>
      </c>
      <c r="H89" s="238">
        <f t="shared" ca="1" si="64"/>
        <v>0.17370915637586626</v>
      </c>
      <c r="I89" s="238">
        <f t="shared" ca="1" si="64"/>
        <v>0.17370915637586626</v>
      </c>
      <c r="J89" s="238">
        <f t="shared" ca="1" si="64"/>
        <v>0.17370915637586626</v>
      </c>
      <c r="K89" s="238">
        <f t="shared" ca="1" si="64"/>
        <v>0.17370915637586626</v>
      </c>
      <c r="L89" s="238">
        <f t="shared" ca="1" si="64"/>
        <v>0.17370915637586626</v>
      </c>
      <c r="M89" s="238">
        <f t="shared" ca="1" si="64"/>
        <v>0.17370915637586626</v>
      </c>
      <c r="N89" s="238">
        <f t="shared" ca="1" si="64"/>
        <v>0.17370915637586626</v>
      </c>
      <c r="O89" s="238">
        <f t="shared" ca="1" si="64"/>
        <v>0.17370915637586626</v>
      </c>
      <c r="P89" s="238">
        <f t="shared" ca="1" si="64"/>
        <v>0.17370915637586626</v>
      </c>
      <c r="Q89" s="238">
        <f t="shared" ca="1" si="64"/>
        <v>0.17370915637586626</v>
      </c>
      <c r="R89" s="238">
        <f t="shared" ca="1" si="64"/>
        <v>0.16547247393687486</v>
      </c>
      <c r="S89" s="238">
        <f t="shared" ca="1" si="64"/>
        <v>0.16547247393687489</v>
      </c>
      <c r="T89" s="238">
        <f t="shared" ca="1" si="64"/>
        <v>0.15713856794781916</v>
      </c>
      <c r="U89" s="238">
        <f t="shared" ca="1" si="64"/>
        <v>0.12094141934644465</v>
      </c>
      <c r="V89" s="238">
        <f t="shared" ca="1" si="64"/>
        <v>0</v>
      </c>
      <c r="W89" s="238">
        <f t="shared" ca="1" si="64"/>
        <v>0</v>
      </c>
      <c r="X89" s="238">
        <f t="shared" ca="1" si="64"/>
        <v>0</v>
      </c>
      <c r="Y89" s="238">
        <f t="shared" ca="1" si="64"/>
        <v>0</v>
      </c>
      <c r="Z89" s="238">
        <f t="shared" ca="1" si="64"/>
        <v>0</v>
      </c>
      <c r="AA89" s="238">
        <f t="shared" ca="1" si="64"/>
        <v>0</v>
      </c>
      <c r="AB89" s="238">
        <f t="shared" ca="1" si="64"/>
        <v>0</v>
      </c>
      <c r="AC89" s="238">
        <f t="shared" ca="1" si="64"/>
        <v>0</v>
      </c>
      <c r="AD89" s="238">
        <f t="shared" ca="1" si="64"/>
        <v>0</v>
      </c>
      <c r="AE89" s="238">
        <f t="shared" ca="1" si="64"/>
        <v>0</v>
      </c>
      <c r="AF89" s="238">
        <f t="shared" ca="1" si="64"/>
        <v>0</v>
      </c>
      <c r="AG89" s="238">
        <f t="shared" ca="1" si="64"/>
        <v>0</v>
      </c>
      <c r="AH89" s="238">
        <f t="shared" ca="1" si="64"/>
        <v>0</v>
      </c>
      <c r="AI89" s="238">
        <f t="shared" ca="1" si="64"/>
        <v>0</v>
      </c>
      <c r="AJ89" s="238">
        <f t="shared" ca="1" si="64"/>
        <v>0</v>
      </c>
      <c r="AK89" s="238">
        <f t="shared" ca="1" si="64"/>
        <v>0</v>
      </c>
      <c r="AL89" s="238">
        <f t="shared" ref="AL89:BO89" ca="1" si="65">SUM(AL83:AL88)</f>
        <v>0</v>
      </c>
      <c r="AM89" s="238">
        <f t="shared" ca="1" si="65"/>
        <v>0</v>
      </c>
      <c r="AN89" s="238">
        <f t="shared" ca="1" si="65"/>
        <v>0</v>
      </c>
      <c r="AO89" s="238">
        <f t="shared" ca="1" si="65"/>
        <v>0</v>
      </c>
      <c r="AP89" s="238">
        <f t="shared" ca="1" si="65"/>
        <v>0</v>
      </c>
      <c r="AQ89" s="238">
        <f t="shared" ca="1" si="65"/>
        <v>0</v>
      </c>
      <c r="AR89" s="238">
        <f t="shared" ca="1" si="65"/>
        <v>0</v>
      </c>
      <c r="AS89" s="238">
        <f t="shared" ca="1" si="65"/>
        <v>0</v>
      </c>
      <c r="AT89" s="238">
        <f t="shared" ca="1" si="65"/>
        <v>0</v>
      </c>
      <c r="AU89" s="238">
        <f t="shared" ca="1" si="65"/>
        <v>0</v>
      </c>
      <c r="AV89" s="238">
        <f t="shared" ca="1" si="65"/>
        <v>0</v>
      </c>
      <c r="AW89" s="238">
        <f t="shared" ca="1" si="65"/>
        <v>0</v>
      </c>
      <c r="AX89" s="238">
        <f t="shared" ca="1" si="65"/>
        <v>0</v>
      </c>
      <c r="AY89" s="238">
        <f t="shared" ca="1" si="65"/>
        <v>0</v>
      </c>
      <c r="AZ89" s="238">
        <f t="shared" ca="1" si="65"/>
        <v>0</v>
      </c>
      <c r="BA89" s="238">
        <f t="shared" ca="1" si="65"/>
        <v>0</v>
      </c>
      <c r="BB89" s="238">
        <f t="shared" ca="1" si="65"/>
        <v>0</v>
      </c>
      <c r="BC89" s="238">
        <f t="shared" ca="1" si="65"/>
        <v>0</v>
      </c>
      <c r="BD89" s="238">
        <f t="shared" ca="1" si="65"/>
        <v>0</v>
      </c>
      <c r="BE89" s="238">
        <f t="shared" ca="1" si="65"/>
        <v>0</v>
      </c>
      <c r="BF89" s="238">
        <f t="shared" ca="1" si="65"/>
        <v>0</v>
      </c>
      <c r="BG89" s="238">
        <f t="shared" ca="1" si="65"/>
        <v>0</v>
      </c>
      <c r="BH89" s="238">
        <f t="shared" ca="1" si="65"/>
        <v>0</v>
      </c>
      <c r="BI89" s="238">
        <f t="shared" ca="1" si="65"/>
        <v>0</v>
      </c>
      <c r="BJ89" s="238">
        <f t="shared" ca="1" si="65"/>
        <v>0</v>
      </c>
      <c r="BK89" s="238">
        <f t="shared" ca="1" si="65"/>
        <v>0</v>
      </c>
      <c r="BL89" s="238">
        <f t="shared" ca="1" si="65"/>
        <v>0</v>
      </c>
      <c r="BM89" s="238">
        <f t="shared" ca="1" si="65"/>
        <v>0</v>
      </c>
      <c r="BN89" s="238">
        <f t="shared" ca="1" si="65"/>
        <v>0</v>
      </c>
      <c r="BO89" s="238">
        <f t="shared" ca="1" si="65"/>
        <v>0</v>
      </c>
    </row>
    <row r="90" spans="1:67">
      <c r="A90" s="239" t="s">
        <v>24</v>
      </c>
      <c r="C90" s="241">
        <f ca="1">C89-'Inputs - Summary'!N246</f>
        <v>0</v>
      </c>
    </row>
    <row r="92" spans="1:67" ht="25.5">
      <c r="B92" s="217" t="s">
        <v>84</v>
      </c>
      <c r="C92" s="217" t="s">
        <v>85</v>
      </c>
      <c r="D92" s="217" t="s">
        <v>11</v>
      </c>
      <c r="E92" s="218" t="s">
        <v>24</v>
      </c>
      <c r="F92" s="219" t="s">
        <v>86</v>
      </c>
      <c r="G92" s="220">
        <v>2018</v>
      </c>
      <c r="H92" s="220">
        <f t="shared" ref="H92:AM92" si="66">G92+1</f>
        <v>2019</v>
      </c>
      <c r="I92" s="220">
        <f t="shared" si="66"/>
        <v>2020</v>
      </c>
      <c r="J92" s="220">
        <f t="shared" si="66"/>
        <v>2021</v>
      </c>
      <c r="K92" s="220">
        <f t="shared" si="66"/>
        <v>2022</v>
      </c>
      <c r="L92" s="220">
        <f t="shared" si="66"/>
        <v>2023</v>
      </c>
      <c r="M92" s="220">
        <f t="shared" si="66"/>
        <v>2024</v>
      </c>
      <c r="N92" s="220">
        <f t="shared" si="66"/>
        <v>2025</v>
      </c>
      <c r="O92" s="220">
        <f t="shared" si="66"/>
        <v>2026</v>
      </c>
      <c r="P92" s="220">
        <f t="shared" si="66"/>
        <v>2027</v>
      </c>
      <c r="Q92" s="220">
        <f t="shared" si="66"/>
        <v>2028</v>
      </c>
      <c r="R92" s="220">
        <f t="shared" si="66"/>
        <v>2029</v>
      </c>
      <c r="S92" s="220">
        <f t="shared" si="66"/>
        <v>2030</v>
      </c>
      <c r="T92" s="220">
        <f t="shared" si="66"/>
        <v>2031</v>
      </c>
      <c r="U92" s="220">
        <f t="shared" si="66"/>
        <v>2032</v>
      </c>
      <c r="V92" s="220">
        <f t="shared" si="66"/>
        <v>2033</v>
      </c>
      <c r="W92" s="220">
        <f t="shared" si="66"/>
        <v>2034</v>
      </c>
      <c r="X92" s="220">
        <f t="shared" si="66"/>
        <v>2035</v>
      </c>
      <c r="Y92" s="220">
        <f t="shared" si="66"/>
        <v>2036</v>
      </c>
      <c r="Z92" s="220">
        <f t="shared" si="66"/>
        <v>2037</v>
      </c>
      <c r="AA92" s="220">
        <f t="shared" si="66"/>
        <v>2038</v>
      </c>
      <c r="AB92" s="220">
        <f t="shared" si="66"/>
        <v>2039</v>
      </c>
      <c r="AC92" s="220">
        <f t="shared" si="66"/>
        <v>2040</v>
      </c>
      <c r="AD92" s="220">
        <f t="shared" si="66"/>
        <v>2041</v>
      </c>
      <c r="AE92" s="220">
        <f t="shared" si="66"/>
        <v>2042</v>
      </c>
      <c r="AF92" s="220">
        <f t="shared" si="66"/>
        <v>2043</v>
      </c>
      <c r="AG92" s="220">
        <f t="shared" si="66"/>
        <v>2044</v>
      </c>
      <c r="AH92" s="220">
        <f t="shared" si="66"/>
        <v>2045</v>
      </c>
      <c r="AI92" s="220">
        <f t="shared" si="66"/>
        <v>2046</v>
      </c>
      <c r="AJ92" s="220">
        <f t="shared" si="66"/>
        <v>2047</v>
      </c>
      <c r="AK92" s="220">
        <f t="shared" si="66"/>
        <v>2048</v>
      </c>
      <c r="AL92" s="220">
        <f t="shared" si="66"/>
        <v>2049</v>
      </c>
      <c r="AM92" s="220">
        <f t="shared" si="66"/>
        <v>2050</v>
      </c>
      <c r="AN92" s="220">
        <f t="shared" ref="AN92:BO92" si="67">AM92+1</f>
        <v>2051</v>
      </c>
      <c r="AO92" s="220">
        <f t="shared" si="67"/>
        <v>2052</v>
      </c>
      <c r="AP92" s="220">
        <f t="shared" si="67"/>
        <v>2053</v>
      </c>
      <c r="AQ92" s="220">
        <f t="shared" si="67"/>
        <v>2054</v>
      </c>
      <c r="AR92" s="220">
        <f t="shared" si="67"/>
        <v>2055</v>
      </c>
      <c r="AS92" s="220">
        <f t="shared" si="67"/>
        <v>2056</v>
      </c>
      <c r="AT92" s="220">
        <f t="shared" si="67"/>
        <v>2057</v>
      </c>
      <c r="AU92" s="220">
        <f t="shared" si="67"/>
        <v>2058</v>
      </c>
      <c r="AV92" s="220">
        <f t="shared" si="67"/>
        <v>2059</v>
      </c>
      <c r="AW92" s="220">
        <f t="shared" si="67"/>
        <v>2060</v>
      </c>
      <c r="AX92" s="220">
        <f t="shared" si="67"/>
        <v>2061</v>
      </c>
      <c r="AY92" s="220">
        <f t="shared" si="67"/>
        <v>2062</v>
      </c>
      <c r="AZ92" s="220">
        <f t="shared" si="67"/>
        <v>2063</v>
      </c>
      <c r="BA92" s="220">
        <f t="shared" si="67"/>
        <v>2064</v>
      </c>
      <c r="BB92" s="220">
        <f t="shared" si="67"/>
        <v>2065</v>
      </c>
      <c r="BC92" s="220">
        <f t="shared" si="67"/>
        <v>2066</v>
      </c>
      <c r="BD92" s="220">
        <f t="shared" si="67"/>
        <v>2067</v>
      </c>
      <c r="BE92" s="220">
        <f t="shared" si="67"/>
        <v>2068</v>
      </c>
      <c r="BF92" s="220">
        <f t="shared" si="67"/>
        <v>2069</v>
      </c>
      <c r="BG92" s="220">
        <f t="shared" si="67"/>
        <v>2070</v>
      </c>
      <c r="BH92" s="220">
        <f t="shared" si="67"/>
        <v>2071</v>
      </c>
      <c r="BI92" s="220">
        <f t="shared" si="67"/>
        <v>2072</v>
      </c>
      <c r="BJ92" s="220">
        <f t="shared" si="67"/>
        <v>2073</v>
      </c>
      <c r="BK92" s="220">
        <f t="shared" si="67"/>
        <v>2074</v>
      </c>
      <c r="BL92" s="220">
        <f t="shared" si="67"/>
        <v>2075</v>
      </c>
      <c r="BM92" s="220">
        <f t="shared" si="67"/>
        <v>2076</v>
      </c>
      <c r="BN92" s="220">
        <f t="shared" si="67"/>
        <v>2077</v>
      </c>
      <c r="BO92" s="220">
        <f t="shared" si="67"/>
        <v>2078</v>
      </c>
    </row>
    <row r="93" spans="1:67" ht="15">
      <c r="A93" s="221" t="str">
        <f>'Inputs - Summary'!C36</f>
        <v>Other</v>
      </c>
      <c r="B93" s="222"/>
      <c r="C93" s="223"/>
      <c r="D93" s="224"/>
      <c r="E93" s="225"/>
      <c r="F93" s="226"/>
    </row>
    <row r="94" spans="1:67" hidden="1" outlineLevel="1">
      <c r="A94" s="209" t="s">
        <v>81</v>
      </c>
      <c r="B94" s="240">
        <f>INDEX('Inputs - Summary'!$I$43:$I$52,MATCH(A93,'Inputs - Summary'!$C$43:$C$52,0),1)-SUMIFS('Inputs - Summary'!$O$74:$O$153,'Inputs - Summary'!$C$74:$C$153,A93,'Inputs - Summary'!$D$74:$D$153,A94)</f>
        <v>0.35857066540433113</v>
      </c>
      <c r="C94" s="227">
        <f t="shared" ref="C94:C99" si="68">B94*$C$2</f>
        <v>0.39306243281797187</v>
      </c>
      <c r="D94" s="228">
        <f>MAX(0,INDEX('Inputs - Summary'!$E$43:$E$52,MATCH(A93,'Inputs - Summary'!$C$43:$C$52,0))-5)</f>
        <v>2.9649502636606195</v>
      </c>
      <c r="E94" s="229">
        <f t="shared" ref="E94:E100" si="69">C94-F94</f>
        <v>0</v>
      </c>
      <c r="F94" s="230">
        <f t="shared" ref="F94:F99" si="70">SUM(G94:BO94)</f>
        <v>0.39306243281797187</v>
      </c>
      <c r="G94" s="231">
        <f t="shared" ref="G94:G99" si="71">IF(C94&lt;0,C94,IF(G$2&gt;$D94,C94,$C94/$D94))</f>
        <v>0.13256965475457413</v>
      </c>
      <c r="H94" s="232">
        <f>IF($C94&lt;0,$C94-SUM($G94:G94),IF(H$2&gt;=$D94,$C94-SUM($G94:G94),$C94/$D94))</f>
        <v>0.13256965475457413</v>
      </c>
      <c r="I94" s="232">
        <f>IF($C94&lt;0,$C94-SUM($G94:H94),IF(I$2&gt;=$D94,$C94-SUM($G94:H94),$C94/$D94))</f>
        <v>0.12792312330882361</v>
      </c>
      <c r="J94" s="232">
        <f>IF($C94&lt;0,$C94-SUM($G94:I94),IF(J$2&gt;=$D94,$C94-SUM($G94:I94),$C94/$D94))</f>
        <v>0</v>
      </c>
      <c r="K94" s="232">
        <f>IF($C94&lt;0,$C94-SUM($G94:J94),IF(K$2&gt;=$D94,$C94-SUM($G94:J94),$C94/$D94))</f>
        <v>0</v>
      </c>
      <c r="L94" s="232">
        <f>IF($C94&lt;0,$C94-SUM($G94:K94),IF(L$2&gt;=$D94,$C94-SUM($G94:K94),$C94/$D94))</f>
        <v>0</v>
      </c>
      <c r="M94" s="232">
        <f>IF($C94&lt;0,$C94-SUM($G94:L94),IF(M$2&gt;=$D94,$C94-SUM($G94:L94),$C94/$D94))</f>
        <v>0</v>
      </c>
      <c r="N94" s="232">
        <f>IF($C94&lt;0,$C94-SUM($G94:M94),IF(N$2&gt;=$D94,$C94-SUM($G94:M94),$C94/$D94))</f>
        <v>0</v>
      </c>
      <c r="O94" s="232">
        <f>IF($C94&lt;0,$C94-SUM($G94:N94),IF(O$2&gt;=$D94,$C94-SUM($G94:N94),$C94/$D94))</f>
        <v>0</v>
      </c>
      <c r="P94" s="232">
        <f>IF($C94&lt;0,$C94-SUM($G94:O94),IF(P$2&gt;=$D94,$C94-SUM($G94:O94),$C94/$D94))</f>
        <v>0</v>
      </c>
      <c r="Q94" s="232">
        <f>IF($C94&lt;0,$C94-SUM($G94:P94),IF(Q$2&gt;=$D94,$C94-SUM($G94:P94),$C94/$D94))</f>
        <v>0</v>
      </c>
      <c r="R94" s="232">
        <f>IF($C94&lt;0,$C94-SUM($G94:Q94),IF(R$2&gt;=$D94,$C94-SUM($G94:Q94),$C94/$D94))</f>
        <v>0</v>
      </c>
      <c r="S94" s="232">
        <f>IF($C94&lt;0,$C94-SUM($G94:R94),IF(S$2&gt;=$D94,$C94-SUM($G94:R94),$C94/$D94))</f>
        <v>0</v>
      </c>
      <c r="T94" s="232">
        <f>IF($C94&lt;0,$C94-SUM($G94:S94),IF(T$2&gt;=$D94,$C94-SUM($G94:S94),$C94/$D94))</f>
        <v>0</v>
      </c>
      <c r="U94" s="232">
        <f>IF($C94&lt;0,$C94-SUM($G94:T94),IF(U$2&gt;=$D94,$C94-SUM($G94:T94),$C94/$D94))</f>
        <v>0</v>
      </c>
      <c r="V94" s="232">
        <f>IF($C94&lt;0,$C94-SUM($G94:U94),IF(V$2&gt;=$D94,$C94-SUM($G94:U94),$C94/$D94))</f>
        <v>0</v>
      </c>
      <c r="W94" s="232">
        <f>IF($C94&lt;0,$C94-SUM($G94:V94),IF(W$2&gt;=$D94,$C94-SUM($G94:V94),$C94/$D94))</f>
        <v>0</v>
      </c>
      <c r="X94" s="232">
        <f>IF($C94&lt;0,$C94-SUM($G94:W94),IF(X$2&gt;=$D94,$C94-SUM($G94:W94),$C94/$D94))</f>
        <v>0</v>
      </c>
      <c r="Y94" s="232">
        <f>IF($C94&lt;0,$C94-SUM($G94:X94),IF(Y$2&gt;=$D94,$C94-SUM($G94:X94),$C94/$D94))</f>
        <v>0</v>
      </c>
      <c r="Z94" s="232">
        <f>IF($C94&lt;0,$C94-SUM($G94:Y94),IF(Z$2&gt;=$D94,$C94-SUM($G94:Y94),$C94/$D94))</f>
        <v>0</v>
      </c>
      <c r="AA94" s="232">
        <f>IF($C94&lt;0,$C94-SUM($G94:Z94),IF(AA$2&gt;=$D94,$C94-SUM($G94:Z94),$C94/$D94))</f>
        <v>0</v>
      </c>
      <c r="AB94" s="232">
        <f>IF($C94&lt;0,$C94-SUM($G94:AA94),IF(AB$2&gt;=$D94,$C94-SUM($G94:AA94),$C94/$D94))</f>
        <v>0</v>
      </c>
      <c r="AC94" s="232">
        <f>IF($C94&lt;0,$C94-SUM($G94:AB94),IF(AC$2&gt;=$D94,$C94-SUM($G94:AB94),$C94/$D94))</f>
        <v>0</v>
      </c>
      <c r="AD94" s="232">
        <f>IF($C94&lt;0,$C94-SUM($G94:AC94),IF(AD$2&gt;=$D94,$C94-SUM($G94:AC94),$C94/$D94))</f>
        <v>0</v>
      </c>
      <c r="AE94" s="232">
        <f>IF($C94&lt;0,$C94-SUM($G94:AD94),IF(AE$2&gt;=$D94,$C94-SUM($G94:AD94),$C94/$D94))</f>
        <v>0</v>
      </c>
      <c r="AF94" s="232">
        <f>IF($C94&lt;0,$C94-SUM($G94:AE94),IF(AF$2&gt;=$D94,$C94-SUM($G94:AE94),$C94/$D94))</f>
        <v>0</v>
      </c>
      <c r="AG94" s="232">
        <f>IF($C94&lt;0,$C94-SUM($G94:AF94),IF(AG$2&gt;=$D94,$C94-SUM($G94:AF94),$C94/$D94))</f>
        <v>0</v>
      </c>
      <c r="AH94" s="232">
        <f>IF($C94&lt;0,$C94-SUM($G94:AG94),IF(AH$2&gt;=$D94,$C94-SUM($G94:AG94),$C94/$D94))</f>
        <v>0</v>
      </c>
      <c r="AI94" s="232">
        <f>IF($C94&lt;0,$C94-SUM($G94:AH94),IF(AI$2&gt;=$D94,$C94-SUM($G94:AH94),$C94/$D94))</f>
        <v>0</v>
      </c>
      <c r="AJ94" s="232">
        <f>IF($C94&lt;0,$C94-SUM($G94:AI94),IF(AJ$2&gt;=$D94,$C94-SUM($G94:AI94),$C94/$D94))</f>
        <v>0</v>
      </c>
      <c r="AK94" s="232">
        <f>IF($C94&lt;0,$C94-SUM($G94:AJ94),IF(AK$2&gt;=$D94,$C94-SUM($G94:AJ94),$C94/$D94))</f>
        <v>0</v>
      </c>
      <c r="AL94" s="232">
        <f>IF($C94&lt;0,$C94-SUM($G94:AK94),IF(AL$2&gt;=$D94,$C94-SUM($G94:AK94),$C94/$D94))</f>
        <v>0</v>
      </c>
      <c r="AM94" s="232">
        <f>IF($C94&lt;0,$C94-SUM($G94:AL94),IF(AM$2&gt;=$D94,$C94-SUM($G94:AL94),$C94/$D94))</f>
        <v>0</v>
      </c>
      <c r="AN94" s="232">
        <f>IF($C94&lt;0,$C94-SUM($G94:AM94),IF(AN$2&gt;=$D94,$C94-SUM($G94:AM94),$C94/$D94))</f>
        <v>0</v>
      </c>
      <c r="AO94" s="232">
        <f>IF($C94&lt;0,$C94-SUM($G94:AN94),IF(AO$2&gt;=$D94,$C94-SUM($G94:AN94),$C94/$D94))</f>
        <v>0</v>
      </c>
      <c r="AP94" s="232">
        <f>IF($C94&lt;0,$C94-SUM($G94:AO94),IF(AP$2&gt;=$D94,$C94-SUM($G94:AO94),$C94/$D94))</f>
        <v>0</v>
      </c>
      <c r="AQ94" s="232">
        <f>IF($C94&lt;0,$C94-SUM($G94:AP94),IF(AQ$2&gt;=$D94,$C94-SUM($G94:AP94),$C94/$D94))</f>
        <v>0</v>
      </c>
      <c r="AR94" s="232">
        <f>IF($C94&lt;0,$C94-SUM($G94:AQ94),IF(AR$2&gt;=$D94,$C94-SUM($G94:AQ94),$C94/$D94))</f>
        <v>0</v>
      </c>
      <c r="AS94" s="232">
        <f>IF($C94&lt;0,$C94-SUM($G94:AR94),IF(AS$2&gt;=$D94,$C94-SUM($G94:AR94),$C94/$D94))</f>
        <v>0</v>
      </c>
      <c r="AT94" s="232">
        <f>IF($C94&lt;0,$C94-SUM($G94:AS94),IF(AT$2&gt;=$D94,$C94-SUM($G94:AS94),$C94/$D94))</f>
        <v>0</v>
      </c>
      <c r="AU94" s="232">
        <f>IF($C94&lt;0,$C94-SUM($G94:AT94),IF(AU$2&gt;=$D94,$C94-SUM($G94:AT94),$C94/$D94))</f>
        <v>0</v>
      </c>
      <c r="AV94" s="232">
        <f>IF($C94&lt;0,$C94-SUM($G94:AU94),IF(AV$2&gt;=$D94,$C94-SUM($G94:AU94),$C94/$D94))</f>
        <v>0</v>
      </c>
      <c r="AW94" s="232">
        <f>IF($C94&lt;0,$C94-SUM($G94:AV94),IF(AW$2&gt;=$D94,$C94-SUM($G94:AV94),$C94/$D94))</f>
        <v>0</v>
      </c>
      <c r="AX94" s="232">
        <f>IF($C94&lt;0,$C94-SUM($G94:AW94),IF(AX$2&gt;=$D94,$C94-SUM($G94:AW94),$C94/$D94))</f>
        <v>0</v>
      </c>
      <c r="AY94" s="232">
        <f>IF($C94&lt;0,$C94-SUM($G94:AX94),IF(AY$2&gt;=$D94,$C94-SUM($G94:AX94),$C94/$D94))</f>
        <v>0</v>
      </c>
      <c r="AZ94" s="232">
        <f>IF($C94&lt;0,$C94-SUM($G94:AY94),IF(AZ$2&gt;=$D94,$C94-SUM($G94:AY94),$C94/$D94))</f>
        <v>0</v>
      </c>
      <c r="BA94" s="232">
        <f>IF($C94&lt;0,$C94-SUM($G94:AZ94),IF(BA$2&gt;=$D94,$C94-SUM($G94:AZ94),$C94/$D94))</f>
        <v>0</v>
      </c>
      <c r="BB94" s="232">
        <f>IF($C94&lt;0,$C94-SUM($G94:BA94),IF(BB$2&gt;=$D94,$C94-SUM($G94:BA94),$C94/$D94))</f>
        <v>0</v>
      </c>
      <c r="BC94" s="232">
        <f>IF($C94&lt;0,$C94-SUM($G94:BB94),IF(BC$2&gt;=$D94,$C94-SUM($G94:BB94),$C94/$D94))</f>
        <v>0</v>
      </c>
      <c r="BD94" s="232">
        <f>IF($C94&lt;0,$C94-SUM($G94:BC94),IF(BD$2&gt;=$D94,$C94-SUM($G94:BC94),$C94/$D94))</f>
        <v>0</v>
      </c>
      <c r="BE94" s="232">
        <f>IF($C94&lt;0,$C94-SUM($G94:BD94),IF(BE$2&gt;=$D94,$C94-SUM($G94:BD94),$C94/$D94))</f>
        <v>0</v>
      </c>
      <c r="BF94" s="232">
        <f>IF($C94&lt;0,$C94-SUM($G94:BE94),IF(BF$2&gt;=$D94,$C94-SUM($G94:BE94),$C94/$D94))</f>
        <v>0</v>
      </c>
      <c r="BG94" s="232">
        <f>IF($C94&lt;0,$C94-SUM($G94:BF94),IF(BG$2&gt;=$D94,$C94-SUM($G94:BF94),$C94/$D94))</f>
        <v>0</v>
      </c>
      <c r="BH94" s="232">
        <f>IF($C94&lt;0,$C94-SUM($G94:BG94),IF(BH$2&gt;=$D94,$C94-SUM($G94:BG94),$C94/$D94))</f>
        <v>0</v>
      </c>
      <c r="BI94" s="232">
        <f>IF($C94&lt;0,$C94-SUM($G94:BH94),IF(BI$2&gt;=$D94,$C94-SUM($G94:BH94),$C94/$D94))</f>
        <v>0</v>
      </c>
      <c r="BJ94" s="232">
        <f>IF($C94&lt;0,$C94-SUM($G94:BI94),IF(BJ$2&gt;=$D94,$C94-SUM($G94:BI94),$C94/$D94))</f>
        <v>0</v>
      </c>
      <c r="BK94" s="232">
        <f>IF($C94&lt;0,$C94-SUM($G94:BJ94),IF(BK$2&gt;=$D94,$C94-SUM($G94:BJ94),$C94/$D94))</f>
        <v>0</v>
      </c>
      <c r="BL94" s="232">
        <f>IF($C94&lt;0,$C94-SUM($G94:BK94),IF(BL$2&gt;=$D94,$C94-SUM($G94:BK94),$C94/$D94))</f>
        <v>0</v>
      </c>
      <c r="BM94" s="232">
        <f>IF($C94&lt;0,$C94-SUM($G94:BL94),IF(BM$2&gt;=$D94,$C94-SUM($G94:BL94),$C94/$D94))</f>
        <v>0</v>
      </c>
      <c r="BN94" s="232">
        <f>IF($C94&lt;0,$C94-SUM($G94:BM94),IF(BN$2&gt;=$D94,$C94-SUM($G94:BM94),$C94/$D94))</f>
        <v>0</v>
      </c>
      <c r="BO94" s="232">
        <f>IF($C94&lt;0,$C94-SUM($G94:BN94),IF(BO$2&gt;=$D94,$C94-SUM($G94:BN94),$C94/$D94))</f>
        <v>0</v>
      </c>
    </row>
    <row r="95" spans="1:67" hidden="1" outlineLevel="1">
      <c r="A95" s="268">
        <v>1</v>
      </c>
      <c r="B95" s="233">
        <f ca="1">(INDEX('Inputs - Summary'!$J$59:$N$68,MATCH(A93,'Inputs - Summary'!$C$59:$C$68,0),A95)/OFFSET('Inputs - Summary'!$I$18,0,A95))-SUMIFS('Inputs - Summary'!$O$74:$O$153,'Inputs - Summary'!$C$74:$C$153,A93,'Inputs - Summary'!$D$74:$D$153,A95)</f>
        <v>3.3228671023902923E-2</v>
      </c>
      <c r="C95" s="227">
        <f t="shared" ca="1" si="68"/>
        <v>3.642501613241441E-2</v>
      </c>
      <c r="D95" s="228">
        <f>MAX(0,INDEX('Inputs - Summary'!$F$43:$F$52,MATCH(A93,'Inputs - Summary'!$C$43:$C$52,0))-5+A95)</f>
        <v>6</v>
      </c>
      <c r="E95" s="229">
        <f t="shared" ca="1" si="69"/>
        <v>0</v>
      </c>
      <c r="F95" s="230">
        <f t="shared" ca="1" si="70"/>
        <v>3.642501613241441E-2</v>
      </c>
      <c r="G95" s="231">
        <f t="shared" ca="1" si="71"/>
        <v>6.0708360220690684E-3</v>
      </c>
      <c r="H95" s="232">
        <f ca="1">IF($C95&lt;0,$C95-SUM($G95:G95),IF(H$2&gt;=$D95,$C95-SUM($G95:G95),$C95/$D95))</f>
        <v>6.0708360220690684E-3</v>
      </c>
      <c r="I95" s="232">
        <f ca="1">IF($C95&lt;0,$C95-SUM($G95:H95),IF(I$2&gt;=$D95,$C95-SUM($G95:H95),$C95/$D95))</f>
        <v>6.0708360220690684E-3</v>
      </c>
      <c r="J95" s="232">
        <f ca="1">IF($C95&lt;0,$C95-SUM($G95:I95),IF(J$2&gt;=$D95,$C95-SUM($G95:I95),$C95/$D95))</f>
        <v>6.0708360220690684E-3</v>
      </c>
      <c r="K95" s="232">
        <f ca="1">IF($C95&lt;0,$C95-SUM($G95:J95),IF(K$2&gt;=$D95,$C95-SUM($G95:J95),$C95/$D95))</f>
        <v>6.0708360220690684E-3</v>
      </c>
      <c r="L95" s="232">
        <f ca="1">IF($C95&lt;0,$C95-SUM($G95:K95),IF(L$2&gt;=$D95,$C95-SUM($G95:K95),$C95/$D95))</f>
        <v>6.0708360220690684E-3</v>
      </c>
      <c r="M95" s="232">
        <f ca="1">IF($C95&lt;0,$C95-SUM($G95:L95),IF(M$2&gt;=$D95,$C95-SUM($G95:L95),$C95/$D95))</f>
        <v>0</v>
      </c>
      <c r="N95" s="232">
        <f ca="1">IF($C95&lt;0,$C95-SUM($G95:M95),IF(N$2&gt;=$D95,$C95-SUM($G95:M95),$C95/$D95))</f>
        <v>0</v>
      </c>
      <c r="O95" s="232">
        <f ca="1">IF($C95&lt;0,$C95-SUM($G95:N95),IF(O$2&gt;=$D95,$C95-SUM($G95:N95),$C95/$D95))</f>
        <v>0</v>
      </c>
      <c r="P95" s="232">
        <f ca="1">IF($C95&lt;0,$C95-SUM($G95:O95),IF(P$2&gt;=$D95,$C95-SUM($G95:O95),$C95/$D95))</f>
        <v>0</v>
      </c>
      <c r="Q95" s="232">
        <f ca="1">IF($C95&lt;0,$C95-SUM($G95:P95),IF(Q$2&gt;=$D95,$C95-SUM($G95:P95),$C95/$D95))</f>
        <v>0</v>
      </c>
      <c r="R95" s="232">
        <f ca="1">IF($C95&lt;0,$C95-SUM($G95:Q95),IF(R$2&gt;=$D95,$C95-SUM($G95:Q95),$C95/$D95))</f>
        <v>0</v>
      </c>
      <c r="S95" s="232">
        <f ca="1">IF($C95&lt;0,$C95-SUM($G95:R95),IF(S$2&gt;=$D95,$C95-SUM($G95:R95),$C95/$D95))</f>
        <v>0</v>
      </c>
      <c r="T95" s="232">
        <f ca="1">IF($C95&lt;0,$C95-SUM($G95:S95),IF(T$2&gt;=$D95,$C95-SUM($G95:S95),$C95/$D95))</f>
        <v>0</v>
      </c>
      <c r="U95" s="232">
        <f ca="1">IF($C95&lt;0,$C95-SUM($G95:T95),IF(U$2&gt;=$D95,$C95-SUM($G95:T95),$C95/$D95))</f>
        <v>0</v>
      </c>
      <c r="V95" s="232">
        <f ca="1">IF($C95&lt;0,$C95-SUM($G95:U95),IF(V$2&gt;=$D95,$C95-SUM($G95:U95),$C95/$D95))</f>
        <v>0</v>
      </c>
      <c r="W95" s="232">
        <f ca="1">IF($C95&lt;0,$C95-SUM($G95:V95),IF(W$2&gt;=$D95,$C95-SUM($G95:V95),$C95/$D95))</f>
        <v>0</v>
      </c>
      <c r="X95" s="232">
        <f ca="1">IF($C95&lt;0,$C95-SUM($G95:W95),IF(X$2&gt;=$D95,$C95-SUM($G95:W95),$C95/$D95))</f>
        <v>0</v>
      </c>
      <c r="Y95" s="232">
        <f ca="1">IF($C95&lt;0,$C95-SUM($G95:X95),IF(Y$2&gt;=$D95,$C95-SUM($G95:X95),$C95/$D95))</f>
        <v>0</v>
      </c>
      <c r="Z95" s="232">
        <f ca="1">IF($C95&lt;0,$C95-SUM($G95:Y95),IF(Z$2&gt;=$D95,$C95-SUM($G95:Y95),$C95/$D95))</f>
        <v>0</v>
      </c>
      <c r="AA95" s="232">
        <f ca="1">IF($C95&lt;0,$C95-SUM($G95:Z95),IF(AA$2&gt;=$D95,$C95-SUM($G95:Z95),$C95/$D95))</f>
        <v>0</v>
      </c>
      <c r="AB95" s="232">
        <f ca="1">IF($C95&lt;0,$C95-SUM($G95:AA95),IF(AB$2&gt;=$D95,$C95-SUM($G95:AA95),$C95/$D95))</f>
        <v>0</v>
      </c>
      <c r="AC95" s="232">
        <f ca="1">IF($C95&lt;0,$C95-SUM($G95:AB95),IF(AC$2&gt;=$D95,$C95-SUM($G95:AB95),$C95/$D95))</f>
        <v>0</v>
      </c>
      <c r="AD95" s="232">
        <f ca="1">IF($C95&lt;0,$C95-SUM($G95:AC95),IF(AD$2&gt;=$D95,$C95-SUM($G95:AC95),$C95/$D95))</f>
        <v>0</v>
      </c>
      <c r="AE95" s="232">
        <f ca="1">IF($C95&lt;0,$C95-SUM($G95:AD95),IF(AE$2&gt;=$D95,$C95-SUM($G95:AD95),$C95/$D95))</f>
        <v>0</v>
      </c>
      <c r="AF95" s="232">
        <f ca="1">IF($C95&lt;0,$C95-SUM($G95:AE95),IF(AF$2&gt;=$D95,$C95-SUM($G95:AE95),$C95/$D95))</f>
        <v>0</v>
      </c>
      <c r="AG95" s="232">
        <f ca="1">IF($C95&lt;0,$C95-SUM($G95:AF95),IF(AG$2&gt;=$D95,$C95-SUM($G95:AF95),$C95/$D95))</f>
        <v>0</v>
      </c>
      <c r="AH95" s="232">
        <f ca="1">IF($C95&lt;0,$C95-SUM($G95:AG95),IF(AH$2&gt;=$D95,$C95-SUM($G95:AG95),$C95/$D95))</f>
        <v>0</v>
      </c>
      <c r="AI95" s="232">
        <f ca="1">IF($C95&lt;0,$C95-SUM($G95:AH95),IF(AI$2&gt;=$D95,$C95-SUM($G95:AH95),$C95/$D95))</f>
        <v>0</v>
      </c>
      <c r="AJ95" s="232">
        <f ca="1">IF($C95&lt;0,$C95-SUM($G95:AI95),IF(AJ$2&gt;=$D95,$C95-SUM($G95:AI95),$C95/$D95))</f>
        <v>0</v>
      </c>
      <c r="AK95" s="232">
        <f ca="1">IF($C95&lt;0,$C95-SUM($G95:AJ95),IF(AK$2&gt;=$D95,$C95-SUM($G95:AJ95),$C95/$D95))</f>
        <v>0</v>
      </c>
      <c r="AL95" s="232">
        <f ca="1">IF($C95&lt;0,$C95-SUM($G95:AK95),IF(AL$2&gt;=$D95,$C95-SUM($G95:AK95),$C95/$D95))</f>
        <v>0</v>
      </c>
      <c r="AM95" s="232">
        <f ca="1">IF($C95&lt;0,$C95-SUM($G95:AL95),IF(AM$2&gt;=$D95,$C95-SUM($G95:AL95),$C95/$D95))</f>
        <v>0</v>
      </c>
      <c r="AN95" s="232">
        <f ca="1">IF($C95&lt;0,$C95-SUM($G95:AM95),IF(AN$2&gt;=$D95,$C95-SUM($G95:AM95),$C95/$D95))</f>
        <v>0</v>
      </c>
      <c r="AO95" s="232">
        <f ca="1">IF($C95&lt;0,$C95-SUM($G95:AN95),IF(AO$2&gt;=$D95,$C95-SUM($G95:AN95),$C95/$D95))</f>
        <v>0</v>
      </c>
      <c r="AP95" s="232">
        <f ca="1">IF($C95&lt;0,$C95-SUM($G95:AO95),IF(AP$2&gt;=$D95,$C95-SUM($G95:AO95),$C95/$D95))</f>
        <v>0</v>
      </c>
      <c r="AQ95" s="232">
        <f ca="1">IF($C95&lt;0,$C95-SUM($G95:AP95),IF(AQ$2&gt;=$D95,$C95-SUM($G95:AP95),$C95/$D95))</f>
        <v>0</v>
      </c>
      <c r="AR95" s="232">
        <f ca="1">IF($C95&lt;0,$C95-SUM($G95:AQ95),IF(AR$2&gt;=$D95,$C95-SUM($G95:AQ95),$C95/$D95))</f>
        <v>0</v>
      </c>
      <c r="AS95" s="232">
        <f ca="1">IF($C95&lt;0,$C95-SUM($G95:AR95),IF(AS$2&gt;=$D95,$C95-SUM($G95:AR95),$C95/$D95))</f>
        <v>0</v>
      </c>
      <c r="AT95" s="232">
        <f ca="1">IF($C95&lt;0,$C95-SUM($G95:AS95),IF(AT$2&gt;=$D95,$C95-SUM($G95:AS95),$C95/$D95))</f>
        <v>0</v>
      </c>
      <c r="AU95" s="232">
        <f ca="1">IF($C95&lt;0,$C95-SUM($G95:AT95),IF(AU$2&gt;=$D95,$C95-SUM($G95:AT95),$C95/$D95))</f>
        <v>0</v>
      </c>
      <c r="AV95" s="232">
        <f ca="1">IF($C95&lt;0,$C95-SUM($G95:AU95),IF(AV$2&gt;=$D95,$C95-SUM($G95:AU95),$C95/$D95))</f>
        <v>0</v>
      </c>
      <c r="AW95" s="232">
        <f ca="1">IF($C95&lt;0,$C95-SUM($G95:AV95),IF(AW$2&gt;=$D95,$C95-SUM($G95:AV95),$C95/$D95))</f>
        <v>0</v>
      </c>
      <c r="AX95" s="232">
        <f ca="1">IF($C95&lt;0,$C95-SUM($G95:AW95),IF(AX$2&gt;=$D95,$C95-SUM($G95:AW95),$C95/$D95))</f>
        <v>0</v>
      </c>
      <c r="AY95" s="232">
        <f ca="1">IF($C95&lt;0,$C95-SUM($G95:AX95),IF(AY$2&gt;=$D95,$C95-SUM($G95:AX95),$C95/$D95))</f>
        <v>0</v>
      </c>
      <c r="AZ95" s="232">
        <f ca="1">IF($C95&lt;0,$C95-SUM($G95:AY95),IF(AZ$2&gt;=$D95,$C95-SUM($G95:AY95),$C95/$D95))</f>
        <v>0</v>
      </c>
      <c r="BA95" s="232">
        <f ca="1">IF($C95&lt;0,$C95-SUM($G95:AZ95),IF(BA$2&gt;=$D95,$C95-SUM($G95:AZ95),$C95/$D95))</f>
        <v>0</v>
      </c>
      <c r="BB95" s="232">
        <f ca="1">IF($C95&lt;0,$C95-SUM($G95:BA95),IF(BB$2&gt;=$D95,$C95-SUM($G95:BA95),$C95/$D95))</f>
        <v>0</v>
      </c>
      <c r="BC95" s="232">
        <f ca="1">IF($C95&lt;0,$C95-SUM($G95:BB95),IF(BC$2&gt;=$D95,$C95-SUM($G95:BB95),$C95/$D95))</f>
        <v>0</v>
      </c>
      <c r="BD95" s="232">
        <f ca="1">IF($C95&lt;0,$C95-SUM($G95:BC95),IF(BD$2&gt;=$D95,$C95-SUM($G95:BC95),$C95/$D95))</f>
        <v>0</v>
      </c>
      <c r="BE95" s="232">
        <f ca="1">IF($C95&lt;0,$C95-SUM($G95:BD95),IF(BE$2&gt;=$D95,$C95-SUM($G95:BD95),$C95/$D95))</f>
        <v>0</v>
      </c>
      <c r="BF95" s="232">
        <f ca="1">IF($C95&lt;0,$C95-SUM($G95:BE95),IF(BF$2&gt;=$D95,$C95-SUM($G95:BE95),$C95/$D95))</f>
        <v>0</v>
      </c>
      <c r="BG95" s="232">
        <f ca="1">IF($C95&lt;0,$C95-SUM($G95:BF95),IF(BG$2&gt;=$D95,$C95-SUM($G95:BF95),$C95/$D95))</f>
        <v>0</v>
      </c>
      <c r="BH95" s="232">
        <f ca="1">IF($C95&lt;0,$C95-SUM($G95:BG95),IF(BH$2&gt;=$D95,$C95-SUM($G95:BG95),$C95/$D95))</f>
        <v>0</v>
      </c>
      <c r="BI95" s="232">
        <f ca="1">IF($C95&lt;0,$C95-SUM($G95:BH95),IF(BI$2&gt;=$D95,$C95-SUM($G95:BH95),$C95/$D95))</f>
        <v>0</v>
      </c>
      <c r="BJ95" s="232">
        <f ca="1">IF($C95&lt;0,$C95-SUM($G95:BI95),IF(BJ$2&gt;=$D95,$C95-SUM($G95:BI95),$C95/$D95))</f>
        <v>0</v>
      </c>
      <c r="BK95" s="232">
        <f ca="1">IF($C95&lt;0,$C95-SUM($G95:BJ95),IF(BK$2&gt;=$D95,$C95-SUM($G95:BJ95),$C95/$D95))</f>
        <v>0</v>
      </c>
      <c r="BL95" s="232">
        <f ca="1">IF($C95&lt;0,$C95-SUM($G95:BK95),IF(BL$2&gt;=$D95,$C95-SUM($G95:BK95),$C95/$D95))</f>
        <v>0</v>
      </c>
      <c r="BM95" s="232">
        <f ca="1">IF($C95&lt;0,$C95-SUM($G95:BL95),IF(BM$2&gt;=$D95,$C95-SUM($G95:BL95),$C95/$D95))</f>
        <v>0</v>
      </c>
      <c r="BN95" s="232">
        <f ca="1">IF($C95&lt;0,$C95-SUM($G95:BM95),IF(BN$2&gt;=$D95,$C95-SUM($G95:BM95),$C95/$D95))</f>
        <v>0</v>
      </c>
      <c r="BO95" s="232">
        <f ca="1">IF($C95&lt;0,$C95-SUM($G95:BN95),IF(BO$2&gt;=$D95,$C95-SUM($G95:BN95),$C95/$D95))</f>
        <v>0</v>
      </c>
    </row>
    <row r="96" spans="1:67" hidden="1" outlineLevel="1">
      <c r="A96" s="268">
        <v>2</v>
      </c>
      <c r="B96" s="233">
        <f ca="1">(INDEX('Inputs - Summary'!$J$59:$N$68,MATCH(A93,'Inputs - Summary'!$C$59:$C$68,0),A96)/OFFSET('Inputs - Summary'!$I$18,0,A96))-SUMIFS('Inputs - Summary'!$O$74:$O$153,'Inputs - Summary'!$C$74:$C$153,A93,'Inputs - Summary'!$D$74:$D$153,A96)</f>
        <v>0.44287013544888043</v>
      </c>
      <c r="C96" s="227">
        <f t="shared" ca="1" si="68"/>
        <v>0.48547086992091409</v>
      </c>
      <c r="D96" s="228">
        <f>MAX(0,INDEX('Inputs - Summary'!$F$43:$F$52,MATCH(A93,'Inputs - Summary'!$C$43:$C$52,0))-5+A96)</f>
        <v>7</v>
      </c>
      <c r="E96" s="229">
        <f t="shared" ca="1" si="69"/>
        <v>0</v>
      </c>
      <c r="F96" s="230">
        <f t="shared" ca="1" si="70"/>
        <v>0.48547086992091409</v>
      </c>
      <c r="G96" s="231">
        <f t="shared" ca="1" si="71"/>
        <v>6.9352981417273446E-2</v>
      </c>
      <c r="H96" s="232">
        <f ca="1">IF($C96&lt;0,$C96-SUM($G96:G96),IF(H$2&gt;=$D96,$C96-SUM($G96:G96),$C96/$D96))</f>
        <v>6.9352981417273446E-2</v>
      </c>
      <c r="I96" s="232">
        <f ca="1">IF($C96&lt;0,$C96-SUM($G96:H96),IF(I$2&gt;=$D96,$C96-SUM($G96:H96),$C96/$D96))</f>
        <v>6.9352981417273446E-2</v>
      </c>
      <c r="J96" s="232">
        <f ca="1">IF($C96&lt;0,$C96-SUM($G96:I96),IF(J$2&gt;=$D96,$C96-SUM($G96:I96),$C96/$D96))</f>
        <v>6.9352981417273446E-2</v>
      </c>
      <c r="K96" s="232">
        <f ca="1">IF($C96&lt;0,$C96-SUM($G96:J96),IF(K$2&gt;=$D96,$C96-SUM($G96:J96),$C96/$D96))</f>
        <v>6.9352981417273446E-2</v>
      </c>
      <c r="L96" s="232">
        <f ca="1">IF($C96&lt;0,$C96-SUM($G96:K96),IF(L$2&gt;=$D96,$C96-SUM($G96:K96),$C96/$D96))</f>
        <v>6.9352981417273446E-2</v>
      </c>
      <c r="M96" s="232">
        <f ca="1">IF($C96&lt;0,$C96-SUM($G96:L96),IF(M$2&gt;=$D96,$C96-SUM($G96:L96),$C96/$D96))</f>
        <v>6.9352981417273474E-2</v>
      </c>
      <c r="N96" s="232">
        <f ca="1">IF($C96&lt;0,$C96-SUM($G96:M96),IF(N$2&gt;=$D96,$C96-SUM($G96:M96),$C96/$D96))</f>
        <v>0</v>
      </c>
      <c r="O96" s="232">
        <f ca="1">IF($C96&lt;0,$C96-SUM($G96:N96),IF(O$2&gt;=$D96,$C96-SUM($G96:N96),$C96/$D96))</f>
        <v>0</v>
      </c>
      <c r="P96" s="232">
        <f ca="1">IF($C96&lt;0,$C96-SUM($G96:O96),IF(P$2&gt;=$D96,$C96-SUM($G96:O96),$C96/$D96))</f>
        <v>0</v>
      </c>
      <c r="Q96" s="232">
        <f ca="1">IF($C96&lt;0,$C96-SUM($G96:P96),IF(Q$2&gt;=$D96,$C96-SUM($G96:P96),$C96/$D96))</f>
        <v>0</v>
      </c>
      <c r="R96" s="232">
        <f ca="1">IF($C96&lt;0,$C96-SUM($G96:Q96),IF(R$2&gt;=$D96,$C96-SUM($G96:Q96),$C96/$D96))</f>
        <v>0</v>
      </c>
      <c r="S96" s="232">
        <f ca="1">IF($C96&lt;0,$C96-SUM($G96:R96),IF(S$2&gt;=$D96,$C96-SUM($G96:R96),$C96/$D96))</f>
        <v>0</v>
      </c>
      <c r="T96" s="232">
        <f ca="1">IF($C96&lt;0,$C96-SUM($G96:S96),IF(T$2&gt;=$D96,$C96-SUM($G96:S96),$C96/$D96))</f>
        <v>0</v>
      </c>
      <c r="U96" s="232">
        <f ca="1">IF($C96&lt;0,$C96-SUM($G96:T96),IF(U$2&gt;=$D96,$C96-SUM($G96:T96),$C96/$D96))</f>
        <v>0</v>
      </c>
      <c r="V96" s="232">
        <f ca="1">IF($C96&lt;0,$C96-SUM($G96:U96),IF(V$2&gt;=$D96,$C96-SUM($G96:U96),$C96/$D96))</f>
        <v>0</v>
      </c>
      <c r="W96" s="232">
        <f ca="1">IF($C96&lt;0,$C96-SUM($G96:V96),IF(W$2&gt;=$D96,$C96-SUM($G96:V96),$C96/$D96))</f>
        <v>0</v>
      </c>
      <c r="X96" s="232">
        <f ca="1">IF($C96&lt;0,$C96-SUM($G96:W96),IF(X$2&gt;=$D96,$C96-SUM($G96:W96),$C96/$D96))</f>
        <v>0</v>
      </c>
      <c r="Y96" s="232">
        <f ca="1">IF($C96&lt;0,$C96-SUM($G96:X96),IF(Y$2&gt;=$D96,$C96-SUM($G96:X96),$C96/$D96))</f>
        <v>0</v>
      </c>
      <c r="Z96" s="232">
        <f ca="1">IF($C96&lt;0,$C96-SUM($G96:Y96),IF(Z$2&gt;=$D96,$C96-SUM($G96:Y96),$C96/$D96))</f>
        <v>0</v>
      </c>
      <c r="AA96" s="232">
        <f ca="1">IF($C96&lt;0,$C96-SUM($G96:Z96),IF(AA$2&gt;=$D96,$C96-SUM($G96:Z96),$C96/$D96))</f>
        <v>0</v>
      </c>
      <c r="AB96" s="232">
        <f ca="1">IF($C96&lt;0,$C96-SUM($G96:AA96),IF(AB$2&gt;=$D96,$C96-SUM($G96:AA96),$C96/$D96))</f>
        <v>0</v>
      </c>
      <c r="AC96" s="232">
        <f ca="1">IF($C96&lt;0,$C96-SUM($G96:AB96),IF(AC$2&gt;=$D96,$C96-SUM($G96:AB96),$C96/$D96))</f>
        <v>0</v>
      </c>
      <c r="AD96" s="232">
        <f ca="1">IF($C96&lt;0,$C96-SUM($G96:AC96),IF(AD$2&gt;=$D96,$C96-SUM($G96:AC96),$C96/$D96))</f>
        <v>0</v>
      </c>
      <c r="AE96" s="232">
        <f ca="1">IF($C96&lt;0,$C96-SUM($G96:AD96),IF(AE$2&gt;=$D96,$C96-SUM($G96:AD96),$C96/$D96))</f>
        <v>0</v>
      </c>
      <c r="AF96" s="232">
        <f ca="1">IF($C96&lt;0,$C96-SUM($G96:AE96),IF(AF$2&gt;=$D96,$C96-SUM($G96:AE96),$C96/$D96))</f>
        <v>0</v>
      </c>
      <c r="AG96" s="232">
        <f ca="1">IF($C96&lt;0,$C96-SUM($G96:AF96),IF(AG$2&gt;=$D96,$C96-SUM($G96:AF96),$C96/$D96))</f>
        <v>0</v>
      </c>
      <c r="AH96" s="232">
        <f ca="1">IF($C96&lt;0,$C96-SUM($G96:AG96),IF(AH$2&gt;=$D96,$C96-SUM($G96:AG96),$C96/$D96))</f>
        <v>0</v>
      </c>
      <c r="AI96" s="232">
        <f ca="1">IF($C96&lt;0,$C96-SUM($G96:AH96),IF(AI$2&gt;=$D96,$C96-SUM($G96:AH96),$C96/$D96))</f>
        <v>0</v>
      </c>
      <c r="AJ96" s="232">
        <f ca="1">IF($C96&lt;0,$C96-SUM($G96:AI96),IF(AJ$2&gt;=$D96,$C96-SUM($G96:AI96),$C96/$D96))</f>
        <v>0</v>
      </c>
      <c r="AK96" s="232">
        <f ca="1">IF($C96&lt;0,$C96-SUM($G96:AJ96),IF(AK$2&gt;=$D96,$C96-SUM($G96:AJ96),$C96/$D96))</f>
        <v>0</v>
      </c>
      <c r="AL96" s="232">
        <f ca="1">IF($C96&lt;0,$C96-SUM($G96:AK96),IF(AL$2&gt;=$D96,$C96-SUM($G96:AK96),$C96/$D96))</f>
        <v>0</v>
      </c>
      <c r="AM96" s="232">
        <f ca="1">IF($C96&lt;0,$C96-SUM($G96:AL96),IF(AM$2&gt;=$D96,$C96-SUM($G96:AL96),$C96/$D96))</f>
        <v>0</v>
      </c>
      <c r="AN96" s="232">
        <f ca="1">IF($C96&lt;0,$C96-SUM($G96:AM96),IF(AN$2&gt;=$D96,$C96-SUM($G96:AM96),$C96/$D96))</f>
        <v>0</v>
      </c>
      <c r="AO96" s="232">
        <f ca="1">IF($C96&lt;0,$C96-SUM($G96:AN96),IF(AO$2&gt;=$D96,$C96-SUM($G96:AN96),$C96/$D96))</f>
        <v>0</v>
      </c>
      <c r="AP96" s="232">
        <f ca="1">IF($C96&lt;0,$C96-SUM($G96:AO96),IF(AP$2&gt;=$D96,$C96-SUM($G96:AO96),$C96/$D96))</f>
        <v>0</v>
      </c>
      <c r="AQ96" s="232">
        <f ca="1">IF($C96&lt;0,$C96-SUM($G96:AP96),IF(AQ$2&gt;=$D96,$C96-SUM($G96:AP96),$C96/$D96))</f>
        <v>0</v>
      </c>
      <c r="AR96" s="232">
        <f ca="1">IF($C96&lt;0,$C96-SUM($G96:AQ96),IF(AR$2&gt;=$D96,$C96-SUM($G96:AQ96),$C96/$D96))</f>
        <v>0</v>
      </c>
      <c r="AS96" s="232">
        <f ca="1">IF($C96&lt;0,$C96-SUM($G96:AR96),IF(AS$2&gt;=$D96,$C96-SUM($G96:AR96),$C96/$D96))</f>
        <v>0</v>
      </c>
      <c r="AT96" s="232">
        <f ca="1">IF($C96&lt;0,$C96-SUM($G96:AS96),IF(AT$2&gt;=$D96,$C96-SUM($G96:AS96),$C96/$D96))</f>
        <v>0</v>
      </c>
      <c r="AU96" s="232">
        <f ca="1">IF($C96&lt;0,$C96-SUM($G96:AT96),IF(AU$2&gt;=$D96,$C96-SUM($G96:AT96),$C96/$D96))</f>
        <v>0</v>
      </c>
      <c r="AV96" s="232">
        <f ca="1">IF($C96&lt;0,$C96-SUM($G96:AU96),IF(AV$2&gt;=$D96,$C96-SUM($G96:AU96),$C96/$D96))</f>
        <v>0</v>
      </c>
      <c r="AW96" s="232">
        <f ca="1">IF($C96&lt;0,$C96-SUM($G96:AV96),IF(AW$2&gt;=$D96,$C96-SUM($G96:AV96),$C96/$D96))</f>
        <v>0</v>
      </c>
      <c r="AX96" s="232">
        <f ca="1">IF($C96&lt;0,$C96-SUM($G96:AW96),IF(AX$2&gt;=$D96,$C96-SUM($G96:AW96),$C96/$D96))</f>
        <v>0</v>
      </c>
      <c r="AY96" s="232">
        <f ca="1">IF($C96&lt;0,$C96-SUM($G96:AX96),IF(AY$2&gt;=$D96,$C96-SUM($G96:AX96),$C96/$D96))</f>
        <v>0</v>
      </c>
      <c r="AZ96" s="232">
        <f ca="1">IF($C96&lt;0,$C96-SUM($G96:AY96),IF(AZ$2&gt;=$D96,$C96-SUM($G96:AY96),$C96/$D96))</f>
        <v>0</v>
      </c>
      <c r="BA96" s="232">
        <f ca="1">IF($C96&lt;0,$C96-SUM($G96:AZ96),IF(BA$2&gt;=$D96,$C96-SUM($G96:AZ96),$C96/$D96))</f>
        <v>0</v>
      </c>
      <c r="BB96" s="232">
        <f ca="1">IF($C96&lt;0,$C96-SUM($G96:BA96),IF(BB$2&gt;=$D96,$C96-SUM($G96:BA96),$C96/$D96))</f>
        <v>0</v>
      </c>
      <c r="BC96" s="232">
        <f ca="1">IF($C96&lt;0,$C96-SUM($G96:BB96),IF(BC$2&gt;=$D96,$C96-SUM($G96:BB96),$C96/$D96))</f>
        <v>0</v>
      </c>
      <c r="BD96" s="232">
        <f ca="1">IF($C96&lt;0,$C96-SUM($G96:BC96),IF(BD$2&gt;=$D96,$C96-SUM($G96:BC96),$C96/$D96))</f>
        <v>0</v>
      </c>
      <c r="BE96" s="232">
        <f ca="1">IF($C96&lt;0,$C96-SUM($G96:BD96),IF(BE$2&gt;=$D96,$C96-SUM($G96:BD96),$C96/$D96))</f>
        <v>0</v>
      </c>
      <c r="BF96" s="232">
        <f ca="1">IF($C96&lt;0,$C96-SUM($G96:BE96),IF(BF$2&gt;=$D96,$C96-SUM($G96:BE96),$C96/$D96))</f>
        <v>0</v>
      </c>
      <c r="BG96" s="232">
        <f ca="1">IF($C96&lt;0,$C96-SUM($G96:BF96),IF(BG$2&gt;=$D96,$C96-SUM($G96:BF96),$C96/$D96))</f>
        <v>0</v>
      </c>
      <c r="BH96" s="232">
        <f ca="1">IF($C96&lt;0,$C96-SUM($G96:BG96),IF(BH$2&gt;=$D96,$C96-SUM($G96:BG96),$C96/$D96))</f>
        <v>0</v>
      </c>
      <c r="BI96" s="232">
        <f ca="1">IF($C96&lt;0,$C96-SUM($G96:BH96),IF(BI$2&gt;=$D96,$C96-SUM($G96:BH96),$C96/$D96))</f>
        <v>0</v>
      </c>
      <c r="BJ96" s="232">
        <f ca="1">IF($C96&lt;0,$C96-SUM($G96:BI96),IF(BJ$2&gt;=$D96,$C96-SUM($G96:BI96),$C96/$D96))</f>
        <v>0</v>
      </c>
      <c r="BK96" s="232">
        <f ca="1">IF($C96&lt;0,$C96-SUM($G96:BJ96),IF(BK$2&gt;=$D96,$C96-SUM($G96:BJ96),$C96/$D96))</f>
        <v>0</v>
      </c>
      <c r="BL96" s="232">
        <f ca="1">IF($C96&lt;0,$C96-SUM($G96:BK96),IF(BL$2&gt;=$D96,$C96-SUM($G96:BK96),$C96/$D96))</f>
        <v>0</v>
      </c>
      <c r="BM96" s="232">
        <f ca="1">IF($C96&lt;0,$C96-SUM($G96:BL96),IF(BM$2&gt;=$D96,$C96-SUM($G96:BL96),$C96/$D96))</f>
        <v>0</v>
      </c>
      <c r="BN96" s="232">
        <f ca="1">IF($C96&lt;0,$C96-SUM($G96:BM96),IF(BN$2&gt;=$D96,$C96-SUM($G96:BM96),$C96/$D96))</f>
        <v>0</v>
      </c>
      <c r="BO96" s="232">
        <f ca="1">IF($C96&lt;0,$C96-SUM($G96:BN96),IF(BO$2&gt;=$D96,$C96-SUM($G96:BN96),$C96/$D96))</f>
        <v>0</v>
      </c>
    </row>
    <row r="97" spans="1:67" hidden="1" outlineLevel="1">
      <c r="A97" s="268">
        <v>3</v>
      </c>
      <c r="B97" s="233">
        <f ca="1">(INDEX('Inputs - Summary'!$J$59:$N$68,MATCH(A93,'Inputs - Summary'!$C$59:$C$68,0),A97)/OFFSET('Inputs - Summary'!$I$18,0,A97))-SUMIFS('Inputs - Summary'!$O$74:$O$153,'Inputs - Summary'!$C$74:$C$153,A93,'Inputs - Summary'!$D$74:$D$153,A97)</f>
        <v>0.23308893697610525</v>
      </c>
      <c r="C97" s="227">
        <f t="shared" ca="1" si="68"/>
        <v>0.25551031768723209</v>
      </c>
      <c r="D97" s="228">
        <f>MAX(0,INDEX('Inputs - Summary'!$F$43:$F$52,MATCH(A93,'Inputs - Summary'!$C$43:$C$52,0))-5+A97)</f>
        <v>8</v>
      </c>
      <c r="E97" s="229">
        <f t="shared" ca="1" si="69"/>
        <v>0</v>
      </c>
      <c r="F97" s="230">
        <f t="shared" ca="1" si="70"/>
        <v>0.25551031768723209</v>
      </c>
      <c r="G97" s="231">
        <f t="shared" ca="1" si="71"/>
        <v>3.1938789710904011E-2</v>
      </c>
      <c r="H97" s="232">
        <f ca="1">IF($C97&lt;0,$C97-SUM($G97:G97),IF(H$2&gt;=$D97,$C97-SUM($G97:G97),$C97/$D97))</f>
        <v>3.1938789710904011E-2</v>
      </c>
      <c r="I97" s="232">
        <f ca="1">IF($C97&lt;0,$C97-SUM($G97:H97),IF(I$2&gt;=$D97,$C97-SUM($G97:H97),$C97/$D97))</f>
        <v>3.1938789710904011E-2</v>
      </c>
      <c r="J97" s="232">
        <f ca="1">IF($C97&lt;0,$C97-SUM($G97:I97),IF(J$2&gt;=$D97,$C97-SUM($G97:I97),$C97/$D97))</f>
        <v>3.1938789710904011E-2</v>
      </c>
      <c r="K97" s="232">
        <f ca="1">IF($C97&lt;0,$C97-SUM($G97:J97),IF(K$2&gt;=$D97,$C97-SUM($G97:J97),$C97/$D97))</f>
        <v>3.1938789710904011E-2</v>
      </c>
      <c r="L97" s="232">
        <f ca="1">IF($C97&lt;0,$C97-SUM($G97:K97),IF(L$2&gt;=$D97,$C97-SUM($G97:K97),$C97/$D97))</f>
        <v>3.1938789710904011E-2</v>
      </c>
      <c r="M97" s="232">
        <f ca="1">IF($C97&lt;0,$C97-SUM($G97:L97),IF(M$2&gt;=$D97,$C97-SUM($G97:L97),$C97/$D97))</f>
        <v>3.1938789710904011E-2</v>
      </c>
      <c r="N97" s="232">
        <f ca="1">IF($C97&lt;0,$C97-SUM($G97:M97),IF(N$2&gt;=$D97,$C97-SUM($G97:M97),$C97/$D97))</f>
        <v>3.193878971090397E-2</v>
      </c>
      <c r="O97" s="232">
        <f ca="1">IF($C97&lt;0,$C97-SUM($G97:N97),IF(O$2&gt;=$D97,$C97-SUM($G97:N97),$C97/$D97))</f>
        <v>0</v>
      </c>
      <c r="P97" s="232">
        <f ca="1">IF($C97&lt;0,$C97-SUM($G97:O97),IF(P$2&gt;=$D97,$C97-SUM($G97:O97),$C97/$D97))</f>
        <v>0</v>
      </c>
      <c r="Q97" s="232">
        <f ca="1">IF($C97&lt;0,$C97-SUM($G97:P97),IF(Q$2&gt;=$D97,$C97-SUM($G97:P97),$C97/$D97))</f>
        <v>0</v>
      </c>
      <c r="R97" s="232">
        <f ca="1">IF($C97&lt;0,$C97-SUM($G97:Q97),IF(R$2&gt;=$D97,$C97-SUM($G97:Q97),$C97/$D97))</f>
        <v>0</v>
      </c>
      <c r="S97" s="232">
        <f ca="1">IF($C97&lt;0,$C97-SUM($G97:R97),IF(S$2&gt;=$D97,$C97-SUM($G97:R97),$C97/$D97))</f>
        <v>0</v>
      </c>
      <c r="T97" s="232">
        <f ca="1">IF($C97&lt;0,$C97-SUM($G97:S97),IF(T$2&gt;=$D97,$C97-SUM($G97:S97),$C97/$D97))</f>
        <v>0</v>
      </c>
      <c r="U97" s="232">
        <f ca="1">IF($C97&lt;0,$C97-SUM($G97:T97),IF(U$2&gt;=$D97,$C97-SUM($G97:T97),$C97/$D97))</f>
        <v>0</v>
      </c>
      <c r="V97" s="232">
        <f ca="1">IF($C97&lt;0,$C97-SUM($G97:U97),IF(V$2&gt;=$D97,$C97-SUM($G97:U97),$C97/$D97))</f>
        <v>0</v>
      </c>
      <c r="W97" s="232">
        <f ca="1">IF($C97&lt;0,$C97-SUM($G97:V97),IF(W$2&gt;=$D97,$C97-SUM($G97:V97),$C97/$D97))</f>
        <v>0</v>
      </c>
      <c r="X97" s="232">
        <f ca="1">IF($C97&lt;0,$C97-SUM($G97:W97),IF(X$2&gt;=$D97,$C97-SUM($G97:W97),$C97/$D97))</f>
        <v>0</v>
      </c>
      <c r="Y97" s="232">
        <f ca="1">IF($C97&lt;0,$C97-SUM($G97:X97),IF(Y$2&gt;=$D97,$C97-SUM($G97:X97),$C97/$D97))</f>
        <v>0</v>
      </c>
      <c r="Z97" s="232">
        <f ca="1">IF($C97&lt;0,$C97-SUM($G97:Y97),IF(Z$2&gt;=$D97,$C97-SUM($G97:Y97),$C97/$D97))</f>
        <v>0</v>
      </c>
      <c r="AA97" s="232">
        <f ca="1">IF($C97&lt;0,$C97-SUM($G97:Z97),IF(AA$2&gt;=$D97,$C97-SUM($G97:Z97),$C97/$D97))</f>
        <v>0</v>
      </c>
      <c r="AB97" s="232">
        <f ca="1">IF($C97&lt;0,$C97-SUM($G97:AA97),IF(AB$2&gt;=$D97,$C97-SUM($G97:AA97),$C97/$D97))</f>
        <v>0</v>
      </c>
      <c r="AC97" s="232">
        <f ca="1">IF($C97&lt;0,$C97-SUM($G97:AB97),IF(AC$2&gt;=$D97,$C97-SUM($G97:AB97),$C97/$D97))</f>
        <v>0</v>
      </c>
      <c r="AD97" s="232">
        <f ca="1">IF($C97&lt;0,$C97-SUM($G97:AC97),IF(AD$2&gt;=$D97,$C97-SUM($G97:AC97),$C97/$D97))</f>
        <v>0</v>
      </c>
      <c r="AE97" s="232">
        <f ca="1">IF($C97&lt;0,$C97-SUM($G97:AD97),IF(AE$2&gt;=$D97,$C97-SUM($G97:AD97),$C97/$D97))</f>
        <v>0</v>
      </c>
      <c r="AF97" s="232">
        <f ca="1">IF($C97&lt;0,$C97-SUM($G97:AE97),IF(AF$2&gt;=$D97,$C97-SUM($G97:AE97),$C97/$D97))</f>
        <v>0</v>
      </c>
      <c r="AG97" s="232">
        <f ca="1">IF($C97&lt;0,$C97-SUM($G97:AF97),IF(AG$2&gt;=$D97,$C97-SUM($G97:AF97),$C97/$D97))</f>
        <v>0</v>
      </c>
      <c r="AH97" s="232">
        <f ca="1">IF($C97&lt;0,$C97-SUM($G97:AG97),IF(AH$2&gt;=$D97,$C97-SUM($G97:AG97),$C97/$D97))</f>
        <v>0</v>
      </c>
      <c r="AI97" s="232">
        <f ca="1">IF($C97&lt;0,$C97-SUM($G97:AH97),IF(AI$2&gt;=$D97,$C97-SUM($G97:AH97),$C97/$D97))</f>
        <v>0</v>
      </c>
      <c r="AJ97" s="232">
        <f ca="1">IF($C97&lt;0,$C97-SUM($G97:AI97),IF(AJ$2&gt;=$D97,$C97-SUM($G97:AI97),$C97/$D97))</f>
        <v>0</v>
      </c>
      <c r="AK97" s="232">
        <f ca="1">IF($C97&lt;0,$C97-SUM($G97:AJ97),IF(AK$2&gt;=$D97,$C97-SUM($G97:AJ97),$C97/$D97))</f>
        <v>0</v>
      </c>
      <c r="AL97" s="232">
        <f ca="1">IF($C97&lt;0,$C97-SUM($G97:AK97),IF(AL$2&gt;=$D97,$C97-SUM($G97:AK97),$C97/$D97))</f>
        <v>0</v>
      </c>
      <c r="AM97" s="232">
        <f ca="1">IF($C97&lt;0,$C97-SUM($G97:AL97),IF(AM$2&gt;=$D97,$C97-SUM($G97:AL97),$C97/$D97))</f>
        <v>0</v>
      </c>
      <c r="AN97" s="232">
        <f ca="1">IF($C97&lt;0,$C97-SUM($G97:AM97),IF(AN$2&gt;=$D97,$C97-SUM($G97:AM97),$C97/$D97))</f>
        <v>0</v>
      </c>
      <c r="AO97" s="232">
        <f ca="1">IF($C97&lt;0,$C97-SUM($G97:AN97),IF(AO$2&gt;=$D97,$C97-SUM($G97:AN97),$C97/$D97))</f>
        <v>0</v>
      </c>
      <c r="AP97" s="232">
        <f ca="1">IF($C97&lt;0,$C97-SUM($G97:AO97),IF(AP$2&gt;=$D97,$C97-SUM($G97:AO97),$C97/$D97))</f>
        <v>0</v>
      </c>
      <c r="AQ97" s="232">
        <f ca="1">IF($C97&lt;0,$C97-SUM($G97:AP97),IF(AQ$2&gt;=$D97,$C97-SUM($G97:AP97),$C97/$D97))</f>
        <v>0</v>
      </c>
      <c r="AR97" s="232">
        <f ca="1">IF($C97&lt;0,$C97-SUM($G97:AQ97),IF(AR$2&gt;=$D97,$C97-SUM($G97:AQ97),$C97/$D97))</f>
        <v>0</v>
      </c>
      <c r="AS97" s="232">
        <f ca="1">IF($C97&lt;0,$C97-SUM($G97:AR97),IF(AS$2&gt;=$D97,$C97-SUM($G97:AR97),$C97/$D97))</f>
        <v>0</v>
      </c>
      <c r="AT97" s="232">
        <f ca="1">IF($C97&lt;0,$C97-SUM($G97:AS97),IF(AT$2&gt;=$D97,$C97-SUM($G97:AS97),$C97/$D97))</f>
        <v>0</v>
      </c>
      <c r="AU97" s="232">
        <f ca="1">IF($C97&lt;0,$C97-SUM($G97:AT97),IF(AU$2&gt;=$D97,$C97-SUM($G97:AT97),$C97/$D97))</f>
        <v>0</v>
      </c>
      <c r="AV97" s="232">
        <f ca="1">IF($C97&lt;0,$C97-SUM($G97:AU97),IF(AV$2&gt;=$D97,$C97-SUM($G97:AU97),$C97/$D97))</f>
        <v>0</v>
      </c>
      <c r="AW97" s="232">
        <f ca="1">IF($C97&lt;0,$C97-SUM($G97:AV97),IF(AW$2&gt;=$D97,$C97-SUM($G97:AV97),$C97/$D97))</f>
        <v>0</v>
      </c>
      <c r="AX97" s="232">
        <f ca="1">IF($C97&lt;0,$C97-SUM($G97:AW97),IF(AX$2&gt;=$D97,$C97-SUM($G97:AW97),$C97/$D97))</f>
        <v>0</v>
      </c>
      <c r="AY97" s="232">
        <f ca="1">IF($C97&lt;0,$C97-SUM($G97:AX97),IF(AY$2&gt;=$D97,$C97-SUM($G97:AX97),$C97/$D97))</f>
        <v>0</v>
      </c>
      <c r="AZ97" s="232">
        <f ca="1">IF($C97&lt;0,$C97-SUM($G97:AY97),IF(AZ$2&gt;=$D97,$C97-SUM($G97:AY97),$C97/$D97))</f>
        <v>0</v>
      </c>
      <c r="BA97" s="232">
        <f ca="1">IF($C97&lt;0,$C97-SUM($G97:AZ97),IF(BA$2&gt;=$D97,$C97-SUM($G97:AZ97),$C97/$D97))</f>
        <v>0</v>
      </c>
      <c r="BB97" s="232">
        <f ca="1">IF($C97&lt;0,$C97-SUM($G97:BA97),IF(BB$2&gt;=$D97,$C97-SUM($G97:BA97),$C97/$D97))</f>
        <v>0</v>
      </c>
      <c r="BC97" s="232">
        <f ca="1">IF($C97&lt;0,$C97-SUM($G97:BB97),IF(BC$2&gt;=$D97,$C97-SUM($G97:BB97),$C97/$D97))</f>
        <v>0</v>
      </c>
      <c r="BD97" s="232">
        <f ca="1">IF($C97&lt;0,$C97-SUM($G97:BC97),IF(BD$2&gt;=$D97,$C97-SUM($G97:BC97),$C97/$D97))</f>
        <v>0</v>
      </c>
      <c r="BE97" s="232">
        <f ca="1">IF($C97&lt;0,$C97-SUM($G97:BD97),IF(BE$2&gt;=$D97,$C97-SUM($G97:BD97),$C97/$D97))</f>
        <v>0</v>
      </c>
      <c r="BF97" s="232">
        <f ca="1">IF($C97&lt;0,$C97-SUM($G97:BE97),IF(BF$2&gt;=$D97,$C97-SUM($G97:BE97),$C97/$D97))</f>
        <v>0</v>
      </c>
      <c r="BG97" s="232">
        <f ca="1">IF($C97&lt;0,$C97-SUM($G97:BF97),IF(BG$2&gt;=$D97,$C97-SUM($G97:BF97),$C97/$D97))</f>
        <v>0</v>
      </c>
      <c r="BH97" s="232">
        <f ca="1">IF($C97&lt;0,$C97-SUM($G97:BG97),IF(BH$2&gt;=$D97,$C97-SUM($G97:BG97),$C97/$D97))</f>
        <v>0</v>
      </c>
      <c r="BI97" s="232">
        <f ca="1">IF($C97&lt;0,$C97-SUM($G97:BH97),IF(BI$2&gt;=$D97,$C97-SUM($G97:BH97),$C97/$D97))</f>
        <v>0</v>
      </c>
      <c r="BJ97" s="232">
        <f ca="1">IF($C97&lt;0,$C97-SUM($G97:BI97),IF(BJ$2&gt;=$D97,$C97-SUM($G97:BI97),$C97/$D97))</f>
        <v>0</v>
      </c>
      <c r="BK97" s="232">
        <f ca="1">IF($C97&lt;0,$C97-SUM($G97:BJ97),IF(BK$2&gt;=$D97,$C97-SUM($G97:BJ97),$C97/$D97))</f>
        <v>0</v>
      </c>
      <c r="BL97" s="232">
        <f ca="1">IF($C97&lt;0,$C97-SUM($G97:BK97),IF(BL$2&gt;=$D97,$C97-SUM($G97:BK97),$C97/$D97))</f>
        <v>0</v>
      </c>
      <c r="BM97" s="232">
        <f ca="1">IF($C97&lt;0,$C97-SUM($G97:BL97),IF(BM$2&gt;=$D97,$C97-SUM($G97:BL97),$C97/$D97))</f>
        <v>0</v>
      </c>
      <c r="BN97" s="232">
        <f ca="1">IF($C97&lt;0,$C97-SUM($G97:BM97),IF(BN$2&gt;=$D97,$C97-SUM($G97:BM97),$C97/$D97))</f>
        <v>0</v>
      </c>
      <c r="BO97" s="232">
        <f ca="1">IF($C97&lt;0,$C97-SUM($G97:BN97),IF(BO$2&gt;=$D97,$C97-SUM($G97:BN97),$C97/$D97))</f>
        <v>0</v>
      </c>
    </row>
    <row r="98" spans="1:67" hidden="1" outlineLevel="1">
      <c r="A98" s="268">
        <v>4</v>
      </c>
      <c r="B98" s="233">
        <f ca="1">(INDEX('Inputs - Summary'!$J$59:$N$68,MATCH(A93,'Inputs - Summary'!$C$59:$C$68,0),A98)/OFFSET('Inputs - Summary'!$I$18,0,A98))-SUMIFS('Inputs - Summary'!$O$74:$O$153,'Inputs - Summary'!$C$74:$C$153,A93,'Inputs - Summary'!$D$74:$D$153,A98)</f>
        <v>5.2584007423307273E-2</v>
      </c>
      <c r="C98" s="227">
        <f t="shared" ca="1" si="68"/>
        <v>5.7642188498094001E-2</v>
      </c>
      <c r="D98" s="228">
        <f>MAX(0,INDEX('Inputs - Summary'!$F$43:$F$52,MATCH(A93,'Inputs - Summary'!$C$43:$C$52,0))-5+A98)</f>
        <v>9</v>
      </c>
      <c r="E98" s="229">
        <f t="shared" ca="1" si="69"/>
        <v>0</v>
      </c>
      <c r="F98" s="230">
        <f t="shared" ca="1" si="70"/>
        <v>5.7642188498094001E-2</v>
      </c>
      <c r="G98" s="231">
        <f t="shared" ca="1" si="71"/>
        <v>6.4046876108993338E-3</v>
      </c>
      <c r="H98" s="232">
        <f ca="1">IF($C98&lt;0,$C98-SUM($G98:G98),IF(H$2&gt;=$D98,$C98-SUM($G98:G98),$C98/$D98))</f>
        <v>6.4046876108993338E-3</v>
      </c>
      <c r="I98" s="232">
        <f ca="1">IF($C98&lt;0,$C98-SUM($G98:H98),IF(I$2&gt;=$D98,$C98-SUM($G98:H98),$C98/$D98))</f>
        <v>6.4046876108993338E-3</v>
      </c>
      <c r="J98" s="232">
        <f ca="1">IF($C98&lt;0,$C98-SUM($G98:I98),IF(J$2&gt;=$D98,$C98-SUM($G98:I98),$C98/$D98))</f>
        <v>6.4046876108993338E-3</v>
      </c>
      <c r="K98" s="232">
        <f ca="1">IF($C98&lt;0,$C98-SUM($G98:J98),IF(K$2&gt;=$D98,$C98-SUM($G98:J98),$C98/$D98))</f>
        <v>6.4046876108993338E-3</v>
      </c>
      <c r="L98" s="232">
        <f ca="1">IF($C98&lt;0,$C98-SUM($G98:K98),IF(L$2&gt;=$D98,$C98-SUM($G98:K98),$C98/$D98))</f>
        <v>6.4046876108993338E-3</v>
      </c>
      <c r="M98" s="232">
        <f ca="1">IF($C98&lt;0,$C98-SUM($G98:L98),IF(M$2&gt;=$D98,$C98-SUM($G98:L98),$C98/$D98))</f>
        <v>6.4046876108993338E-3</v>
      </c>
      <c r="N98" s="232">
        <f ca="1">IF($C98&lt;0,$C98-SUM($G98:M98),IF(N$2&gt;=$D98,$C98-SUM($G98:M98),$C98/$D98))</f>
        <v>6.4046876108993338E-3</v>
      </c>
      <c r="O98" s="232">
        <f ca="1">IF($C98&lt;0,$C98-SUM($G98:N98),IF(O$2&gt;=$D98,$C98-SUM($G98:N98),$C98/$D98))</f>
        <v>6.4046876108993164E-3</v>
      </c>
      <c r="P98" s="232">
        <f ca="1">IF($C98&lt;0,$C98-SUM($G98:O98),IF(P$2&gt;=$D98,$C98-SUM($G98:O98),$C98/$D98))</f>
        <v>0</v>
      </c>
      <c r="Q98" s="232">
        <f ca="1">IF($C98&lt;0,$C98-SUM($G98:P98),IF(Q$2&gt;=$D98,$C98-SUM($G98:P98),$C98/$D98))</f>
        <v>0</v>
      </c>
      <c r="R98" s="232">
        <f ca="1">IF($C98&lt;0,$C98-SUM($G98:Q98),IF(R$2&gt;=$D98,$C98-SUM($G98:Q98),$C98/$D98))</f>
        <v>0</v>
      </c>
      <c r="S98" s="232">
        <f ca="1">IF($C98&lt;0,$C98-SUM($G98:R98),IF(S$2&gt;=$D98,$C98-SUM($G98:R98),$C98/$D98))</f>
        <v>0</v>
      </c>
      <c r="T98" s="232">
        <f ca="1">IF($C98&lt;0,$C98-SUM($G98:S98),IF(T$2&gt;=$D98,$C98-SUM($G98:S98),$C98/$D98))</f>
        <v>0</v>
      </c>
      <c r="U98" s="232">
        <f ca="1">IF($C98&lt;0,$C98-SUM($G98:T98),IF(U$2&gt;=$D98,$C98-SUM($G98:T98),$C98/$D98))</f>
        <v>0</v>
      </c>
      <c r="V98" s="232">
        <f ca="1">IF($C98&lt;0,$C98-SUM($G98:U98),IF(V$2&gt;=$D98,$C98-SUM($G98:U98),$C98/$D98))</f>
        <v>0</v>
      </c>
      <c r="W98" s="232">
        <f ca="1">IF($C98&lt;0,$C98-SUM($G98:V98),IF(W$2&gt;=$D98,$C98-SUM($G98:V98),$C98/$D98))</f>
        <v>0</v>
      </c>
      <c r="X98" s="232">
        <f ca="1">IF($C98&lt;0,$C98-SUM($G98:W98),IF(X$2&gt;=$D98,$C98-SUM($G98:W98),$C98/$D98))</f>
        <v>0</v>
      </c>
      <c r="Y98" s="232">
        <f ca="1">IF($C98&lt;0,$C98-SUM($G98:X98),IF(Y$2&gt;=$D98,$C98-SUM($G98:X98),$C98/$D98))</f>
        <v>0</v>
      </c>
      <c r="Z98" s="232">
        <f ca="1">IF($C98&lt;0,$C98-SUM($G98:Y98),IF(Z$2&gt;=$D98,$C98-SUM($G98:Y98),$C98/$D98))</f>
        <v>0</v>
      </c>
      <c r="AA98" s="232">
        <f ca="1">IF($C98&lt;0,$C98-SUM($G98:Z98),IF(AA$2&gt;=$D98,$C98-SUM($G98:Z98),$C98/$D98))</f>
        <v>0</v>
      </c>
      <c r="AB98" s="232">
        <f ca="1">IF($C98&lt;0,$C98-SUM($G98:AA98),IF(AB$2&gt;=$D98,$C98-SUM($G98:AA98),$C98/$D98))</f>
        <v>0</v>
      </c>
      <c r="AC98" s="232">
        <f ca="1">IF($C98&lt;0,$C98-SUM($G98:AB98),IF(AC$2&gt;=$D98,$C98-SUM($G98:AB98),$C98/$D98))</f>
        <v>0</v>
      </c>
      <c r="AD98" s="232">
        <f ca="1">IF($C98&lt;0,$C98-SUM($G98:AC98),IF(AD$2&gt;=$D98,$C98-SUM($G98:AC98),$C98/$D98))</f>
        <v>0</v>
      </c>
      <c r="AE98" s="232">
        <f ca="1">IF($C98&lt;0,$C98-SUM($G98:AD98),IF(AE$2&gt;=$D98,$C98-SUM($G98:AD98),$C98/$D98))</f>
        <v>0</v>
      </c>
      <c r="AF98" s="232">
        <f ca="1">IF($C98&lt;0,$C98-SUM($G98:AE98),IF(AF$2&gt;=$D98,$C98-SUM($G98:AE98),$C98/$D98))</f>
        <v>0</v>
      </c>
      <c r="AG98" s="232">
        <f ca="1">IF($C98&lt;0,$C98-SUM($G98:AF98),IF(AG$2&gt;=$D98,$C98-SUM($G98:AF98),$C98/$D98))</f>
        <v>0</v>
      </c>
      <c r="AH98" s="232">
        <f ca="1">IF($C98&lt;0,$C98-SUM($G98:AG98),IF(AH$2&gt;=$D98,$C98-SUM($G98:AG98),$C98/$D98))</f>
        <v>0</v>
      </c>
      <c r="AI98" s="232">
        <f ca="1">IF($C98&lt;0,$C98-SUM($G98:AH98),IF(AI$2&gt;=$D98,$C98-SUM($G98:AH98),$C98/$D98))</f>
        <v>0</v>
      </c>
      <c r="AJ98" s="232">
        <f ca="1">IF($C98&lt;0,$C98-SUM($G98:AI98),IF(AJ$2&gt;=$D98,$C98-SUM($G98:AI98),$C98/$D98))</f>
        <v>0</v>
      </c>
      <c r="AK98" s="232">
        <f ca="1">IF($C98&lt;0,$C98-SUM($G98:AJ98),IF(AK$2&gt;=$D98,$C98-SUM($G98:AJ98),$C98/$D98))</f>
        <v>0</v>
      </c>
      <c r="AL98" s="232">
        <f ca="1">IF($C98&lt;0,$C98-SUM($G98:AK98),IF(AL$2&gt;=$D98,$C98-SUM($G98:AK98),$C98/$D98))</f>
        <v>0</v>
      </c>
      <c r="AM98" s="232">
        <f ca="1">IF($C98&lt;0,$C98-SUM($G98:AL98),IF(AM$2&gt;=$D98,$C98-SUM($G98:AL98),$C98/$D98))</f>
        <v>0</v>
      </c>
      <c r="AN98" s="232">
        <f ca="1">IF($C98&lt;0,$C98-SUM($G98:AM98),IF(AN$2&gt;=$D98,$C98-SUM($G98:AM98),$C98/$D98))</f>
        <v>0</v>
      </c>
      <c r="AO98" s="232">
        <f ca="1">IF($C98&lt;0,$C98-SUM($G98:AN98),IF(AO$2&gt;=$D98,$C98-SUM($G98:AN98),$C98/$D98))</f>
        <v>0</v>
      </c>
      <c r="AP98" s="232">
        <f ca="1">IF($C98&lt;0,$C98-SUM($G98:AO98),IF(AP$2&gt;=$D98,$C98-SUM($G98:AO98),$C98/$D98))</f>
        <v>0</v>
      </c>
      <c r="AQ98" s="232">
        <f ca="1">IF($C98&lt;0,$C98-SUM($G98:AP98),IF(AQ$2&gt;=$D98,$C98-SUM($G98:AP98),$C98/$D98))</f>
        <v>0</v>
      </c>
      <c r="AR98" s="232">
        <f ca="1">IF($C98&lt;0,$C98-SUM($G98:AQ98),IF(AR$2&gt;=$D98,$C98-SUM($G98:AQ98),$C98/$D98))</f>
        <v>0</v>
      </c>
      <c r="AS98" s="232">
        <f ca="1">IF($C98&lt;0,$C98-SUM($G98:AR98),IF(AS$2&gt;=$D98,$C98-SUM($G98:AR98),$C98/$D98))</f>
        <v>0</v>
      </c>
      <c r="AT98" s="232">
        <f ca="1">IF($C98&lt;0,$C98-SUM($G98:AS98),IF(AT$2&gt;=$D98,$C98-SUM($G98:AS98),$C98/$D98))</f>
        <v>0</v>
      </c>
      <c r="AU98" s="232">
        <f ca="1">IF($C98&lt;0,$C98-SUM($G98:AT98),IF(AU$2&gt;=$D98,$C98-SUM($G98:AT98),$C98/$D98))</f>
        <v>0</v>
      </c>
      <c r="AV98" s="232">
        <f ca="1">IF($C98&lt;0,$C98-SUM($G98:AU98),IF(AV$2&gt;=$D98,$C98-SUM($G98:AU98),$C98/$D98))</f>
        <v>0</v>
      </c>
      <c r="AW98" s="232">
        <f ca="1">IF($C98&lt;0,$C98-SUM($G98:AV98),IF(AW$2&gt;=$D98,$C98-SUM($G98:AV98),$C98/$D98))</f>
        <v>0</v>
      </c>
      <c r="AX98" s="232">
        <f ca="1">IF($C98&lt;0,$C98-SUM($G98:AW98),IF(AX$2&gt;=$D98,$C98-SUM($G98:AW98),$C98/$D98))</f>
        <v>0</v>
      </c>
      <c r="AY98" s="232">
        <f ca="1">IF($C98&lt;0,$C98-SUM($G98:AX98),IF(AY$2&gt;=$D98,$C98-SUM($G98:AX98),$C98/$D98))</f>
        <v>0</v>
      </c>
      <c r="AZ98" s="232">
        <f ca="1">IF($C98&lt;0,$C98-SUM($G98:AY98),IF(AZ$2&gt;=$D98,$C98-SUM($G98:AY98),$C98/$D98))</f>
        <v>0</v>
      </c>
      <c r="BA98" s="232">
        <f ca="1">IF($C98&lt;0,$C98-SUM($G98:AZ98),IF(BA$2&gt;=$D98,$C98-SUM($G98:AZ98),$C98/$D98))</f>
        <v>0</v>
      </c>
      <c r="BB98" s="232">
        <f ca="1">IF($C98&lt;0,$C98-SUM($G98:BA98),IF(BB$2&gt;=$D98,$C98-SUM($G98:BA98),$C98/$D98))</f>
        <v>0</v>
      </c>
      <c r="BC98" s="232">
        <f ca="1">IF($C98&lt;0,$C98-SUM($G98:BB98),IF(BC$2&gt;=$D98,$C98-SUM($G98:BB98),$C98/$D98))</f>
        <v>0</v>
      </c>
      <c r="BD98" s="232">
        <f ca="1">IF($C98&lt;0,$C98-SUM($G98:BC98),IF(BD$2&gt;=$D98,$C98-SUM($G98:BC98),$C98/$D98))</f>
        <v>0</v>
      </c>
      <c r="BE98" s="232">
        <f ca="1">IF($C98&lt;0,$C98-SUM($G98:BD98),IF(BE$2&gt;=$D98,$C98-SUM($G98:BD98),$C98/$D98))</f>
        <v>0</v>
      </c>
      <c r="BF98" s="232">
        <f ca="1">IF($C98&lt;0,$C98-SUM($G98:BE98),IF(BF$2&gt;=$D98,$C98-SUM($G98:BE98),$C98/$D98))</f>
        <v>0</v>
      </c>
      <c r="BG98" s="232">
        <f ca="1">IF($C98&lt;0,$C98-SUM($G98:BF98),IF(BG$2&gt;=$D98,$C98-SUM($G98:BF98),$C98/$D98))</f>
        <v>0</v>
      </c>
      <c r="BH98" s="232">
        <f ca="1">IF($C98&lt;0,$C98-SUM($G98:BG98),IF(BH$2&gt;=$D98,$C98-SUM($G98:BG98),$C98/$D98))</f>
        <v>0</v>
      </c>
      <c r="BI98" s="232">
        <f ca="1">IF($C98&lt;0,$C98-SUM($G98:BH98),IF(BI$2&gt;=$D98,$C98-SUM($G98:BH98),$C98/$D98))</f>
        <v>0</v>
      </c>
      <c r="BJ98" s="232">
        <f ca="1">IF($C98&lt;0,$C98-SUM($G98:BI98),IF(BJ$2&gt;=$D98,$C98-SUM($G98:BI98),$C98/$D98))</f>
        <v>0</v>
      </c>
      <c r="BK98" s="232">
        <f ca="1">IF($C98&lt;0,$C98-SUM($G98:BJ98),IF(BK$2&gt;=$D98,$C98-SUM($G98:BJ98),$C98/$D98))</f>
        <v>0</v>
      </c>
      <c r="BL98" s="232">
        <f ca="1">IF($C98&lt;0,$C98-SUM($G98:BK98),IF(BL$2&gt;=$D98,$C98-SUM($G98:BK98),$C98/$D98))</f>
        <v>0</v>
      </c>
      <c r="BM98" s="232">
        <f ca="1">IF($C98&lt;0,$C98-SUM($G98:BL98),IF(BM$2&gt;=$D98,$C98-SUM($G98:BL98),$C98/$D98))</f>
        <v>0</v>
      </c>
      <c r="BN98" s="232">
        <f ca="1">IF($C98&lt;0,$C98-SUM($G98:BM98),IF(BN$2&gt;=$D98,$C98-SUM($G98:BM98),$C98/$D98))</f>
        <v>0</v>
      </c>
      <c r="BO98" s="232">
        <f ca="1">IF($C98&lt;0,$C98-SUM($G98:BN98),IF(BO$2&gt;=$D98,$C98-SUM($G98:BN98),$C98/$D98))</f>
        <v>0</v>
      </c>
    </row>
    <row r="99" spans="1:67" hidden="1" outlineLevel="1">
      <c r="A99" s="268">
        <v>5</v>
      </c>
      <c r="B99" s="233">
        <f ca="1">(INDEX('Inputs - Summary'!$J$59:$N$68,MATCH(A93,'Inputs - Summary'!$C$59:$C$68,0),A99)/OFFSET('Inputs - Summary'!$I$18,0,A99))-SUMIFS('Inputs - Summary'!$O$74:$O$153,'Inputs - Summary'!$C$74:$C$153,A93,'Inputs - Summary'!$D$74:$D$153,A99)</f>
        <v>0</v>
      </c>
      <c r="C99" s="227">
        <f t="shared" ca="1" si="68"/>
        <v>0</v>
      </c>
      <c r="D99" s="228">
        <f>MAX(0,INDEX('Inputs - Summary'!$F$43:$F$52,MATCH(A93,'Inputs - Summary'!$C$43:$C$52,0))-5+A99)</f>
        <v>10</v>
      </c>
      <c r="E99" s="229">
        <f t="shared" ca="1" si="69"/>
        <v>0</v>
      </c>
      <c r="F99" s="230">
        <f t="shared" ca="1" si="70"/>
        <v>0</v>
      </c>
      <c r="G99" s="231">
        <f t="shared" ca="1" si="71"/>
        <v>0</v>
      </c>
      <c r="H99" s="232">
        <f ca="1">IF($C99&lt;0,$C99-SUM($G99:G99),IF(H$2&gt;=$D99,$C99-SUM($G99:G99),$C99/$D99))</f>
        <v>0</v>
      </c>
      <c r="I99" s="232">
        <f ca="1">IF($C99&lt;0,$C99-SUM($G99:H99),IF(I$2&gt;=$D99,$C99-SUM($G99:H99),$C99/$D99))</f>
        <v>0</v>
      </c>
      <c r="J99" s="232">
        <f ca="1">IF($C99&lt;0,$C99-SUM($G99:I99),IF(J$2&gt;=$D99,$C99-SUM($G99:I99),$C99/$D99))</f>
        <v>0</v>
      </c>
      <c r="K99" s="232">
        <f ca="1">IF($C99&lt;0,$C99-SUM($G99:J99),IF(K$2&gt;=$D99,$C99-SUM($G99:J99),$C99/$D99))</f>
        <v>0</v>
      </c>
      <c r="L99" s="232">
        <f ca="1">IF($C99&lt;0,$C99-SUM($G99:K99),IF(L$2&gt;=$D99,$C99-SUM($G99:K99),$C99/$D99))</f>
        <v>0</v>
      </c>
      <c r="M99" s="232">
        <f ca="1">IF($C99&lt;0,$C99-SUM($G99:L99),IF(M$2&gt;=$D99,$C99-SUM($G99:L99),$C99/$D99))</f>
        <v>0</v>
      </c>
      <c r="N99" s="232">
        <f ca="1">IF($C99&lt;0,$C99-SUM($G99:M99),IF(N$2&gt;=$D99,$C99-SUM($G99:M99),$C99/$D99))</f>
        <v>0</v>
      </c>
      <c r="O99" s="232">
        <f ca="1">IF($C99&lt;0,$C99-SUM($G99:N99),IF(O$2&gt;=$D99,$C99-SUM($G99:N99),$C99/$D99))</f>
        <v>0</v>
      </c>
      <c r="P99" s="232">
        <f ca="1">IF($C99&lt;0,$C99-SUM($G99:O99),IF(P$2&gt;=$D99,$C99-SUM($G99:O99),$C99/$D99))</f>
        <v>0</v>
      </c>
      <c r="Q99" s="232">
        <f ca="1">IF($C99&lt;0,$C99-SUM($G99:P99),IF(Q$2&gt;=$D99,$C99-SUM($G99:P99),$C99/$D99))</f>
        <v>0</v>
      </c>
      <c r="R99" s="232">
        <f ca="1">IF($C99&lt;0,$C99-SUM($G99:Q99),IF(R$2&gt;=$D99,$C99-SUM($G99:Q99),$C99/$D99))</f>
        <v>0</v>
      </c>
      <c r="S99" s="232">
        <f ca="1">IF($C99&lt;0,$C99-SUM($G99:R99),IF(S$2&gt;=$D99,$C99-SUM($G99:R99),$C99/$D99))</f>
        <v>0</v>
      </c>
      <c r="T99" s="232">
        <f ca="1">IF($C99&lt;0,$C99-SUM($G99:S99),IF(T$2&gt;=$D99,$C99-SUM($G99:S99),$C99/$D99))</f>
        <v>0</v>
      </c>
      <c r="U99" s="232">
        <f ca="1">IF($C99&lt;0,$C99-SUM($G99:T99),IF(U$2&gt;=$D99,$C99-SUM($G99:T99),$C99/$D99))</f>
        <v>0</v>
      </c>
      <c r="V99" s="232">
        <f ca="1">IF($C99&lt;0,$C99-SUM($G99:U99),IF(V$2&gt;=$D99,$C99-SUM($G99:U99),$C99/$D99))</f>
        <v>0</v>
      </c>
      <c r="W99" s="232">
        <f ca="1">IF($C99&lt;0,$C99-SUM($G99:V99),IF(W$2&gt;=$D99,$C99-SUM($G99:V99),$C99/$D99))</f>
        <v>0</v>
      </c>
      <c r="X99" s="232">
        <f ca="1">IF($C99&lt;0,$C99-SUM($G99:W99),IF(X$2&gt;=$D99,$C99-SUM($G99:W99),$C99/$D99))</f>
        <v>0</v>
      </c>
      <c r="Y99" s="232">
        <f ca="1">IF($C99&lt;0,$C99-SUM($G99:X99),IF(Y$2&gt;=$D99,$C99-SUM($G99:X99),$C99/$D99))</f>
        <v>0</v>
      </c>
      <c r="Z99" s="232">
        <f ca="1">IF($C99&lt;0,$C99-SUM($G99:Y99),IF(Z$2&gt;=$D99,$C99-SUM($G99:Y99),$C99/$D99))</f>
        <v>0</v>
      </c>
      <c r="AA99" s="232">
        <f ca="1">IF($C99&lt;0,$C99-SUM($G99:Z99),IF(AA$2&gt;=$D99,$C99-SUM($G99:Z99),$C99/$D99))</f>
        <v>0</v>
      </c>
      <c r="AB99" s="232">
        <f ca="1">IF($C99&lt;0,$C99-SUM($G99:AA99),IF(AB$2&gt;=$D99,$C99-SUM($G99:AA99),$C99/$D99))</f>
        <v>0</v>
      </c>
      <c r="AC99" s="232">
        <f ca="1">IF($C99&lt;0,$C99-SUM($G99:AB99),IF(AC$2&gt;=$D99,$C99-SUM($G99:AB99),$C99/$D99))</f>
        <v>0</v>
      </c>
      <c r="AD99" s="232">
        <f ca="1">IF($C99&lt;0,$C99-SUM($G99:AC99),IF(AD$2&gt;=$D99,$C99-SUM($G99:AC99),$C99/$D99))</f>
        <v>0</v>
      </c>
      <c r="AE99" s="232">
        <f ca="1">IF($C99&lt;0,$C99-SUM($G99:AD99),IF(AE$2&gt;=$D99,$C99-SUM($G99:AD99),$C99/$D99))</f>
        <v>0</v>
      </c>
      <c r="AF99" s="232">
        <f ca="1">IF($C99&lt;0,$C99-SUM($G99:AE99),IF(AF$2&gt;=$D99,$C99-SUM($G99:AE99),$C99/$D99))</f>
        <v>0</v>
      </c>
      <c r="AG99" s="232">
        <f ca="1">IF($C99&lt;0,$C99-SUM($G99:AF99),IF(AG$2&gt;=$D99,$C99-SUM($G99:AF99),$C99/$D99))</f>
        <v>0</v>
      </c>
      <c r="AH99" s="232">
        <f ca="1">IF($C99&lt;0,$C99-SUM($G99:AG99),IF(AH$2&gt;=$D99,$C99-SUM($G99:AG99),$C99/$D99))</f>
        <v>0</v>
      </c>
      <c r="AI99" s="232">
        <f ca="1">IF($C99&lt;0,$C99-SUM($G99:AH99),IF(AI$2&gt;=$D99,$C99-SUM($G99:AH99),$C99/$D99))</f>
        <v>0</v>
      </c>
      <c r="AJ99" s="232">
        <f ca="1">IF($C99&lt;0,$C99-SUM($G99:AI99),IF(AJ$2&gt;=$D99,$C99-SUM($G99:AI99),$C99/$D99))</f>
        <v>0</v>
      </c>
      <c r="AK99" s="232">
        <f ca="1">IF($C99&lt;0,$C99-SUM($G99:AJ99),IF(AK$2&gt;=$D99,$C99-SUM($G99:AJ99),$C99/$D99))</f>
        <v>0</v>
      </c>
      <c r="AL99" s="232">
        <f ca="1">IF($C99&lt;0,$C99-SUM($G99:AK99),IF(AL$2&gt;=$D99,$C99-SUM($G99:AK99),$C99/$D99))</f>
        <v>0</v>
      </c>
      <c r="AM99" s="232">
        <f ca="1">IF($C99&lt;0,$C99-SUM($G99:AL99),IF(AM$2&gt;=$D99,$C99-SUM($G99:AL99),$C99/$D99))</f>
        <v>0</v>
      </c>
      <c r="AN99" s="232">
        <f ca="1">IF($C99&lt;0,$C99-SUM($G99:AM99),IF(AN$2&gt;=$D99,$C99-SUM($G99:AM99),$C99/$D99))</f>
        <v>0</v>
      </c>
      <c r="AO99" s="232">
        <f ca="1">IF($C99&lt;0,$C99-SUM($G99:AN99),IF(AO$2&gt;=$D99,$C99-SUM($G99:AN99),$C99/$D99))</f>
        <v>0</v>
      </c>
      <c r="AP99" s="232">
        <f ca="1">IF($C99&lt;0,$C99-SUM($G99:AO99),IF(AP$2&gt;=$D99,$C99-SUM($G99:AO99),$C99/$D99))</f>
        <v>0</v>
      </c>
      <c r="AQ99" s="232">
        <f ca="1">IF($C99&lt;0,$C99-SUM($G99:AP99),IF(AQ$2&gt;=$D99,$C99-SUM($G99:AP99),$C99/$D99))</f>
        <v>0</v>
      </c>
      <c r="AR99" s="232">
        <f ca="1">IF($C99&lt;0,$C99-SUM($G99:AQ99),IF(AR$2&gt;=$D99,$C99-SUM($G99:AQ99),$C99/$D99))</f>
        <v>0</v>
      </c>
      <c r="AS99" s="232">
        <f ca="1">IF($C99&lt;0,$C99-SUM($G99:AR99),IF(AS$2&gt;=$D99,$C99-SUM($G99:AR99),$C99/$D99))</f>
        <v>0</v>
      </c>
      <c r="AT99" s="232">
        <f ca="1">IF($C99&lt;0,$C99-SUM($G99:AS99),IF(AT$2&gt;=$D99,$C99-SUM($G99:AS99),$C99/$D99))</f>
        <v>0</v>
      </c>
      <c r="AU99" s="232">
        <f ca="1">IF($C99&lt;0,$C99-SUM($G99:AT99),IF(AU$2&gt;=$D99,$C99-SUM($G99:AT99),$C99/$D99))</f>
        <v>0</v>
      </c>
      <c r="AV99" s="232">
        <f ca="1">IF($C99&lt;0,$C99-SUM($G99:AU99),IF(AV$2&gt;=$D99,$C99-SUM($G99:AU99),$C99/$D99))</f>
        <v>0</v>
      </c>
      <c r="AW99" s="232">
        <f ca="1">IF($C99&lt;0,$C99-SUM($G99:AV99),IF(AW$2&gt;=$D99,$C99-SUM($G99:AV99),$C99/$D99))</f>
        <v>0</v>
      </c>
      <c r="AX99" s="232">
        <f ca="1">IF($C99&lt;0,$C99-SUM($G99:AW99),IF(AX$2&gt;=$D99,$C99-SUM($G99:AW99),$C99/$D99))</f>
        <v>0</v>
      </c>
      <c r="AY99" s="232">
        <f ca="1">IF($C99&lt;0,$C99-SUM($G99:AX99),IF(AY$2&gt;=$D99,$C99-SUM($G99:AX99),$C99/$D99))</f>
        <v>0</v>
      </c>
      <c r="AZ99" s="232">
        <f ca="1">IF($C99&lt;0,$C99-SUM($G99:AY99),IF(AZ$2&gt;=$D99,$C99-SUM($G99:AY99),$C99/$D99))</f>
        <v>0</v>
      </c>
      <c r="BA99" s="232">
        <f ca="1">IF($C99&lt;0,$C99-SUM($G99:AZ99),IF(BA$2&gt;=$D99,$C99-SUM($G99:AZ99),$C99/$D99))</f>
        <v>0</v>
      </c>
      <c r="BB99" s="232">
        <f ca="1">IF($C99&lt;0,$C99-SUM($G99:BA99),IF(BB$2&gt;=$D99,$C99-SUM($G99:BA99),$C99/$D99))</f>
        <v>0</v>
      </c>
      <c r="BC99" s="232">
        <f ca="1">IF($C99&lt;0,$C99-SUM($G99:BB99),IF(BC$2&gt;=$D99,$C99-SUM($G99:BB99),$C99/$D99))</f>
        <v>0</v>
      </c>
      <c r="BD99" s="232">
        <f ca="1">IF($C99&lt;0,$C99-SUM($G99:BC99),IF(BD$2&gt;=$D99,$C99-SUM($G99:BC99),$C99/$D99))</f>
        <v>0</v>
      </c>
      <c r="BE99" s="232">
        <f ca="1">IF($C99&lt;0,$C99-SUM($G99:BD99),IF(BE$2&gt;=$D99,$C99-SUM($G99:BD99),$C99/$D99))</f>
        <v>0</v>
      </c>
      <c r="BF99" s="232">
        <f ca="1">IF($C99&lt;0,$C99-SUM($G99:BE99),IF(BF$2&gt;=$D99,$C99-SUM($G99:BE99),$C99/$D99))</f>
        <v>0</v>
      </c>
      <c r="BG99" s="232">
        <f ca="1">IF($C99&lt;0,$C99-SUM($G99:BF99),IF(BG$2&gt;=$D99,$C99-SUM($G99:BF99),$C99/$D99))</f>
        <v>0</v>
      </c>
      <c r="BH99" s="232">
        <f ca="1">IF($C99&lt;0,$C99-SUM($G99:BG99),IF(BH$2&gt;=$D99,$C99-SUM($G99:BG99),$C99/$D99))</f>
        <v>0</v>
      </c>
      <c r="BI99" s="232">
        <f ca="1">IF($C99&lt;0,$C99-SUM($G99:BH99),IF(BI$2&gt;=$D99,$C99-SUM($G99:BH99),$C99/$D99))</f>
        <v>0</v>
      </c>
      <c r="BJ99" s="232">
        <f ca="1">IF($C99&lt;0,$C99-SUM($G99:BI99),IF(BJ$2&gt;=$D99,$C99-SUM($G99:BI99),$C99/$D99))</f>
        <v>0</v>
      </c>
      <c r="BK99" s="232">
        <f ca="1">IF($C99&lt;0,$C99-SUM($G99:BJ99),IF(BK$2&gt;=$D99,$C99-SUM($G99:BJ99),$C99/$D99))</f>
        <v>0</v>
      </c>
      <c r="BL99" s="232">
        <f ca="1">IF($C99&lt;0,$C99-SUM($G99:BK99),IF(BL$2&gt;=$D99,$C99-SUM($G99:BK99),$C99/$D99))</f>
        <v>0</v>
      </c>
      <c r="BM99" s="232">
        <f ca="1">IF($C99&lt;0,$C99-SUM($G99:BL99),IF(BM$2&gt;=$D99,$C99-SUM($G99:BL99),$C99/$D99))</f>
        <v>0</v>
      </c>
      <c r="BN99" s="232">
        <f ca="1">IF($C99&lt;0,$C99-SUM($G99:BM99),IF(BN$2&gt;=$D99,$C99-SUM($G99:BM99),$C99/$D99))</f>
        <v>0</v>
      </c>
      <c r="BO99" s="232">
        <f ca="1">IF($C99&lt;0,$C99-SUM($G99:BN99),IF(BO$2&gt;=$D99,$C99-SUM($G99:BN99),$C99/$D99))</f>
        <v>0</v>
      </c>
    </row>
    <row r="100" spans="1:67" collapsed="1">
      <c r="A100" s="212"/>
      <c r="B100" s="234">
        <f ca="1">SUM(B94:B99)</f>
        <v>1.120342416276527</v>
      </c>
      <c r="C100" s="235">
        <f ca="1">SUM(C94:C99)</f>
        <v>1.2281108250566266</v>
      </c>
      <c r="D100" s="254">
        <f ca="1">IFERROR(SUMPRODUCT(C94:C99,D94:D99)/C100,0)</f>
        <v>5.9808274938881381</v>
      </c>
      <c r="E100" s="236">
        <f t="shared" ca="1" si="69"/>
        <v>0</v>
      </c>
      <c r="F100" s="237">
        <f t="shared" ref="F100:AK100" ca="1" si="72">SUM(F94:F99)</f>
        <v>1.2281108250566266</v>
      </c>
      <c r="G100" s="238">
        <f t="shared" ca="1" si="72"/>
        <v>0.24633694951571997</v>
      </c>
      <c r="H100" s="238">
        <f t="shared" ca="1" si="72"/>
        <v>0.24633694951571997</v>
      </c>
      <c r="I100" s="238">
        <f t="shared" ca="1" si="72"/>
        <v>0.24169041806996946</v>
      </c>
      <c r="J100" s="238">
        <f t="shared" ca="1" si="72"/>
        <v>0.11376729476114586</v>
      </c>
      <c r="K100" s="238">
        <f t="shared" ca="1" si="72"/>
        <v>0.11376729476114586</v>
      </c>
      <c r="L100" s="238">
        <f t="shared" ca="1" si="72"/>
        <v>0.11376729476114586</v>
      </c>
      <c r="M100" s="238">
        <f t="shared" ca="1" si="72"/>
        <v>0.10769645873907682</v>
      </c>
      <c r="N100" s="238">
        <f t="shared" ca="1" si="72"/>
        <v>3.8343477321803307E-2</v>
      </c>
      <c r="O100" s="238">
        <f t="shared" ca="1" si="72"/>
        <v>6.4046876108993164E-3</v>
      </c>
      <c r="P100" s="238">
        <f t="shared" ca="1" si="72"/>
        <v>0</v>
      </c>
      <c r="Q100" s="238">
        <f t="shared" ca="1" si="72"/>
        <v>0</v>
      </c>
      <c r="R100" s="238">
        <f t="shared" ca="1" si="72"/>
        <v>0</v>
      </c>
      <c r="S100" s="238">
        <f t="shared" ca="1" si="72"/>
        <v>0</v>
      </c>
      <c r="T100" s="238">
        <f t="shared" ca="1" si="72"/>
        <v>0</v>
      </c>
      <c r="U100" s="238">
        <f t="shared" ca="1" si="72"/>
        <v>0</v>
      </c>
      <c r="V100" s="238">
        <f t="shared" ca="1" si="72"/>
        <v>0</v>
      </c>
      <c r="W100" s="238">
        <f t="shared" ca="1" si="72"/>
        <v>0</v>
      </c>
      <c r="X100" s="238">
        <f t="shared" ca="1" si="72"/>
        <v>0</v>
      </c>
      <c r="Y100" s="238">
        <f t="shared" ca="1" si="72"/>
        <v>0</v>
      </c>
      <c r="Z100" s="238">
        <f t="shared" ca="1" si="72"/>
        <v>0</v>
      </c>
      <c r="AA100" s="238">
        <f t="shared" ca="1" si="72"/>
        <v>0</v>
      </c>
      <c r="AB100" s="238">
        <f t="shared" ca="1" si="72"/>
        <v>0</v>
      </c>
      <c r="AC100" s="238">
        <f t="shared" ca="1" si="72"/>
        <v>0</v>
      </c>
      <c r="AD100" s="238">
        <f t="shared" ca="1" si="72"/>
        <v>0</v>
      </c>
      <c r="AE100" s="238">
        <f t="shared" ca="1" si="72"/>
        <v>0</v>
      </c>
      <c r="AF100" s="238">
        <f t="shared" ca="1" si="72"/>
        <v>0</v>
      </c>
      <c r="AG100" s="238">
        <f t="shared" ca="1" si="72"/>
        <v>0</v>
      </c>
      <c r="AH100" s="238">
        <f t="shared" ca="1" si="72"/>
        <v>0</v>
      </c>
      <c r="AI100" s="238">
        <f t="shared" ca="1" si="72"/>
        <v>0</v>
      </c>
      <c r="AJ100" s="238">
        <f t="shared" ca="1" si="72"/>
        <v>0</v>
      </c>
      <c r="AK100" s="238">
        <f t="shared" ca="1" si="72"/>
        <v>0</v>
      </c>
      <c r="AL100" s="238">
        <f t="shared" ref="AL100:BO100" ca="1" si="73">SUM(AL94:AL99)</f>
        <v>0</v>
      </c>
      <c r="AM100" s="238">
        <f t="shared" ca="1" si="73"/>
        <v>0</v>
      </c>
      <c r="AN100" s="238">
        <f t="shared" ca="1" si="73"/>
        <v>0</v>
      </c>
      <c r="AO100" s="238">
        <f t="shared" ca="1" si="73"/>
        <v>0</v>
      </c>
      <c r="AP100" s="238">
        <f t="shared" ca="1" si="73"/>
        <v>0</v>
      </c>
      <c r="AQ100" s="238">
        <f t="shared" ca="1" si="73"/>
        <v>0</v>
      </c>
      <c r="AR100" s="238">
        <f t="shared" ca="1" si="73"/>
        <v>0</v>
      </c>
      <c r="AS100" s="238">
        <f t="shared" ca="1" si="73"/>
        <v>0</v>
      </c>
      <c r="AT100" s="238">
        <f t="shared" ca="1" si="73"/>
        <v>0</v>
      </c>
      <c r="AU100" s="238">
        <f t="shared" ca="1" si="73"/>
        <v>0</v>
      </c>
      <c r="AV100" s="238">
        <f t="shared" ca="1" si="73"/>
        <v>0</v>
      </c>
      <c r="AW100" s="238">
        <f t="shared" ca="1" si="73"/>
        <v>0</v>
      </c>
      <c r="AX100" s="238">
        <f t="shared" ca="1" si="73"/>
        <v>0</v>
      </c>
      <c r="AY100" s="238">
        <f t="shared" ca="1" si="73"/>
        <v>0</v>
      </c>
      <c r="AZ100" s="238">
        <f t="shared" ca="1" si="73"/>
        <v>0</v>
      </c>
      <c r="BA100" s="238">
        <f t="shared" ca="1" si="73"/>
        <v>0</v>
      </c>
      <c r="BB100" s="238">
        <f t="shared" ca="1" si="73"/>
        <v>0</v>
      </c>
      <c r="BC100" s="238">
        <f t="shared" ca="1" si="73"/>
        <v>0</v>
      </c>
      <c r="BD100" s="238">
        <f t="shared" ca="1" si="73"/>
        <v>0</v>
      </c>
      <c r="BE100" s="238">
        <f t="shared" ca="1" si="73"/>
        <v>0</v>
      </c>
      <c r="BF100" s="238">
        <f t="shared" ca="1" si="73"/>
        <v>0</v>
      </c>
      <c r="BG100" s="238">
        <f t="shared" ca="1" si="73"/>
        <v>0</v>
      </c>
      <c r="BH100" s="238">
        <f t="shared" ca="1" si="73"/>
        <v>0</v>
      </c>
      <c r="BI100" s="238">
        <f t="shared" ca="1" si="73"/>
        <v>0</v>
      </c>
      <c r="BJ100" s="238">
        <f t="shared" ca="1" si="73"/>
        <v>0</v>
      </c>
      <c r="BK100" s="238">
        <f t="shared" ca="1" si="73"/>
        <v>0</v>
      </c>
      <c r="BL100" s="238">
        <f t="shared" ca="1" si="73"/>
        <v>0</v>
      </c>
      <c r="BM100" s="238">
        <f t="shared" ca="1" si="73"/>
        <v>0</v>
      </c>
      <c r="BN100" s="238">
        <f t="shared" ca="1" si="73"/>
        <v>0</v>
      </c>
      <c r="BO100" s="238">
        <f t="shared" ca="1" si="73"/>
        <v>0</v>
      </c>
    </row>
    <row r="101" spans="1:67">
      <c r="A101" s="239" t="s">
        <v>24</v>
      </c>
      <c r="C101" s="241">
        <f ca="1">C100-'Inputs - Summary'!N247</f>
        <v>0</v>
      </c>
    </row>
    <row r="103" spans="1:67" ht="25.5">
      <c r="B103" s="217" t="s">
        <v>84</v>
      </c>
      <c r="C103" s="217" t="s">
        <v>85</v>
      </c>
      <c r="D103" s="217" t="s">
        <v>11</v>
      </c>
      <c r="E103" s="218" t="s">
        <v>24</v>
      </c>
      <c r="F103" s="219" t="s">
        <v>86</v>
      </c>
      <c r="G103" s="220">
        <v>2018</v>
      </c>
      <c r="H103" s="220">
        <f t="shared" ref="H103:AM103" si="74">G103+1</f>
        <v>2019</v>
      </c>
      <c r="I103" s="220">
        <f t="shared" si="74"/>
        <v>2020</v>
      </c>
      <c r="J103" s="220">
        <f t="shared" si="74"/>
        <v>2021</v>
      </c>
      <c r="K103" s="220">
        <f t="shared" si="74"/>
        <v>2022</v>
      </c>
      <c r="L103" s="220">
        <f t="shared" si="74"/>
        <v>2023</v>
      </c>
      <c r="M103" s="220">
        <f t="shared" si="74"/>
        <v>2024</v>
      </c>
      <c r="N103" s="220">
        <f t="shared" si="74"/>
        <v>2025</v>
      </c>
      <c r="O103" s="220">
        <f t="shared" si="74"/>
        <v>2026</v>
      </c>
      <c r="P103" s="220">
        <f t="shared" si="74"/>
        <v>2027</v>
      </c>
      <c r="Q103" s="220">
        <f t="shared" si="74"/>
        <v>2028</v>
      </c>
      <c r="R103" s="220">
        <f t="shared" si="74"/>
        <v>2029</v>
      </c>
      <c r="S103" s="220">
        <f t="shared" si="74"/>
        <v>2030</v>
      </c>
      <c r="T103" s="220">
        <f t="shared" si="74"/>
        <v>2031</v>
      </c>
      <c r="U103" s="220">
        <f t="shared" si="74"/>
        <v>2032</v>
      </c>
      <c r="V103" s="220">
        <f t="shared" si="74"/>
        <v>2033</v>
      </c>
      <c r="W103" s="220">
        <f t="shared" si="74"/>
        <v>2034</v>
      </c>
      <c r="X103" s="220">
        <f t="shared" si="74"/>
        <v>2035</v>
      </c>
      <c r="Y103" s="220">
        <f t="shared" si="74"/>
        <v>2036</v>
      </c>
      <c r="Z103" s="220">
        <f t="shared" si="74"/>
        <v>2037</v>
      </c>
      <c r="AA103" s="220">
        <f t="shared" si="74"/>
        <v>2038</v>
      </c>
      <c r="AB103" s="220">
        <f t="shared" si="74"/>
        <v>2039</v>
      </c>
      <c r="AC103" s="220">
        <f t="shared" si="74"/>
        <v>2040</v>
      </c>
      <c r="AD103" s="220">
        <f t="shared" si="74"/>
        <v>2041</v>
      </c>
      <c r="AE103" s="220">
        <f t="shared" si="74"/>
        <v>2042</v>
      </c>
      <c r="AF103" s="220">
        <f t="shared" si="74"/>
        <v>2043</v>
      </c>
      <c r="AG103" s="220">
        <f t="shared" si="74"/>
        <v>2044</v>
      </c>
      <c r="AH103" s="220">
        <f t="shared" si="74"/>
        <v>2045</v>
      </c>
      <c r="AI103" s="220">
        <f t="shared" si="74"/>
        <v>2046</v>
      </c>
      <c r="AJ103" s="220">
        <f t="shared" si="74"/>
        <v>2047</v>
      </c>
      <c r="AK103" s="220">
        <f t="shared" si="74"/>
        <v>2048</v>
      </c>
      <c r="AL103" s="220">
        <f t="shared" si="74"/>
        <v>2049</v>
      </c>
      <c r="AM103" s="220">
        <f t="shared" si="74"/>
        <v>2050</v>
      </c>
      <c r="AN103" s="220">
        <f t="shared" ref="AN103:BO103" si="75">AM103+1</f>
        <v>2051</v>
      </c>
      <c r="AO103" s="220">
        <f t="shared" si="75"/>
        <v>2052</v>
      </c>
      <c r="AP103" s="220">
        <f t="shared" si="75"/>
        <v>2053</v>
      </c>
      <c r="AQ103" s="220">
        <f t="shared" si="75"/>
        <v>2054</v>
      </c>
      <c r="AR103" s="220">
        <f t="shared" si="75"/>
        <v>2055</v>
      </c>
      <c r="AS103" s="220">
        <f t="shared" si="75"/>
        <v>2056</v>
      </c>
      <c r="AT103" s="220">
        <f t="shared" si="75"/>
        <v>2057</v>
      </c>
      <c r="AU103" s="220">
        <f t="shared" si="75"/>
        <v>2058</v>
      </c>
      <c r="AV103" s="220">
        <f t="shared" si="75"/>
        <v>2059</v>
      </c>
      <c r="AW103" s="220">
        <f t="shared" si="75"/>
        <v>2060</v>
      </c>
      <c r="AX103" s="220">
        <f t="shared" si="75"/>
        <v>2061</v>
      </c>
      <c r="AY103" s="220">
        <f t="shared" si="75"/>
        <v>2062</v>
      </c>
      <c r="AZ103" s="220">
        <f t="shared" si="75"/>
        <v>2063</v>
      </c>
      <c r="BA103" s="220">
        <f t="shared" si="75"/>
        <v>2064</v>
      </c>
      <c r="BB103" s="220">
        <f t="shared" si="75"/>
        <v>2065</v>
      </c>
      <c r="BC103" s="220">
        <f t="shared" si="75"/>
        <v>2066</v>
      </c>
      <c r="BD103" s="220">
        <f t="shared" si="75"/>
        <v>2067</v>
      </c>
      <c r="BE103" s="220">
        <f t="shared" si="75"/>
        <v>2068</v>
      </c>
      <c r="BF103" s="220">
        <f t="shared" si="75"/>
        <v>2069</v>
      </c>
      <c r="BG103" s="220">
        <f t="shared" si="75"/>
        <v>2070</v>
      </c>
      <c r="BH103" s="220">
        <f t="shared" si="75"/>
        <v>2071</v>
      </c>
      <c r="BI103" s="220">
        <f t="shared" si="75"/>
        <v>2072</v>
      </c>
      <c r="BJ103" s="220">
        <f t="shared" si="75"/>
        <v>2073</v>
      </c>
      <c r="BK103" s="220">
        <f t="shared" si="75"/>
        <v>2074</v>
      </c>
      <c r="BL103" s="220">
        <f t="shared" si="75"/>
        <v>2075</v>
      </c>
      <c r="BM103" s="220">
        <f t="shared" si="75"/>
        <v>2076</v>
      </c>
      <c r="BN103" s="220">
        <f t="shared" si="75"/>
        <v>2077</v>
      </c>
      <c r="BO103" s="220">
        <f t="shared" si="75"/>
        <v>2078</v>
      </c>
    </row>
    <row r="104" spans="1:67" ht="15">
      <c r="A104" s="221" t="str">
        <f>'Inputs - Summary'!C37</f>
        <v>Buildings</v>
      </c>
      <c r="B104" s="222"/>
      <c r="C104" s="223"/>
      <c r="D104" s="224"/>
      <c r="E104" s="225"/>
      <c r="F104" s="226"/>
    </row>
    <row r="105" spans="1:67" hidden="1" outlineLevel="1">
      <c r="A105" s="209" t="s">
        <v>81</v>
      </c>
      <c r="B105" s="240">
        <f>INDEX('Inputs - Summary'!$I$43:$I$52,MATCH(A104,'Inputs - Summary'!$C$43:$C$52,0),1)-SUMIFS('Inputs - Summary'!$O$74:$O$153,'Inputs - Summary'!$C$74:$C$153,A104,'Inputs - Summary'!$D$74:$D$153,A105)</f>
        <v>0</v>
      </c>
      <c r="C105" s="227">
        <f t="shared" ref="C105:C110" si="76">B105*$C$2</f>
        <v>0</v>
      </c>
      <c r="D105" s="228">
        <f>MAX(0,INDEX('Inputs - Summary'!$E$43:$E$52,MATCH(A104,'Inputs - Summary'!$C$43:$C$52,0))-5)</f>
        <v>0</v>
      </c>
      <c r="E105" s="229">
        <f t="shared" ref="E105:E111" si="77">C105-F105</f>
        <v>0</v>
      </c>
      <c r="F105" s="230">
        <f t="shared" ref="F105:F110" si="78">SUM(G105:BO105)</f>
        <v>0</v>
      </c>
      <c r="G105" s="231">
        <f t="shared" ref="G105:G110" si="79">IF(C105&lt;0,C105,IF(G$2&gt;$D105,C105,$C105/$D105))</f>
        <v>0</v>
      </c>
      <c r="H105" s="232">
        <f>IF($C105&lt;0,$C105-SUM($G105:G105),IF(H$2&gt;=$D105,$C105-SUM($G105:G105),$C105/$D105))</f>
        <v>0</v>
      </c>
      <c r="I105" s="232">
        <f>IF($C105&lt;0,$C105-SUM($G105:H105),IF(I$2&gt;=$D105,$C105-SUM($G105:H105),$C105/$D105))</f>
        <v>0</v>
      </c>
      <c r="J105" s="232">
        <f>IF($C105&lt;0,$C105-SUM($G105:I105),IF(J$2&gt;=$D105,$C105-SUM($G105:I105),$C105/$D105))</f>
        <v>0</v>
      </c>
      <c r="K105" s="232">
        <f>IF($C105&lt;0,$C105-SUM($G105:J105),IF(K$2&gt;=$D105,$C105-SUM($G105:J105),$C105/$D105))</f>
        <v>0</v>
      </c>
      <c r="L105" s="232">
        <f>IF($C105&lt;0,$C105-SUM($G105:K105),IF(L$2&gt;=$D105,$C105-SUM($G105:K105),$C105/$D105))</f>
        <v>0</v>
      </c>
      <c r="M105" s="232">
        <f>IF($C105&lt;0,$C105-SUM($G105:L105),IF(M$2&gt;=$D105,$C105-SUM($G105:L105),$C105/$D105))</f>
        <v>0</v>
      </c>
      <c r="N105" s="232">
        <f>IF($C105&lt;0,$C105-SUM($G105:M105),IF(N$2&gt;=$D105,$C105-SUM($G105:M105),$C105/$D105))</f>
        <v>0</v>
      </c>
      <c r="O105" s="232">
        <f>IF($C105&lt;0,$C105-SUM($G105:N105),IF(O$2&gt;=$D105,$C105-SUM($G105:N105),$C105/$D105))</f>
        <v>0</v>
      </c>
      <c r="P105" s="232">
        <f>IF($C105&lt;0,$C105-SUM($G105:O105),IF(P$2&gt;=$D105,$C105-SUM($G105:O105),$C105/$D105))</f>
        <v>0</v>
      </c>
      <c r="Q105" s="232">
        <f>IF($C105&lt;0,$C105-SUM($G105:P105),IF(Q$2&gt;=$D105,$C105-SUM($G105:P105),$C105/$D105))</f>
        <v>0</v>
      </c>
      <c r="R105" s="232">
        <f>IF($C105&lt;0,$C105-SUM($G105:Q105),IF(R$2&gt;=$D105,$C105-SUM($G105:Q105),$C105/$D105))</f>
        <v>0</v>
      </c>
      <c r="S105" s="232">
        <f>IF($C105&lt;0,$C105-SUM($G105:R105),IF(S$2&gt;=$D105,$C105-SUM($G105:R105),$C105/$D105))</f>
        <v>0</v>
      </c>
      <c r="T105" s="232">
        <f>IF($C105&lt;0,$C105-SUM($G105:S105),IF(T$2&gt;=$D105,$C105-SUM($G105:S105),$C105/$D105))</f>
        <v>0</v>
      </c>
      <c r="U105" s="232">
        <f>IF($C105&lt;0,$C105-SUM($G105:T105),IF(U$2&gt;=$D105,$C105-SUM($G105:T105),$C105/$D105))</f>
        <v>0</v>
      </c>
      <c r="V105" s="232">
        <f>IF($C105&lt;0,$C105-SUM($G105:U105),IF(V$2&gt;=$D105,$C105-SUM($G105:U105),$C105/$D105))</f>
        <v>0</v>
      </c>
      <c r="W105" s="232">
        <f>IF($C105&lt;0,$C105-SUM($G105:V105),IF(W$2&gt;=$D105,$C105-SUM($G105:V105),$C105/$D105))</f>
        <v>0</v>
      </c>
      <c r="X105" s="232">
        <f>IF($C105&lt;0,$C105-SUM($G105:W105),IF(X$2&gt;=$D105,$C105-SUM($G105:W105),$C105/$D105))</f>
        <v>0</v>
      </c>
      <c r="Y105" s="232">
        <f>IF($C105&lt;0,$C105-SUM($G105:X105),IF(Y$2&gt;=$D105,$C105-SUM($G105:X105),$C105/$D105))</f>
        <v>0</v>
      </c>
      <c r="Z105" s="232">
        <f>IF($C105&lt;0,$C105-SUM($G105:Y105),IF(Z$2&gt;=$D105,$C105-SUM($G105:Y105),$C105/$D105))</f>
        <v>0</v>
      </c>
      <c r="AA105" s="232">
        <f>IF($C105&lt;0,$C105-SUM($G105:Z105),IF(AA$2&gt;=$D105,$C105-SUM($G105:Z105),$C105/$D105))</f>
        <v>0</v>
      </c>
      <c r="AB105" s="232">
        <f>IF($C105&lt;0,$C105-SUM($G105:AA105),IF(AB$2&gt;=$D105,$C105-SUM($G105:AA105),$C105/$D105))</f>
        <v>0</v>
      </c>
      <c r="AC105" s="232">
        <f>IF($C105&lt;0,$C105-SUM($G105:AB105),IF(AC$2&gt;=$D105,$C105-SUM($G105:AB105),$C105/$D105))</f>
        <v>0</v>
      </c>
      <c r="AD105" s="232">
        <f>IF($C105&lt;0,$C105-SUM($G105:AC105),IF(AD$2&gt;=$D105,$C105-SUM($G105:AC105),$C105/$D105))</f>
        <v>0</v>
      </c>
      <c r="AE105" s="232">
        <f>IF($C105&lt;0,$C105-SUM($G105:AD105),IF(AE$2&gt;=$D105,$C105-SUM($G105:AD105),$C105/$D105))</f>
        <v>0</v>
      </c>
      <c r="AF105" s="232">
        <f>IF($C105&lt;0,$C105-SUM($G105:AE105),IF(AF$2&gt;=$D105,$C105-SUM($G105:AE105),$C105/$D105))</f>
        <v>0</v>
      </c>
      <c r="AG105" s="232">
        <f>IF($C105&lt;0,$C105-SUM($G105:AF105),IF(AG$2&gt;=$D105,$C105-SUM($G105:AF105),$C105/$D105))</f>
        <v>0</v>
      </c>
      <c r="AH105" s="232">
        <f>IF($C105&lt;0,$C105-SUM($G105:AG105),IF(AH$2&gt;=$D105,$C105-SUM($G105:AG105),$C105/$D105))</f>
        <v>0</v>
      </c>
      <c r="AI105" s="232">
        <f>IF($C105&lt;0,$C105-SUM($G105:AH105),IF(AI$2&gt;=$D105,$C105-SUM($G105:AH105),$C105/$D105))</f>
        <v>0</v>
      </c>
      <c r="AJ105" s="232">
        <f>IF($C105&lt;0,$C105-SUM($G105:AI105),IF(AJ$2&gt;=$D105,$C105-SUM($G105:AI105),$C105/$D105))</f>
        <v>0</v>
      </c>
      <c r="AK105" s="232">
        <f>IF($C105&lt;0,$C105-SUM($G105:AJ105),IF(AK$2&gt;=$D105,$C105-SUM($G105:AJ105),$C105/$D105))</f>
        <v>0</v>
      </c>
      <c r="AL105" s="232">
        <f>IF($C105&lt;0,$C105-SUM($G105:AK105),IF(AL$2&gt;=$D105,$C105-SUM($G105:AK105),$C105/$D105))</f>
        <v>0</v>
      </c>
      <c r="AM105" s="232">
        <f>IF($C105&lt;0,$C105-SUM($G105:AL105),IF(AM$2&gt;=$D105,$C105-SUM($G105:AL105),$C105/$D105))</f>
        <v>0</v>
      </c>
      <c r="AN105" s="232">
        <f>IF($C105&lt;0,$C105-SUM($G105:AM105),IF(AN$2&gt;=$D105,$C105-SUM($G105:AM105),$C105/$D105))</f>
        <v>0</v>
      </c>
      <c r="AO105" s="232">
        <f>IF($C105&lt;0,$C105-SUM($G105:AN105),IF(AO$2&gt;=$D105,$C105-SUM($G105:AN105),$C105/$D105))</f>
        <v>0</v>
      </c>
      <c r="AP105" s="232">
        <f>IF($C105&lt;0,$C105-SUM($G105:AO105),IF(AP$2&gt;=$D105,$C105-SUM($G105:AO105),$C105/$D105))</f>
        <v>0</v>
      </c>
      <c r="AQ105" s="232">
        <f>IF($C105&lt;0,$C105-SUM($G105:AP105),IF(AQ$2&gt;=$D105,$C105-SUM($G105:AP105),$C105/$D105))</f>
        <v>0</v>
      </c>
      <c r="AR105" s="232">
        <f>IF($C105&lt;0,$C105-SUM($G105:AQ105),IF(AR$2&gt;=$D105,$C105-SUM($G105:AQ105),$C105/$D105))</f>
        <v>0</v>
      </c>
      <c r="AS105" s="232">
        <f>IF($C105&lt;0,$C105-SUM($G105:AR105),IF(AS$2&gt;=$D105,$C105-SUM($G105:AR105),$C105/$D105))</f>
        <v>0</v>
      </c>
      <c r="AT105" s="232">
        <f>IF($C105&lt;0,$C105-SUM($G105:AS105),IF(AT$2&gt;=$D105,$C105-SUM($G105:AS105),$C105/$D105))</f>
        <v>0</v>
      </c>
      <c r="AU105" s="232">
        <f>IF($C105&lt;0,$C105-SUM($G105:AT105),IF(AU$2&gt;=$D105,$C105-SUM($G105:AT105),$C105/$D105))</f>
        <v>0</v>
      </c>
      <c r="AV105" s="232">
        <f>IF($C105&lt;0,$C105-SUM($G105:AU105),IF(AV$2&gt;=$D105,$C105-SUM($G105:AU105),$C105/$D105))</f>
        <v>0</v>
      </c>
      <c r="AW105" s="232">
        <f>IF($C105&lt;0,$C105-SUM($G105:AV105),IF(AW$2&gt;=$D105,$C105-SUM($G105:AV105),$C105/$D105))</f>
        <v>0</v>
      </c>
      <c r="AX105" s="232">
        <f>IF($C105&lt;0,$C105-SUM($G105:AW105),IF(AX$2&gt;=$D105,$C105-SUM($G105:AW105),$C105/$D105))</f>
        <v>0</v>
      </c>
      <c r="AY105" s="232">
        <f>IF($C105&lt;0,$C105-SUM($G105:AX105),IF(AY$2&gt;=$D105,$C105-SUM($G105:AX105),$C105/$D105))</f>
        <v>0</v>
      </c>
      <c r="AZ105" s="232">
        <f>IF($C105&lt;0,$C105-SUM($G105:AY105),IF(AZ$2&gt;=$D105,$C105-SUM($G105:AY105),$C105/$D105))</f>
        <v>0</v>
      </c>
      <c r="BA105" s="232">
        <f>IF($C105&lt;0,$C105-SUM($G105:AZ105),IF(BA$2&gt;=$D105,$C105-SUM($G105:AZ105),$C105/$D105))</f>
        <v>0</v>
      </c>
      <c r="BB105" s="232">
        <f>IF($C105&lt;0,$C105-SUM($G105:BA105),IF(BB$2&gt;=$D105,$C105-SUM($G105:BA105),$C105/$D105))</f>
        <v>0</v>
      </c>
      <c r="BC105" s="232">
        <f>IF($C105&lt;0,$C105-SUM($G105:BB105),IF(BC$2&gt;=$D105,$C105-SUM($G105:BB105),$C105/$D105))</f>
        <v>0</v>
      </c>
      <c r="BD105" s="232">
        <f>IF($C105&lt;0,$C105-SUM($G105:BC105),IF(BD$2&gt;=$D105,$C105-SUM($G105:BC105),$C105/$D105))</f>
        <v>0</v>
      </c>
      <c r="BE105" s="232">
        <f>IF($C105&lt;0,$C105-SUM($G105:BD105),IF(BE$2&gt;=$D105,$C105-SUM($G105:BD105),$C105/$D105))</f>
        <v>0</v>
      </c>
      <c r="BF105" s="232">
        <f>IF($C105&lt;0,$C105-SUM($G105:BE105),IF(BF$2&gt;=$D105,$C105-SUM($G105:BE105),$C105/$D105))</f>
        <v>0</v>
      </c>
      <c r="BG105" s="232">
        <f>IF($C105&lt;0,$C105-SUM($G105:BF105),IF(BG$2&gt;=$D105,$C105-SUM($G105:BF105),$C105/$D105))</f>
        <v>0</v>
      </c>
      <c r="BH105" s="232">
        <f>IF($C105&lt;0,$C105-SUM($G105:BG105),IF(BH$2&gt;=$D105,$C105-SUM($G105:BG105),$C105/$D105))</f>
        <v>0</v>
      </c>
      <c r="BI105" s="232">
        <f>IF($C105&lt;0,$C105-SUM($G105:BH105),IF(BI$2&gt;=$D105,$C105-SUM($G105:BH105),$C105/$D105))</f>
        <v>0</v>
      </c>
      <c r="BJ105" s="232">
        <f>IF($C105&lt;0,$C105-SUM($G105:BI105),IF(BJ$2&gt;=$D105,$C105-SUM($G105:BI105),$C105/$D105))</f>
        <v>0</v>
      </c>
      <c r="BK105" s="232">
        <f>IF($C105&lt;0,$C105-SUM($G105:BJ105),IF(BK$2&gt;=$D105,$C105-SUM($G105:BJ105),$C105/$D105))</f>
        <v>0</v>
      </c>
      <c r="BL105" s="232">
        <f>IF($C105&lt;0,$C105-SUM($G105:BK105),IF(BL$2&gt;=$D105,$C105-SUM($G105:BK105),$C105/$D105))</f>
        <v>0</v>
      </c>
      <c r="BM105" s="232">
        <f>IF($C105&lt;0,$C105-SUM($G105:BL105),IF(BM$2&gt;=$D105,$C105-SUM($G105:BL105),$C105/$D105))</f>
        <v>0</v>
      </c>
      <c r="BN105" s="232">
        <f>IF($C105&lt;0,$C105-SUM($G105:BM105),IF(BN$2&gt;=$D105,$C105-SUM($G105:BM105),$C105/$D105))</f>
        <v>0</v>
      </c>
      <c r="BO105" s="232">
        <f>IF($C105&lt;0,$C105-SUM($G105:BN105),IF(BO$2&gt;=$D105,$C105-SUM($G105:BN105),$C105/$D105))</f>
        <v>0</v>
      </c>
    </row>
    <row r="106" spans="1:67" hidden="1" outlineLevel="1">
      <c r="A106" s="268">
        <v>1</v>
      </c>
      <c r="B106" s="233">
        <f ca="1">(INDEX('Inputs - Summary'!$J$59:$N$68,MATCH(A104,'Inputs - Summary'!$C$59:$C$68,0),A106)/OFFSET('Inputs - Summary'!$I$18,0,A106))-SUMIFS('Inputs - Summary'!$O$74:$O$153,'Inputs - Summary'!$C$74:$C$153,A104,'Inputs - Summary'!$D$74:$D$153,A106)</f>
        <v>1.553733206061378</v>
      </c>
      <c r="C106" s="227">
        <f t="shared" ca="1" si="76"/>
        <v>1.7031905084480334</v>
      </c>
      <c r="D106" s="228">
        <f>MAX(0,INDEX('Inputs - Summary'!$F$43:$F$52,MATCH(A104,'Inputs - Summary'!$C$43:$C$52,0))-5+A106)</f>
        <v>46</v>
      </c>
      <c r="E106" s="229">
        <f t="shared" ca="1" si="77"/>
        <v>0</v>
      </c>
      <c r="F106" s="230">
        <f t="shared" ca="1" si="78"/>
        <v>1.7031905084480334</v>
      </c>
      <c r="G106" s="231">
        <f t="shared" ca="1" si="79"/>
        <v>3.7025880618435508E-2</v>
      </c>
      <c r="H106" s="232">
        <f ca="1">IF($C106&lt;0,$C106-SUM($G106:G106),IF(H$2&gt;=$D106,$C106-SUM($G106:G106),$C106/$D106))</f>
        <v>3.7025880618435508E-2</v>
      </c>
      <c r="I106" s="232">
        <f ca="1">IF($C106&lt;0,$C106-SUM($G106:H106),IF(I$2&gt;=$D106,$C106-SUM($G106:H106),$C106/$D106))</f>
        <v>3.7025880618435508E-2</v>
      </c>
      <c r="J106" s="232">
        <f ca="1">IF($C106&lt;0,$C106-SUM($G106:I106),IF(J$2&gt;=$D106,$C106-SUM($G106:I106),$C106/$D106))</f>
        <v>3.7025880618435508E-2</v>
      </c>
      <c r="K106" s="232">
        <f ca="1">IF($C106&lt;0,$C106-SUM($G106:J106),IF(K$2&gt;=$D106,$C106-SUM($G106:J106),$C106/$D106))</f>
        <v>3.7025880618435508E-2</v>
      </c>
      <c r="L106" s="232">
        <f ca="1">IF($C106&lt;0,$C106-SUM($G106:K106),IF(L$2&gt;=$D106,$C106-SUM($G106:K106),$C106/$D106))</f>
        <v>3.7025880618435508E-2</v>
      </c>
      <c r="M106" s="232">
        <f ca="1">IF($C106&lt;0,$C106-SUM($G106:L106),IF(M$2&gt;=$D106,$C106-SUM($G106:L106),$C106/$D106))</f>
        <v>3.7025880618435508E-2</v>
      </c>
      <c r="N106" s="232">
        <f ca="1">IF($C106&lt;0,$C106-SUM($G106:M106),IF(N$2&gt;=$D106,$C106-SUM($G106:M106),$C106/$D106))</f>
        <v>3.7025880618435508E-2</v>
      </c>
      <c r="O106" s="232">
        <f ca="1">IF($C106&lt;0,$C106-SUM($G106:N106),IF(O$2&gt;=$D106,$C106-SUM($G106:N106),$C106/$D106))</f>
        <v>3.7025880618435508E-2</v>
      </c>
      <c r="P106" s="232">
        <f ca="1">IF($C106&lt;0,$C106-SUM($G106:O106),IF(P$2&gt;=$D106,$C106-SUM($G106:O106),$C106/$D106))</f>
        <v>3.7025880618435508E-2</v>
      </c>
      <c r="Q106" s="232">
        <f ca="1">IF($C106&lt;0,$C106-SUM($G106:P106),IF(Q$2&gt;=$D106,$C106-SUM($G106:P106),$C106/$D106))</f>
        <v>3.7025880618435508E-2</v>
      </c>
      <c r="R106" s="232">
        <f ca="1">IF($C106&lt;0,$C106-SUM($G106:Q106),IF(R$2&gt;=$D106,$C106-SUM($G106:Q106),$C106/$D106))</f>
        <v>3.7025880618435508E-2</v>
      </c>
      <c r="S106" s="232">
        <f ca="1">IF($C106&lt;0,$C106-SUM($G106:R106),IF(S$2&gt;=$D106,$C106-SUM($G106:R106),$C106/$D106))</f>
        <v>3.7025880618435508E-2</v>
      </c>
      <c r="T106" s="232">
        <f ca="1">IF($C106&lt;0,$C106-SUM($G106:S106),IF(T$2&gt;=$D106,$C106-SUM($G106:S106),$C106/$D106))</f>
        <v>3.7025880618435508E-2</v>
      </c>
      <c r="U106" s="232">
        <f ca="1">IF($C106&lt;0,$C106-SUM($G106:T106),IF(U$2&gt;=$D106,$C106-SUM($G106:T106),$C106/$D106))</f>
        <v>3.7025880618435508E-2</v>
      </c>
      <c r="V106" s="232">
        <f ca="1">IF($C106&lt;0,$C106-SUM($G106:U106),IF(V$2&gt;=$D106,$C106-SUM($G106:U106),$C106/$D106))</f>
        <v>3.7025880618435508E-2</v>
      </c>
      <c r="W106" s="232">
        <f ca="1">IF($C106&lt;0,$C106-SUM($G106:V106),IF(W$2&gt;=$D106,$C106-SUM($G106:V106),$C106/$D106))</f>
        <v>3.7025880618435508E-2</v>
      </c>
      <c r="X106" s="232">
        <f ca="1">IF($C106&lt;0,$C106-SUM($G106:W106),IF(X$2&gt;=$D106,$C106-SUM($G106:W106),$C106/$D106))</f>
        <v>3.7025880618435508E-2</v>
      </c>
      <c r="Y106" s="232">
        <f ca="1">IF($C106&lt;0,$C106-SUM($G106:X106),IF(Y$2&gt;=$D106,$C106-SUM($G106:X106),$C106/$D106))</f>
        <v>3.7025880618435508E-2</v>
      </c>
      <c r="Z106" s="232">
        <f ca="1">IF($C106&lt;0,$C106-SUM($G106:Y106),IF(Z$2&gt;=$D106,$C106-SUM($G106:Y106),$C106/$D106))</f>
        <v>3.7025880618435508E-2</v>
      </c>
      <c r="AA106" s="232">
        <f ca="1">IF($C106&lt;0,$C106-SUM($G106:Z106),IF(AA$2&gt;=$D106,$C106-SUM($G106:Z106),$C106/$D106))</f>
        <v>3.7025880618435508E-2</v>
      </c>
      <c r="AB106" s="232">
        <f ca="1">IF($C106&lt;0,$C106-SUM($G106:AA106),IF(AB$2&gt;=$D106,$C106-SUM($G106:AA106),$C106/$D106))</f>
        <v>3.7025880618435508E-2</v>
      </c>
      <c r="AC106" s="232">
        <f ca="1">IF($C106&lt;0,$C106-SUM($G106:AB106),IF(AC$2&gt;=$D106,$C106-SUM($G106:AB106),$C106/$D106))</f>
        <v>3.7025880618435508E-2</v>
      </c>
      <c r="AD106" s="232">
        <f ca="1">IF($C106&lt;0,$C106-SUM($G106:AC106),IF(AD$2&gt;=$D106,$C106-SUM($G106:AC106),$C106/$D106))</f>
        <v>3.7025880618435508E-2</v>
      </c>
      <c r="AE106" s="232">
        <f ca="1">IF($C106&lt;0,$C106-SUM($G106:AD106),IF(AE$2&gt;=$D106,$C106-SUM($G106:AD106),$C106/$D106))</f>
        <v>3.7025880618435508E-2</v>
      </c>
      <c r="AF106" s="232">
        <f ca="1">IF($C106&lt;0,$C106-SUM($G106:AE106),IF(AF$2&gt;=$D106,$C106-SUM($G106:AE106),$C106/$D106))</f>
        <v>3.7025880618435508E-2</v>
      </c>
      <c r="AG106" s="232">
        <f ca="1">IF($C106&lt;0,$C106-SUM($G106:AF106),IF(AG$2&gt;=$D106,$C106-SUM($G106:AF106),$C106/$D106))</f>
        <v>3.7025880618435508E-2</v>
      </c>
      <c r="AH106" s="232">
        <f ca="1">IF($C106&lt;0,$C106-SUM($G106:AG106),IF(AH$2&gt;=$D106,$C106-SUM($G106:AG106),$C106/$D106))</f>
        <v>3.7025880618435508E-2</v>
      </c>
      <c r="AI106" s="232">
        <f ca="1">IF($C106&lt;0,$C106-SUM($G106:AH106),IF(AI$2&gt;=$D106,$C106-SUM($G106:AH106),$C106/$D106))</f>
        <v>3.7025880618435508E-2</v>
      </c>
      <c r="AJ106" s="232">
        <f ca="1">IF($C106&lt;0,$C106-SUM($G106:AI106),IF(AJ$2&gt;=$D106,$C106-SUM($G106:AI106),$C106/$D106))</f>
        <v>3.7025880618435508E-2</v>
      </c>
      <c r="AK106" s="232">
        <f ca="1">IF($C106&lt;0,$C106-SUM($G106:AJ106),IF(AK$2&gt;=$D106,$C106-SUM($G106:AJ106),$C106/$D106))</f>
        <v>3.7025880618435508E-2</v>
      </c>
      <c r="AL106" s="232">
        <f ca="1">IF($C106&lt;0,$C106-SUM($G106:AK106),IF(AL$2&gt;=$D106,$C106-SUM($G106:AK106),$C106/$D106))</f>
        <v>3.7025880618435508E-2</v>
      </c>
      <c r="AM106" s="232">
        <f ca="1">IF($C106&lt;0,$C106-SUM($G106:AL106),IF(AM$2&gt;=$D106,$C106-SUM($G106:AL106),$C106/$D106))</f>
        <v>3.7025880618435508E-2</v>
      </c>
      <c r="AN106" s="232">
        <f ca="1">IF($C106&lt;0,$C106-SUM($G106:AM106),IF(AN$2&gt;=$D106,$C106-SUM($G106:AM106),$C106/$D106))</f>
        <v>3.7025880618435508E-2</v>
      </c>
      <c r="AO106" s="232">
        <f ca="1">IF($C106&lt;0,$C106-SUM($G106:AN106),IF(AO$2&gt;=$D106,$C106-SUM($G106:AN106),$C106/$D106))</f>
        <v>3.7025880618435508E-2</v>
      </c>
      <c r="AP106" s="232">
        <f ca="1">IF($C106&lt;0,$C106-SUM($G106:AO106),IF(AP$2&gt;=$D106,$C106-SUM($G106:AO106),$C106/$D106))</f>
        <v>3.7025880618435508E-2</v>
      </c>
      <c r="AQ106" s="232">
        <f ca="1">IF($C106&lt;0,$C106-SUM($G106:AP106),IF(AQ$2&gt;=$D106,$C106-SUM($G106:AP106),$C106/$D106))</f>
        <v>3.7025880618435508E-2</v>
      </c>
      <c r="AR106" s="232">
        <f ca="1">IF($C106&lt;0,$C106-SUM($G106:AQ106),IF(AR$2&gt;=$D106,$C106-SUM($G106:AQ106),$C106/$D106))</f>
        <v>3.7025880618435508E-2</v>
      </c>
      <c r="AS106" s="232">
        <f ca="1">IF($C106&lt;0,$C106-SUM($G106:AR106),IF(AS$2&gt;=$D106,$C106-SUM($G106:AR106),$C106/$D106))</f>
        <v>3.7025880618435508E-2</v>
      </c>
      <c r="AT106" s="232">
        <f ca="1">IF($C106&lt;0,$C106-SUM($G106:AS106),IF(AT$2&gt;=$D106,$C106-SUM($G106:AS106),$C106/$D106))</f>
        <v>3.7025880618435508E-2</v>
      </c>
      <c r="AU106" s="232">
        <f ca="1">IF($C106&lt;0,$C106-SUM($G106:AT106),IF(AU$2&gt;=$D106,$C106-SUM($G106:AT106),$C106/$D106))</f>
        <v>3.7025880618435508E-2</v>
      </c>
      <c r="AV106" s="232">
        <f ca="1">IF($C106&lt;0,$C106-SUM($G106:AU106),IF(AV$2&gt;=$D106,$C106-SUM($G106:AU106),$C106/$D106))</f>
        <v>3.7025880618435508E-2</v>
      </c>
      <c r="AW106" s="232">
        <f ca="1">IF($C106&lt;0,$C106-SUM($G106:AV106),IF(AW$2&gt;=$D106,$C106-SUM($G106:AV106),$C106/$D106))</f>
        <v>3.7025880618435508E-2</v>
      </c>
      <c r="AX106" s="232">
        <f ca="1">IF($C106&lt;0,$C106-SUM($G106:AW106),IF(AX$2&gt;=$D106,$C106-SUM($G106:AW106),$C106/$D106))</f>
        <v>3.7025880618435508E-2</v>
      </c>
      <c r="AY106" s="232">
        <f ca="1">IF($C106&lt;0,$C106-SUM($G106:AX106),IF(AY$2&gt;=$D106,$C106-SUM($G106:AX106),$C106/$D106))</f>
        <v>3.7025880618435508E-2</v>
      </c>
      <c r="AZ106" s="232">
        <f ca="1">IF($C106&lt;0,$C106-SUM($G106:AY106),IF(AZ$2&gt;=$D106,$C106-SUM($G106:AY106),$C106/$D106))</f>
        <v>3.7025880618434703E-2</v>
      </c>
      <c r="BA106" s="232">
        <f ca="1">IF($C106&lt;0,$C106-SUM($G106:AZ106),IF(BA$2&gt;=$D106,$C106-SUM($G106:AZ106),$C106/$D106))</f>
        <v>0</v>
      </c>
      <c r="BB106" s="232">
        <f ca="1">IF($C106&lt;0,$C106-SUM($G106:BA106),IF(BB$2&gt;=$D106,$C106-SUM($G106:BA106),$C106/$D106))</f>
        <v>0</v>
      </c>
      <c r="BC106" s="232">
        <f ca="1">IF($C106&lt;0,$C106-SUM($G106:BB106),IF(BC$2&gt;=$D106,$C106-SUM($G106:BB106),$C106/$D106))</f>
        <v>0</v>
      </c>
      <c r="BD106" s="232">
        <f ca="1">IF($C106&lt;0,$C106-SUM($G106:BC106),IF(BD$2&gt;=$D106,$C106-SUM($G106:BC106),$C106/$D106))</f>
        <v>0</v>
      </c>
      <c r="BE106" s="232">
        <f ca="1">IF($C106&lt;0,$C106-SUM($G106:BD106),IF(BE$2&gt;=$D106,$C106-SUM($G106:BD106),$C106/$D106))</f>
        <v>0</v>
      </c>
      <c r="BF106" s="232">
        <f ca="1">IF($C106&lt;0,$C106-SUM($G106:BE106),IF(BF$2&gt;=$D106,$C106-SUM($G106:BE106),$C106/$D106))</f>
        <v>0</v>
      </c>
      <c r="BG106" s="232">
        <f ca="1">IF($C106&lt;0,$C106-SUM($G106:BF106),IF(BG$2&gt;=$D106,$C106-SUM($G106:BF106),$C106/$D106))</f>
        <v>0</v>
      </c>
      <c r="BH106" s="232">
        <f ca="1">IF($C106&lt;0,$C106-SUM($G106:BG106),IF(BH$2&gt;=$D106,$C106-SUM($G106:BG106),$C106/$D106))</f>
        <v>0</v>
      </c>
      <c r="BI106" s="232">
        <f ca="1">IF($C106&lt;0,$C106-SUM($G106:BH106),IF(BI$2&gt;=$D106,$C106-SUM($G106:BH106),$C106/$D106))</f>
        <v>0</v>
      </c>
      <c r="BJ106" s="232">
        <f ca="1">IF($C106&lt;0,$C106-SUM($G106:BI106),IF(BJ$2&gt;=$D106,$C106-SUM($G106:BI106),$C106/$D106))</f>
        <v>0</v>
      </c>
      <c r="BK106" s="232">
        <f ca="1">IF($C106&lt;0,$C106-SUM($G106:BJ106),IF(BK$2&gt;=$D106,$C106-SUM($G106:BJ106),$C106/$D106))</f>
        <v>0</v>
      </c>
      <c r="BL106" s="232">
        <f ca="1">IF($C106&lt;0,$C106-SUM($G106:BK106),IF(BL$2&gt;=$D106,$C106-SUM($G106:BK106),$C106/$D106))</f>
        <v>0</v>
      </c>
      <c r="BM106" s="232">
        <f ca="1">IF($C106&lt;0,$C106-SUM($G106:BL106),IF(BM$2&gt;=$D106,$C106-SUM($G106:BL106),$C106/$D106))</f>
        <v>0</v>
      </c>
      <c r="BN106" s="232">
        <f ca="1">IF($C106&lt;0,$C106-SUM($G106:BM106),IF(BN$2&gt;=$D106,$C106-SUM($G106:BM106),$C106/$D106))</f>
        <v>0</v>
      </c>
      <c r="BO106" s="232">
        <f ca="1">IF($C106&lt;0,$C106-SUM($G106:BN106),IF(BO$2&gt;=$D106,$C106-SUM($G106:BN106),$C106/$D106))</f>
        <v>0</v>
      </c>
    </row>
    <row r="107" spans="1:67" hidden="1" outlineLevel="1">
      <c r="A107" s="268">
        <v>2</v>
      </c>
      <c r="B107" s="233">
        <f ca="1">(INDEX('Inputs - Summary'!$J$59:$N$68,MATCH(A104,'Inputs - Summary'!$C$59:$C$68,0),A107)/OFFSET('Inputs - Summary'!$I$18,0,A107))-SUMIFS('Inputs - Summary'!$O$74:$O$153,'Inputs - Summary'!$C$74:$C$153,A104,'Inputs - Summary'!$D$74:$D$153,A107)</f>
        <v>0</v>
      </c>
      <c r="C107" s="227">
        <f t="shared" ca="1" si="76"/>
        <v>0</v>
      </c>
      <c r="D107" s="228">
        <f>MAX(0,INDEX('Inputs - Summary'!$F$43:$F$52,MATCH(A104,'Inputs - Summary'!$C$43:$C$52,0))-5+A107)</f>
        <v>47</v>
      </c>
      <c r="E107" s="229">
        <f t="shared" ca="1" si="77"/>
        <v>0</v>
      </c>
      <c r="F107" s="230">
        <f t="shared" ca="1" si="78"/>
        <v>0</v>
      </c>
      <c r="G107" s="231">
        <f t="shared" ca="1" si="79"/>
        <v>0</v>
      </c>
      <c r="H107" s="232">
        <f ca="1">IF($C107&lt;0,$C107-SUM($G107:G107),IF(H$2&gt;=$D107,$C107-SUM($G107:G107),$C107/$D107))</f>
        <v>0</v>
      </c>
      <c r="I107" s="232">
        <f ca="1">IF($C107&lt;0,$C107-SUM($G107:H107),IF(I$2&gt;=$D107,$C107-SUM($G107:H107),$C107/$D107))</f>
        <v>0</v>
      </c>
      <c r="J107" s="232">
        <f ca="1">IF($C107&lt;0,$C107-SUM($G107:I107),IF(J$2&gt;=$D107,$C107-SUM($G107:I107),$C107/$D107))</f>
        <v>0</v>
      </c>
      <c r="K107" s="232">
        <f ca="1">IF($C107&lt;0,$C107-SUM($G107:J107),IF(K$2&gt;=$D107,$C107-SUM($G107:J107),$C107/$D107))</f>
        <v>0</v>
      </c>
      <c r="L107" s="232">
        <f ca="1">IF($C107&lt;0,$C107-SUM($G107:K107),IF(L$2&gt;=$D107,$C107-SUM($G107:K107),$C107/$D107))</f>
        <v>0</v>
      </c>
      <c r="M107" s="232">
        <f ca="1">IF($C107&lt;0,$C107-SUM($G107:L107),IF(M$2&gt;=$D107,$C107-SUM($G107:L107),$C107/$D107))</f>
        <v>0</v>
      </c>
      <c r="N107" s="232">
        <f ca="1">IF($C107&lt;0,$C107-SUM($G107:M107),IF(N$2&gt;=$D107,$C107-SUM($G107:M107),$C107/$D107))</f>
        <v>0</v>
      </c>
      <c r="O107" s="232">
        <f ca="1">IF($C107&lt;0,$C107-SUM($G107:N107),IF(O$2&gt;=$D107,$C107-SUM($G107:N107),$C107/$D107))</f>
        <v>0</v>
      </c>
      <c r="P107" s="232">
        <f ca="1">IF($C107&lt;0,$C107-SUM($G107:O107),IF(P$2&gt;=$D107,$C107-SUM($G107:O107),$C107/$D107))</f>
        <v>0</v>
      </c>
      <c r="Q107" s="232">
        <f ca="1">IF($C107&lt;0,$C107-SUM($G107:P107),IF(Q$2&gt;=$D107,$C107-SUM($G107:P107),$C107/$D107))</f>
        <v>0</v>
      </c>
      <c r="R107" s="232">
        <f ca="1">IF($C107&lt;0,$C107-SUM($G107:Q107),IF(R$2&gt;=$D107,$C107-SUM($G107:Q107),$C107/$D107))</f>
        <v>0</v>
      </c>
      <c r="S107" s="232">
        <f ca="1">IF($C107&lt;0,$C107-SUM($G107:R107),IF(S$2&gt;=$D107,$C107-SUM($G107:R107),$C107/$D107))</f>
        <v>0</v>
      </c>
      <c r="T107" s="232">
        <f ca="1">IF($C107&lt;0,$C107-SUM($G107:S107),IF(T$2&gt;=$D107,$C107-SUM($G107:S107),$C107/$D107))</f>
        <v>0</v>
      </c>
      <c r="U107" s="232">
        <f ca="1">IF($C107&lt;0,$C107-SUM($G107:T107),IF(U$2&gt;=$D107,$C107-SUM($G107:T107),$C107/$D107))</f>
        <v>0</v>
      </c>
      <c r="V107" s="232">
        <f ca="1">IF($C107&lt;0,$C107-SUM($G107:U107),IF(V$2&gt;=$D107,$C107-SUM($G107:U107),$C107/$D107))</f>
        <v>0</v>
      </c>
      <c r="W107" s="232">
        <f ca="1">IF($C107&lt;0,$C107-SUM($G107:V107),IF(W$2&gt;=$D107,$C107-SUM($G107:V107),$C107/$D107))</f>
        <v>0</v>
      </c>
      <c r="X107" s="232">
        <f ca="1">IF($C107&lt;0,$C107-SUM($G107:W107),IF(X$2&gt;=$D107,$C107-SUM($G107:W107),$C107/$D107))</f>
        <v>0</v>
      </c>
      <c r="Y107" s="232">
        <f ca="1">IF($C107&lt;0,$C107-SUM($G107:X107),IF(Y$2&gt;=$D107,$C107-SUM($G107:X107),$C107/$D107))</f>
        <v>0</v>
      </c>
      <c r="Z107" s="232">
        <f ca="1">IF($C107&lt;0,$C107-SUM($G107:Y107),IF(Z$2&gt;=$D107,$C107-SUM($G107:Y107),$C107/$D107))</f>
        <v>0</v>
      </c>
      <c r="AA107" s="232">
        <f ca="1">IF($C107&lt;0,$C107-SUM($G107:Z107),IF(AA$2&gt;=$D107,$C107-SUM($G107:Z107),$C107/$D107))</f>
        <v>0</v>
      </c>
      <c r="AB107" s="232">
        <f ca="1">IF($C107&lt;0,$C107-SUM($G107:AA107),IF(AB$2&gt;=$D107,$C107-SUM($G107:AA107),$C107/$D107))</f>
        <v>0</v>
      </c>
      <c r="AC107" s="232">
        <f ca="1">IF($C107&lt;0,$C107-SUM($G107:AB107),IF(AC$2&gt;=$D107,$C107-SUM($G107:AB107),$C107/$D107))</f>
        <v>0</v>
      </c>
      <c r="AD107" s="232">
        <f ca="1">IF($C107&lt;0,$C107-SUM($G107:AC107),IF(AD$2&gt;=$D107,$C107-SUM($G107:AC107),$C107/$D107))</f>
        <v>0</v>
      </c>
      <c r="AE107" s="232">
        <f ca="1">IF($C107&lt;0,$C107-SUM($G107:AD107),IF(AE$2&gt;=$D107,$C107-SUM($G107:AD107),$C107/$D107))</f>
        <v>0</v>
      </c>
      <c r="AF107" s="232">
        <f ca="1">IF($C107&lt;0,$C107-SUM($G107:AE107),IF(AF$2&gt;=$D107,$C107-SUM($G107:AE107),$C107/$D107))</f>
        <v>0</v>
      </c>
      <c r="AG107" s="232">
        <f ca="1">IF($C107&lt;0,$C107-SUM($G107:AF107),IF(AG$2&gt;=$D107,$C107-SUM($G107:AF107),$C107/$D107))</f>
        <v>0</v>
      </c>
      <c r="AH107" s="232">
        <f ca="1">IF($C107&lt;0,$C107-SUM($G107:AG107),IF(AH$2&gt;=$D107,$C107-SUM($G107:AG107),$C107/$D107))</f>
        <v>0</v>
      </c>
      <c r="AI107" s="232">
        <f ca="1">IF($C107&lt;0,$C107-SUM($G107:AH107),IF(AI$2&gt;=$D107,$C107-SUM($G107:AH107),$C107/$D107))</f>
        <v>0</v>
      </c>
      <c r="AJ107" s="232">
        <f ca="1">IF($C107&lt;0,$C107-SUM($G107:AI107),IF(AJ$2&gt;=$D107,$C107-SUM($G107:AI107),$C107/$D107))</f>
        <v>0</v>
      </c>
      <c r="AK107" s="232">
        <f ca="1">IF($C107&lt;0,$C107-SUM($G107:AJ107),IF(AK$2&gt;=$D107,$C107-SUM($G107:AJ107),$C107/$D107))</f>
        <v>0</v>
      </c>
      <c r="AL107" s="232">
        <f ca="1">IF($C107&lt;0,$C107-SUM($G107:AK107),IF(AL$2&gt;=$D107,$C107-SUM($G107:AK107),$C107/$D107))</f>
        <v>0</v>
      </c>
      <c r="AM107" s="232">
        <f ca="1">IF($C107&lt;0,$C107-SUM($G107:AL107),IF(AM$2&gt;=$D107,$C107-SUM($G107:AL107),$C107/$D107))</f>
        <v>0</v>
      </c>
      <c r="AN107" s="232">
        <f ca="1">IF($C107&lt;0,$C107-SUM($G107:AM107),IF(AN$2&gt;=$D107,$C107-SUM($G107:AM107),$C107/$D107))</f>
        <v>0</v>
      </c>
      <c r="AO107" s="232">
        <f ca="1">IF($C107&lt;0,$C107-SUM($G107:AN107),IF(AO$2&gt;=$D107,$C107-SUM($G107:AN107),$C107/$D107))</f>
        <v>0</v>
      </c>
      <c r="AP107" s="232">
        <f ca="1">IF($C107&lt;0,$C107-SUM($G107:AO107),IF(AP$2&gt;=$D107,$C107-SUM($G107:AO107),$C107/$D107))</f>
        <v>0</v>
      </c>
      <c r="AQ107" s="232">
        <f ca="1">IF($C107&lt;0,$C107-SUM($G107:AP107),IF(AQ$2&gt;=$D107,$C107-SUM($G107:AP107),$C107/$D107))</f>
        <v>0</v>
      </c>
      <c r="AR107" s="232">
        <f ca="1">IF($C107&lt;0,$C107-SUM($G107:AQ107),IF(AR$2&gt;=$D107,$C107-SUM($G107:AQ107),$C107/$D107))</f>
        <v>0</v>
      </c>
      <c r="AS107" s="232">
        <f ca="1">IF($C107&lt;0,$C107-SUM($G107:AR107),IF(AS$2&gt;=$D107,$C107-SUM($G107:AR107),$C107/$D107))</f>
        <v>0</v>
      </c>
      <c r="AT107" s="232">
        <f ca="1">IF($C107&lt;0,$C107-SUM($G107:AS107),IF(AT$2&gt;=$D107,$C107-SUM($G107:AS107),$C107/$D107))</f>
        <v>0</v>
      </c>
      <c r="AU107" s="232">
        <f ca="1">IF($C107&lt;0,$C107-SUM($G107:AT107),IF(AU$2&gt;=$D107,$C107-SUM($G107:AT107),$C107/$D107))</f>
        <v>0</v>
      </c>
      <c r="AV107" s="232">
        <f ca="1">IF($C107&lt;0,$C107-SUM($G107:AU107),IF(AV$2&gt;=$D107,$C107-SUM($G107:AU107),$C107/$D107))</f>
        <v>0</v>
      </c>
      <c r="AW107" s="232">
        <f ca="1">IF($C107&lt;0,$C107-SUM($G107:AV107),IF(AW$2&gt;=$D107,$C107-SUM($G107:AV107),$C107/$D107))</f>
        <v>0</v>
      </c>
      <c r="AX107" s="232">
        <f ca="1">IF($C107&lt;0,$C107-SUM($G107:AW107),IF(AX$2&gt;=$D107,$C107-SUM($G107:AW107),$C107/$D107))</f>
        <v>0</v>
      </c>
      <c r="AY107" s="232">
        <f ca="1">IF($C107&lt;0,$C107-SUM($G107:AX107),IF(AY$2&gt;=$D107,$C107-SUM($G107:AX107),$C107/$D107))</f>
        <v>0</v>
      </c>
      <c r="AZ107" s="232">
        <f ca="1">IF($C107&lt;0,$C107-SUM($G107:AY107),IF(AZ$2&gt;=$D107,$C107-SUM($G107:AY107),$C107/$D107))</f>
        <v>0</v>
      </c>
      <c r="BA107" s="232">
        <f ca="1">IF($C107&lt;0,$C107-SUM($G107:AZ107),IF(BA$2&gt;=$D107,$C107-SUM($G107:AZ107),$C107/$D107))</f>
        <v>0</v>
      </c>
      <c r="BB107" s="232">
        <f ca="1">IF($C107&lt;0,$C107-SUM($G107:BA107),IF(BB$2&gt;=$D107,$C107-SUM($G107:BA107),$C107/$D107))</f>
        <v>0</v>
      </c>
      <c r="BC107" s="232">
        <f ca="1">IF($C107&lt;0,$C107-SUM($G107:BB107),IF(BC$2&gt;=$D107,$C107-SUM($G107:BB107),$C107/$D107))</f>
        <v>0</v>
      </c>
      <c r="BD107" s="232">
        <f ca="1">IF($C107&lt;0,$C107-SUM($G107:BC107),IF(BD$2&gt;=$D107,$C107-SUM($G107:BC107),$C107/$D107))</f>
        <v>0</v>
      </c>
      <c r="BE107" s="232">
        <f ca="1">IF($C107&lt;0,$C107-SUM($G107:BD107),IF(BE$2&gt;=$D107,$C107-SUM($G107:BD107),$C107/$D107))</f>
        <v>0</v>
      </c>
      <c r="BF107" s="232">
        <f ca="1">IF($C107&lt;0,$C107-SUM($G107:BE107),IF(BF$2&gt;=$D107,$C107-SUM($G107:BE107),$C107/$D107))</f>
        <v>0</v>
      </c>
      <c r="BG107" s="232">
        <f ca="1">IF($C107&lt;0,$C107-SUM($G107:BF107),IF(BG$2&gt;=$D107,$C107-SUM($G107:BF107),$C107/$D107))</f>
        <v>0</v>
      </c>
      <c r="BH107" s="232">
        <f ca="1">IF($C107&lt;0,$C107-SUM($G107:BG107),IF(BH$2&gt;=$D107,$C107-SUM($G107:BG107),$C107/$D107))</f>
        <v>0</v>
      </c>
      <c r="BI107" s="232">
        <f ca="1">IF($C107&lt;0,$C107-SUM($G107:BH107),IF(BI$2&gt;=$D107,$C107-SUM($G107:BH107),$C107/$D107))</f>
        <v>0</v>
      </c>
      <c r="BJ107" s="232">
        <f ca="1">IF($C107&lt;0,$C107-SUM($G107:BI107),IF(BJ$2&gt;=$D107,$C107-SUM($G107:BI107),$C107/$D107))</f>
        <v>0</v>
      </c>
      <c r="BK107" s="232">
        <f ca="1">IF($C107&lt;0,$C107-SUM($G107:BJ107),IF(BK$2&gt;=$D107,$C107-SUM($G107:BJ107),$C107/$D107))</f>
        <v>0</v>
      </c>
      <c r="BL107" s="232">
        <f ca="1">IF($C107&lt;0,$C107-SUM($G107:BK107),IF(BL$2&gt;=$D107,$C107-SUM($G107:BK107),$C107/$D107))</f>
        <v>0</v>
      </c>
      <c r="BM107" s="232">
        <f ca="1">IF($C107&lt;0,$C107-SUM($G107:BL107),IF(BM$2&gt;=$D107,$C107-SUM($G107:BL107),$C107/$D107))</f>
        <v>0</v>
      </c>
      <c r="BN107" s="232">
        <f ca="1">IF($C107&lt;0,$C107-SUM($G107:BM107),IF(BN$2&gt;=$D107,$C107-SUM($G107:BM107),$C107/$D107))</f>
        <v>0</v>
      </c>
      <c r="BO107" s="232">
        <f ca="1">IF($C107&lt;0,$C107-SUM($G107:BN107),IF(BO$2&gt;=$D107,$C107-SUM($G107:BN107),$C107/$D107))</f>
        <v>0</v>
      </c>
    </row>
    <row r="108" spans="1:67" hidden="1" outlineLevel="1">
      <c r="A108" s="268">
        <v>3</v>
      </c>
      <c r="B108" s="233">
        <f ca="1">(INDEX('Inputs - Summary'!$J$59:$N$68,MATCH(A104,'Inputs - Summary'!$C$59:$C$68,0),A108)/OFFSET('Inputs - Summary'!$I$18,0,A108))-SUMIFS('Inputs - Summary'!$O$74:$O$153,'Inputs - Summary'!$C$74:$C$153,A104,'Inputs - Summary'!$D$74:$D$153,A108)</f>
        <v>0</v>
      </c>
      <c r="C108" s="227">
        <f t="shared" ca="1" si="76"/>
        <v>0</v>
      </c>
      <c r="D108" s="228">
        <f>MAX(0,INDEX('Inputs - Summary'!$F$43:$F$52,MATCH(A104,'Inputs - Summary'!$C$43:$C$52,0))-5+A108)</f>
        <v>48</v>
      </c>
      <c r="E108" s="229">
        <f t="shared" ca="1" si="77"/>
        <v>0</v>
      </c>
      <c r="F108" s="230">
        <f t="shared" ca="1" si="78"/>
        <v>0</v>
      </c>
      <c r="G108" s="231">
        <f t="shared" ca="1" si="79"/>
        <v>0</v>
      </c>
      <c r="H108" s="232">
        <f ca="1">IF($C108&lt;0,$C108-SUM($G108:G108),IF(H$2&gt;=$D108,$C108-SUM($G108:G108),$C108/$D108))</f>
        <v>0</v>
      </c>
      <c r="I108" s="232">
        <f ca="1">IF($C108&lt;0,$C108-SUM($G108:H108),IF(I$2&gt;=$D108,$C108-SUM($G108:H108),$C108/$D108))</f>
        <v>0</v>
      </c>
      <c r="J108" s="232">
        <f ca="1">IF($C108&lt;0,$C108-SUM($G108:I108),IF(J$2&gt;=$D108,$C108-SUM($G108:I108),$C108/$D108))</f>
        <v>0</v>
      </c>
      <c r="K108" s="232">
        <f ca="1">IF($C108&lt;0,$C108-SUM($G108:J108),IF(K$2&gt;=$D108,$C108-SUM($G108:J108),$C108/$D108))</f>
        <v>0</v>
      </c>
      <c r="L108" s="232">
        <f ca="1">IF($C108&lt;0,$C108-SUM($G108:K108),IF(L$2&gt;=$D108,$C108-SUM($G108:K108),$C108/$D108))</f>
        <v>0</v>
      </c>
      <c r="M108" s="232">
        <f ca="1">IF($C108&lt;0,$C108-SUM($G108:L108),IF(M$2&gt;=$D108,$C108-SUM($G108:L108),$C108/$D108))</f>
        <v>0</v>
      </c>
      <c r="N108" s="232">
        <f ca="1">IF($C108&lt;0,$C108-SUM($G108:M108),IF(N$2&gt;=$D108,$C108-SUM($G108:M108),$C108/$D108))</f>
        <v>0</v>
      </c>
      <c r="O108" s="232">
        <f ca="1">IF($C108&lt;0,$C108-SUM($G108:N108),IF(O$2&gt;=$D108,$C108-SUM($G108:N108),$C108/$D108))</f>
        <v>0</v>
      </c>
      <c r="P108" s="232">
        <f ca="1">IF($C108&lt;0,$C108-SUM($G108:O108),IF(P$2&gt;=$D108,$C108-SUM($G108:O108),$C108/$D108))</f>
        <v>0</v>
      </c>
      <c r="Q108" s="232">
        <f ca="1">IF($C108&lt;0,$C108-SUM($G108:P108),IF(Q$2&gt;=$D108,$C108-SUM($G108:P108),$C108/$D108))</f>
        <v>0</v>
      </c>
      <c r="R108" s="232">
        <f ca="1">IF($C108&lt;0,$C108-SUM($G108:Q108),IF(R$2&gt;=$D108,$C108-SUM($G108:Q108),$C108/$D108))</f>
        <v>0</v>
      </c>
      <c r="S108" s="232">
        <f ca="1">IF($C108&lt;0,$C108-SUM($G108:R108),IF(S$2&gt;=$D108,$C108-SUM($G108:R108),$C108/$D108))</f>
        <v>0</v>
      </c>
      <c r="T108" s="232">
        <f ca="1">IF($C108&lt;0,$C108-SUM($G108:S108),IF(T$2&gt;=$D108,$C108-SUM($G108:S108),$C108/$D108))</f>
        <v>0</v>
      </c>
      <c r="U108" s="232">
        <f ca="1">IF($C108&lt;0,$C108-SUM($G108:T108),IF(U$2&gt;=$D108,$C108-SUM($G108:T108),$C108/$D108))</f>
        <v>0</v>
      </c>
      <c r="V108" s="232">
        <f ca="1">IF($C108&lt;0,$C108-SUM($G108:U108),IF(V$2&gt;=$D108,$C108-SUM($G108:U108),$C108/$D108))</f>
        <v>0</v>
      </c>
      <c r="W108" s="232">
        <f ca="1">IF($C108&lt;0,$C108-SUM($G108:V108),IF(W$2&gt;=$D108,$C108-SUM($G108:V108),$C108/$D108))</f>
        <v>0</v>
      </c>
      <c r="X108" s="232">
        <f ca="1">IF($C108&lt;0,$C108-SUM($G108:W108),IF(X$2&gt;=$D108,$C108-SUM($G108:W108),$C108/$D108))</f>
        <v>0</v>
      </c>
      <c r="Y108" s="232">
        <f ca="1">IF($C108&lt;0,$C108-SUM($G108:X108),IF(Y$2&gt;=$D108,$C108-SUM($G108:X108),$C108/$D108))</f>
        <v>0</v>
      </c>
      <c r="Z108" s="232">
        <f ca="1">IF($C108&lt;0,$C108-SUM($G108:Y108),IF(Z$2&gt;=$D108,$C108-SUM($G108:Y108),$C108/$D108))</f>
        <v>0</v>
      </c>
      <c r="AA108" s="232">
        <f ca="1">IF($C108&lt;0,$C108-SUM($G108:Z108),IF(AA$2&gt;=$D108,$C108-SUM($G108:Z108),$C108/$D108))</f>
        <v>0</v>
      </c>
      <c r="AB108" s="232">
        <f ca="1">IF($C108&lt;0,$C108-SUM($G108:AA108),IF(AB$2&gt;=$D108,$C108-SUM($G108:AA108),$C108/$D108))</f>
        <v>0</v>
      </c>
      <c r="AC108" s="232">
        <f ca="1">IF($C108&lt;0,$C108-SUM($G108:AB108),IF(AC$2&gt;=$D108,$C108-SUM($G108:AB108),$C108/$D108))</f>
        <v>0</v>
      </c>
      <c r="AD108" s="232">
        <f ca="1">IF($C108&lt;0,$C108-SUM($G108:AC108),IF(AD$2&gt;=$D108,$C108-SUM($G108:AC108),$C108/$D108))</f>
        <v>0</v>
      </c>
      <c r="AE108" s="232">
        <f ca="1">IF($C108&lt;0,$C108-SUM($G108:AD108),IF(AE$2&gt;=$D108,$C108-SUM($G108:AD108),$C108/$D108))</f>
        <v>0</v>
      </c>
      <c r="AF108" s="232">
        <f ca="1">IF($C108&lt;0,$C108-SUM($G108:AE108),IF(AF$2&gt;=$D108,$C108-SUM($G108:AE108),$C108/$D108))</f>
        <v>0</v>
      </c>
      <c r="AG108" s="232">
        <f ca="1">IF($C108&lt;0,$C108-SUM($G108:AF108),IF(AG$2&gt;=$D108,$C108-SUM($G108:AF108),$C108/$D108))</f>
        <v>0</v>
      </c>
      <c r="AH108" s="232">
        <f ca="1">IF($C108&lt;0,$C108-SUM($G108:AG108),IF(AH$2&gt;=$D108,$C108-SUM($G108:AG108),$C108/$D108))</f>
        <v>0</v>
      </c>
      <c r="AI108" s="232">
        <f ca="1">IF($C108&lt;0,$C108-SUM($G108:AH108),IF(AI$2&gt;=$D108,$C108-SUM($G108:AH108),$C108/$D108))</f>
        <v>0</v>
      </c>
      <c r="AJ108" s="232">
        <f ca="1">IF($C108&lt;0,$C108-SUM($G108:AI108),IF(AJ$2&gt;=$D108,$C108-SUM($G108:AI108),$C108/$D108))</f>
        <v>0</v>
      </c>
      <c r="AK108" s="232">
        <f ca="1">IF($C108&lt;0,$C108-SUM($G108:AJ108),IF(AK$2&gt;=$D108,$C108-SUM($G108:AJ108),$C108/$D108))</f>
        <v>0</v>
      </c>
      <c r="AL108" s="232">
        <f ca="1">IF($C108&lt;0,$C108-SUM($G108:AK108),IF(AL$2&gt;=$D108,$C108-SUM($G108:AK108),$C108/$D108))</f>
        <v>0</v>
      </c>
      <c r="AM108" s="232">
        <f ca="1">IF($C108&lt;0,$C108-SUM($G108:AL108),IF(AM$2&gt;=$D108,$C108-SUM($G108:AL108),$C108/$D108))</f>
        <v>0</v>
      </c>
      <c r="AN108" s="232">
        <f ca="1">IF($C108&lt;0,$C108-SUM($G108:AM108),IF(AN$2&gt;=$D108,$C108-SUM($G108:AM108),$C108/$D108))</f>
        <v>0</v>
      </c>
      <c r="AO108" s="232">
        <f ca="1">IF($C108&lt;0,$C108-SUM($G108:AN108),IF(AO$2&gt;=$D108,$C108-SUM($G108:AN108),$C108/$D108))</f>
        <v>0</v>
      </c>
      <c r="AP108" s="232">
        <f ca="1">IF($C108&lt;0,$C108-SUM($G108:AO108),IF(AP$2&gt;=$D108,$C108-SUM($G108:AO108),$C108/$D108))</f>
        <v>0</v>
      </c>
      <c r="AQ108" s="232">
        <f ca="1">IF($C108&lt;0,$C108-SUM($G108:AP108),IF(AQ$2&gt;=$D108,$C108-SUM($G108:AP108),$C108/$D108))</f>
        <v>0</v>
      </c>
      <c r="AR108" s="232">
        <f ca="1">IF($C108&lt;0,$C108-SUM($G108:AQ108),IF(AR$2&gt;=$D108,$C108-SUM($G108:AQ108),$C108/$D108))</f>
        <v>0</v>
      </c>
      <c r="AS108" s="232">
        <f ca="1">IF($C108&lt;0,$C108-SUM($G108:AR108),IF(AS$2&gt;=$D108,$C108-SUM($G108:AR108),$C108/$D108))</f>
        <v>0</v>
      </c>
      <c r="AT108" s="232">
        <f ca="1">IF($C108&lt;0,$C108-SUM($G108:AS108),IF(AT$2&gt;=$D108,$C108-SUM($G108:AS108),$C108/$D108))</f>
        <v>0</v>
      </c>
      <c r="AU108" s="232">
        <f ca="1">IF($C108&lt;0,$C108-SUM($G108:AT108),IF(AU$2&gt;=$D108,$C108-SUM($G108:AT108),$C108/$D108))</f>
        <v>0</v>
      </c>
      <c r="AV108" s="232">
        <f ca="1">IF($C108&lt;0,$C108-SUM($G108:AU108),IF(AV$2&gt;=$D108,$C108-SUM($G108:AU108),$C108/$D108))</f>
        <v>0</v>
      </c>
      <c r="AW108" s="232">
        <f ca="1">IF($C108&lt;0,$C108-SUM($G108:AV108),IF(AW$2&gt;=$D108,$C108-SUM($G108:AV108),$C108/$D108))</f>
        <v>0</v>
      </c>
      <c r="AX108" s="232">
        <f ca="1">IF($C108&lt;0,$C108-SUM($G108:AW108),IF(AX$2&gt;=$D108,$C108-SUM($G108:AW108),$C108/$D108))</f>
        <v>0</v>
      </c>
      <c r="AY108" s="232">
        <f ca="1">IF($C108&lt;0,$C108-SUM($G108:AX108),IF(AY$2&gt;=$D108,$C108-SUM($G108:AX108),$C108/$D108))</f>
        <v>0</v>
      </c>
      <c r="AZ108" s="232">
        <f ca="1">IF($C108&lt;0,$C108-SUM($G108:AY108),IF(AZ$2&gt;=$D108,$C108-SUM($G108:AY108),$C108/$D108))</f>
        <v>0</v>
      </c>
      <c r="BA108" s="232">
        <f ca="1">IF($C108&lt;0,$C108-SUM($G108:AZ108),IF(BA$2&gt;=$D108,$C108-SUM($G108:AZ108),$C108/$D108))</f>
        <v>0</v>
      </c>
      <c r="BB108" s="232">
        <f ca="1">IF($C108&lt;0,$C108-SUM($G108:BA108),IF(BB$2&gt;=$D108,$C108-SUM($G108:BA108),$C108/$D108))</f>
        <v>0</v>
      </c>
      <c r="BC108" s="232">
        <f ca="1">IF($C108&lt;0,$C108-SUM($G108:BB108),IF(BC$2&gt;=$D108,$C108-SUM($G108:BB108),$C108/$D108))</f>
        <v>0</v>
      </c>
      <c r="BD108" s="232">
        <f ca="1">IF($C108&lt;0,$C108-SUM($G108:BC108),IF(BD$2&gt;=$D108,$C108-SUM($G108:BC108),$C108/$D108))</f>
        <v>0</v>
      </c>
      <c r="BE108" s="232">
        <f ca="1">IF($C108&lt;0,$C108-SUM($G108:BD108),IF(BE$2&gt;=$D108,$C108-SUM($G108:BD108),$C108/$D108))</f>
        <v>0</v>
      </c>
      <c r="BF108" s="232">
        <f ca="1">IF($C108&lt;0,$C108-SUM($G108:BE108),IF(BF$2&gt;=$D108,$C108-SUM($G108:BE108),$C108/$D108))</f>
        <v>0</v>
      </c>
      <c r="BG108" s="232">
        <f ca="1">IF($C108&lt;0,$C108-SUM($G108:BF108),IF(BG$2&gt;=$D108,$C108-SUM($G108:BF108),$C108/$D108))</f>
        <v>0</v>
      </c>
      <c r="BH108" s="232">
        <f ca="1">IF($C108&lt;0,$C108-SUM($G108:BG108),IF(BH$2&gt;=$D108,$C108-SUM($G108:BG108),$C108/$D108))</f>
        <v>0</v>
      </c>
      <c r="BI108" s="232">
        <f ca="1">IF($C108&lt;0,$C108-SUM($G108:BH108),IF(BI$2&gt;=$D108,$C108-SUM($G108:BH108),$C108/$D108))</f>
        <v>0</v>
      </c>
      <c r="BJ108" s="232">
        <f ca="1">IF($C108&lt;0,$C108-SUM($G108:BI108),IF(BJ$2&gt;=$D108,$C108-SUM($G108:BI108),$C108/$D108))</f>
        <v>0</v>
      </c>
      <c r="BK108" s="232">
        <f ca="1">IF($C108&lt;0,$C108-SUM($G108:BJ108),IF(BK$2&gt;=$D108,$C108-SUM($G108:BJ108),$C108/$D108))</f>
        <v>0</v>
      </c>
      <c r="BL108" s="232">
        <f ca="1">IF($C108&lt;0,$C108-SUM($G108:BK108),IF(BL$2&gt;=$D108,$C108-SUM($G108:BK108),$C108/$D108))</f>
        <v>0</v>
      </c>
      <c r="BM108" s="232">
        <f ca="1">IF($C108&lt;0,$C108-SUM($G108:BL108),IF(BM$2&gt;=$D108,$C108-SUM($G108:BL108),$C108/$D108))</f>
        <v>0</v>
      </c>
      <c r="BN108" s="232">
        <f ca="1">IF($C108&lt;0,$C108-SUM($G108:BM108),IF(BN$2&gt;=$D108,$C108-SUM($G108:BM108),$C108/$D108))</f>
        <v>0</v>
      </c>
      <c r="BO108" s="232">
        <f ca="1">IF($C108&lt;0,$C108-SUM($G108:BN108),IF(BO$2&gt;=$D108,$C108-SUM($G108:BN108),$C108/$D108))</f>
        <v>0</v>
      </c>
    </row>
    <row r="109" spans="1:67" hidden="1" outlineLevel="1">
      <c r="A109" s="268">
        <v>4</v>
      </c>
      <c r="B109" s="233">
        <f ca="1">(INDEX('Inputs - Summary'!$J$59:$N$68,MATCH(A104,'Inputs - Summary'!$C$59:$C$68,0),A109)/OFFSET('Inputs - Summary'!$I$18,0,A109))-SUMIFS('Inputs - Summary'!$O$74:$O$153,'Inputs - Summary'!$C$74:$C$153,A104,'Inputs - Summary'!$D$74:$D$153,A109)</f>
        <v>0.8065752586230599</v>
      </c>
      <c r="C109" s="227">
        <f t="shared" ca="1" si="76"/>
        <v>0.88416165624611442</v>
      </c>
      <c r="D109" s="228">
        <f>MAX(0,INDEX('Inputs - Summary'!$F$43:$F$52,MATCH(A104,'Inputs - Summary'!$C$43:$C$52,0))-5+A109)</f>
        <v>49</v>
      </c>
      <c r="E109" s="229">
        <f t="shared" ca="1" si="77"/>
        <v>0</v>
      </c>
      <c r="F109" s="230">
        <f t="shared" ca="1" si="78"/>
        <v>0.88416165624611442</v>
      </c>
      <c r="G109" s="231">
        <f t="shared" ca="1" si="79"/>
        <v>1.804411543359417E-2</v>
      </c>
      <c r="H109" s="232">
        <f ca="1">IF($C109&lt;0,$C109-SUM($G109:G109),IF(H$2&gt;=$D109,$C109-SUM($G109:G109),$C109/$D109))</f>
        <v>1.804411543359417E-2</v>
      </c>
      <c r="I109" s="232">
        <f ca="1">IF($C109&lt;0,$C109-SUM($G109:H109),IF(I$2&gt;=$D109,$C109-SUM($G109:H109),$C109/$D109))</f>
        <v>1.804411543359417E-2</v>
      </c>
      <c r="J109" s="232">
        <f ca="1">IF($C109&lt;0,$C109-SUM($G109:I109),IF(J$2&gt;=$D109,$C109-SUM($G109:I109),$C109/$D109))</f>
        <v>1.804411543359417E-2</v>
      </c>
      <c r="K109" s="232">
        <f ca="1">IF($C109&lt;0,$C109-SUM($G109:J109),IF(K$2&gt;=$D109,$C109-SUM($G109:J109),$C109/$D109))</f>
        <v>1.804411543359417E-2</v>
      </c>
      <c r="L109" s="232">
        <f ca="1">IF($C109&lt;0,$C109-SUM($G109:K109),IF(L$2&gt;=$D109,$C109-SUM($G109:K109),$C109/$D109))</f>
        <v>1.804411543359417E-2</v>
      </c>
      <c r="M109" s="232">
        <f ca="1">IF($C109&lt;0,$C109-SUM($G109:L109),IF(M$2&gt;=$D109,$C109-SUM($G109:L109),$C109/$D109))</f>
        <v>1.804411543359417E-2</v>
      </c>
      <c r="N109" s="232">
        <f ca="1">IF($C109&lt;0,$C109-SUM($G109:M109),IF(N$2&gt;=$D109,$C109-SUM($G109:M109),$C109/$D109))</f>
        <v>1.804411543359417E-2</v>
      </c>
      <c r="O109" s="232">
        <f ca="1">IF($C109&lt;0,$C109-SUM($G109:N109),IF(O$2&gt;=$D109,$C109-SUM($G109:N109),$C109/$D109))</f>
        <v>1.804411543359417E-2</v>
      </c>
      <c r="P109" s="232">
        <f ca="1">IF($C109&lt;0,$C109-SUM($G109:O109),IF(P$2&gt;=$D109,$C109-SUM($G109:O109),$C109/$D109))</f>
        <v>1.804411543359417E-2</v>
      </c>
      <c r="Q109" s="232">
        <f ca="1">IF($C109&lt;0,$C109-SUM($G109:P109),IF(Q$2&gt;=$D109,$C109-SUM($G109:P109),$C109/$D109))</f>
        <v>1.804411543359417E-2</v>
      </c>
      <c r="R109" s="232">
        <f ca="1">IF($C109&lt;0,$C109-SUM($G109:Q109),IF(R$2&gt;=$D109,$C109-SUM($G109:Q109),$C109/$D109))</f>
        <v>1.804411543359417E-2</v>
      </c>
      <c r="S109" s="232">
        <f ca="1">IF($C109&lt;0,$C109-SUM($G109:R109),IF(S$2&gt;=$D109,$C109-SUM($G109:R109),$C109/$D109))</f>
        <v>1.804411543359417E-2</v>
      </c>
      <c r="T109" s="232">
        <f ca="1">IF($C109&lt;0,$C109-SUM($G109:S109),IF(T$2&gt;=$D109,$C109-SUM($G109:S109),$C109/$D109))</f>
        <v>1.804411543359417E-2</v>
      </c>
      <c r="U109" s="232">
        <f ca="1">IF($C109&lt;0,$C109-SUM($G109:T109),IF(U$2&gt;=$D109,$C109-SUM($G109:T109),$C109/$D109))</f>
        <v>1.804411543359417E-2</v>
      </c>
      <c r="V109" s="232">
        <f ca="1">IF($C109&lt;0,$C109-SUM($G109:U109),IF(V$2&gt;=$D109,$C109-SUM($G109:U109),$C109/$D109))</f>
        <v>1.804411543359417E-2</v>
      </c>
      <c r="W109" s="232">
        <f ca="1">IF($C109&lt;0,$C109-SUM($G109:V109),IF(W$2&gt;=$D109,$C109-SUM($G109:V109),$C109/$D109))</f>
        <v>1.804411543359417E-2</v>
      </c>
      <c r="X109" s="232">
        <f ca="1">IF($C109&lt;0,$C109-SUM($G109:W109),IF(X$2&gt;=$D109,$C109-SUM($G109:W109),$C109/$D109))</f>
        <v>1.804411543359417E-2</v>
      </c>
      <c r="Y109" s="232">
        <f ca="1">IF($C109&lt;0,$C109-SUM($G109:X109),IF(Y$2&gt;=$D109,$C109-SUM($G109:X109),$C109/$D109))</f>
        <v>1.804411543359417E-2</v>
      </c>
      <c r="Z109" s="232">
        <f ca="1">IF($C109&lt;0,$C109-SUM($G109:Y109),IF(Z$2&gt;=$D109,$C109-SUM($G109:Y109),$C109/$D109))</f>
        <v>1.804411543359417E-2</v>
      </c>
      <c r="AA109" s="232">
        <f ca="1">IF($C109&lt;0,$C109-SUM($G109:Z109),IF(AA$2&gt;=$D109,$C109-SUM($G109:Z109),$C109/$D109))</f>
        <v>1.804411543359417E-2</v>
      </c>
      <c r="AB109" s="232">
        <f ca="1">IF($C109&lt;0,$C109-SUM($G109:AA109),IF(AB$2&gt;=$D109,$C109-SUM($G109:AA109),$C109/$D109))</f>
        <v>1.804411543359417E-2</v>
      </c>
      <c r="AC109" s="232">
        <f ca="1">IF($C109&lt;0,$C109-SUM($G109:AB109),IF(AC$2&gt;=$D109,$C109-SUM($G109:AB109),$C109/$D109))</f>
        <v>1.804411543359417E-2</v>
      </c>
      <c r="AD109" s="232">
        <f ca="1">IF($C109&lt;0,$C109-SUM($G109:AC109),IF(AD$2&gt;=$D109,$C109-SUM($G109:AC109),$C109/$D109))</f>
        <v>1.804411543359417E-2</v>
      </c>
      <c r="AE109" s="232">
        <f ca="1">IF($C109&lt;0,$C109-SUM($G109:AD109),IF(AE$2&gt;=$D109,$C109-SUM($G109:AD109),$C109/$D109))</f>
        <v>1.804411543359417E-2</v>
      </c>
      <c r="AF109" s="232">
        <f ca="1">IF($C109&lt;0,$C109-SUM($G109:AE109),IF(AF$2&gt;=$D109,$C109-SUM($G109:AE109),$C109/$D109))</f>
        <v>1.804411543359417E-2</v>
      </c>
      <c r="AG109" s="232">
        <f ca="1">IF($C109&lt;0,$C109-SUM($G109:AF109),IF(AG$2&gt;=$D109,$C109-SUM($G109:AF109),$C109/$D109))</f>
        <v>1.804411543359417E-2</v>
      </c>
      <c r="AH109" s="232">
        <f ca="1">IF($C109&lt;0,$C109-SUM($G109:AG109),IF(AH$2&gt;=$D109,$C109-SUM($G109:AG109),$C109/$D109))</f>
        <v>1.804411543359417E-2</v>
      </c>
      <c r="AI109" s="232">
        <f ca="1">IF($C109&lt;0,$C109-SUM($G109:AH109),IF(AI$2&gt;=$D109,$C109-SUM($G109:AH109),$C109/$D109))</f>
        <v>1.804411543359417E-2</v>
      </c>
      <c r="AJ109" s="232">
        <f ca="1">IF($C109&lt;0,$C109-SUM($G109:AI109),IF(AJ$2&gt;=$D109,$C109-SUM($G109:AI109),$C109/$D109))</f>
        <v>1.804411543359417E-2</v>
      </c>
      <c r="AK109" s="232">
        <f ca="1">IF($C109&lt;0,$C109-SUM($G109:AJ109),IF(AK$2&gt;=$D109,$C109-SUM($G109:AJ109),$C109/$D109))</f>
        <v>1.804411543359417E-2</v>
      </c>
      <c r="AL109" s="232">
        <f ca="1">IF($C109&lt;0,$C109-SUM($G109:AK109),IF(AL$2&gt;=$D109,$C109-SUM($G109:AK109),$C109/$D109))</f>
        <v>1.804411543359417E-2</v>
      </c>
      <c r="AM109" s="232">
        <f ca="1">IF($C109&lt;0,$C109-SUM($G109:AL109),IF(AM$2&gt;=$D109,$C109-SUM($G109:AL109),$C109/$D109))</f>
        <v>1.804411543359417E-2</v>
      </c>
      <c r="AN109" s="232">
        <f ca="1">IF($C109&lt;0,$C109-SUM($G109:AM109),IF(AN$2&gt;=$D109,$C109-SUM($G109:AM109),$C109/$D109))</f>
        <v>1.804411543359417E-2</v>
      </c>
      <c r="AO109" s="232">
        <f ca="1">IF($C109&lt;0,$C109-SUM($G109:AN109),IF(AO$2&gt;=$D109,$C109-SUM($G109:AN109),$C109/$D109))</f>
        <v>1.804411543359417E-2</v>
      </c>
      <c r="AP109" s="232">
        <f ca="1">IF($C109&lt;0,$C109-SUM($G109:AO109),IF(AP$2&gt;=$D109,$C109-SUM($G109:AO109),$C109/$D109))</f>
        <v>1.804411543359417E-2</v>
      </c>
      <c r="AQ109" s="232">
        <f ca="1">IF($C109&lt;0,$C109-SUM($G109:AP109),IF(AQ$2&gt;=$D109,$C109-SUM($G109:AP109),$C109/$D109))</f>
        <v>1.804411543359417E-2</v>
      </c>
      <c r="AR109" s="232">
        <f ca="1">IF($C109&lt;0,$C109-SUM($G109:AQ109),IF(AR$2&gt;=$D109,$C109-SUM($G109:AQ109),$C109/$D109))</f>
        <v>1.804411543359417E-2</v>
      </c>
      <c r="AS109" s="232">
        <f ca="1">IF($C109&lt;0,$C109-SUM($G109:AR109),IF(AS$2&gt;=$D109,$C109-SUM($G109:AR109),$C109/$D109))</f>
        <v>1.804411543359417E-2</v>
      </c>
      <c r="AT109" s="232">
        <f ca="1">IF($C109&lt;0,$C109-SUM($G109:AS109),IF(AT$2&gt;=$D109,$C109-SUM($G109:AS109),$C109/$D109))</f>
        <v>1.804411543359417E-2</v>
      </c>
      <c r="AU109" s="232">
        <f ca="1">IF($C109&lt;0,$C109-SUM($G109:AT109),IF(AU$2&gt;=$D109,$C109-SUM($G109:AT109),$C109/$D109))</f>
        <v>1.804411543359417E-2</v>
      </c>
      <c r="AV109" s="232">
        <f ca="1">IF($C109&lt;0,$C109-SUM($G109:AU109),IF(AV$2&gt;=$D109,$C109-SUM($G109:AU109),$C109/$D109))</f>
        <v>1.804411543359417E-2</v>
      </c>
      <c r="AW109" s="232">
        <f ca="1">IF($C109&lt;0,$C109-SUM($G109:AV109),IF(AW$2&gt;=$D109,$C109-SUM($G109:AV109),$C109/$D109))</f>
        <v>1.804411543359417E-2</v>
      </c>
      <c r="AX109" s="232">
        <f ca="1">IF($C109&lt;0,$C109-SUM($G109:AW109),IF(AX$2&gt;=$D109,$C109-SUM($G109:AW109),$C109/$D109))</f>
        <v>1.804411543359417E-2</v>
      </c>
      <c r="AY109" s="232">
        <f ca="1">IF($C109&lt;0,$C109-SUM($G109:AX109),IF(AY$2&gt;=$D109,$C109-SUM($G109:AX109),$C109/$D109))</f>
        <v>1.804411543359417E-2</v>
      </c>
      <c r="AZ109" s="232">
        <f ca="1">IF($C109&lt;0,$C109-SUM($G109:AY109),IF(AZ$2&gt;=$D109,$C109-SUM($G109:AY109),$C109/$D109))</f>
        <v>1.804411543359417E-2</v>
      </c>
      <c r="BA109" s="232">
        <f ca="1">IF($C109&lt;0,$C109-SUM($G109:AZ109),IF(BA$2&gt;=$D109,$C109-SUM($G109:AZ109),$C109/$D109))</f>
        <v>1.804411543359417E-2</v>
      </c>
      <c r="BB109" s="232">
        <f ca="1">IF($C109&lt;0,$C109-SUM($G109:BA109),IF(BB$2&gt;=$D109,$C109-SUM($G109:BA109),$C109/$D109))</f>
        <v>1.804411543359417E-2</v>
      </c>
      <c r="BC109" s="232">
        <f ca="1">IF($C109&lt;0,$C109-SUM($G109:BB109),IF(BC$2&gt;=$D109,$C109-SUM($G109:BB109),$C109/$D109))</f>
        <v>1.8044115433593744E-2</v>
      </c>
      <c r="BD109" s="232">
        <f ca="1">IF($C109&lt;0,$C109-SUM($G109:BC109),IF(BD$2&gt;=$D109,$C109-SUM($G109:BC109),$C109/$D109))</f>
        <v>0</v>
      </c>
      <c r="BE109" s="232">
        <f ca="1">IF($C109&lt;0,$C109-SUM($G109:BD109),IF(BE$2&gt;=$D109,$C109-SUM($G109:BD109),$C109/$D109))</f>
        <v>0</v>
      </c>
      <c r="BF109" s="232">
        <f ca="1">IF($C109&lt;0,$C109-SUM($G109:BE109),IF(BF$2&gt;=$D109,$C109-SUM($G109:BE109),$C109/$D109))</f>
        <v>0</v>
      </c>
      <c r="BG109" s="232">
        <f ca="1">IF($C109&lt;0,$C109-SUM($G109:BF109),IF(BG$2&gt;=$D109,$C109-SUM($G109:BF109),$C109/$D109))</f>
        <v>0</v>
      </c>
      <c r="BH109" s="232">
        <f ca="1">IF($C109&lt;0,$C109-SUM($G109:BG109),IF(BH$2&gt;=$D109,$C109-SUM($G109:BG109),$C109/$D109))</f>
        <v>0</v>
      </c>
      <c r="BI109" s="232">
        <f ca="1">IF($C109&lt;0,$C109-SUM($G109:BH109),IF(BI$2&gt;=$D109,$C109-SUM($G109:BH109),$C109/$D109))</f>
        <v>0</v>
      </c>
      <c r="BJ109" s="232">
        <f ca="1">IF($C109&lt;0,$C109-SUM($G109:BI109),IF(BJ$2&gt;=$D109,$C109-SUM($G109:BI109),$C109/$D109))</f>
        <v>0</v>
      </c>
      <c r="BK109" s="232">
        <f ca="1">IF($C109&lt;0,$C109-SUM($G109:BJ109),IF(BK$2&gt;=$D109,$C109-SUM($G109:BJ109),$C109/$D109))</f>
        <v>0</v>
      </c>
      <c r="BL109" s="232">
        <f ca="1">IF($C109&lt;0,$C109-SUM($G109:BK109),IF(BL$2&gt;=$D109,$C109-SUM($G109:BK109),$C109/$D109))</f>
        <v>0</v>
      </c>
      <c r="BM109" s="232">
        <f ca="1">IF($C109&lt;0,$C109-SUM($G109:BL109),IF(BM$2&gt;=$D109,$C109-SUM($G109:BL109),$C109/$D109))</f>
        <v>0</v>
      </c>
      <c r="BN109" s="232">
        <f ca="1">IF($C109&lt;0,$C109-SUM($G109:BM109),IF(BN$2&gt;=$D109,$C109-SUM($G109:BM109),$C109/$D109))</f>
        <v>0</v>
      </c>
      <c r="BO109" s="232">
        <f ca="1">IF($C109&lt;0,$C109-SUM($G109:BN109),IF(BO$2&gt;=$D109,$C109-SUM($G109:BN109),$C109/$D109))</f>
        <v>0</v>
      </c>
    </row>
    <row r="110" spans="1:67" hidden="1" outlineLevel="1">
      <c r="A110" s="268">
        <v>5</v>
      </c>
      <c r="B110" s="233">
        <f ca="1">(INDEX('Inputs - Summary'!$J$59:$N$68,MATCH(A104,'Inputs - Summary'!$C$59:$C$68,0),A110)/OFFSET('Inputs - Summary'!$I$18,0,A110))-SUMIFS('Inputs - Summary'!$O$74:$O$153,'Inputs - Summary'!$C$74:$C$153,A104,'Inputs - Summary'!$D$74:$D$153,A110)</f>
        <v>0.43338076689782262</v>
      </c>
      <c r="C110" s="227">
        <f t="shared" ca="1" si="76"/>
        <v>0.47506869637897303</v>
      </c>
      <c r="D110" s="228">
        <f>MAX(0,INDEX('Inputs - Summary'!$F$43:$F$52,MATCH(A104,'Inputs - Summary'!$C$43:$C$52,0))-5+A110)</f>
        <v>50</v>
      </c>
      <c r="E110" s="229">
        <f t="shared" ca="1" si="77"/>
        <v>0</v>
      </c>
      <c r="F110" s="230">
        <f t="shared" ca="1" si="78"/>
        <v>0.47506869637897303</v>
      </c>
      <c r="G110" s="231">
        <f t="shared" ca="1" si="79"/>
        <v>9.5013739275794599E-3</v>
      </c>
      <c r="H110" s="232">
        <f ca="1">IF($C110&lt;0,$C110-SUM($G110:G110),IF(H$2&gt;=$D110,$C110-SUM($G110:G110),$C110/$D110))</f>
        <v>9.5013739275794599E-3</v>
      </c>
      <c r="I110" s="232">
        <f ca="1">IF($C110&lt;0,$C110-SUM($G110:H110),IF(I$2&gt;=$D110,$C110-SUM($G110:H110),$C110/$D110))</f>
        <v>9.5013739275794599E-3</v>
      </c>
      <c r="J110" s="232">
        <f ca="1">IF($C110&lt;0,$C110-SUM($G110:I110),IF(J$2&gt;=$D110,$C110-SUM($G110:I110),$C110/$D110))</f>
        <v>9.5013739275794599E-3</v>
      </c>
      <c r="K110" s="232">
        <f ca="1">IF($C110&lt;0,$C110-SUM($G110:J110),IF(K$2&gt;=$D110,$C110-SUM($G110:J110),$C110/$D110))</f>
        <v>9.5013739275794599E-3</v>
      </c>
      <c r="L110" s="232">
        <f ca="1">IF($C110&lt;0,$C110-SUM($G110:K110),IF(L$2&gt;=$D110,$C110-SUM($G110:K110),$C110/$D110))</f>
        <v>9.5013739275794599E-3</v>
      </c>
      <c r="M110" s="232">
        <f ca="1">IF($C110&lt;0,$C110-SUM($G110:L110),IF(M$2&gt;=$D110,$C110-SUM($G110:L110),$C110/$D110))</f>
        <v>9.5013739275794599E-3</v>
      </c>
      <c r="N110" s="232">
        <f ca="1">IF($C110&lt;0,$C110-SUM($G110:M110),IF(N$2&gt;=$D110,$C110-SUM($G110:M110),$C110/$D110))</f>
        <v>9.5013739275794599E-3</v>
      </c>
      <c r="O110" s="232">
        <f ca="1">IF($C110&lt;0,$C110-SUM($G110:N110),IF(O$2&gt;=$D110,$C110-SUM($G110:N110),$C110/$D110))</f>
        <v>9.5013739275794599E-3</v>
      </c>
      <c r="P110" s="232">
        <f ca="1">IF($C110&lt;0,$C110-SUM($G110:O110),IF(P$2&gt;=$D110,$C110-SUM($G110:O110),$C110/$D110))</f>
        <v>9.5013739275794599E-3</v>
      </c>
      <c r="Q110" s="232">
        <f ca="1">IF($C110&lt;0,$C110-SUM($G110:P110),IF(Q$2&gt;=$D110,$C110-SUM($G110:P110),$C110/$D110))</f>
        <v>9.5013739275794599E-3</v>
      </c>
      <c r="R110" s="232">
        <f ca="1">IF($C110&lt;0,$C110-SUM($G110:Q110),IF(R$2&gt;=$D110,$C110-SUM($G110:Q110),$C110/$D110))</f>
        <v>9.5013739275794599E-3</v>
      </c>
      <c r="S110" s="232">
        <f ca="1">IF($C110&lt;0,$C110-SUM($G110:R110),IF(S$2&gt;=$D110,$C110-SUM($G110:R110),$C110/$D110))</f>
        <v>9.5013739275794599E-3</v>
      </c>
      <c r="T110" s="232">
        <f ca="1">IF($C110&lt;0,$C110-SUM($G110:S110),IF(T$2&gt;=$D110,$C110-SUM($G110:S110),$C110/$D110))</f>
        <v>9.5013739275794599E-3</v>
      </c>
      <c r="U110" s="232">
        <f ca="1">IF($C110&lt;0,$C110-SUM($G110:T110),IF(U$2&gt;=$D110,$C110-SUM($G110:T110),$C110/$D110))</f>
        <v>9.5013739275794599E-3</v>
      </c>
      <c r="V110" s="232">
        <f ca="1">IF($C110&lt;0,$C110-SUM($G110:U110),IF(V$2&gt;=$D110,$C110-SUM($G110:U110),$C110/$D110))</f>
        <v>9.5013739275794599E-3</v>
      </c>
      <c r="W110" s="232">
        <f ca="1">IF($C110&lt;0,$C110-SUM($G110:V110),IF(W$2&gt;=$D110,$C110-SUM($G110:V110),$C110/$D110))</f>
        <v>9.5013739275794599E-3</v>
      </c>
      <c r="X110" s="232">
        <f ca="1">IF($C110&lt;0,$C110-SUM($G110:W110),IF(X$2&gt;=$D110,$C110-SUM($G110:W110),$C110/$D110))</f>
        <v>9.5013739275794599E-3</v>
      </c>
      <c r="Y110" s="232">
        <f ca="1">IF($C110&lt;0,$C110-SUM($G110:X110),IF(Y$2&gt;=$D110,$C110-SUM($G110:X110),$C110/$D110))</f>
        <v>9.5013739275794599E-3</v>
      </c>
      <c r="Z110" s="232">
        <f ca="1">IF($C110&lt;0,$C110-SUM($G110:Y110),IF(Z$2&gt;=$D110,$C110-SUM($G110:Y110),$C110/$D110))</f>
        <v>9.5013739275794599E-3</v>
      </c>
      <c r="AA110" s="232">
        <f ca="1">IF($C110&lt;0,$C110-SUM($G110:Z110),IF(AA$2&gt;=$D110,$C110-SUM($G110:Z110),$C110/$D110))</f>
        <v>9.5013739275794599E-3</v>
      </c>
      <c r="AB110" s="232">
        <f ca="1">IF($C110&lt;0,$C110-SUM($G110:AA110),IF(AB$2&gt;=$D110,$C110-SUM($G110:AA110),$C110/$D110))</f>
        <v>9.5013739275794599E-3</v>
      </c>
      <c r="AC110" s="232">
        <f ca="1">IF($C110&lt;0,$C110-SUM($G110:AB110),IF(AC$2&gt;=$D110,$C110-SUM($G110:AB110),$C110/$D110))</f>
        <v>9.5013739275794599E-3</v>
      </c>
      <c r="AD110" s="232">
        <f ca="1">IF($C110&lt;0,$C110-SUM($G110:AC110),IF(AD$2&gt;=$D110,$C110-SUM($G110:AC110),$C110/$D110))</f>
        <v>9.5013739275794599E-3</v>
      </c>
      <c r="AE110" s="232">
        <f ca="1">IF($C110&lt;0,$C110-SUM($G110:AD110),IF(AE$2&gt;=$D110,$C110-SUM($G110:AD110),$C110/$D110))</f>
        <v>9.5013739275794599E-3</v>
      </c>
      <c r="AF110" s="232">
        <f ca="1">IF($C110&lt;0,$C110-SUM($G110:AE110),IF(AF$2&gt;=$D110,$C110-SUM($G110:AE110),$C110/$D110))</f>
        <v>9.5013739275794599E-3</v>
      </c>
      <c r="AG110" s="232">
        <f ca="1">IF($C110&lt;0,$C110-SUM($G110:AF110),IF(AG$2&gt;=$D110,$C110-SUM($G110:AF110),$C110/$D110))</f>
        <v>9.5013739275794599E-3</v>
      </c>
      <c r="AH110" s="232">
        <f ca="1">IF($C110&lt;0,$C110-SUM($G110:AG110),IF(AH$2&gt;=$D110,$C110-SUM($G110:AG110),$C110/$D110))</f>
        <v>9.5013739275794599E-3</v>
      </c>
      <c r="AI110" s="232">
        <f ca="1">IF($C110&lt;0,$C110-SUM($G110:AH110),IF(AI$2&gt;=$D110,$C110-SUM($G110:AH110),$C110/$D110))</f>
        <v>9.5013739275794599E-3</v>
      </c>
      <c r="AJ110" s="232">
        <f ca="1">IF($C110&lt;0,$C110-SUM($G110:AI110),IF(AJ$2&gt;=$D110,$C110-SUM($G110:AI110),$C110/$D110))</f>
        <v>9.5013739275794599E-3</v>
      </c>
      <c r="AK110" s="232">
        <f ca="1">IF($C110&lt;0,$C110-SUM($G110:AJ110),IF(AK$2&gt;=$D110,$C110-SUM($G110:AJ110),$C110/$D110))</f>
        <v>9.5013739275794599E-3</v>
      </c>
      <c r="AL110" s="232">
        <f ca="1">IF($C110&lt;0,$C110-SUM($G110:AK110),IF(AL$2&gt;=$D110,$C110-SUM($G110:AK110),$C110/$D110))</f>
        <v>9.5013739275794599E-3</v>
      </c>
      <c r="AM110" s="232">
        <f ca="1">IF($C110&lt;0,$C110-SUM($G110:AL110),IF(AM$2&gt;=$D110,$C110-SUM($G110:AL110),$C110/$D110))</f>
        <v>9.5013739275794599E-3</v>
      </c>
      <c r="AN110" s="232">
        <f ca="1">IF($C110&lt;0,$C110-SUM($G110:AM110),IF(AN$2&gt;=$D110,$C110-SUM($G110:AM110),$C110/$D110))</f>
        <v>9.5013739275794599E-3</v>
      </c>
      <c r="AO110" s="232">
        <f ca="1">IF($C110&lt;0,$C110-SUM($G110:AN110),IF(AO$2&gt;=$D110,$C110-SUM($G110:AN110),$C110/$D110))</f>
        <v>9.5013739275794599E-3</v>
      </c>
      <c r="AP110" s="232">
        <f ca="1">IF($C110&lt;0,$C110-SUM($G110:AO110),IF(AP$2&gt;=$D110,$C110-SUM($G110:AO110),$C110/$D110))</f>
        <v>9.5013739275794599E-3</v>
      </c>
      <c r="AQ110" s="232">
        <f ca="1">IF($C110&lt;0,$C110-SUM($G110:AP110),IF(AQ$2&gt;=$D110,$C110-SUM($G110:AP110),$C110/$D110))</f>
        <v>9.5013739275794599E-3</v>
      </c>
      <c r="AR110" s="232">
        <f ca="1">IF($C110&lt;0,$C110-SUM($G110:AQ110),IF(AR$2&gt;=$D110,$C110-SUM($G110:AQ110),$C110/$D110))</f>
        <v>9.5013739275794599E-3</v>
      </c>
      <c r="AS110" s="232">
        <f ca="1">IF($C110&lt;0,$C110-SUM($G110:AR110),IF(AS$2&gt;=$D110,$C110-SUM($G110:AR110),$C110/$D110))</f>
        <v>9.5013739275794599E-3</v>
      </c>
      <c r="AT110" s="232">
        <f ca="1">IF($C110&lt;0,$C110-SUM($G110:AS110),IF(AT$2&gt;=$D110,$C110-SUM($G110:AS110),$C110/$D110))</f>
        <v>9.5013739275794599E-3</v>
      </c>
      <c r="AU110" s="232">
        <f ca="1">IF($C110&lt;0,$C110-SUM($G110:AT110),IF(AU$2&gt;=$D110,$C110-SUM($G110:AT110),$C110/$D110))</f>
        <v>9.5013739275794599E-3</v>
      </c>
      <c r="AV110" s="232">
        <f ca="1">IF($C110&lt;0,$C110-SUM($G110:AU110),IF(AV$2&gt;=$D110,$C110-SUM($G110:AU110),$C110/$D110))</f>
        <v>9.5013739275794599E-3</v>
      </c>
      <c r="AW110" s="232">
        <f ca="1">IF($C110&lt;0,$C110-SUM($G110:AV110),IF(AW$2&gt;=$D110,$C110-SUM($G110:AV110),$C110/$D110))</f>
        <v>9.5013739275794599E-3</v>
      </c>
      <c r="AX110" s="232">
        <f ca="1">IF($C110&lt;0,$C110-SUM($G110:AW110),IF(AX$2&gt;=$D110,$C110-SUM($G110:AW110),$C110/$D110))</f>
        <v>9.5013739275794599E-3</v>
      </c>
      <c r="AY110" s="232">
        <f ca="1">IF($C110&lt;0,$C110-SUM($G110:AX110),IF(AY$2&gt;=$D110,$C110-SUM($G110:AX110),$C110/$D110))</f>
        <v>9.5013739275794599E-3</v>
      </c>
      <c r="AZ110" s="232">
        <f ca="1">IF($C110&lt;0,$C110-SUM($G110:AY110),IF(AZ$2&gt;=$D110,$C110-SUM($G110:AY110),$C110/$D110))</f>
        <v>9.5013739275794599E-3</v>
      </c>
      <c r="BA110" s="232">
        <f ca="1">IF($C110&lt;0,$C110-SUM($G110:AZ110),IF(BA$2&gt;=$D110,$C110-SUM($G110:AZ110),$C110/$D110))</f>
        <v>9.5013739275794599E-3</v>
      </c>
      <c r="BB110" s="232">
        <f ca="1">IF($C110&lt;0,$C110-SUM($G110:BA110),IF(BB$2&gt;=$D110,$C110-SUM($G110:BA110),$C110/$D110))</f>
        <v>9.5013739275794599E-3</v>
      </c>
      <c r="BC110" s="232">
        <f ca="1">IF($C110&lt;0,$C110-SUM($G110:BB110),IF(BC$2&gt;=$D110,$C110-SUM($G110:BB110),$C110/$D110))</f>
        <v>9.5013739275794599E-3</v>
      </c>
      <c r="BD110" s="232">
        <f ca="1">IF($C110&lt;0,$C110-SUM($G110:BC110),IF(BD$2&gt;=$D110,$C110-SUM($G110:BC110),$C110/$D110))</f>
        <v>9.5013739275799369E-3</v>
      </c>
      <c r="BE110" s="232">
        <f ca="1">IF($C110&lt;0,$C110-SUM($G110:BD110),IF(BE$2&gt;=$D110,$C110-SUM($G110:BD110),$C110/$D110))</f>
        <v>0</v>
      </c>
      <c r="BF110" s="232">
        <f ca="1">IF($C110&lt;0,$C110-SUM($G110:BE110),IF(BF$2&gt;=$D110,$C110-SUM($G110:BE110),$C110/$D110))</f>
        <v>0</v>
      </c>
      <c r="BG110" s="232">
        <f ca="1">IF($C110&lt;0,$C110-SUM($G110:BF110),IF(BG$2&gt;=$D110,$C110-SUM($G110:BF110),$C110/$D110))</f>
        <v>0</v>
      </c>
      <c r="BH110" s="232">
        <f ca="1">IF($C110&lt;0,$C110-SUM($G110:BG110),IF(BH$2&gt;=$D110,$C110-SUM($G110:BG110),$C110/$D110))</f>
        <v>0</v>
      </c>
      <c r="BI110" s="232">
        <f ca="1">IF($C110&lt;0,$C110-SUM($G110:BH110),IF(BI$2&gt;=$D110,$C110-SUM($G110:BH110),$C110/$D110))</f>
        <v>0</v>
      </c>
      <c r="BJ110" s="232">
        <f ca="1">IF($C110&lt;0,$C110-SUM($G110:BI110),IF(BJ$2&gt;=$D110,$C110-SUM($G110:BI110),$C110/$D110))</f>
        <v>0</v>
      </c>
      <c r="BK110" s="232">
        <f ca="1">IF($C110&lt;0,$C110-SUM($G110:BJ110),IF(BK$2&gt;=$D110,$C110-SUM($G110:BJ110),$C110/$D110))</f>
        <v>0</v>
      </c>
      <c r="BL110" s="232">
        <f ca="1">IF($C110&lt;0,$C110-SUM($G110:BK110),IF(BL$2&gt;=$D110,$C110-SUM($G110:BK110),$C110/$D110))</f>
        <v>0</v>
      </c>
      <c r="BM110" s="232">
        <f ca="1">IF($C110&lt;0,$C110-SUM($G110:BL110),IF(BM$2&gt;=$D110,$C110-SUM($G110:BL110),$C110/$D110))</f>
        <v>0</v>
      </c>
      <c r="BN110" s="232">
        <f ca="1">IF($C110&lt;0,$C110-SUM($G110:BM110),IF(BN$2&gt;=$D110,$C110-SUM($G110:BM110),$C110/$D110))</f>
        <v>0</v>
      </c>
      <c r="BO110" s="232">
        <f ca="1">IF($C110&lt;0,$C110-SUM($G110:BN110),IF(BO$2&gt;=$D110,$C110-SUM($G110:BN110),$C110/$D110))</f>
        <v>0</v>
      </c>
    </row>
    <row r="111" spans="1:67" collapsed="1">
      <c r="A111" s="212"/>
      <c r="B111" s="234">
        <f ca="1">SUM(B105:B110)</f>
        <v>2.7936892315822606</v>
      </c>
      <c r="C111" s="235">
        <f ca="1">SUM(C105:C110)</f>
        <v>3.0624208610731207</v>
      </c>
      <c r="D111" s="254">
        <f ca="1">IFERROR(SUMPRODUCT(C105:C110,D105:D110)/C111,0)</f>
        <v>47.486653847002231</v>
      </c>
      <c r="E111" s="236">
        <f t="shared" ca="1" si="77"/>
        <v>0</v>
      </c>
      <c r="F111" s="237">
        <f t="shared" ref="F111:AK111" ca="1" si="80">SUM(F105:F110)</f>
        <v>3.0624208610731207</v>
      </c>
      <c r="G111" s="238">
        <f t="shared" ca="1" si="80"/>
        <v>6.4571369979609147E-2</v>
      </c>
      <c r="H111" s="238">
        <f t="shared" ca="1" si="80"/>
        <v>6.4571369979609147E-2</v>
      </c>
      <c r="I111" s="238">
        <f t="shared" ca="1" si="80"/>
        <v>6.4571369979609147E-2</v>
      </c>
      <c r="J111" s="238">
        <f t="shared" ca="1" si="80"/>
        <v>6.4571369979609147E-2</v>
      </c>
      <c r="K111" s="238">
        <f t="shared" ca="1" si="80"/>
        <v>6.4571369979609147E-2</v>
      </c>
      <c r="L111" s="238">
        <f t="shared" ca="1" si="80"/>
        <v>6.4571369979609147E-2</v>
      </c>
      <c r="M111" s="238">
        <f t="shared" ca="1" si="80"/>
        <v>6.4571369979609147E-2</v>
      </c>
      <c r="N111" s="238">
        <f t="shared" ca="1" si="80"/>
        <v>6.4571369979609147E-2</v>
      </c>
      <c r="O111" s="238">
        <f t="shared" ca="1" si="80"/>
        <v>6.4571369979609147E-2</v>
      </c>
      <c r="P111" s="238">
        <f t="shared" ca="1" si="80"/>
        <v>6.4571369979609147E-2</v>
      </c>
      <c r="Q111" s="238">
        <f t="shared" ca="1" si="80"/>
        <v>6.4571369979609147E-2</v>
      </c>
      <c r="R111" s="238">
        <f t="shared" ca="1" si="80"/>
        <v>6.4571369979609147E-2</v>
      </c>
      <c r="S111" s="238">
        <f t="shared" ca="1" si="80"/>
        <v>6.4571369979609147E-2</v>
      </c>
      <c r="T111" s="238">
        <f t="shared" ca="1" si="80"/>
        <v>6.4571369979609147E-2</v>
      </c>
      <c r="U111" s="238">
        <f t="shared" ca="1" si="80"/>
        <v>6.4571369979609147E-2</v>
      </c>
      <c r="V111" s="238">
        <f t="shared" ca="1" si="80"/>
        <v>6.4571369979609147E-2</v>
      </c>
      <c r="W111" s="238">
        <f t="shared" ca="1" si="80"/>
        <v>6.4571369979609147E-2</v>
      </c>
      <c r="X111" s="238">
        <f t="shared" ca="1" si="80"/>
        <v>6.4571369979609147E-2</v>
      </c>
      <c r="Y111" s="238">
        <f t="shared" ca="1" si="80"/>
        <v>6.4571369979609147E-2</v>
      </c>
      <c r="Z111" s="238">
        <f t="shared" ca="1" si="80"/>
        <v>6.4571369979609147E-2</v>
      </c>
      <c r="AA111" s="238">
        <f t="shared" ca="1" si="80"/>
        <v>6.4571369979609147E-2</v>
      </c>
      <c r="AB111" s="238">
        <f t="shared" ca="1" si="80"/>
        <v>6.4571369979609147E-2</v>
      </c>
      <c r="AC111" s="238">
        <f t="shared" ca="1" si="80"/>
        <v>6.4571369979609147E-2</v>
      </c>
      <c r="AD111" s="238">
        <f t="shared" ca="1" si="80"/>
        <v>6.4571369979609147E-2</v>
      </c>
      <c r="AE111" s="238">
        <f t="shared" ca="1" si="80"/>
        <v>6.4571369979609147E-2</v>
      </c>
      <c r="AF111" s="238">
        <f t="shared" ca="1" si="80"/>
        <v>6.4571369979609147E-2</v>
      </c>
      <c r="AG111" s="238">
        <f t="shared" ca="1" si="80"/>
        <v>6.4571369979609147E-2</v>
      </c>
      <c r="AH111" s="238">
        <f t="shared" ca="1" si="80"/>
        <v>6.4571369979609147E-2</v>
      </c>
      <c r="AI111" s="238">
        <f t="shared" ca="1" si="80"/>
        <v>6.4571369979609147E-2</v>
      </c>
      <c r="AJ111" s="238">
        <f t="shared" ca="1" si="80"/>
        <v>6.4571369979609147E-2</v>
      </c>
      <c r="AK111" s="238">
        <f t="shared" ca="1" si="80"/>
        <v>6.4571369979609147E-2</v>
      </c>
      <c r="AL111" s="238">
        <f t="shared" ref="AL111:BO111" ca="1" si="81">SUM(AL105:AL110)</f>
        <v>6.4571369979609147E-2</v>
      </c>
      <c r="AM111" s="238">
        <f t="shared" ca="1" si="81"/>
        <v>6.4571369979609147E-2</v>
      </c>
      <c r="AN111" s="238">
        <f t="shared" ca="1" si="81"/>
        <v>6.4571369979609147E-2</v>
      </c>
      <c r="AO111" s="238">
        <f t="shared" ca="1" si="81"/>
        <v>6.4571369979609147E-2</v>
      </c>
      <c r="AP111" s="238">
        <f t="shared" ca="1" si="81"/>
        <v>6.4571369979609147E-2</v>
      </c>
      <c r="AQ111" s="238">
        <f t="shared" ca="1" si="81"/>
        <v>6.4571369979609147E-2</v>
      </c>
      <c r="AR111" s="238">
        <f t="shared" ca="1" si="81"/>
        <v>6.4571369979609147E-2</v>
      </c>
      <c r="AS111" s="238">
        <f t="shared" ca="1" si="81"/>
        <v>6.4571369979609147E-2</v>
      </c>
      <c r="AT111" s="238">
        <f t="shared" ca="1" si="81"/>
        <v>6.4571369979609147E-2</v>
      </c>
      <c r="AU111" s="238">
        <f t="shared" ca="1" si="81"/>
        <v>6.4571369979609147E-2</v>
      </c>
      <c r="AV111" s="238">
        <f t="shared" ca="1" si="81"/>
        <v>6.4571369979609147E-2</v>
      </c>
      <c r="AW111" s="238">
        <f t="shared" ca="1" si="81"/>
        <v>6.4571369979609147E-2</v>
      </c>
      <c r="AX111" s="238">
        <f t="shared" ca="1" si="81"/>
        <v>6.4571369979609147E-2</v>
      </c>
      <c r="AY111" s="238">
        <f t="shared" ca="1" si="81"/>
        <v>6.4571369979609147E-2</v>
      </c>
      <c r="AZ111" s="238">
        <f t="shared" ca="1" si="81"/>
        <v>6.4571369979608342E-2</v>
      </c>
      <c r="BA111" s="238">
        <f t="shared" ca="1" si="81"/>
        <v>2.7545489361173632E-2</v>
      </c>
      <c r="BB111" s="238">
        <f t="shared" ca="1" si="81"/>
        <v>2.7545489361173632E-2</v>
      </c>
      <c r="BC111" s="238">
        <f t="shared" ca="1" si="81"/>
        <v>2.7545489361173202E-2</v>
      </c>
      <c r="BD111" s="238">
        <f t="shared" ca="1" si="81"/>
        <v>9.5013739275799369E-3</v>
      </c>
      <c r="BE111" s="238">
        <f t="shared" ca="1" si="81"/>
        <v>0</v>
      </c>
      <c r="BF111" s="238">
        <f t="shared" ca="1" si="81"/>
        <v>0</v>
      </c>
      <c r="BG111" s="238">
        <f t="shared" ca="1" si="81"/>
        <v>0</v>
      </c>
      <c r="BH111" s="238">
        <f t="shared" ca="1" si="81"/>
        <v>0</v>
      </c>
      <c r="BI111" s="238">
        <f t="shared" ca="1" si="81"/>
        <v>0</v>
      </c>
      <c r="BJ111" s="238">
        <f t="shared" ca="1" si="81"/>
        <v>0</v>
      </c>
      <c r="BK111" s="238">
        <f t="shared" ca="1" si="81"/>
        <v>0</v>
      </c>
      <c r="BL111" s="238">
        <f t="shared" ca="1" si="81"/>
        <v>0</v>
      </c>
      <c r="BM111" s="238">
        <f t="shared" ca="1" si="81"/>
        <v>0</v>
      </c>
      <c r="BN111" s="238">
        <f t="shared" ca="1" si="81"/>
        <v>0</v>
      </c>
      <c r="BO111" s="238">
        <f t="shared" ca="1" si="81"/>
        <v>0</v>
      </c>
    </row>
    <row r="112" spans="1:67">
      <c r="A112" s="239" t="s">
        <v>24</v>
      </c>
      <c r="C112" s="241">
        <f ca="1">C111-'Inputs - Summary'!N248</f>
        <v>0</v>
      </c>
    </row>
    <row r="115" spans="1:67" ht="15">
      <c r="A115" s="246" t="s">
        <v>87</v>
      </c>
    </row>
    <row r="116" spans="1:67" ht="25.5">
      <c r="A116" s="247"/>
      <c r="C116" s="217" t="s">
        <v>85</v>
      </c>
      <c r="D116" s="217" t="s">
        <v>11</v>
      </c>
      <c r="E116" s="218" t="s">
        <v>24</v>
      </c>
      <c r="F116" s="219" t="s">
        <v>86</v>
      </c>
      <c r="G116" s="257">
        <f t="shared" ref="G116:AL116" si="82">G$4</f>
        <v>2018</v>
      </c>
      <c r="H116" s="220">
        <f t="shared" si="82"/>
        <v>2019</v>
      </c>
      <c r="I116" s="220">
        <f t="shared" si="82"/>
        <v>2020</v>
      </c>
      <c r="J116" s="220">
        <f t="shared" si="82"/>
        <v>2021</v>
      </c>
      <c r="K116" s="248">
        <f t="shared" si="82"/>
        <v>2022</v>
      </c>
      <c r="L116" s="220">
        <f t="shared" si="82"/>
        <v>2023</v>
      </c>
      <c r="M116" s="220">
        <f t="shared" si="82"/>
        <v>2024</v>
      </c>
      <c r="N116" s="220">
        <f t="shared" si="82"/>
        <v>2025</v>
      </c>
      <c r="O116" s="220">
        <f t="shared" si="82"/>
        <v>2026</v>
      </c>
      <c r="P116" s="220">
        <f t="shared" si="82"/>
        <v>2027</v>
      </c>
      <c r="Q116" s="220">
        <f t="shared" si="82"/>
        <v>2028</v>
      </c>
      <c r="R116" s="220">
        <f t="shared" si="82"/>
        <v>2029</v>
      </c>
      <c r="S116" s="220">
        <f t="shared" si="82"/>
        <v>2030</v>
      </c>
      <c r="T116" s="220">
        <f t="shared" si="82"/>
        <v>2031</v>
      </c>
      <c r="U116" s="220">
        <f t="shared" si="82"/>
        <v>2032</v>
      </c>
      <c r="V116" s="220">
        <f t="shared" si="82"/>
        <v>2033</v>
      </c>
      <c r="W116" s="220">
        <f t="shared" si="82"/>
        <v>2034</v>
      </c>
      <c r="X116" s="220">
        <f t="shared" si="82"/>
        <v>2035</v>
      </c>
      <c r="Y116" s="220">
        <f t="shared" si="82"/>
        <v>2036</v>
      </c>
      <c r="Z116" s="220">
        <f t="shared" si="82"/>
        <v>2037</v>
      </c>
      <c r="AA116" s="220">
        <f t="shared" si="82"/>
        <v>2038</v>
      </c>
      <c r="AB116" s="220">
        <f t="shared" si="82"/>
        <v>2039</v>
      </c>
      <c r="AC116" s="220">
        <f t="shared" si="82"/>
        <v>2040</v>
      </c>
      <c r="AD116" s="220">
        <f t="shared" si="82"/>
        <v>2041</v>
      </c>
      <c r="AE116" s="220">
        <f t="shared" si="82"/>
        <v>2042</v>
      </c>
      <c r="AF116" s="220">
        <f t="shared" si="82"/>
        <v>2043</v>
      </c>
      <c r="AG116" s="220">
        <f t="shared" si="82"/>
        <v>2044</v>
      </c>
      <c r="AH116" s="220">
        <f t="shared" si="82"/>
        <v>2045</v>
      </c>
      <c r="AI116" s="220">
        <f t="shared" si="82"/>
        <v>2046</v>
      </c>
      <c r="AJ116" s="220">
        <f t="shared" si="82"/>
        <v>2047</v>
      </c>
      <c r="AK116" s="220">
        <f t="shared" si="82"/>
        <v>2048</v>
      </c>
      <c r="AL116" s="220">
        <f t="shared" si="82"/>
        <v>2049</v>
      </c>
      <c r="AM116" s="220">
        <f t="shared" ref="AM116:BO116" si="83">AM$4</f>
        <v>2050</v>
      </c>
      <c r="AN116" s="220">
        <f t="shared" si="83"/>
        <v>2051</v>
      </c>
      <c r="AO116" s="220">
        <f t="shared" si="83"/>
        <v>2052</v>
      </c>
      <c r="AP116" s="220">
        <f t="shared" si="83"/>
        <v>2053</v>
      </c>
      <c r="AQ116" s="220">
        <f t="shared" si="83"/>
        <v>2054</v>
      </c>
      <c r="AR116" s="220">
        <f t="shared" si="83"/>
        <v>2055</v>
      </c>
      <c r="AS116" s="220">
        <f t="shared" si="83"/>
        <v>2056</v>
      </c>
      <c r="AT116" s="220">
        <f t="shared" si="83"/>
        <v>2057</v>
      </c>
      <c r="AU116" s="220">
        <f t="shared" si="83"/>
        <v>2058</v>
      </c>
      <c r="AV116" s="220">
        <f t="shared" si="83"/>
        <v>2059</v>
      </c>
      <c r="AW116" s="220">
        <f t="shared" si="83"/>
        <v>2060</v>
      </c>
      <c r="AX116" s="220">
        <f t="shared" si="83"/>
        <v>2061</v>
      </c>
      <c r="AY116" s="220">
        <f t="shared" si="83"/>
        <v>2062</v>
      </c>
      <c r="AZ116" s="220">
        <f t="shared" si="83"/>
        <v>2063</v>
      </c>
      <c r="BA116" s="220">
        <f t="shared" si="83"/>
        <v>2064</v>
      </c>
      <c r="BB116" s="220">
        <f t="shared" si="83"/>
        <v>2065</v>
      </c>
      <c r="BC116" s="220">
        <f t="shared" si="83"/>
        <v>2066</v>
      </c>
      <c r="BD116" s="220">
        <f t="shared" si="83"/>
        <v>2067</v>
      </c>
      <c r="BE116" s="220">
        <f t="shared" si="83"/>
        <v>2068</v>
      </c>
      <c r="BF116" s="220">
        <f t="shared" si="83"/>
        <v>2069</v>
      </c>
      <c r="BG116" s="220">
        <f t="shared" si="83"/>
        <v>2070</v>
      </c>
      <c r="BH116" s="220">
        <f t="shared" si="83"/>
        <v>2071</v>
      </c>
      <c r="BI116" s="220">
        <f t="shared" si="83"/>
        <v>2072</v>
      </c>
      <c r="BJ116" s="220">
        <f t="shared" si="83"/>
        <v>2073</v>
      </c>
      <c r="BK116" s="220">
        <f t="shared" si="83"/>
        <v>2074</v>
      </c>
      <c r="BL116" s="220">
        <f t="shared" si="83"/>
        <v>2075</v>
      </c>
      <c r="BM116" s="220">
        <f t="shared" si="83"/>
        <v>2076</v>
      </c>
      <c r="BN116" s="220">
        <f t="shared" si="83"/>
        <v>2077</v>
      </c>
      <c r="BO116" s="220">
        <f t="shared" si="83"/>
        <v>2078</v>
      </c>
    </row>
    <row r="117" spans="1:67">
      <c r="A117" s="209" t="str">
        <f>'Inputs - Summary'!C235</f>
        <v>Transmission and distribution</v>
      </c>
      <c r="C117" s="260">
        <f>'Inputs - Summary'!N235</f>
        <v>597.27910579417335</v>
      </c>
      <c r="D117" s="256">
        <f ca="1">D12</f>
        <v>33.981674568016878</v>
      </c>
      <c r="E117" s="229" t="b">
        <f t="shared" ref="E117:E132" ca="1" si="84">ROUND(C117-SUM(G117:BO117),6)=0</f>
        <v>1</v>
      </c>
      <c r="F117" s="263">
        <f t="shared" ref="F117:F132" ca="1" si="85">SUM(G117:BO117)</f>
        <v>597.27910579417392</v>
      </c>
      <c r="G117" s="258">
        <f t="shared" ref="G117:AL117" ca="1" si="86">G12</f>
        <v>18.522224820872729</v>
      </c>
      <c r="H117" s="249">
        <f t="shared" ca="1" si="86"/>
        <v>18.522224820872729</v>
      </c>
      <c r="I117" s="249">
        <f t="shared" ca="1" si="86"/>
        <v>18.522224820872729</v>
      </c>
      <c r="J117" s="249">
        <f t="shared" ca="1" si="86"/>
        <v>18.522224820872729</v>
      </c>
      <c r="K117" s="250">
        <f t="shared" ca="1" si="86"/>
        <v>18.522224820872729</v>
      </c>
      <c r="L117" s="249">
        <f t="shared" ca="1" si="86"/>
        <v>18.522224820872729</v>
      </c>
      <c r="M117" s="249">
        <f t="shared" ca="1" si="86"/>
        <v>18.522224820872729</v>
      </c>
      <c r="N117" s="249">
        <f t="shared" ca="1" si="86"/>
        <v>18.522224820872729</v>
      </c>
      <c r="O117" s="249">
        <f t="shared" ca="1" si="86"/>
        <v>18.522224820872729</v>
      </c>
      <c r="P117" s="249">
        <f t="shared" ca="1" si="86"/>
        <v>18.522224820872729</v>
      </c>
      <c r="Q117" s="249">
        <f t="shared" ca="1" si="86"/>
        <v>18.522224820872729</v>
      </c>
      <c r="R117" s="249">
        <f t="shared" ca="1" si="86"/>
        <v>18.522224820872729</v>
      </c>
      <c r="S117" s="249">
        <f t="shared" ca="1" si="86"/>
        <v>18.522224820872729</v>
      </c>
      <c r="T117" s="249">
        <f t="shared" ca="1" si="86"/>
        <v>18.522224820872729</v>
      </c>
      <c r="U117" s="249">
        <f t="shared" ca="1" si="86"/>
        <v>18.522224820872729</v>
      </c>
      <c r="V117" s="249">
        <f t="shared" ca="1" si="86"/>
        <v>18.522224820872729</v>
      </c>
      <c r="W117" s="249">
        <f t="shared" ca="1" si="86"/>
        <v>18.522224820872729</v>
      </c>
      <c r="X117" s="249">
        <f t="shared" ca="1" si="86"/>
        <v>18.522224820872729</v>
      </c>
      <c r="Y117" s="249">
        <f t="shared" ca="1" si="86"/>
        <v>18.522224820872729</v>
      </c>
      <c r="Z117" s="249">
        <f t="shared" ca="1" si="86"/>
        <v>18.522224820872729</v>
      </c>
      <c r="AA117" s="249">
        <f t="shared" ca="1" si="86"/>
        <v>18.522224820872729</v>
      </c>
      <c r="AB117" s="249">
        <f t="shared" ca="1" si="86"/>
        <v>18.522224820872729</v>
      </c>
      <c r="AC117" s="249">
        <f t="shared" ca="1" si="86"/>
        <v>18.522224820872729</v>
      </c>
      <c r="AD117" s="249">
        <f t="shared" ca="1" si="86"/>
        <v>18.522224820872729</v>
      </c>
      <c r="AE117" s="249">
        <f t="shared" ca="1" si="86"/>
        <v>18.522224820872729</v>
      </c>
      <c r="AF117" s="249">
        <f t="shared" ca="1" si="86"/>
        <v>18.522224820872729</v>
      </c>
      <c r="AG117" s="249">
        <f t="shared" ca="1" si="86"/>
        <v>18.522224820872729</v>
      </c>
      <c r="AH117" s="249">
        <f t="shared" ca="1" si="86"/>
        <v>18.522224820872729</v>
      </c>
      <c r="AI117" s="249">
        <f t="shared" ca="1" si="86"/>
        <v>15.845525278882256</v>
      </c>
      <c r="AJ117" s="249">
        <f t="shared" ca="1" si="86"/>
        <v>3.2182597100069965</v>
      </c>
      <c r="AK117" s="249">
        <f t="shared" ca="1" si="86"/>
        <v>3.2182597100069965</v>
      </c>
      <c r="AL117" s="249">
        <f t="shared" ca="1" si="86"/>
        <v>3.2182597100069965</v>
      </c>
      <c r="AM117" s="249">
        <f t="shared" ref="AM117:BO117" ca="1" si="87">AM12</f>
        <v>3.2182597100069965</v>
      </c>
      <c r="AN117" s="249">
        <f t="shared" ca="1" si="87"/>
        <v>3.2182597100069965</v>
      </c>
      <c r="AO117" s="249">
        <f t="shared" ca="1" si="87"/>
        <v>3.2182597100069965</v>
      </c>
      <c r="AP117" s="249">
        <f t="shared" ca="1" si="87"/>
        <v>3.2182597100069965</v>
      </c>
      <c r="AQ117" s="249">
        <f t="shared" ca="1" si="87"/>
        <v>3.2182597100069965</v>
      </c>
      <c r="AR117" s="249">
        <f t="shared" ca="1" si="87"/>
        <v>3.2182597100069965</v>
      </c>
      <c r="AS117" s="249">
        <f t="shared" ca="1" si="87"/>
        <v>3.2182597100069965</v>
      </c>
      <c r="AT117" s="249">
        <f t="shared" ca="1" si="87"/>
        <v>3.2182597100069965</v>
      </c>
      <c r="AU117" s="249">
        <f t="shared" ca="1" si="87"/>
        <v>3.2182597100069965</v>
      </c>
      <c r="AV117" s="249">
        <f t="shared" ca="1" si="87"/>
        <v>3.2182597100069965</v>
      </c>
      <c r="AW117" s="249">
        <f t="shared" ca="1" si="87"/>
        <v>3.2182597100069965</v>
      </c>
      <c r="AX117" s="249">
        <f t="shared" ca="1" si="87"/>
        <v>3.2182597100069965</v>
      </c>
      <c r="AY117" s="249">
        <f t="shared" ca="1" si="87"/>
        <v>3.2182597100069965</v>
      </c>
      <c r="AZ117" s="249">
        <f t="shared" ca="1" si="87"/>
        <v>3.2182597100069903</v>
      </c>
      <c r="BA117" s="249">
        <f t="shared" ca="1" si="87"/>
        <v>2.9844192792810111</v>
      </c>
      <c r="BB117" s="249">
        <f t="shared" ca="1" si="87"/>
        <v>2.4058975363849893</v>
      </c>
      <c r="BC117" s="249">
        <f t="shared" ca="1" si="87"/>
        <v>1.8018313247078628</v>
      </c>
      <c r="BD117" s="249">
        <f t="shared" ca="1" si="87"/>
        <v>0.90872232036164746</v>
      </c>
      <c r="BE117" s="249">
        <f t="shared" ca="1" si="87"/>
        <v>0</v>
      </c>
      <c r="BF117" s="249">
        <f t="shared" ca="1" si="87"/>
        <v>0</v>
      </c>
      <c r="BG117" s="249">
        <f t="shared" ca="1" si="87"/>
        <v>0</v>
      </c>
      <c r="BH117" s="249">
        <f t="shared" ca="1" si="87"/>
        <v>0</v>
      </c>
      <c r="BI117" s="249">
        <f t="shared" ca="1" si="87"/>
        <v>0</v>
      </c>
      <c r="BJ117" s="249">
        <f t="shared" ca="1" si="87"/>
        <v>0</v>
      </c>
      <c r="BK117" s="249">
        <f t="shared" ca="1" si="87"/>
        <v>0</v>
      </c>
      <c r="BL117" s="249">
        <f t="shared" ca="1" si="87"/>
        <v>0</v>
      </c>
      <c r="BM117" s="249">
        <f t="shared" ca="1" si="87"/>
        <v>0</v>
      </c>
      <c r="BN117" s="249">
        <f t="shared" ca="1" si="87"/>
        <v>0</v>
      </c>
      <c r="BO117" s="249">
        <f t="shared" ca="1" si="87"/>
        <v>0</v>
      </c>
    </row>
    <row r="118" spans="1:67">
      <c r="A118" s="239" t="str">
        <f>'Inputs - Summary'!C236</f>
        <v>Pipeworks Mains (New)</v>
      </c>
      <c r="B118" s="239"/>
      <c r="C118" s="260">
        <f>'Inputs - Summary'!N236</f>
        <v>12.05790619867607</v>
      </c>
      <c r="D118" s="241">
        <v>5</v>
      </c>
      <c r="E118" s="229" t="b">
        <f t="shared" si="84"/>
        <v>1</v>
      </c>
      <c r="F118" s="264">
        <f t="shared" si="85"/>
        <v>12.057906198676068</v>
      </c>
      <c r="G118" s="259">
        <f>IF(G$2&gt;$D118,0,'Inputs - Summary'!$N236/$D118)</f>
        <v>2.4115812397352139</v>
      </c>
      <c r="H118" s="231">
        <f>IF(H$2&gt;$D118,0,'Inputs - Summary'!$N236/$D118)</f>
        <v>2.4115812397352139</v>
      </c>
      <c r="I118" s="231">
        <f>IF(I$2&gt;$D118,0,'Inputs - Summary'!$N236/$D118)</f>
        <v>2.4115812397352139</v>
      </c>
      <c r="J118" s="231">
        <f>IF(J$2&gt;$D118,0,'Inputs - Summary'!$N236/$D118)</f>
        <v>2.4115812397352139</v>
      </c>
      <c r="K118" s="251">
        <f>IF(K$2&gt;$D118,0,'Inputs - Summary'!$N236/$D118)</f>
        <v>2.4115812397352139</v>
      </c>
      <c r="L118" s="231">
        <f>IF(L$2&gt;$D118,0,'Inputs - Summary'!$N236/$D118)</f>
        <v>0</v>
      </c>
      <c r="M118" s="231">
        <f>IF(M$2&gt;$D118,0,'Inputs - Summary'!$N236/$D118)</f>
        <v>0</v>
      </c>
      <c r="N118" s="231">
        <f>IF(N$2&gt;$D118,0,'Inputs - Summary'!$N236/$D118)</f>
        <v>0</v>
      </c>
      <c r="O118" s="231">
        <f>IF(O$2&gt;$D118,0,'Inputs - Summary'!$N236/$D118)</f>
        <v>0</v>
      </c>
      <c r="P118" s="231">
        <f>IF(P$2&gt;$D118,0,'Inputs - Summary'!$N236/$D118)</f>
        <v>0</v>
      </c>
      <c r="Q118" s="231">
        <f>IF(Q$2&gt;$D118,0,'Inputs - Summary'!$N236/$D118)</f>
        <v>0</v>
      </c>
      <c r="R118" s="231">
        <f>IF(R$2&gt;$D118,0,'Inputs - Summary'!$N236/$D118)</f>
        <v>0</v>
      </c>
      <c r="S118" s="231">
        <f>IF(S$2&gt;$D118,0,'Inputs - Summary'!$N236/$D118)</f>
        <v>0</v>
      </c>
      <c r="T118" s="231">
        <f>IF(T$2&gt;$D118,0,'Inputs - Summary'!$N236/$D118)</f>
        <v>0</v>
      </c>
      <c r="U118" s="231">
        <f>IF(U$2&gt;$D118,0,'Inputs - Summary'!$N236/$D118)</f>
        <v>0</v>
      </c>
      <c r="V118" s="231">
        <f>IF(V$2&gt;$D118,0,'Inputs - Summary'!$N236/$D118)</f>
        <v>0</v>
      </c>
      <c r="W118" s="231">
        <f>IF(W$2&gt;$D118,0,'Inputs - Summary'!$N236/$D118)</f>
        <v>0</v>
      </c>
      <c r="X118" s="231">
        <f>IF(X$2&gt;$D118,0,'Inputs - Summary'!$N236/$D118)</f>
        <v>0</v>
      </c>
      <c r="Y118" s="231">
        <f>IF(Y$2&gt;$D118,0,'Inputs - Summary'!$N236/$D118)</f>
        <v>0</v>
      </c>
      <c r="Z118" s="231">
        <f>IF(Z$2&gt;$D118,0,'Inputs - Summary'!$N236/$D118)</f>
        <v>0</v>
      </c>
      <c r="AA118" s="231">
        <f>IF(AA$2&gt;$D118,0,'Inputs - Summary'!$N236/$D118)</f>
        <v>0</v>
      </c>
      <c r="AB118" s="231">
        <f>IF(AB$2&gt;$D118,0,'Inputs - Summary'!$N236/$D118)</f>
        <v>0</v>
      </c>
      <c r="AC118" s="231">
        <f>IF(AC$2&gt;$D118,0,'Inputs - Summary'!$N236/$D118)</f>
        <v>0</v>
      </c>
      <c r="AD118" s="231">
        <f>IF(AD$2&gt;$D118,0,'Inputs - Summary'!$N236/$D118)</f>
        <v>0</v>
      </c>
      <c r="AE118" s="231">
        <f>IF(AE$2&gt;$D118,0,'Inputs - Summary'!$N236/$D118)</f>
        <v>0</v>
      </c>
      <c r="AF118" s="231">
        <f>IF(AF$2&gt;$D118,0,'Inputs - Summary'!$N236/$D118)</f>
        <v>0</v>
      </c>
      <c r="AG118" s="231">
        <f>IF(AG$2&gt;$D118,0,'Inputs - Summary'!$N236/$D118)</f>
        <v>0</v>
      </c>
      <c r="AH118" s="231">
        <f>IF(AH$2&gt;$D118,0,'Inputs - Summary'!$N236/$D118)</f>
        <v>0</v>
      </c>
      <c r="AI118" s="231">
        <f>IF(AI$2&gt;$D118,0,'Inputs - Summary'!$N236/$D118)</f>
        <v>0</v>
      </c>
      <c r="AJ118" s="231">
        <f>IF(AJ$2&gt;$D118,0,'Inputs - Summary'!$N236/$D118)</f>
        <v>0</v>
      </c>
      <c r="AK118" s="231">
        <f>IF(AK$2&gt;$D118,0,'Inputs - Summary'!$N236/$D118)</f>
        <v>0</v>
      </c>
      <c r="AL118" s="231">
        <f>IF(AL$2&gt;$D118,0,'Inputs - Summary'!$N236/$D118)</f>
        <v>0</v>
      </c>
      <c r="AM118" s="231">
        <f>IF(AM$2&gt;$D118,0,'Inputs - Summary'!$N236/$D118)</f>
        <v>0</v>
      </c>
      <c r="AN118" s="231">
        <f>IF(AN$2&gt;$D118,0,'Inputs - Summary'!$N236/$D118)</f>
        <v>0</v>
      </c>
      <c r="AO118" s="231">
        <f>IF(AO$2&gt;$D118,0,'Inputs - Summary'!$N236/$D118)</f>
        <v>0</v>
      </c>
      <c r="AP118" s="231">
        <f>IF(AP$2&gt;$D118,0,'Inputs - Summary'!$N236/$D118)</f>
        <v>0</v>
      </c>
      <c r="AQ118" s="231">
        <f>IF(AQ$2&gt;$D118,0,'Inputs - Summary'!$N236/$D118)</f>
        <v>0</v>
      </c>
      <c r="AR118" s="231">
        <f>IF(AR$2&gt;$D118,0,'Inputs - Summary'!$N236/$D118)</f>
        <v>0</v>
      </c>
      <c r="AS118" s="231">
        <f>IF(AS$2&gt;$D118,0,'Inputs - Summary'!$N236/$D118)</f>
        <v>0</v>
      </c>
      <c r="AT118" s="231">
        <f>IF(AT$2&gt;$D118,0,'Inputs - Summary'!$N236/$D118)</f>
        <v>0</v>
      </c>
      <c r="AU118" s="231">
        <f>IF(AU$2&gt;$D118,0,'Inputs - Summary'!$N236/$D118)</f>
        <v>0</v>
      </c>
      <c r="AV118" s="231">
        <f>IF(AV$2&gt;$D118,0,'Inputs - Summary'!$N236/$D118)</f>
        <v>0</v>
      </c>
      <c r="AW118" s="231">
        <f>IF(AW$2&gt;$D118,0,'Inputs - Summary'!$N236/$D118)</f>
        <v>0</v>
      </c>
      <c r="AX118" s="231">
        <f>IF(AX$2&gt;$D118,0,'Inputs - Summary'!$N236/$D118)</f>
        <v>0</v>
      </c>
      <c r="AY118" s="231">
        <f>IF(AY$2&gt;$D118,0,'Inputs - Summary'!$N236/$D118)</f>
        <v>0</v>
      </c>
      <c r="AZ118" s="231">
        <f>IF(AZ$2&gt;$D118,0,'Inputs - Summary'!$N236/$D118)</f>
        <v>0</v>
      </c>
      <c r="BA118" s="231">
        <f>IF(BA$2&gt;$D118,0,'Inputs - Summary'!$N236/$D118)</f>
        <v>0</v>
      </c>
      <c r="BB118" s="231">
        <f>IF(BB$2&gt;$D118,0,'Inputs - Summary'!$N236/$D118)</f>
        <v>0</v>
      </c>
      <c r="BC118" s="231">
        <f>IF(BC$2&gt;$D118,0,'Inputs - Summary'!$N236/$D118)</f>
        <v>0</v>
      </c>
      <c r="BD118" s="231">
        <f>IF(BD$2&gt;$D118,0,'Inputs - Summary'!$N236/$D118)</f>
        <v>0</v>
      </c>
      <c r="BE118" s="231">
        <f>IF(BE$2&gt;$D118,0,'Inputs - Summary'!$N236/$D118)</f>
        <v>0</v>
      </c>
      <c r="BF118" s="231">
        <f>IF(BF$2&gt;$D118,0,'Inputs - Summary'!$N236/$D118)</f>
        <v>0</v>
      </c>
      <c r="BG118" s="231">
        <f>IF(BG$2&gt;$D118,0,'Inputs - Summary'!$N236/$D118)</f>
        <v>0</v>
      </c>
      <c r="BH118" s="231">
        <f>IF(BH$2&gt;$D118,0,'Inputs - Summary'!$N236/$D118)</f>
        <v>0</v>
      </c>
      <c r="BI118" s="231">
        <f>IF(BI$2&gt;$D118,0,'Inputs - Summary'!$N236/$D118)</f>
        <v>0</v>
      </c>
      <c r="BJ118" s="231">
        <f>IF(BJ$2&gt;$D118,0,'Inputs - Summary'!$N236/$D118)</f>
        <v>0</v>
      </c>
      <c r="BK118" s="231">
        <f>IF(BK$2&gt;$D118,0,'Inputs - Summary'!$N236/$D118)</f>
        <v>0</v>
      </c>
      <c r="BL118" s="231">
        <f>IF(BL$2&gt;$D118,0,'Inputs - Summary'!$N236/$D118)</f>
        <v>0</v>
      </c>
      <c r="BM118" s="231">
        <f>IF(BM$2&gt;$D118,0,'Inputs - Summary'!$N236/$D118)</f>
        <v>0</v>
      </c>
      <c r="BN118" s="231">
        <f>IF(BN$2&gt;$D118,0,'Inputs - Summary'!$N236/$D118)</f>
        <v>0</v>
      </c>
      <c r="BO118" s="231">
        <f>IF(BO$2&gt;$D118,0,'Inputs - Summary'!$N236/$D118)</f>
        <v>0</v>
      </c>
    </row>
    <row r="119" spans="1:67">
      <c r="A119" s="239" t="str">
        <f>'Inputs - Summary'!C237</f>
        <v>LP Mains - Residual (New)</v>
      </c>
      <c r="B119" s="239"/>
      <c r="C119" s="260">
        <f>'Inputs - Summary'!N237</f>
        <v>41.272232352596411</v>
      </c>
      <c r="D119" s="241">
        <v>22</v>
      </c>
      <c r="E119" s="229" t="b">
        <f t="shared" si="84"/>
        <v>1</v>
      </c>
      <c r="F119" s="264">
        <f t="shared" si="85"/>
        <v>41.272232352596433</v>
      </c>
      <c r="G119" s="259">
        <f>IF(G$2&gt;$D119,0,'Inputs - Summary'!$N237/$D119)</f>
        <v>1.8760105614816551</v>
      </c>
      <c r="H119" s="231">
        <f>IF(H$2&gt;$D119,0,'Inputs - Summary'!$N237/$D119)</f>
        <v>1.8760105614816551</v>
      </c>
      <c r="I119" s="231">
        <f>IF(I$2&gt;$D119,0,'Inputs - Summary'!$N237/$D119)</f>
        <v>1.8760105614816551</v>
      </c>
      <c r="J119" s="231">
        <f>IF(J$2&gt;$D119,0,'Inputs - Summary'!$N237/$D119)</f>
        <v>1.8760105614816551</v>
      </c>
      <c r="K119" s="251">
        <f>IF(K$2&gt;$D119,0,'Inputs - Summary'!$N237/$D119)</f>
        <v>1.8760105614816551</v>
      </c>
      <c r="L119" s="231">
        <f>IF(L$2&gt;$D119,0,'Inputs - Summary'!$N237/$D119)</f>
        <v>1.8760105614816551</v>
      </c>
      <c r="M119" s="231">
        <f>IF(M$2&gt;$D119,0,'Inputs - Summary'!$N237/$D119)</f>
        <v>1.8760105614816551</v>
      </c>
      <c r="N119" s="231">
        <f>IF(N$2&gt;$D119,0,'Inputs - Summary'!$N237/$D119)</f>
        <v>1.8760105614816551</v>
      </c>
      <c r="O119" s="231">
        <f>IF(O$2&gt;$D119,0,'Inputs - Summary'!$N237/$D119)</f>
        <v>1.8760105614816551</v>
      </c>
      <c r="P119" s="231">
        <f>IF(P$2&gt;$D119,0,'Inputs - Summary'!$N237/$D119)</f>
        <v>1.8760105614816551</v>
      </c>
      <c r="Q119" s="231">
        <f>IF(Q$2&gt;$D119,0,'Inputs - Summary'!$N237/$D119)</f>
        <v>1.8760105614816551</v>
      </c>
      <c r="R119" s="231">
        <f>IF(R$2&gt;$D119,0,'Inputs - Summary'!$N237/$D119)</f>
        <v>1.8760105614816551</v>
      </c>
      <c r="S119" s="231">
        <f>IF(S$2&gt;$D119,0,'Inputs - Summary'!$N237/$D119)</f>
        <v>1.8760105614816551</v>
      </c>
      <c r="T119" s="231">
        <f>IF(T$2&gt;$D119,0,'Inputs - Summary'!$N237/$D119)</f>
        <v>1.8760105614816551</v>
      </c>
      <c r="U119" s="231">
        <f>IF(U$2&gt;$D119,0,'Inputs - Summary'!$N237/$D119)</f>
        <v>1.8760105614816551</v>
      </c>
      <c r="V119" s="231">
        <f>IF(V$2&gt;$D119,0,'Inputs - Summary'!$N237/$D119)</f>
        <v>1.8760105614816551</v>
      </c>
      <c r="W119" s="231">
        <f>IF(W$2&gt;$D119,0,'Inputs - Summary'!$N237/$D119)</f>
        <v>1.8760105614816551</v>
      </c>
      <c r="X119" s="231">
        <f>IF(X$2&gt;$D119,0,'Inputs - Summary'!$N237/$D119)</f>
        <v>1.8760105614816551</v>
      </c>
      <c r="Y119" s="231">
        <f>IF(Y$2&gt;$D119,0,'Inputs - Summary'!$N237/$D119)</f>
        <v>1.8760105614816551</v>
      </c>
      <c r="Z119" s="231">
        <f>IF(Z$2&gt;$D119,0,'Inputs - Summary'!$N237/$D119)</f>
        <v>1.8760105614816551</v>
      </c>
      <c r="AA119" s="231">
        <f>IF(AA$2&gt;$D119,0,'Inputs - Summary'!$N237/$D119)</f>
        <v>1.8760105614816551</v>
      </c>
      <c r="AB119" s="231">
        <f>IF(AB$2&gt;$D119,0,'Inputs - Summary'!$N237/$D119)</f>
        <v>1.8760105614816551</v>
      </c>
      <c r="AC119" s="231">
        <f>IF(AC$2&gt;$D119,0,'Inputs - Summary'!$N237/$D119)</f>
        <v>0</v>
      </c>
      <c r="AD119" s="231">
        <f>IF(AD$2&gt;$D119,0,'Inputs - Summary'!$N237/$D119)</f>
        <v>0</v>
      </c>
      <c r="AE119" s="231">
        <f>IF(AE$2&gt;$D119,0,'Inputs - Summary'!$N237/$D119)</f>
        <v>0</v>
      </c>
      <c r="AF119" s="231">
        <f>IF(AF$2&gt;$D119,0,'Inputs - Summary'!$N237/$D119)</f>
        <v>0</v>
      </c>
      <c r="AG119" s="231">
        <f>IF(AG$2&gt;$D119,0,'Inputs - Summary'!$N237/$D119)</f>
        <v>0</v>
      </c>
      <c r="AH119" s="231">
        <f>IF(AH$2&gt;$D119,0,'Inputs - Summary'!$N237/$D119)</f>
        <v>0</v>
      </c>
      <c r="AI119" s="231">
        <f>IF(AI$2&gt;$D119,0,'Inputs - Summary'!$N237/$D119)</f>
        <v>0</v>
      </c>
      <c r="AJ119" s="231">
        <f>IF(AJ$2&gt;$D119,0,'Inputs - Summary'!$N237/$D119)</f>
        <v>0</v>
      </c>
      <c r="AK119" s="231">
        <f>IF(AK$2&gt;$D119,0,'Inputs - Summary'!$N237/$D119)</f>
        <v>0</v>
      </c>
      <c r="AL119" s="231">
        <f>IF(AL$2&gt;$D119,0,'Inputs - Summary'!$N237/$D119)</f>
        <v>0</v>
      </c>
      <c r="AM119" s="231">
        <f>IF(AM$2&gt;$D119,0,'Inputs - Summary'!$N237/$D119)</f>
        <v>0</v>
      </c>
      <c r="AN119" s="231">
        <f>IF(AN$2&gt;$D119,0,'Inputs - Summary'!$N237/$D119)</f>
        <v>0</v>
      </c>
      <c r="AO119" s="231">
        <f>IF(AO$2&gt;$D119,0,'Inputs - Summary'!$N237/$D119)</f>
        <v>0</v>
      </c>
      <c r="AP119" s="231">
        <f>IF(AP$2&gt;$D119,0,'Inputs - Summary'!$N237/$D119)</f>
        <v>0</v>
      </c>
      <c r="AQ119" s="231">
        <f>IF(AQ$2&gt;$D119,0,'Inputs - Summary'!$N237/$D119)</f>
        <v>0</v>
      </c>
      <c r="AR119" s="231">
        <f>IF(AR$2&gt;$D119,0,'Inputs - Summary'!$N237/$D119)</f>
        <v>0</v>
      </c>
      <c r="AS119" s="231">
        <f>IF(AS$2&gt;$D119,0,'Inputs - Summary'!$N237/$D119)</f>
        <v>0</v>
      </c>
      <c r="AT119" s="231">
        <f>IF(AT$2&gt;$D119,0,'Inputs - Summary'!$N237/$D119)</f>
        <v>0</v>
      </c>
      <c r="AU119" s="231">
        <f>IF(AU$2&gt;$D119,0,'Inputs - Summary'!$N237/$D119)</f>
        <v>0</v>
      </c>
      <c r="AV119" s="231">
        <f>IF(AV$2&gt;$D119,0,'Inputs - Summary'!$N237/$D119)</f>
        <v>0</v>
      </c>
      <c r="AW119" s="231">
        <f>IF(AW$2&gt;$D119,0,'Inputs - Summary'!$N237/$D119)</f>
        <v>0</v>
      </c>
      <c r="AX119" s="231">
        <f>IF(AX$2&gt;$D119,0,'Inputs - Summary'!$N237/$D119)</f>
        <v>0</v>
      </c>
      <c r="AY119" s="231">
        <f>IF(AY$2&gt;$D119,0,'Inputs - Summary'!$N237/$D119)</f>
        <v>0</v>
      </c>
      <c r="AZ119" s="231">
        <f>IF(AZ$2&gt;$D119,0,'Inputs - Summary'!$N237/$D119)</f>
        <v>0</v>
      </c>
      <c r="BA119" s="231">
        <f>IF(BA$2&gt;$D119,0,'Inputs - Summary'!$N237/$D119)</f>
        <v>0</v>
      </c>
      <c r="BB119" s="231">
        <f>IF(BB$2&gt;$D119,0,'Inputs - Summary'!$N237/$D119)</f>
        <v>0</v>
      </c>
      <c r="BC119" s="231">
        <f>IF(BC$2&gt;$D119,0,'Inputs - Summary'!$N237/$D119)</f>
        <v>0</v>
      </c>
      <c r="BD119" s="231">
        <f>IF(BD$2&gt;$D119,0,'Inputs - Summary'!$N237/$D119)</f>
        <v>0</v>
      </c>
      <c r="BE119" s="231">
        <f>IF(BE$2&gt;$D119,0,'Inputs - Summary'!$N237/$D119)</f>
        <v>0</v>
      </c>
      <c r="BF119" s="231">
        <f>IF(BF$2&gt;$D119,0,'Inputs - Summary'!$N237/$D119)</f>
        <v>0</v>
      </c>
      <c r="BG119" s="231">
        <f>IF(BG$2&gt;$D119,0,'Inputs - Summary'!$N237/$D119)</f>
        <v>0</v>
      </c>
      <c r="BH119" s="231">
        <f>IF(BH$2&gt;$D119,0,'Inputs - Summary'!$N237/$D119)</f>
        <v>0</v>
      </c>
      <c r="BI119" s="231">
        <f>IF(BI$2&gt;$D119,0,'Inputs - Summary'!$N237/$D119)</f>
        <v>0</v>
      </c>
      <c r="BJ119" s="231">
        <f>IF(BJ$2&gt;$D119,0,'Inputs - Summary'!$N237/$D119)</f>
        <v>0</v>
      </c>
      <c r="BK119" s="231">
        <f>IF(BK$2&gt;$D119,0,'Inputs - Summary'!$N237/$D119)</f>
        <v>0</v>
      </c>
      <c r="BL119" s="231">
        <f>IF(BL$2&gt;$D119,0,'Inputs - Summary'!$N237/$D119)</f>
        <v>0</v>
      </c>
      <c r="BM119" s="231">
        <f>IF(BM$2&gt;$D119,0,'Inputs - Summary'!$N237/$D119)</f>
        <v>0</v>
      </c>
      <c r="BN119" s="231">
        <f>IF(BN$2&gt;$D119,0,'Inputs - Summary'!$N237/$D119)</f>
        <v>0</v>
      </c>
      <c r="BO119" s="231">
        <f>IF(BO$2&gt;$D119,0,'Inputs - Summary'!$N237/$D119)</f>
        <v>0</v>
      </c>
    </row>
    <row r="120" spans="1:67">
      <c r="A120" s="209" t="str">
        <f>'Inputs - Summary'!C238</f>
        <v>Services</v>
      </c>
      <c r="C120" s="260">
        <f>'Inputs - Summary'!N238</f>
        <v>359.64048413777113</v>
      </c>
      <c r="D120" s="256">
        <f ca="1">D23</f>
        <v>31.111763149314708</v>
      </c>
      <c r="E120" s="229" t="b">
        <f t="shared" ca="1" si="84"/>
        <v>1</v>
      </c>
      <c r="F120" s="263">
        <f t="shared" ca="1" si="85"/>
        <v>359.64048413777101</v>
      </c>
      <c r="G120" s="258">
        <f t="shared" ref="G120:AL120" ca="1" si="88">G23</f>
        <v>12.397699769324195</v>
      </c>
      <c r="H120" s="249">
        <f t="shared" ca="1" si="88"/>
        <v>12.397699769324195</v>
      </c>
      <c r="I120" s="249">
        <f t="shared" ca="1" si="88"/>
        <v>12.397699769324195</v>
      </c>
      <c r="J120" s="249">
        <f t="shared" ca="1" si="88"/>
        <v>12.397699769324195</v>
      </c>
      <c r="K120" s="250">
        <f t="shared" ca="1" si="88"/>
        <v>12.397699769324195</v>
      </c>
      <c r="L120" s="249">
        <f t="shared" ca="1" si="88"/>
        <v>12.397699769324195</v>
      </c>
      <c r="M120" s="249">
        <f t="shared" ca="1" si="88"/>
        <v>12.397699769324195</v>
      </c>
      <c r="N120" s="249">
        <f t="shared" ca="1" si="88"/>
        <v>12.397699769324195</v>
      </c>
      <c r="O120" s="249">
        <f t="shared" ca="1" si="88"/>
        <v>12.397699769324195</v>
      </c>
      <c r="P120" s="249">
        <f t="shared" ca="1" si="88"/>
        <v>12.397699769324195</v>
      </c>
      <c r="Q120" s="249">
        <f t="shared" ca="1" si="88"/>
        <v>12.397699769324195</v>
      </c>
      <c r="R120" s="249">
        <f t="shared" ca="1" si="88"/>
        <v>12.397699769324195</v>
      </c>
      <c r="S120" s="249">
        <f t="shared" ca="1" si="88"/>
        <v>12.397699769324195</v>
      </c>
      <c r="T120" s="249">
        <f t="shared" ca="1" si="88"/>
        <v>12.397699769324195</v>
      </c>
      <c r="U120" s="249">
        <f t="shared" ca="1" si="88"/>
        <v>12.397699769324195</v>
      </c>
      <c r="V120" s="249">
        <f t="shared" ca="1" si="88"/>
        <v>12.397699769324195</v>
      </c>
      <c r="W120" s="249">
        <f t="shared" ca="1" si="88"/>
        <v>12.397699769324195</v>
      </c>
      <c r="X120" s="249">
        <f t="shared" ca="1" si="88"/>
        <v>12.397699769324195</v>
      </c>
      <c r="Y120" s="249">
        <f t="shared" ca="1" si="88"/>
        <v>12.397699769324195</v>
      </c>
      <c r="Z120" s="249">
        <f t="shared" ca="1" si="88"/>
        <v>12.397699769324195</v>
      </c>
      <c r="AA120" s="249">
        <f t="shared" ca="1" si="88"/>
        <v>12.397699769324195</v>
      </c>
      <c r="AB120" s="249">
        <f t="shared" ca="1" si="88"/>
        <v>12.397699769324195</v>
      </c>
      <c r="AC120" s="249">
        <f t="shared" ca="1" si="88"/>
        <v>12.397699769324195</v>
      </c>
      <c r="AD120" s="249">
        <f t="shared" ca="1" si="88"/>
        <v>12.397699769324195</v>
      </c>
      <c r="AE120" s="249">
        <f t="shared" ca="1" si="88"/>
        <v>12.397699769324195</v>
      </c>
      <c r="AF120" s="249">
        <f t="shared" ca="1" si="88"/>
        <v>10.394769892073503</v>
      </c>
      <c r="AG120" s="249">
        <f t="shared" ca="1" si="88"/>
        <v>1.7860932755959371</v>
      </c>
      <c r="AH120" s="249">
        <f t="shared" ca="1" si="88"/>
        <v>1.7860932755959371</v>
      </c>
      <c r="AI120" s="249">
        <f t="shared" ca="1" si="88"/>
        <v>1.7860932755959371</v>
      </c>
      <c r="AJ120" s="249">
        <f t="shared" ca="1" si="88"/>
        <v>1.7860932755959371</v>
      </c>
      <c r="AK120" s="249">
        <f t="shared" ca="1" si="88"/>
        <v>1.7860932755959371</v>
      </c>
      <c r="AL120" s="249">
        <f t="shared" ca="1" si="88"/>
        <v>1.7860932755959371</v>
      </c>
      <c r="AM120" s="249">
        <f t="shared" ref="AM120:BO120" ca="1" si="89">AM23</f>
        <v>1.7860932755959371</v>
      </c>
      <c r="AN120" s="249">
        <f t="shared" ca="1" si="89"/>
        <v>1.7860932755959371</v>
      </c>
      <c r="AO120" s="249">
        <f t="shared" ca="1" si="89"/>
        <v>1.7860932755959371</v>
      </c>
      <c r="AP120" s="249">
        <f t="shared" ca="1" si="89"/>
        <v>1.7860932755959371</v>
      </c>
      <c r="AQ120" s="249">
        <f t="shared" ca="1" si="89"/>
        <v>1.7860932755959371</v>
      </c>
      <c r="AR120" s="249">
        <f t="shared" ca="1" si="89"/>
        <v>1.7860932755959371</v>
      </c>
      <c r="AS120" s="249">
        <f t="shared" ca="1" si="89"/>
        <v>1.7860932755959371</v>
      </c>
      <c r="AT120" s="249">
        <f t="shared" ca="1" si="89"/>
        <v>1.7860932755959371</v>
      </c>
      <c r="AU120" s="249">
        <f t="shared" ca="1" si="89"/>
        <v>1.7860932755959371</v>
      </c>
      <c r="AV120" s="249">
        <f t="shared" ca="1" si="89"/>
        <v>1.7860932755959371</v>
      </c>
      <c r="AW120" s="249">
        <f t="shared" ca="1" si="89"/>
        <v>1.7860932755959371</v>
      </c>
      <c r="AX120" s="249">
        <f t="shared" ca="1" si="89"/>
        <v>1.7860932755959371</v>
      </c>
      <c r="AY120" s="249">
        <f t="shared" ca="1" si="89"/>
        <v>1.7860932755959371</v>
      </c>
      <c r="AZ120" s="249">
        <f t="shared" ca="1" si="89"/>
        <v>1.7860932755959389</v>
      </c>
      <c r="BA120" s="249">
        <f t="shared" ca="1" si="89"/>
        <v>1.4730166090756838</v>
      </c>
      <c r="BB120" s="249">
        <f t="shared" ca="1" si="89"/>
        <v>1.0900613255338902</v>
      </c>
      <c r="BC120" s="249">
        <f t="shared" ca="1" si="89"/>
        <v>0.67562374094629218</v>
      </c>
      <c r="BD120" s="249">
        <f t="shared" ca="1" si="89"/>
        <v>0.34265282511811179</v>
      </c>
      <c r="BE120" s="249">
        <f t="shared" ca="1" si="89"/>
        <v>0</v>
      </c>
      <c r="BF120" s="249">
        <f t="shared" ca="1" si="89"/>
        <v>0</v>
      </c>
      <c r="BG120" s="249">
        <f t="shared" ca="1" si="89"/>
        <v>0</v>
      </c>
      <c r="BH120" s="249">
        <f t="shared" ca="1" si="89"/>
        <v>0</v>
      </c>
      <c r="BI120" s="249">
        <f t="shared" ca="1" si="89"/>
        <v>0</v>
      </c>
      <c r="BJ120" s="249">
        <f t="shared" ca="1" si="89"/>
        <v>0</v>
      </c>
      <c r="BK120" s="249">
        <f t="shared" ca="1" si="89"/>
        <v>0</v>
      </c>
      <c r="BL120" s="249">
        <f t="shared" ca="1" si="89"/>
        <v>0</v>
      </c>
      <c r="BM120" s="249">
        <f t="shared" ca="1" si="89"/>
        <v>0</v>
      </c>
      <c r="BN120" s="249">
        <f t="shared" ca="1" si="89"/>
        <v>0</v>
      </c>
      <c r="BO120" s="249">
        <f t="shared" ca="1" si="89"/>
        <v>0</v>
      </c>
    </row>
    <row r="121" spans="1:67">
      <c r="A121" s="239" t="str">
        <f>'Inputs - Summary'!C239</f>
        <v>Pipeworks Services (New)</v>
      </c>
      <c r="B121" s="239"/>
      <c r="C121" s="260">
        <f>'Inputs - Summary'!N239</f>
        <v>14.147290616186782</v>
      </c>
      <c r="D121" s="241">
        <v>5</v>
      </c>
      <c r="E121" s="229" t="b">
        <f t="shared" si="84"/>
        <v>1</v>
      </c>
      <c r="F121" s="264">
        <f t="shared" si="85"/>
        <v>14.14729061618678</v>
      </c>
      <c r="G121" s="259">
        <f>IF(G$2&gt;$D121,0,'Inputs - Summary'!$N239/$D121)</f>
        <v>2.8294581232373561</v>
      </c>
      <c r="H121" s="231">
        <f>IF(H$2&gt;$D121,0,'Inputs - Summary'!$N239/$D121)</f>
        <v>2.8294581232373561</v>
      </c>
      <c r="I121" s="231">
        <f>IF(I$2&gt;$D121,0,'Inputs - Summary'!$N239/$D121)</f>
        <v>2.8294581232373561</v>
      </c>
      <c r="J121" s="231">
        <f>IF(J$2&gt;$D121,0,'Inputs - Summary'!$N239/$D121)</f>
        <v>2.8294581232373561</v>
      </c>
      <c r="K121" s="251">
        <f>IF(K$2&gt;$D121,0,'Inputs - Summary'!$N239/$D121)</f>
        <v>2.8294581232373561</v>
      </c>
      <c r="L121" s="231">
        <f>IF(L$2&gt;$D121,0,'Inputs - Summary'!$N239/$D121)</f>
        <v>0</v>
      </c>
      <c r="M121" s="231">
        <f>IF(M$2&gt;$D121,0,'Inputs - Summary'!$N239/$D121)</f>
        <v>0</v>
      </c>
      <c r="N121" s="231">
        <f>IF(N$2&gt;$D121,0,'Inputs - Summary'!$N239/$D121)</f>
        <v>0</v>
      </c>
      <c r="O121" s="231">
        <f>IF(O$2&gt;$D121,0,'Inputs - Summary'!$N239/$D121)</f>
        <v>0</v>
      </c>
      <c r="P121" s="231">
        <f>IF(P$2&gt;$D121,0,'Inputs - Summary'!$N239/$D121)</f>
        <v>0</v>
      </c>
      <c r="Q121" s="231">
        <f>IF(Q$2&gt;$D121,0,'Inputs - Summary'!$N239/$D121)</f>
        <v>0</v>
      </c>
      <c r="R121" s="231">
        <f>IF(R$2&gt;$D121,0,'Inputs - Summary'!$N239/$D121)</f>
        <v>0</v>
      </c>
      <c r="S121" s="231">
        <f>IF(S$2&gt;$D121,0,'Inputs - Summary'!$N239/$D121)</f>
        <v>0</v>
      </c>
      <c r="T121" s="231">
        <f>IF(T$2&gt;$D121,0,'Inputs - Summary'!$N239/$D121)</f>
        <v>0</v>
      </c>
      <c r="U121" s="231">
        <f>IF(U$2&gt;$D121,0,'Inputs - Summary'!$N239/$D121)</f>
        <v>0</v>
      </c>
      <c r="V121" s="231">
        <f>IF(V$2&gt;$D121,0,'Inputs - Summary'!$N239/$D121)</f>
        <v>0</v>
      </c>
      <c r="W121" s="231">
        <f>IF(W$2&gt;$D121,0,'Inputs - Summary'!$N239/$D121)</f>
        <v>0</v>
      </c>
      <c r="X121" s="231">
        <f>IF(X$2&gt;$D121,0,'Inputs - Summary'!$N239/$D121)</f>
        <v>0</v>
      </c>
      <c r="Y121" s="231">
        <f>IF(Y$2&gt;$D121,0,'Inputs - Summary'!$N239/$D121)</f>
        <v>0</v>
      </c>
      <c r="Z121" s="231">
        <f>IF(Z$2&gt;$D121,0,'Inputs - Summary'!$N239/$D121)</f>
        <v>0</v>
      </c>
      <c r="AA121" s="231">
        <f>IF(AA$2&gt;$D121,0,'Inputs - Summary'!$N239/$D121)</f>
        <v>0</v>
      </c>
      <c r="AB121" s="231">
        <f>IF(AB$2&gt;$D121,0,'Inputs - Summary'!$N239/$D121)</f>
        <v>0</v>
      </c>
      <c r="AC121" s="231">
        <f>IF(AC$2&gt;$D121,0,'Inputs - Summary'!$N239/$D121)</f>
        <v>0</v>
      </c>
      <c r="AD121" s="231">
        <f>IF(AD$2&gt;$D121,0,'Inputs - Summary'!$N239/$D121)</f>
        <v>0</v>
      </c>
      <c r="AE121" s="231">
        <f>IF(AE$2&gt;$D121,0,'Inputs - Summary'!$N239/$D121)</f>
        <v>0</v>
      </c>
      <c r="AF121" s="231">
        <f>IF(AF$2&gt;$D121,0,'Inputs - Summary'!$N239/$D121)</f>
        <v>0</v>
      </c>
      <c r="AG121" s="231">
        <f>IF(AG$2&gt;$D121,0,'Inputs - Summary'!$N239/$D121)</f>
        <v>0</v>
      </c>
      <c r="AH121" s="231">
        <f>IF(AH$2&gt;$D121,0,'Inputs - Summary'!$N239/$D121)</f>
        <v>0</v>
      </c>
      <c r="AI121" s="231">
        <f>IF(AI$2&gt;$D121,0,'Inputs - Summary'!$N239/$D121)</f>
        <v>0</v>
      </c>
      <c r="AJ121" s="231">
        <f>IF(AJ$2&gt;$D121,0,'Inputs - Summary'!$N239/$D121)</f>
        <v>0</v>
      </c>
      <c r="AK121" s="231">
        <f>IF(AK$2&gt;$D121,0,'Inputs - Summary'!$N239/$D121)</f>
        <v>0</v>
      </c>
      <c r="AL121" s="231">
        <f>IF(AL$2&gt;$D121,0,'Inputs - Summary'!$N239/$D121)</f>
        <v>0</v>
      </c>
      <c r="AM121" s="231">
        <f>IF(AM$2&gt;$D121,0,'Inputs - Summary'!$N239/$D121)</f>
        <v>0</v>
      </c>
      <c r="AN121" s="231">
        <f>IF(AN$2&gt;$D121,0,'Inputs - Summary'!$N239/$D121)</f>
        <v>0</v>
      </c>
      <c r="AO121" s="231">
        <f>IF(AO$2&gt;$D121,0,'Inputs - Summary'!$N239/$D121)</f>
        <v>0</v>
      </c>
      <c r="AP121" s="231">
        <f>IF(AP$2&gt;$D121,0,'Inputs - Summary'!$N239/$D121)</f>
        <v>0</v>
      </c>
      <c r="AQ121" s="231">
        <f>IF(AQ$2&gt;$D121,0,'Inputs - Summary'!$N239/$D121)</f>
        <v>0</v>
      </c>
      <c r="AR121" s="231">
        <f>IF(AR$2&gt;$D121,0,'Inputs - Summary'!$N239/$D121)</f>
        <v>0</v>
      </c>
      <c r="AS121" s="231">
        <f>IF(AS$2&gt;$D121,0,'Inputs - Summary'!$N239/$D121)</f>
        <v>0</v>
      </c>
      <c r="AT121" s="231">
        <f>IF(AT$2&gt;$D121,0,'Inputs - Summary'!$N239/$D121)</f>
        <v>0</v>
      </c>
      <c r="AU121" s="231">
        <f>IF(AU$2&gt;$D121,0,'Inputs - Summary'!$N239/$D121)</f>
        <v>0</v>
      </c>
      <c r="AV121" s="231">
        <f>IF(AV$2&gt;$D121,0,'Inputs - Summary'!$N239/$D121)</f>
        <v>0</v>
      </c>
      <c r="AW121" s="231">
        <f>IF(AW$2&gt;$D121,0,'Inputs - Summary'!$N239/$D121)</f>
        <v>0</v>
      </c>
      <c r="AX121" s="231">
        <f>IF(AX$2&gt;$D121,0,'Inputs - Summary'!$N239/$D121)</f>
        <v>0</v>
      </c>
      <c r="AY121" s="231">
        <f>IF(AY$2&gt;$D121,0,'Inputs - Summary'!$N239/$D121)</f>
        <v>0</v>
      </c>
      <c r="AZ121" s="231">
        <f>IF(AZ$2&gt;$D121,0,'Inputs - Summary'!$N239/$D121)</f>
        <v>0</v>
      </c>
      <c r="BA121" s="231">
        <f>IF(BA$2&gt;$D121,0,'Inputs - Summary'!$N239/$D121)</f>
        <v>0</v>
      </c>
      <c r="BB121" s="231">
        <f>IF(BB$2&gt;$D121,0,'Inputs - Summary'!$N239/$D121)</f>
        <v>0</v>
      </c>
      <c r="BC121" s="231">
        <f>IF(BC$2&gt;$D121,0,'Inputs - Summary'!$N239/$D121)</f>
        <v>0</v>
      </c>
      <c r="BD121" s="231">
        <f>IF(BD$2&gt;$D121,0,'Inputs - Summary'!$N239/$D121)</f>
        <v>0</v>
      </c>
      <c r="BE121" s="231">
        <f>IF(BE$2&gt;$D121,0,'Inputs - Summary'!$N239/$D121)</f>
        <v>0</v>
      </c>
      <c r="BF121" s="231">
        <f>IF(BF$2&gt;$D121,0,'Inputs - Summary'!$N239/$D121)</f>
        <v>0</v>
      </c>
      <c r="BG121" s="231">
        <f>IF(BG$2&gt;$D121,0,'Inputs - Summary'!$N239/$D121)</f>
        <v>0</v>
      </c>
      <c r="BH121" s="231">
        <f>IF(BH$2&gt;$D121,0,'Inputs - Summary'!$N239/$D121)</f>
        <v>0</v>
      </c>
      <c r="BI121" s="231">
        <f>IF(BI$2&gt;$D121,0,'Inputs - Summary'!$N239/$D121)</f>
        <v>0</v>
      </c>
      <c r="BJ121" s="231">
        <f>IF(BJ$2&gt;$D121,0,'Inputs - Summary'!$N239/$D121)</f>
        <v>0</v>
      </c>
      <c r="BK121" s="231">
        <f>IF(BK$2&gt;$D121,0,'Inputs - Summary'!$N239/$D121)</f>
        <v>0</v>
      </c>
      <c r="BL121" s="231">
        <f>IF(BL$2&gt;$D121,0,'Inputs - Summary'!$N239/$D121)</f>
        <v>0</v>
      </c>
      <c r="BM121" s="231">
        <f>IF(BM$2&gt;$D121,0,'Inputs - Summary'!$N239/$D121)</f>
        <v>0</v>
      </c>
      <c r="BN121" s="231">
        <f>IF(BN$2&gt;$D121,0,'Inputs - Summary'!$N239/$D121)</f>
        <v>0</v>
      </c>
      <c r="BO121" s="231">
        <f>IF(BO$2&gt;$D121,0,'Inputs - Summary'!$N239/$D121)</f>
        <v>0</v>
      </c>
    </row>
    <row r="122" spans="1:67">
      <c r="A122" s="239" t="str">
        <f>'Inputs - Summary'!C240</f>
        <v>LP Services - Residual (New)</v>
      </c>
      <c r="B122" s="239"/>
      <c r="C122" s="260">
        <f>'Inputs - Summary'!N240</f>
        <v>48.423852022922304</v>
      </c>
      <c r="D122" s="241">
        <v>22</v>
      </c>
      <c r="E122" s="229" t="b">
        <f t="shared" si="84"/>
        <v>1</v>
      </c>
      <c r="F122" s="264">
        <f t="shared" si="85"/>
        <v>48.423852022922311</v>
      </c>
      <c r="G122" s="259">
        <f>IF(G$2&gt;$D122,0,'Inputs - Summary'!$N240/$D122)</f>
        <v>2.2010841828601047</v>
      </c>
      <c r="H122" s="231">
        <f>IF(H$2&gt;$D122,0,'Inputs - Summary'!$N240/$D122)</f>
        <v>2.2010841828601047</v>
      </c>
      <c r="I122" s="231">
        <f>IF(I$2&gt;$D122,0,'Inputs - Summary'!$N240/$D122)</f>
        <v>2.2010841828601047</v>
      </c>
      <c r="J122" s="231">
        <f>IF(J$2&gt;$D122,0,'Inputs - Summary'!$N240/$D122)</f>
        <v>2.2010841828601047</v>
      </c>
      <c r="K122" s="251">
        <f>IF(K$2&gt;$D122,0,'Inputs - Summary'!$N240/$D122)</f>
        <v>2.2010841828601047</v>
      </c>
      <c r="L122" s="231">
        <f>IF(L$2&gt;$D122,0,'Inputs - Summary'!$N240/$D122)</f>
        <v>2.2010841828601047</v>
      </c>
      <c r="M122" s="231">
        <f>IF(M$2&gt;$D122,0,'Inputs - Summary'!$N240/$D122)</f>
        <v>2.2010841828601047</v>
      </c>
      <c r="N122" s="231">
        <f>IF(N$2&gt;$D122,0,'Inputs - Summary'!$N240/$D122)</f>
        <v>2.2010841828601047</v>
      </c>
      <c r="O122" s="231">
        <f>IF(O$2&gt;$D122,0,'Inputs - Summary'!$N240/$D122)</f>
        <v>2.2010841828601047</v>
      </c>
      <c r="P122" s="231">
        <f>IF(P$2&gt;$D122,0,'Inputs - Summary'!$N240/$D122)</f>
        <v>2.2010841828601047</v>
      </c>
      <c r="Q122" s="231">
        <f>IF(Q$2&gt;$D122,0,'Inputs - Summary'!$N240/$D122)</f>
        <v>2.2010841828601047</v>
      </c>
      <c r="R122" s="231">
        <f>IF(R$2&gt;$D122,0,'Inputs - Summary'!$N240/$D122)</f>
        <v>2.2010841828601047</v>
      </c>
      <c r="S122" s="231">
        <f>IF(S$2&gt;$D122,0,'Inputs - Summary'!$N240/$D122)</f>
        <v>2.2010841828601047</v>
      </c>
      <c r="T122" s="231">
        <f>IF(T$2&gt;$D122,0,'Inputs - Summary'!$N240/$D122)</f>
        <v>2.2010841828601047</v>
      </c>
      <c r="U122" s="231">
        <f>IF(U$2&gt;$D122,0,'Inputs - Summary'!$N240/$D122)</f>
        <v>2.2010841828601047</v>
      </c>
      <c r="V122" s="231">
        <f>IF(V$2&gt;$D122,0,'Inputs - Summary'!$N240/$D122)</f>
        <v>2.2010841828601047</v>
      </c>
      <c r="W122" s="231">
        <f>IF(W$2&gt;$D122,0,'Inputs - Summary'!$N240/$D122)</f>
        <v>2.2010841828601047</v>
      </c>
      <c r="X122" s="231">
        <f>IF(X$2&gt;$D122,0,'Inputs - Summary'!$N240/$D122)</f>
        <v>2.2010841828601047</v>
      </c>
      <c r="Y122" s="231">
        <f>IF(Y$2&gt;$D122,0,'Inputs - Summary'!$N240/$D122)</f>
        <v>2.2010841828601047</v>
      </c>
      <c r="Z122" s="231">
        <f>IF(Z$2&gt;$D122,0,'Inputs - Summary'!$N240/$D122)</f>
        <v>2.2010841828601047</v>
      </c>
      <c r="AA122" s="231">
        <f>IF(AA$2&gt;$D122,0,'Inputs - Summary'!$N240/$D122)</f>
        <v>2.2010841828601047</v>
      </c>
      <c r="AB122" s="231">
        <f>IF(AB$2&gt;$D122,0,'Inputs - Summary'!$N240/$D122)</f>
        <v>2.2010841828601047</v>
      </c>
      <c r="AC122" s="231">
        <f>IF(AC$2&gt;$D122,0,'Inputs - Summary'!$N240/$D122)</f>
        <v>0</v>
      </c>
      <c r="AD122" s="231">
        <f>IF(AD$2&gt;$D122,0,'Inputs - Summary'!$N240/$D122)</f>
        <v>0</v>
      </c>
      <c r="AE122" s="231">
        <f>IF(AE$2&gt;$D122,0,'Inputs - Summary'!$N240/$D122)</f>
        <v>0</v>
      </c>
      <c r="AF122" s="231">
        <f>IF(AF$2&gt;$D122,0,'Inputs - Summary'!$N240/$D122)</f>
        <v>0</v>
      </c>
      <c r="AG122" s="231">
        <f>IF(AG$2&gt;$D122,0,'Inputs - Summary'!$N240/$D122)</f>
        <v>0</v>
      </c>
      <c r="AH122" s="231">
        <f>IF(AH$2&gt;$D122,0,'Inputs - Summary'!$N240/$D122)</f>
        <v>0</v>
      </c>
      <c r="AI122" s="231">
        <f>IF(AI$2&gt;$D122,0,'Inputs - Summary'!$N240/$D122)</f>
        <v>0</v>
      </c>
      <c r="AJ122" s="231">
        <f>IF(AJ$2&gt;$D122,0,'Inputs - Summary'!$N240/$D122)</f>
        <v>0</v>
      </c>
      <c r="AK122" s="231">
        <f>IF(AK$2&gt;$D122,0,'Inputs - Summary'!$N240/$D122)</f>
        <v>0</v>
      </c>
      <c r="AL122" s="231">
        <f>IF(AL$2&gt;$D122,0,'Inputs - Summary'!$N240/$D122)</f>
        <v>0</v>
      </c>
      <c r="AM122" s="231">
        <f>IF(AM$2&gt;$D122,0,'Inputs - Summary'!$N240/$D122)</f>
        <v>0</v>
      </c>
      <c r="AN122" s="231">
        <f>IF(AN$2&gt;$D122,0,'Inputs - Summary'!$N240/$D122)</f>
        <v>0</v>
      </c>
      <c r="AO122" s="231">
        <f>IF(AO$2&gt;$D122,0,'Inputs - Summary'!$N240/$D122)</f>
        <v>0</v>
      </c>
      <c r="AP122" s="231">
        <f>IF(AP$2&gt;$D122,0,'Inputs - Summary'!$N240/$D122)</f>
        <v>0</v>
      </c>
      <c r="AQ122" s="231">
        <f>IF(AQ$2&gt;$D122,0,'Inputs - Summary'!$N240/$D122)</f>
        <v>0</v>
      </c>
      <c r="AR122" s="231">
        <f>IF(AR$2&gt;$D122,0,'Inputs - Summary'!$N240/$D122)</f>
        <v>0</v>
      </c>
      <c r="AS122" s="231">
        <f>IF(AS$2&gt;$D122,0,'Inputs - Summary'!$N240/$D122)</f>
        <v>0</v>
      </c>
      <c r="AT122" s="231">
        <f>IF(AT$2&gt;$D122,0,'Inputs - Summary'!$N240/$D122)</f>
        <v>0</v>
      </c>
      <c r="AU122" s="231">
        <f>IF(AU$2&gt;$D122,0,'Inputs - Summary'!$N240/$D122)</f>
        <v>0</v>
      </c>
      <c r="AV122" s="231">
        <f>IF(AV$2&gt;$D122,0,'Inputs - Summary'!$N240/$D122)</f>
        <v>0</v>
      </c>
      <c r="AW122" s="231">
        <f>IF(AW$2&gt;$D122,0,'Inputs - Summary'!$N240/$D122)</f>
        <v>0</v>
      </c>
      <c r="AX122" s="231">
        <f>IF(AX$2&gt;$D122,0,'Inputs - Summary'!$N240/$D122)</f>
        <v>0</v>
      </c>
      <c r="AY122" s="231">
        <f>IF(AY$2&gt;$D122,0,'Inputs - Summary'!$N240/$D122)</f>
        <v>0</v>
      </c>
      <c r="AZ122" s="231">
        <f>IF(AZ$2&gt;$D122,0,'Inputs - Summary'!$N240/$D122)</f>
        <v>0</v>
      </c>
      <c r="BA122" s="231">
        <f>IF(BA$2&gt;$D122,0,'Inputs - Summary'!$N240/$D122)</f>
        <v>0</v>
      </c>
      <c r="BB122" s="231">
        <f>IF(BB$2&gt;$D122,0,'Inputs - Summary'!$N240/$D122)</f>
        <v>0</v>
      </c>
      <c r="BC122" s="231">
        <f>IF(BC$2&gt;$D122,0,'Inputs - Summary'!$N240/$D122)</f>
        <v>0</v>
      </c>
      <c r="BD122" s="231">
        <f>IF(BD$2&gt;$D122,0,'Inputs - Summary'!$N240/$D122)</f>
        <v>0</v>
      </c>
      <c r="BE122" s="231">
        <f>IF(BE$2&gt;$D122,0,'Inputs - Summary'!$N240/$D122)</f>
        <v>0</v>
      </c>
      <c r="BF122" s="231">
        <f>IF(BF$2&gt;$D122,0,'Inputs - Summary'!$N240/$D122)</f>
        <v>0</v>
      </c>
      <c r="BG122" s="231">
        <f>IF(BG$2&gt;$D122,0,'Inputs - Summary'!$N240/$D122)</f>
        <v>0</v>
      </c>
      <c r="BH122" s="231">
        <f>IF(BH$2&gt;$D122,0,'Inputs - Summary'!$N240/$D122)</f>
        <v>0</v>
      </c>
      <c r="BI122" s="231">
        <f>IF(BI$2&gt;$D122,0,'Inputs - Summary'!$N240/$D122)</f>
        <v>0</v>
      </c>
      <c r="BJ122" s="231">
        <f>IF(BJ$2&gt;$D122,0,'Inputs - Summary'!$N240/$D122)</f>
        <v>0</v>
      </c>
      <c r="BK122" s="231">
        <f>IF(BK$2&gt;$D122,0,'Inputs - Summary'!$N240/$D122)</f>
        <v>0</v>
      </c>
      <c r="BL122" s="231">
        <f>IF(BL$2&gt;$D122,0,'Inputs - Summary'!$N240/$D122)</f>
        <v>0</v>
      </c>
      <c r="BM122" s="231">
        <f>IF(BM$2&gt;$D122,0,'Inputs - Summary'!$N240/$D122)</f>
        <v>0</v>
      </c>
      <c r="BN122" s="231">
        <f>IF(BN$2&gt;$D122,0,'Inputs - Summary'!$N240/$D122)</f>
        <v>0</v>
      </c>
      <c r="BO122" s="231">
        <f>IF(BO$2&gt;$D122,0,'Inputs - Summary'!$N240/$D122)</f>
        <v>0</v>
      </c>
    </row>
    <row r="123" spans="1:67">
      <c r="A123" s="209" t="str">
        <f>'Inputs - Summary'!C241</f>
        <v>Cathodic Protection</v>
      </c>
      <c r="C123" s="260">
        <f>'Inputs - Summary'!N241</f>
        <v>1.9748269469484871</v>
      </c>
      <c r="D123" s="256">
        <f ca="1">D34</f>
        <v>45.063077238049132</v>
      </c>
      <c r="E123" s="229" t="b">
        <f t="shared" ca="1" si="84"/>
        <v>1</v>
      </c>
      <c r="F123" s="263">
        <f t="shared" ca="1" si="85"/>
        <v>1.9748269469484883</v>
      </c>
      <c r="G123" s="258">
        <f t="shared" ref="G123:AL123" ca="1" si="90">G34</f>
        <v>4.4235817500261988E-2</v>
      </c>
      <c r="H123" s="249">
        <f t="shared" ca="1" si="90"/>
        <v>4.4235817500261988E-2</v>
      </c>
      <c r="I123" s="249">
        <f t="shared" ca="1" si="90"/>
        <v>4.4235817500261988E-2</v>
      </c>
      <c r="J123" s="249">
        <f t="shared" ca="1" si="90"/>
        <v>4.4235817500261988E-2</v>
      </c>
      <c r="K123" s="250">
        <f t="shared" ca="1" si="90"/>
        <v>4.4235817500261988E-2</v>
      </c>
      <c r="L123" s="249">
        <f t="shared" ca="1" si="90"/>
        <v>4.4235817500261988E-2</v>
      </c>
      <c r="M123" s="249">
        <f t="shared" ca="1" si="90"/>
        <v>4.4235817500261988E-2</v>
      </c>
      <c r="N123" s="249">
        <f t="shared" ca="1" si="90"/>
        <v>4.4235817500261988E-2</v>
      </c>
      <c r="O123" s="249">
        <f t="shared" ca="1" si="90"/>
        <v>4.4235817500261988E-2</v>
      </c>
      <c r="P123" s="249">
        <f t="shared" ca="1" si="90"/>
        <v>4.4235817500261988E-2</v>
      </c>
      <c r="Q123" s="249">
        <f t="shared" ca="1" si="90"/>
        <v>4.4235817500261988E-2</v>
      </c>
      <c r="R123" s="249">
        <f t="shared" ca="1" si="90"/>
        <v>4.4235817500261988E-2</v>
      </c>
      <c r="S123" s="249">
        <f t="shared" ca="1" si="90"/>
        <v>4.4235817500261988E-2</v>
      </c>
      <c r="T123" s="249">
        <f t="shared" ca="1" si="90"/>
        <v>4.4235817500261988E-2</v>
      </c>
      <c r="U123" s="249">
        <f t="shared" ca="1" si="90"/>
        <v>4.4235817500261988E-2</v>
      </c>
      <c r="V123" s="249">
        <f t="shared" ca="1" si="90"/>
        <v>4.4235817500261988E-2</v>
      </c>
      <c r="W123" s="249">
        <f t="shared" ca="1" si="90"/>
        <v>4.4235817500261988E-2</v>
      </c>
      <c r="X123" s="249">
        <f t="shared" ca="1" si="90"/>
        <v>4.4235817500261988E-2</v>
      </c>
      <c r="Y123" s="249">
        <f t="shared" ca="1" si="90"/>
        <v>4.4235817500261988E-2</v>
      </c>
      <c r="Z123" s="249">
        <f t="shared" ca="1" si="90"/>
        <v>4.4235817500261988E-2</v>
      </c>
      <c r="AA123" s="249">
        <f t="shared" ca="1" si="90"/>
        <v>4.4235817500261988E-2</v>
      </c>
      <c r="AB123" s="249">
        <f t="shared" ca="1" si="90"/>
        <v>4.4235817500261988E-2</v>
      </c>
      <c r="AC123" s="249">
        <f t="shared" ca="1" si="90"/>
        <v>4.4235817500261988E-2</v>
      </c>
      <c r="AD123" s="249">
        <f t="shared" ca="1" si="90"/>
        <v>4.4235817500261988E-2</v>
      </c>
      <c r="AE123" s="249">
        <f t="shared" ca="1" si="90"/>
        <v>4.4235817500261988E-2</v>
      </c>
      <c r="AF123" s="249">
        <f t="shared" ca="1" si="90"/>
        <v>4.4235817500261988E-2</v>
      </c>
      <c r="AG123" s="249">
        <f t="shared" ca="1" si="90"/>
        <v>4.4235817500261988E-2</v>
      </c>
      <c r="AH123" s="249">
        <f t="shared" ca="1" si="90"/>
        <v>4.4235817500261988E-2</v>
      </c>
      <c r="AI123" s="249">
        <f t="shared" ca="1" si="90"/>
        <v>4.4235817500261988E-2</v>
      </c>
      <c r="AJ123" s="249">
        <f t="shared" ca="1" si="90"/>
        <v>4.4235817500261988E-2</v>
      </c>
      <c r="AK123" s="249">
        <f t="shared" ca="1" si="90"/>
        <v>4.4235817500261988E-2</v>
      </c>
      <c r="AL123" s="249">
        <f t="shared" ca="1" si="90"/>
        <v>4.4235817500261988E-2</v>
      </c>
      <c r="AM123" s="249">
        <f t="shared" ref="AM123:BO123" ca="1" si="91">AM34</f>
        <v>4.4235817500261988E-2</v>
      </c>
      <c r="AN123" s="249">
        <f t="shared" ca="1" si="91"/>
        <v>4.4235817500261988E-2</v>
      </c>
      <c r="AO123" s="249">
        <f t="shared" ca="1" si="91"/>
        <v>4.4235817500261988E-2</v>
      </c>
      <c r="AP123" s="249">
        <f t="shared" ca="1" si="91"/>
        <v>4.4235817500261988E-2</v>
      </c>
      <c r="AQ123" s="249">
        <f t="shared" ca="1" si="91"/>
        <v>4.4235817500261988E-2</v>
      </c>
      <c r="AR123" s="249">
        <f t="shared" ca="1" si="91"/>
        <v>4.4235817500261988E-2</v>
      </c>
      <c r="AS123" s="249">
        <f t="shared" ca="1" si="91"/>
        <v>4.4235817500261988E-2</v>
      </c>
      <c r="AT123" s="249">
        <f t="shared" ca="1" si="91"/>
        <v>4.4235817500261988E-2</v>
      </c>
      <c r="AU123" s="249">
        <f t="shared" ca="1" si="91"/>
        <v>2.9203828747652608E-2</v>
      </c>
      <c r="AV123" s="249">
        <f t="shared" ca="1" si="91"/>
        <v>2.272202305107586E-2</v>
      </c>
      <c r="AW123" s="249">
        <f t="shared" ca="1" si="91"/>
        <v>2.272202305107586E-2</v>
      </c>
      <c r="AX123" s="249">
        <f t="shared" ca="1" si="91"/>
        <v>2.272202305107586E-2</v>
      </c>
      <c r="AY123" s="249">
        <f t="shared" ca="1" si="91"/>
        <v>2.272202305107586E-2</v>
      </c>
      <c r="AZ123" s="249">
        <f t="shared" ca="1" si="91"/>
        <v>2.2722023051075825E-2</v>
      </c>
      <c r="BA123" s="249">
        <f t="shared" ca="1" si="91"/>
        <v>2.05817298386783E-2</v>
      </c>
      <c r="BB123" s="249">
        <f t="shared" ca="1" si="91"/>
        <v>1.7991357352791795E-2</v>
      </c>
      <c r="BC123" s="249">
        <f t="shared" ca="1" si="91"/>
        <v>1.5292083998990706E-2</v>
      </c>
      <c r="BD123" s="249">
        <f t="shared" ca="1" si="91"/>
        <v>8.7151317445166576E-3</v>
      </c>
      <c r="BE123" s="249">
        <f t="shared" ca="1" si="91"/>
        <v>0</v>
      </c>
      <c r="BF123" s="249">
        <f t="shared" ca="1" si="91"/>
        <v>0</v>
      </c>
      <c r="BG123" s="249">
        <f t="shared" ca="1" si="91"/>
        <v>0</v>
      </c>
      <c r="BH123" s="249">
        <f t="shared" ca="1" si="91"/>
        <v>0</v>
      </c>
      <c r="BI123" s="249">
        <f t="shared" ca="1" si="91"/>
        <v>0</v>
      </c>
      <c r="BJ123" s="249">
        <f t="shared" ca="1" si="91"/>
        <v>0</v>
      </c>
      <c r="BK123" s="249">
        <f t="shared" ca="1" si="91"/>
        <v>0</v>
      </c>
      <c r="BL123" s="249">
        <f t="shared" ca="1" si="91"/>
        <v>0</v>
      </c>
      <c r="BM123" s="249">
        <f t="shared" ca="1" si="91"/>
        <v>0</v>
      </c>
      <c r="BN123" s="249">
        <f t="shared" ca="1" si="91"/>
        <v>0</v>
      </c>
      <c r="BO123" s="249">
        <f t="shared" ca="1" si="91"/>
        <v>0</v>
      </c>
    </row>
    <row r="124" spans="1:67">
      <c r="A124" s="209" t="str">
        <f>'Inputs - Summary'!C242</f>
        <v>Supply Regs/Valve stations</v>
      </c>
      <c r="C124" s="260">
        <f>'Inputs - Summary'!N242</f>
        <v>26.593458558974159</v>
      </c>
      <c r="D124" s="256">
        <f ca="1">D45</f>
        <v>24.625593612947849</v>
      </c>
      <c r="E124" s="229" t="b">
        <f t="shared" ca="1" si="84"/>
        <v>1</v>
      </c>
      <c r="F124" s="263">
        <f t="shared" ca="1" si="85"/>
        <v>26.593458558974206</v>
      </c>
      <c r="G124" s="258">
        <f t="shared" ref="G124:AL124" ca="1" si="92">G45</f>
        <v>1.5328519086593522</v>
      </c>
      <c r="H124" s="249">
        <f t="shared" ca="1" si="92"/>
        <v>1.5328519086593522</v>
      </c>
      <c r="I124" s="249">
        <f t="shared" ca="1" si="92"/>
        <v>1.5328519086593522</v>
      </c>
      <c r="J124" s="249">
        <f t="shared" ca="1" si="92"/>
        <v>1.5328519086593522</v>
      </c>
      <c r="K124" s="250">
        <f t="shared" ca="1" si="92"/>
        <v>1.5328519086593522</v>
      </c>
      <c r="L124" s="249">
        <f t="shared" ca="1" si="92"/>
        <v>1.5328519086593522</v>
      </c>
      <c r="M124" s="249">
        <f t="shared" ca="1" si="92"/>
        <v>1.5328519086593522</v>
      </c>
      <c r="N124" s="249">
        <f t="shared" ca="1" si="92"/>
        <v>1.5328519086593522</v>
      </c>
      <c r="O124" s="249">
        <f t="shared" ca="1" si="92"/>
        <v>1.5328519086593522</v>
      </c>
      <c r="P124" s="249">
        <f t="shared" ca="1" si="92"/>
        <v>1.5328519086593522</v>
      </c>
      <c r="Q124" s="249">
        <f t="shared" ca="1" si="92"/>
        <v>1.5328519086593522</v>
      </c>
      <c r="R124" s="249">
        <f t="shared" ca="1" si="92"/>
        <v>1.5328519086593522</v>
      </c>
      <c r="S124" s="249">
        <f t="shared" ca="1" si="92"/>
        <v>1.5328519086593522</v>
      </c>
      <c r="T124" s="249">
        <f t="shared" ca="1" si="92"/>
        <v>0.6156638560241231</v>
      </c>
      <c r="U124" s="249">
        <f t="shared" ca="1" si="92"/>
        <v>0.17452517931249906</v>
      </c>
      <c r="V124" s="249">
        <f t="shared" ca="1" si="92"/>
        <v>0.17452517931249906</v>
      </c>
      <c r="W124" s="249">
        <f t="shared" ca="1" si="92"/>
        <v>0.17452517931249906</v>
      </c>
      <c r="X124" s="249">
        <f t="shared" ca="1" si="92"/>
        <v>0.17452517931249906</v>
      </c>
      <c r="Y124" s="249">
        <f t="shared" ca="1" si="92"/>
        <v>0.17452517931249906</v>
      </c>
      <c r="Z124" s="249">
        <f t="shared" ca="1" si="92"/>
        <v>0.17452517931249906</v>
      </c>
      <c r="AA124" s="249">
        <f t="shared" ca="1" si="92"/>
        <v>0.17452517931249906</v>
      </c>
      <c r="AB124" s="249">
        <f t="shared" ca="1" si="92"/>
        <v>0.17452517931249906</v>
      </c>
      <c r="AC124" s="249">
        <f t="shared" ca="1" si="92"/>
        <v>0.17452517931249906</v>
      </c>
      <c r="AD124" s="249">
        <f t="shared" ca="1" si="92"/>
        <v>0.17452517931249906</v>
      </c>
      <c r="AE124" s="249">
        <f t="shared" ca="1" si="92"/>
        <v>0.17452517931249906</v>
      </c>
      <c r="AF124" s="249">
        <f t="shared" ca="1" si="92"/>
        <v>0.17452517931249906</v>
      </c>
      <c r="AG124" s="249">
        <f t="shared" ca="1" si="92"/>
        <v>0.17452517931249906</v>
      </c>
      <c r="AH124" s="249">
        <f t="shared" ca="1" si="92"/>
        <v>0.17452517931249906</v>
      </c>
      <c r="AI124" s="249">
        <f t="shared" ca="1" si="92"/>
        <v>0.17452517931249906</v>
      </c>
      <c r="AJ124" s="249">
        <f t="shared" ca="1" si="92"/>
        <v>0.17452517931249906</v>
      </c>
      <c r="AK124" s="249">
        <f t="shared" ca="1" si="92"/>
        <v>0.17452517931249906</v>
      </c>
      <c r="AL124" s="249">
        <f t="shared" ca="1" si="92"/>
        <v>0.17452517931249906</v>
      </c>
      <c r="AM124" s="249">
        <f t="shared" ref="AM124:BO124" ca="1" si="93">AM45</f>
        <v>0.17452517931249906</v>
      </c>
      <c r="AN124" s="249">
        <f t="shared" ca="1" si="93"/>
        <v>0.17452517931249906</v>
      </c>
      <c r="AO124" s="249">
        <f t="shared" ca="1" si="93"/>
        <v>0.17452517931249906</v>
      </c>
      <c r="AP124" s="249">
        <f t="shared" ca="1" si="93"/>
        <v>0.17452517931249906</v>
      </c>
      <c r="AQ124" s="249">
        <f t="shared" ca="1" si="93"/>
        <v>0.17452517931249906</v>
      </c>
      <c r="AR124" s="249">
        <f t="shared" ca="1" si="93"/>
        <v>0.17452517931249906</v>
      </c>
      <c r="AS124" s="249">
        <f t="shared" ca="1" si="93"/>
        <v>0.17452517931249906</v>
      </c>
      <c r="AT124" s="249">
        <f t="shared" ca="1" si="93"/>
        <v>0.17452517931249906</v>
      </c>
      <c r="AU124" s="249">
        <f t="shared" ca="1" si="93"/>
        <v>0.17452517931249906</v>
      </c>
      <c r="AV124" s="249">
        <f t="shared" ca="1" si="93"/>
        <v>0.17452517931249906</v>
      </c>
      <c r="AW124" s="249">
        <f t="shared" ca="1" si="93"/>
        <v>0.17452517931249906</v>
      </c>
      <c r="AX124" s="249">
        <f t="shared" ca="1" si="93"/>
        <v>0.17452517931249906</v>
      </c>
      <c r="AY124" s="249">
        <f t="shared" ca="1" si="93"/>
        <v>0.17452517931249906</v>
      </c>
      <c r="AZ124" s="249">
        <f t="shared" ca="1" si="93"/>
        <v>0.17452517931249928</v>
      </c>
      <c r="BA124" s="249">
        <f t="shared" ca="1" si="93"/>
        <v>0.15754415737375255</v>
      </c>
      <c r="BB124" s="249">
        <f t="shared" ca="1" si="93"/>
        <v>0.13597109914669059</v>
      </c>
      <c r="BC124" s="249">
        <f t="shared" ca="1" si="93"/>
        <v>0.11100887061818335</v>
      </c>
      <c r="BD124" s="249">
        <f t="shared" ca="1" si="93"/>
        <v>6.1390025239873136E-2</v>
      </c>
      <c r="BE124" s="249">
        <f t="shared" ca="1" si="93"/>
        <v>0</v>
      </c>
      <c r="BF124" s="249">
        <f t="shared" ca="1" si="93"/>
        <v>0</v>
      </c>
      <c r="BG124" s="249">
        <f t="shared" ca="1" si="93"/>
        <v>0</v>
      </c>
      <c r="BH124" s="249">
        <f t="shared" ca="1" si="93"/>
        <v>0</v>
      </c>
      <c r="BI124" s="249">
        <f t="shared" ca="1" si="93"/>
        <v>0</v>
      </c>
      <c r="BJ124" s="249">
        <f t="shared" ca="1" si="93"/>
        <v>0</v>
      </c>
      <c r="BK124" s="249">
        <f t="shared" ca="1" si="93"/>
        <v>0</v>
      </c>
      <c r="BL124" s="249">
        <f t="shared" ca="1" si="93"/>
        <v>0</v>
      </c>
      <c r="BM124" s="249">
        <f t="shared" ca="1" si="93"/>
        <v>0</v>
      </c>
      <c r="BN124" s="249">
        <f t="shared" ca="1" si="93"/>
        <v>0</v>
      </c>
      <c r="BO124" s="249">
        <f t="shared" ca="1" si="93"/>
        <v>0</v>
      </c>
    </row>
    <row r="125" spans="1:67">
      <c r="A125" s="290" t="s">
        <v>94</v>
      </c>
      <c r="C125" s="260">
        <f>'Inputs - Summary'!N243</f>
        <v>70.80470151559301</v>
      </c>
      <c r="D125" s="256">
        <f ca="1">D56</f>
        <v>6.9677389426563119</v>
      </c>
      <c r="E125" s="229" t="b">
        <f t="shared" ca="1" si="84"/>
        <v>1</v>
      </c>
      <c r="F125" s="263">
        <f t="shared" ca="1" si="85"/>
        <v>70.804701515593038</v>
      </c>
      <c r="G125" s="258">
        <f t="shared" ref="G125:AL125" ca="1" si="94">G56</f>
        <v>12.083632789433501</v>
      </c>
      <c r="H125" s="249">
        <f t="shared" ca="1" si="94"/>
        <v>12.083632789433501</v>
      </c>
      <c r="I125" s="249">
        <f t="shared" ca="1" si="94"/>
        <v>12.083632789433501</v>
      </c>
      <c r="J125" s="249">
        <f t="shared" ca="1" si="94"/>
        <v>12.083632789433501</v>
      </c>
      <c r="K125" s="250">
        <f t="shared" ca="1" si="94"/>
        <v>12.083632789433505</v>
      </c>
      <c r="L125" s="249">
        <f t="shared" ca="1" si="94"/>
        <v>1.2703292083567859</v>
      </c>
      <c r="M125" s="249">
        <f t="shared" ca="1" si="94"/>
        <v>1.2703292083567859</v>
      </c>
      <c r="N125" s="249">
        <f t="shared" ca="1" si="94"/>
        <v>1.2703292083567859</v>
      </c>
      <c r="O125" s="249">
        <f t="shared" ca="1" si="94"/>
        <v>1.2703292083567859</v>
      </c>
      <c r="P125" s="249">
        <f t="shared" ca="1" si="94"/>
        <v>1.2703292083567859</v>
      </c>
      <c r="Q125" s="249">
        <f t="shared" ca="1" si="94"/>
        <v>1.2703292083567863</v>
      </c>
      <c r="R125" s="249">
        <f t="shared" ca="1" si="94"/>
        <v>1.0614242793937196</v>
      </c>
      <c r="S125" s="249">
        <f t="shared" ca="1" si="94"/>
        <v>0.83816314532610292</v>
      </c>
      <c r="T125" s="249">
        <f t="shared" ca="1" si="94"/>
        <v>0.57242831866389521</v>
      </c>
      <c r="U125" s="249">
        <f t="shared" ca="1" si="94"/>
        <v>0.29254657490109182</v>
      </c>
      <c r="V125" s="249">
        <f t="shared" ca="1" si="94"/>
        <v>0</v>
      </c>
      <c r="W125" s="249">
        <f t="shared" ca="1" si="94"/>
        <v>0</v>
      </c>
      <c r="X125" s="249">
        <f t="shared" ca="1" si="94"/>
        <v>0</v>
      </c>
      <c r="Y125" s="249">
        <f t="shared" ca="1" si="94"/>
        <v>0</v>
      </c>
      <c r="Z125" s="249">
        <f t="shared" ca="1" si="94"/>
        <v>0</v>
      </c>
      <c r="AA125" s="249">
        <f t="shared" ca="1" si="94"/>
        <v>0</v>
      </c>
      <c r="AB125" s="249">
        <f t="shared" ca="1" si="94"/>
        <v>0</v>
      </c>
      <c r="AC125" s="249">
        <f t="shared" ca="1" si="94"/>
        <v>0</v>
      </c>
      <c r="AD125" s="249">
        <f t="shared" ca="1" si="94"/>
        <v>0</v>
      </c>
      <c r="AE125" s="249">
        <f t="shared" ca="1" si="94"/>
        <v>0</v>
      </c>
      <c r="AF125" s="249">
        <f t="shared" ca="1" si="94"/>
        <v>0</v>
      </c>
      <c r="AG125" s="249">
        <f t="shared" ca="1" si="94"/>
        <v>0</v>
      </c>
      <c r="AH125" s="249">
        <f t="shared" ca="1" si="94"/>
        <v>0</v>
      </c>
      <c r="AI125" s="249">
        <f t="shared" ca="1" si="94"/>
        <v>0</v>
      </c>
      <c r="AJ125" s="249">
        <f t="shared" ca="1" si="94"/>
        <v>0</v>
      </c>
      <c r="AK125" s="249">
        <f t="shared" ca="1" si="94"/>
        <v>0</v>
      </c>
      <c r="AL125" s="249">
        <f t="shared" ca="1" si="94"/>
        <v>0</v>
      </c>
      <c r="AM125" s="249">
        <f t="shared" ref="AM125:BO125" ca="1" si="95">AM56</f>
        <v>0</v>
      </c>
      <c r="AN125" s="249">
        <f t="shared" ca="1" si="95"/>
        <v>0</v>
      </c>
      <c r="AO125" s="249">
        <f t="shared" ca="1" si="95"/>
        <v>0</v>
      </c>
      <c r="AP125" s="249">
        <f t="shared" ca="1" si="95"/>
        <v>0</v>
      </c>
      <c r="AQ125" s="249">
        <f t="shared" ca="1" si="95"/>
        <v>0</v>
      </c>
      <c r="AR125" s="249">
        <f t="shared" ca="1" si="95"/>
        <v>0</v>
      </c>
      <c r="AS125" s="249">
        <f t="shared" ca="1" si="95"/>
        <v>0</v>
      </c>
      <c r="AT125" s="249">
        <f t="shared" ca="1" si="95"/>
        <v>0</v>
      </c>
      <c r="AU125" s="249">
        <f t="shared" ca="1" si="95"/>
        <v>0</v>
      </c>
      <c r="AV125" s="249">
        <f t="shared" ca="1" si="95"/>
        <v>0</v>
      </c>
      <c r="AW125" s="249">
        <f t="shared" ca="1" si="95"/>
        <v>0</v>
      </c>
      <c r="AX125" s="249">
        <f t="shared" ca="1" si="95"/>
        <v>0</v>
      </c>
      <c r="AY125" s="249">
        <f t="shared" ca="1" si="95"/>
        <v>0</v>
      </c>
      <c r="AZ125" s="249">
        <f t="shared" ca="1" si="95"/>
        <v>0</v>
      </c>
      <c r="BA125" s="249">
        <f t="shared" ca="1" si="95"/>
        <v>0</v>
      </c>
      <c r="BB125" s="249">
        <f t="shared" ca="1" si="95"/>
        <v>0</v>
      </c>
      <c r="BC125" s="249">
        <f t="shared" ca="1" si="95"/>
        <v>0</v>
      </c>
      <c r="BD125" s="249">
        <f t="shared" ca="1" si="95"/>
        <v>0</v>
      </c>
      <c r="BE125" s="249">
        <f t="shared" ca="1" si="95"/>
        <v>0</v>
      </c>
      <c r="BF125" s="249">
        <f t="shared" ca="1" si="95"/>
        <v>0</v>
      </c>
      <c r="BG125" s="249">
        <f t="shared" ca="1" si="95"/>
        <v>0</v>
      </c>
      <c r="BH125" s="249">
        <f t="shared" ca="1" si="95"/>
        <v>0</v>
      </c>
      <c r="BI125" s="249">
        <f t="shared" ca="1" si="95"/>
        <v>0</v>
      </c>
      <c r="BJ125" s="249">
        <f t="shared" ca="1" si="95"/>
        <v>0</v>
      </c>
      <c r="BK125" s="249">
        <f t="shared" ca="1" si="95"/>
        <v>0</v>
      </c>
      <c r="BL125" s="249">
        <f t="shared" ca="1" si="95"/>
        <v>0</v>
      </c>
      <c r="BM125" s="249">
        <f t="shared" ca="1" si="95"/>
        <v>0</v>
      </c>
      <c r="BN125" s="249">
        <f t="shared" ca="1" si="95"/>
        <v>0</v>
      </c>
      <c r="BO125" s="249">
        <f t="shared" ca="1" si="95"/>
        <v>0</v>
      </c>
    </row>
    <row r="126" spans="1:67">
      <c r="A126" s="290" t="s">
        <v>95</v>
      </c>
      <c r="B126" s="213"/>
      <c r="C126" s="301">
        <v>0</v>
      </c>
      <c r="D126" s="304">
        <f>$D$47</f>
        <v>15</v>
      </c>
      <c r="E126" s="303" t="s">
        <v>80</v>
      </c>
      <c r="F126" s="303" t="s">
        <v>80</v>
      </c>
      <c r="G126" s="303" t="s">
        <v>80</v>
      </c>
      <c r="H126" s="303" t="s">
        <v>80</v>
      </c>
      <c r="I126" s="303" t="s">
        <v>80</v>
      </c>
      <c r="J126" s="303" t="s">
        <v>80</v>
      </c>
      <c r="K126" s="303" t="s">
        <v>80</v>
      </c>
      <c r="L126" s="303" t="s">
        <v>80</v>
      </c>
      <c r="M126" s="303" t="s">
        <v>80</v>
      </c>
      <c r="N126" s="303" t="s">
        <v>80</v>
      </c>
      <c r="O126" s="303" t="s">
        <v>80</v>
      </c>
      <c r="P126" s="303" t="s">
        <v>80</v>
      </c>
      <c r="Q126" s="303" t="s">
        <v>80</v>
      </c>
      <c r="R126" s="303" t="s">
        <v>80</v>
      </c>
      <c r="S126" s="303" t="s">
        <v>80</v>
      </c>
      <c r="T126" s="303" t="s">
        <v>80</v>
      </c>
      <c r="U126" s="303" t="s">
        <v>80</v>
      </c>
      <c r="V126" s="303" t="s">
        <v>80</v>
      </c>
      <c r="W126" s="303" t="s">
        <v>80</v>
      </c>
      <c r="X126" s="303" t="s">
        <v>80</v>
      </c>
      <c r="Y126" s="303" t="s">
        <v>80</v>
      </c>
      <c r="Z126" s="303" t="s">
        <v>80</v>
      </c>
      <c r="AA126" s="303" t="s">
        <v>80</v>
      </c>
      <c r="AB126" s="303" t="s">
        <v>80</v>
      </c>
      <c r="AC126" s="303" t="s">
        <v>80</v>
      </c>
      <c r="AD126" s="303" t="s">
        <v>80</v>
      </c>
      <c r="AE126" s="303" t="s">
        <v>80</v>
      </c>
      <c r="AF126" s="303" t="s">
        <v>80</v>
      </c>
      <c r="AG126" s="303" t="s">
        <v>80</v>
      </c>
      <c r="AH126" s="303" t="s">
        <v>80</v>
      </c>
      <c r="AI126" s="303" t="s">
        <v>80</v>
      </c>
      <c r="AJ126" s="303" t="s">
        <v>80</v>
      </c>
      <c r="AK126" s="303" t="s">
        <v>80</v>
      </c>
      <c r="AL126" s="303" t="s">
        <v>80</v>
      </c>
      <c r="AM126" s="303" t="s">
        <v>80</v>
      </c>
      <c r="AN126" s="303" t="s">
        <v>80</v>
      </c>
      <c r="AO126" s="303" t="s">
        <v>80</v>
      </c>
      <c r="AP126" s="303" t="s">
        <v>80</v>
      </c>
      <c r="AQ126" s="303" t="s">
        <v>80</v>
      </c>
      <c r="AR126" s="303" t="s">
        <v>80</v>
      </c>
      <c r="AS126" s="303" t="s">
        <v>80</v>
      </c>
      <c r="AT126" s="303" t="s">
        <v>80</v>
      </c>
      <c r="AU126" s="303" t="s">
        <v>80</v>
      </c>
      <c r="AV126" s="303" t="s">
        <v>80</v>
      </c>
      <c r="AW126" s="303" t="s">
        <v>80</v>
      </c>
      <c r="AX126" s="303" t="s">
        <v>80</v>
      </c>
      <c r="AY126" s="303" t="s">
        <v>80</v>
      </c>
      <c r="AZ126" s="303" t="s">
        <v>80</v>
      </c>
      <c r="BA126" s="303" t="s">
        <v>80</v>
      </c>
      <c r="BB126" s="303" t="s">
        <v>80</v>
      </c>
      <c r="BC126" s="303" t="s">
        <v>80</v>
      </c>
      <c r="BD126" s="303" t="s">
        <v>80</v>
      </c>
      <c r="BE126" s="303" t="s">
        <v>80</v>
      </c>
      <c r="BF126" s="303" t="s">
        <v>80</v>
      </c>
      <c r="BG126" s="303" t="s">
        <v>80</v>
      </c>
      <c r="BH126" s="303" t="s">
        <v>80</v>
      </c>
      <c r="BI126" s="303" t="s">
        <v>80</v>
      </c>
      <c r="BJ126" s="303" t="s">
        <v>80</v>
      </c>
      <c r="BK126" s="303" t="s">
        <v>80</v>
      </c>
      <c r="BL126" s="303" t="s">
        <v>80</v>
      </c>
      <c r="BM126" s="303" t="s">
        <v>80</v>
      </c>
      <c r="BN126" s="303" t="s">
        <v>80</v>
      </c>
      <c r="BO126" s="303" t="s">
        <v>80</v>
      </c>
    </row>
    <row r="127" spans="1:67">
      <c r="A127" s="213" t="str">
        <f>'Inputs - Summary'!C244</f>
        <v>Land</v>
      </c>
      <c r="B127" s="213"/>
      <c r="C127" s="302">
        <f>'Inputs - Summary'!N244</f>
        <v>0</v>
      </c>
      <c r="D127" s="303" t="s">
        <v>80</v>
      </c>
      <c r="E127" s="303" t="s">
        <v>80</v>
      </c>
      <c r="F127" s="303" t="s">
        <v>80</v>
      </c>
      <c r="G127" s="303" t="s">
        <v>80</v>
      </c>
      <c r="H127" s="303" t="s">
        <v>80</v>
      </c>
      <c r="I127" s="303" t="s">
        <v>80</v>
      </c>
      <c r="J127" s="303" t="s">
        <v>80</v>
      </c>
      <c r="K127" s="303" t="s">
        <v>80</v>
      </c>
      <c r="L127" s="303" t="s">
        <v>80</v>
      </c>
      <c r="M127" s="303" t="s">
        <v>80</v>
      </c>
      <c r="N127" s="303" t="s">
        <v>80</v>
      </c>
      <c r="O127" s="303" t="s">
        <v>80</v>
      </c>
      <c r="P127" s="303" t="s">
        <v>80</v>
      </c>
      <c r="Q127" s="303" t="s">
        <v>80</v>
      </c>
      <c r="R127" s="303" t="s">
        <v>80</v>
      </c>
      <c r="S127" s="303" t="s">
        <v>80</v>
      </c>
      <c r="T127" s="303" t="s">
        <v>80</v>
      </c>
      <c r="U127" s="303" t="s">
        <v>80</v>
      </c>
      <c r="V127" s="303" t="s">
        <v>80</v>
      </c>
      <c r="W127" s="303" t="s">
        <v>80</v>
      </c>
      <c r="X127" s="303" t="s">
        <v>80</v>
      </c>
      <c r="Y127" s="303" t="s">
        <v>80</v>
      </c>
      <c r="Z127" s="303" t="s">
        <v>80</v>
      </c>
      <c r="AA127" s="303" t="s">
        <v>80</v>
      </c>
      <c r="AB127" s="303" t="s">
        <v>80</v>
      </c>
      <c r="AC127" s="303" t="s">
        <v>80</v>
      </c>
      <c r="AD127" s="303" t="s">
        <v>80</v>
      </c>
      <c r="AE127" s="303" t="s">
        <v>80</v>
      </c>
      <c r="AF127" s="303" t="s">
        <v>80</v>
      </c>
      <c r="AG127" s="303" t="s">
        <v>80</v>
      </c>
      <c r="AH127" s="303" t="s">
        <v>80</v>
      </c>
      <c r="AI127" s="303" t="s">
        <v>80</v>
      </c>
      <c r="AJ127" s="303" t="s">
        <v>80</v>
      </c>
      <c r="AK127" s="303" t="s">
        <v>80</v>
      </c>
      <c r="AL127" s="303" t="s">
        <v>80</v>
      </c>
      <c r="AM127" s="303" t="s">
        <v>80</v>
      </c>
      <c r="AN127" s="303" t="s">
        <v>80</v>
      </c>
      <c r="AO127" s="303" t="s">
        <v>80</v>
      </c>
      <c r="AP127" s="303" t="s">
        <v>80</v>
      </c>
      <c r="AQ127" s="303" t="s">
        <v>80</v>
      </c>
      <c r="AR127" s="303" t="s">
        <v>80</v>
      </c>
      <c r="AS127" s="303" t="s">
        <v>80</v>
      </c>
      <c r="AT127" s="303" t="s">
        <v>80</v>
      </c>
      <c r="AU127" s="303" t="s">
        <v>80</v>
      </c>
      <c r="AV127" s="303" t="s">
        <v>80</v>
      </c>
      <c r="AW127" s="303" t="s">
        <v>80</v>
      </c>
      <c r="AX127" s="303" t="s">
        <v>80</v>
      </c>
      <c r="AY127" s="303" t="s">
        <v>80</v>
      </c>
      <c r="AZ127" s="303" t="s">
        <v>80</v>
      </c>
      <c r="BA127" s="303" t="s">
        <v>80</v>
      </c>
      <c r="BB127" s="303" t="s">
        <v>80</v>
      </c>
      <c r="BC127" s="303" t="s">
        <v>80</v>
      </c>
      <c r="BD127" s="303" t="s">
        <v>80</v>
      </c>
      <c r="BE127" s="303" t="s">
        <v>80</v>
      </c>
      <c r="BF127" s="303" t="s">
        <v>80</v>
      </c>
      <c r="BG127" s="303" t="s">
        <v>80</v>
      </c>
      <c r="BH127" s="303" t="s">
        <v>80</v>
      </c>
      <c r="BI127" s="303" t="s">
        <v>80</v>
      </c>
      <c r="BJ127" s="303" t="s">
        <v>80</v>
      </c>
      <c r="BK127" s="303" t="s">
        <v>80</v>
      </c>
      <c r="BL127" s="303" t="s">
        <v>80</v>
      </c>
      <c r="BM127" s="303" t="s">
        <v>80</v>
      </c>
      <c r="BN127" s="303" t="s">
        <v>80</v>
      </c>
      <c r="BO127" s="303" t="s">
        <v>80</v>
      </c>
    </row>
    <row r="128" spans="1:67">
      <c r="A128" s="209" t="str">
        <f>'Inputs - Summary'!C245</f>
        <v>IT</v>
      </c>
      <c r="C128" s="260">
        <f>'Inputs - Summary'!N245</f>
        <v>13.404277411998018</v>
      </c>
      <c r="D128" s="256">
        <f ca="1">D78</f>
        <v>3.5885444848348351</v>
      </c>
      <c r="E128" s="229" t="b">
        <f t="shared" ca="1" si="84"/>
        <v>1</v>
      </c>
      <c r="F128" s="263">
        <f t="shared" ca="1" si="85"/>
        <v>13.404277411998047</v>
      </c>
      <c r="G128" s="258">
        <f t="shared" ref="G128:AL128" ca="1" si="96">G78</f>
        <v>4.4479211518145387</v>
      </c>
      <c r="H128" s="249">
        <f t="shared" ca="1" si="96"/>
        <v>3.2729292786079554</v>
      </c>
      <c r="I128" s="249">
        <f t="shared" ca="1" si="96"/>
        <v>3.2729292786079554</v>
      </c>
      <c r="J128" s="249">
        <f t="shared" ca="1" si="96"/>
        <v>1.9497427530890417</v>
      </c>
      <c r="K128" s="250">
        <f t="shared" ca="1" si="96"/>
        <v>0.46075494987855437</v>
      </c>
      <c r="L128" s="249">
        <f t="shared" ca="1" si="96"/>
        <v>0</v>
      </c>
      <c r="M128" s="249">
        <f t="shared" ca="1" si="96"/>
        <v>0</v>
      </c>
      <c r="N128" s="249">
        <f t="shared" ca="1" si="96"/>
        <v>0</v>
      </c>
      <c r="O128" s="249">
        <f t="shared" ca="1" si="96"/>
        <v>0</v>
      </c>
      <c r="P128" s="249">
        <f t="shared" ca="1" si="96"/>
        <v>0</v>
      </c>
      <c r="Q128" s="249">
        <f t="shared" ca="1" si="96"/>
        <v>0</v>
      </c>
      <c r="R128" s="249">
        <f t="shared" ca="1" si="96"/>
        <v>0</v>
      </c>
      <c r="S128" s="249">
        <f t="shared" ca="1" si="96"/>
        <v>0</v>
      </c>
      <c r="T128" s="249">
        <f t="shared" ca="1" si="96"/>
        <v>0</v>
      </c>
      <c r="U128" s="249">
        <f t="shared" ca="1" si="96"/>
        <v>0</v>
      </c>
      <c r="V128" s="249">
        <f t="shared" ca="1" si="96"/>
        <v>0</v>
      </c>
      <c r="W128" s="249">
        <f t="shared" ca="1" si="96"/>
        <v>0</v>
      </c>
      <c r="X128" s="249">
        <f t="shared" ca="1" si="96"/>
        <v>0</v>
      </c>
      <c r="Y128" s="249">
        <f t="shared" ca="1" si="96"/>
        <v>0</v>
      </c>
      <c r="Z128" s="249">
        <f t="shared" ca="1" si="96"/>
        <v>0</v>
      </c>
      <c r="AA128" s="249">
        <f t="shared" ca="1" si="96"/>
        <v>0</v>
      </c>
      <c r="AB128" s="249">
        <f t="shared" ca="1" si="96"/>
        <v>0</v>
      </c>
      <c r="AC128" s="249">
        <f t="shared" ca="1" si="96"/>
        <v>0</v>
      </c>
      <c r="AD128" s="249">
        <f t="shared" ca="1" si="96"/>
        <v>0</v>
      </c>
      <c r="AE128" s="249">
        <f t="shared" ca="1" si="96"/>
        <v>0</v>
      </c>
      <c r="AF128" s="249">
        <f t="shared" ca="1" si="96"/>
        <v>0</v>
      </c>
      <c r="AG128" s="249">
        <f t="shared" ca="1" si="96"/>
        <v>0</v>
      </c>
      <c r="AH128" s="249">
        <f t="shared" ca="1" si="96"/>
        <v>0</v>
      </c>
      <c r="AI128" s="249">
        <f t="shared" ca="1" si="96"/>
        <v>0</v>
      </c>
      <c r="AJ128" s="249">
        <f t="shared" ca="1" si="96"/>
        <v>0</v>
      </c>
      <c r="AK128" s="249">
        <f t="shared" ca="1" si="96"/>
        <v>0</v>
      </c>
      <c r="AL128" s="249">
        <f t="shared" ca="1" si="96"/>
        <v>0</v>
      </c>
      <c r="AM128" s="249">
        <f t="shared" ref="AM128:BO128" ca="1" si="97">AM78</f>
        <v>0</v>
      </c>
      <c r="AN128" s="249">
        <f t="shared" ca="1" si="97"/>
        <v>0</v>
      </c>
      <c r="AO128" s="249">
        <f t="shared" ca="1" si="97"/>
        <v>0</v>
      </c>
      <c r="AP128" s="249">
        <f t="shared" ca="1" si="97"/>
        <v>0</v>
      </c>
      <c r="AQ128" s="249">
        <f t="shared" ca="1" si="97"/>
        <v>0</v>
      </c>
      <c r="AR128" s="249">
        <f t="shared" ca="1" si="97"/>
        <v>0</v>
      </c>
      <c r="AS128" s="249">
        <f t="shared" ca="1" si="97"/>
        <v>0</v>
      </c>
      <c r="AT128" s="249">
        <f t="shared" ca="1" si="97"/>
        <v>0</v>
      </c>
      <c r="AU128" s="249">
        <f t="shared" ca="1" si="97"/>
        <v>0</v>
      </c>
      <c r="AV128" s="249">
        <f t="shared" ca="1" si="97"/>
        <v>0</v>
      </c>
      <c r="AW128" s="249">
        <f t="shared" ca="1" si="97"/>
        <v>0</v>
      </c>
      <c r="AX128" s="249">
        <f t="shared" ca="1" si="97"/>
        <v>0</v>
      </c>
      <c r="AY128" s="249">
        <f t="shared" ca="1" si="97"/>
        <v>0</v>
      </c>
      <c r="AZ128" s="249">
        <f t="shared" ca="1" si="97"/>
        <v>0</v>
      </c>
      <c r="BA128" s="249">
        <f t="shared" ca="1" si="97"/>
        <v>0</v>
      </c>
      <c r="BB128" s="249">
        <f t="shared" ca="1" si="97"/>
        <v>0</v>
      </c>
      <c r="BC128" s="249">
        <f t="shared" ca="1" si="97"/>
        <v>0</v>
      </c>
      <c r="BD128" s="249">
        <f t="shared" ca="1" si="97"/>
        <v>0</v>
      </c>
      <c r="BE128" s="249">
        <f t="shared" ca="1" si="97"/>
        <v>0</v>
      </c>
      <c r="BF128" s="249">
        <f t="shared" ca="1" si="97"/>
        <v>0</v>
      </c>
      <c r="BG128" s="249">
        <f t="shared" ca="1" si="97"/>
        <v>0</v>
      </c>
      <c r="BH128" s="249">
        <f t="shared" ca="1" si="97"/>
        <v>0</v>
      </c>
      <c r="BI128" s="249">
        <f t="shared" ca="1" si="97"/>
        <v>0</v>
      </c>
      <c r="BJ128" s="249">
        <f t="shared" ca="1" si="97"/>
        <v>0</v>
      </c>
      <c r="BK128" s="249">
        <f t="shared" ca="1" si="97"/>
        <v>0</v>
      </c>
      <c r="BL128" s="249">
        <f t="shared" ca="1" si="97"/>
        <v>0</v>
      </c>
      <c r="BM128" s="249">
        <f t="shared" ca="1" si="97"/>
        <v>0</v>
      </c>
      <c r="BN128" s="249">
        <f t="shared" ca="1" si="97"/>
        <v>0</v>
      </c>
      <c r="BO128" s="249">
        <f t="shared" ca="1" si="97"/>
        <v>0</v>
      </c>
    </row>
    <row r="129" spans="1:67">
      <c r="A129" s="209" t="str">
        <f>'Inputs - Summary'!C246</f>
        <v>SCADA</v>
      </c>
      <c r="C129" s="260">
        <f>'Inputs - Summary'!N246</f>
        <v>2.5152748976249746</v>
      </c>
      <c r="D129" s="256">
        <f ca="1">D89</f>
        <v>14.573723177760796</v>
      </c>
      <c r="E129" s="229" t="b">
        <f t="shared" ca="1" si="84"/>
        <v>1</v>
      </c>
      <c r="F129" s="263">
        <f t="shared" ca="1" si="85"/>
        <v>2.5152748976249741</v>
      </c>
      <c r="G129" s="258">
        <f t="shared" ref="G129:AL129" ca="1" si="98">G89</f>
        <v>0.16915839869829863</v>
      </c>
      <c r="H129" s="249">
        <f t="shared" ca="1" si="98"/>
        <v>0.17370915637586626</v>
      </c>
      <c r="I129" s="249">
        <f t="shared" ca="1" si="98"/>
        <v>0.17370915637586626</v>
      </c>
      <c r="J129" s="249">
        <f t="shared" ca="1" si="98"/>
        <v>0.17370915637586626</v>
      </c>
      <c r="K129" s="250">
        <f t="shared" ca="1" si="98"/>
        <v>0.17370915637586626</v>
      </c>
      <c r="L129" s="249">
        <f t="shared" ca="1" si="98"/>
        <v>0.17370915637586626</v>
      </c>
      <c r="M129" s="249">
        <f t="shared" ca="1" si="98"/>
        <v>0.17370915637586626</v>
      </c>
      <c r="N129" s="249">
        <f t="shared" ca="1" si="98"/>
        <v>0.17370915637586626</v>
      </c>
      <c r="O129" s="249">
        <f t="shared" ca="1" si="98"/>
        <v>0.17370915637586626</v>
      </c>
      <c r="P129" s="249">
        <f t="shared" ca="1" si="98"/>
        <v>0.17370915637586626</v>
      </c>
      <c r="Q129" s="249">
        <f t="shared" ca="1" si="98"/>
        <v>0.17370915637586626</v>
      </c>
      <c r="R129" s="249">
        <f t="shared" ca="1" si="98"/>
        <v>0.16547247393687486</v>
      </c>
      <c r="S129" s="249">
        <f t="shared" ca="1" si="98"/>
        <v>0.16547247393687489</v>
      </c>
      <c r="T129" s="249">
        <f t="shared" ca="1" si="98"/>
        <v>0.15713856794781916</v>
      </c>
      <c r="U129" s="249">
        <f t="shared" ca="1" si="98"/>
        <v>0.12094141934644465</v>
      </c>
      <c r="V129" s="249">
        <f t="shared" ca="1" si="98"/>
        <v>0</v>
      </c>
      <c r="W129" s="249">
        <f t="shared" ca="1" si="98"/>
        <v>0</v>
      </c>
      <c r="X129" s="249">
        <f t="shared" ca="1" si="98"/>
        <v>0</v>
      </c>
      <c r="Y129" s="249">
        <f t="shared" ca="1" si="98"/>
        <v>0</v>
      </c>
      <c r="Z129" s="249">
        <f t="shared" ca="1" si="98"/>
        <v>0</v>
      </c>
      <c r="AA129" s="249">
        <f t="shared" ca="1" si="98"/>
        <v>0</v>
      </c>
      <c r="AB129" s="249">
        <f t="shared" ca="1" si="98"/>
        <v>0</v>
      </c>
      <c r="AC129" s="249">
        <f t="shared" ca="1" si="98"/>
        <v>0</v>
      </c>
      <c r="AD129" s="249">
        <f t="shared" ca="1" si="98"/>
        <v>0</v>
      </c>
      <c r="AE129" s="249">
        <f t="shared" ca="1" si="98"/>
        <v>0</v>
      </c>
      <c r="AF129" s="249">
        <f t="shared" ca="1" si="98"/>
        <v>0</v>
      </c>
      <c r="AG129" s="249">
        <f t="shared" ca="1" si="98"/>
        <v>0</v>
      </c>
      <c r="AH129" s="249">
        <f t="shared" ca="1" si="98"/>
        <v>0</v>
      </c>
      <c r="AI129" s="249">
        <f t="shared" ca="1" si="98"/>
        <v>0</v>
      </c>
      <c r="AJ129" s="249">
        <f t="shared" ca="1" si="98"/>
        <v>0</v>
      </c>
      <c r="AK129" s="249">
        <f t="shared" ca="1" si="98"/>
        <v>0</v>
      </c>
      <c r="AL129" s="249">
        <f t="shared" ca="1" si="98"/>
        <v>0</v>
      </c>
      <c r="AM129" s="249">
        <f t="shared" ref="AM129:BO129" ca="1" si="99">AM89</f>
        <v>0</v>
      </c>
      <c r="AN129" s="249">
        <f t="shared" ca="1" si="99"/>
        <v>0</v>
      </c>
      <c r="AO129" s="249">
        <f t="shared" ca="1" si="99"/>
        <v>0</v>
      </c>
      <c r="AP129" s="249">
        <f t="shared" ca="1" si="99"/>
        <v>0</v>
      </c>
      <c r="AQ129" s="249">
        <f t="shared" ca="1" si="99"/>
        <v>0</v>
      </c>
      <c r="AR129" s="249">
        <f t="shared" ca="1" si="99"/>
        <v>0</v>
      </c>
      <c r="AS129" s="249">
        <f t="shared" ca="1" si="99"/>
        <v>0</v>
      </c>
      <c r="AT129" s="249">
        <f t="shared" ca="1" si="99"/>
        <v>0</v>
      </c>
      <c r="AU129" s="249">
        <f t="shared" ca="1" si="99"/>
        <v>0</v>
      </c>
      <c r="AV129" s="249">
        <f t="shared" ca="1" si="99"/>
        <v>0</v>
      </c>
      <c r="AW129" s="249">
        <f t="shared" ca="1" si="99"/>
        <v>0</v>
      </c>
      <c r="AX129" s="249">
        <f t="shared" ca="1" si="99"/>
        <v>0</v>
      </c>
      <c r="AY129" s="249">
        <f t="shared" ca="1" si="99"/>
        <v>0</v>
      </c>
      <c r="AZ129" s="249">
        <f t="shared" ca="1" si="99"/>
        <v>0</v>
      </c>
      <c r="BA129" s="249">
        <f t="shared" ca="1" si="99"/>
        <v>0</v>
      </c>
      <c r="BB129" s="249">
        <f t="shared" ca="1" si="99"/>
        <v>0</v>
      </c>
      <c r="BC129" s="249">
        <f t="shared" ca="1" si="99"/>
        <v>0</v>
      </c>
      <c r="BD129" s="249">
        <f t="shared" ca="1" si="99"/>
        <v>0</v>
      </c>
      <c r="BE129" s="249">
        <f t="shared" ca="1" si="99"/>
        <v>0</v>
      </c>
      <c r="BF129" s="249">
        <f t="shared" ca="1" si="99"/>
        <v>0</v>
      </c>
      <c r="BG129" s="249">
        <f t="shared" ca="1" si="99"/>
        <v>0</v>
      </c>
      <c r="BH129" s="249">
        <f t="shared" ca="1" si="99"/>
        <v>0</v>
      </c>
      <c r="BI129" s="249">
        <f t="shared" ca="1" si="99"/>
        <v>0</v>
      </c>
      <c r="BJ129" s="249">
        <f t="shared" ca="1" si="99"/>
        <v>0</v>
      </c>
      <c r="BK129" s="249">
        <f t="shared" ca="1" si="99"/>
        <v>0</v>
      </c>
      <c r="BL129" s="249">
        <f t="shared" ca="1" si="99"/>
        <v>0</v>
      </c>
      <c r="BM129" s="249">
        <f t="shared" ca="1" si="99"/>
        <v>0</v>
      </c>
      <c r="BN129" s="249">
        <f t="shared" ca="1" si="99"/>
        <v>0</v>
      </c>
      <c r="BO129" s="249">
        <f t="shared" ca="1" si="99"/>
        <v>0</v>
      </c>
    </row>
    <row r="130" spans="1:67">
      <c r="A130" s="209" t="str">
        <f>'Inputs - Summary'!C247</f>
        <v>Other</v>
      </c>
      <c r="C130" s="260">
        <f>'Inputs - Summary'!N247</f>
        <v>1.2281108250566262</v>
      </c>
      <c r="D130" s="256">
        <f ca="1">D100</f>
        <v>5.9808274938881381</v>
      </c>
      <c r="E130" s="229" t="b">
        <f t="shared" ca="1" si="84"/>
        <v>1</v>
      </c>
      <c r="F130" s="263">
        <f t="shared" ca="1" si="85"/>
        <v>1.2281108250566264</v>
      </c>
      <c r="G130" s="258">
        <f t="shared" ref="G130:AL130" ca="1" si="100">G100</f>
        <v>0.24633694951571997</v>
      </c>
      <c r="H130" s="249">
        <f t="shared" ca="1" si="100"/>
        <v>0.24633694951571997</v>
      </c>
      <c r="I130" s="249">
        <f t="shared" ca="1" si="100"/>
        <v>0.24169041806996946</v>
      </c>
      <c r="J130" s="249">
        <f t="shared" ca="1" si="100"/>
        <v>0.11376729476114586</v>
      </c>
      <c r="K130" s="250">
        <f t="shared" ca="1" si="100"/>
        <v>0.11376729476114586</v>
      </c>
      <c r="L130" s="249">
        <f t="shared" ca="1" si="100"/>
        <v>0.11376729476114586</v>
      </c>
      <c r="M130" s="249">
        <f t="shared" ca="1" si="100"/>
        <v>0.10769645873907682</v>
      </c>
      <c r="N130" s="249">
        <f t="shared" ca="1" si="100"/>
        <v>3.8343477321803307E-2</v>
      </c>
      <c r="O130" s="249">
        <f t="shared" ca="1" si="100"/>
        <v>6.4046876108993164E-3</v>
      </c>
      <c r="P130" s="249">
        <f t="shared" ca="1" si="100"/>
        <v>0</v>
      </c>
      <c r="Q130" s="249">
        <f t="shared" ca="1" si="100"/>
        <v>0</v>
      </c>
      <c r="R130" s="249">
        <f t="shared" ca="1" si="100"/>
        <v>0</v>
      </c>
      <c r="S130" s="249">
        <f t="shared" ca="1" si="100"/>
        <v>0</v>
      </c>
      <c r="T130" s="249">
        <f t="shared" ca="1" si="100"/>
        <v>0</v>
      </c>
      <c r="U130" s="249">
        <f t="shared" ca="1" si="100"/>
        <v>0</v>
      </c>
      <c r="V130" s="249">
        <f t="shared" ca="1" si="100"/>
        <v>0</v>
      </c>
      <c r="W130" s="249">
        <f t="shared" ca="1" si="100"/>
        <v>0</v>
      </c>
      <c r="X130" s="249">
        <f t="shared" ca="1" si="100"/>
        <v>0</v>
      </c>
      <c r="Y130" s="249">
        <f t="shared" ca="1" si="100"/>
        <v>0</v>
      </c>
      <c r="Z130" s="249">
        <f t="shared" ca="1" si="100"/>
        <v>0</v>
      </c>
      <c r="AA130" s="249">
        <f t="shared" ca="1" si="100"/>
        <v>0</v>
      </c>
      <c r="AB130" s="249">
        <f t="shared" ca="1" si="100"/>
        <v>0</v>
      </c>
      <c r="AC130" s="249">
        <f t="shared" ca="1" si="100"/>
        <v>0</v>
      </c>
      <c r="AD130" s="249">
        <f t="shared" ca="1" si="100"/>
        <v>0</v>
      </c>
      <c r="AE130" s="249">
        <f t="shared" ca="1" si="100"/>
        <v>0</v>
      </c>
      <c r="AF130" s="249">
        <f t="shared" ca="1" si="100"/>
        <v>0</v>
      </c>
      <c r="AG130" s="249">
        <f t="shared" ca="1" si="100"/>
        <v>0</v>
      </c>
      <c r="AH130" s="249">
        <f t="shared" ca="1" si="100"/>
        <v>0</v>
      </c>
      <c r="AI130" s="249">
        <f t="shared" ca="1" si="100"/>
        <v>0</v>
      </c>
      <c r="AJ130" s="249">
        <f t="shared" ca="1" si="100"/>
        <v>0</v>
      </c>
      <c r="AK130" s="249">
        <f t="shared" ca="1" si="100"/>
        <v>0</v>
      </c>
      <c r="AL130" s="249">
        <f t="shared" ca="1" si="100"/>
        <v>0</v>
      </c>
      <c r="AM130" s="249">
        <f t="shared" ref="AM130:BO130" ca="1" si="101">AM100</f>
        <v>0</v>
      </c>
      <c r="AN130" s="249">
        <f t="shared" ca="1" si="101"/>
        <v>0</v>
      </c>
      <c r="AO130" s="249">
        <f t="shared" ca="1" si="101"/>
        <v>0</v>
      </c>
      <c r="AP130" s="249">
        <f t="shared" ca="1" si="101"/>
        <v>0</v>
      </c>
      <c r="AQ130" s="249">
        <f t="shared" ca="1" si="101"/>
        <v>0</v>
      </c>
      <c r="AR130" s="249">
        <f t="shared" ca="1" si="101"/>
        <v>0</v>
      </c>
      <c r="AS130" s="249">
        <f t="shared" ca="1" si="101"/>
        <v>0</v>
      </c>
      <c r="AT130" s="249">
        <f t="shared" ca="1" si="101"/>
        <v>0</v>
      </c>
      <c r="AU130" s="249">
        <f t="shared" ca="1" si="101"/>
        <v>0</v>
      </c>
      <c r="AV130" s="249">
        <f t="shared" ca="1" si="101"/>
        <v>0</v>
      </c>
      <c r="AW130" s="249">
        <f t="shared" ca="1" si="101"/>
        <v>0</v>
      </c>
      <c r="AX130" s="249">
        <f t="shared" ca="1" si="101"/>
        <v>0</v>
      </c>
      <c r="AY130" s="249">
        <f t="shared" ca="1" si="101"/>
        <v>0</v>
      </c>
      <c r="AZ130" s="249">
        <f t="shared" ca="1" si="101"/>
        <v>0</v>
      </c>
      <c r="BA130" s="249">
        <f t="shared" ca="1" si="101"/>
        <v>0</v>
      </c>
      <c r="BB130" s="249">
        <f t="shared" ca="1" si="101"/>
        <v>0</v>
      </c>
      <c r="BC130" s="249">
        <f t="shared" ca="1" si="101"/>
        <v>0</v>
      </c>
      <c r="BD130" s="249">
        <f t="shared" ca="1" si="101"/>
        <v>0</v>
      </c>
      <c r="BE130" s="249">
        <f t="shared" ca="1" si="101"/>
        <v>0</v>
      </c>
      <c r="BF130" s="249">
        <f t="shared" ca="1" si="101"/>
        <v>0</v>
      </c>
      <c r="BG130" s="249">
        <f t="shared" ca="1" si="101"/>
        <v>0</v>
      </c>
      <c r="BH130" s="249">
        <f t="shared" ca="1" si="101"/>
        <v>0</v>
      </c>
      <c r="BI130" s="249">
        <f t="shared" ca="1" si="101"/>
        <v>0</v>
      </c>
      <c r="BJ130" s="249">
        <f t="shared" ca="1" si="101"/>
        <v>0</v>
      </c>
      <c r="BK130" s="249">
        <f t="shared" ca="1" si="101"/>
        <v>0</v>
      </c>
      <c r="BL130" s="249">
        <f t="shared" ca="1" si="101"/>
        <v>0</v>
      </c>
      <c r="BM130" s="249">
        <f t="shared" ca="1" si="101"/>
        <v>0</v>
      </c>
      <c r="BN130" s="249">
        <f t="shared" ca="1" si="101"/>
        <v>0</v>
      </c>
      <c r="BO130" s="249">
        <f t="shared" ca="1" si="101"/>
        <v>0</v>
      </c>
    </row>
    <row r="131" spans="1:67">
      <c r="A131" s="209" t="str">
        <f>'Inputs - Summary'!C248</f>
        <v>Buildings</v>
      </c>
      <c r="C131" s="261">
        <f>'Inputs - Summary'!N248</f>
        <v>3.0624208610731203</v>
      </c>
      <c r="D131" s="256">
        <f ca="1">D111</f>
        <v>47.486653847002231</v>
      </c>
      <c r="E131" s="262" t="b">
        <f t="shared" ca="1" si="84"/>
        <v>1</v>
      </c>
      <c r="F131" s="265">
        <f t="shared" ca="1" si="85"/>
        <v>3.0624208610731189</v>
      </c>
      <c r="G131" s="258">
        <f t="shared" ref="G131:AL131" ca="1" si="102">G111</f>
        <v>6.4571369979609147E-2</v>
      </c>
      <c r="H131" s="249">
        <f t="shared" ca="1" si="102"/>
        <v>6.4571369979609147E-2</v>
      </c>
      <c r="I131" s="249">
        <f t="shared" ca="1" si="102"/>
        <v>6.4571369979609147E-2</v>
      </c>
      <c r="J131" s="249">
        <f t="shared" ca="1" si="102"/>
        <v>6.4571369979609147E-2</v>
      </c>
      <c r="K131" s="250">
        <f t="shared" ca="1" si="102"/>
        <v>6.4571369979609147E-2</v>
      </c>
      <c r="L131" s="249">
        <f t="shared" ca="1" si="102"/>
        <v>6.4571369979609147E-2</v>
      </c>
      <c r="M131" s="249">
        <f t="shared" ca="1" si="102"/>
        <v>6.4571369979609147E-2</v>
      </c>
      <c r="N131" s="249">
        <f t="shared" ca="1" si="102"/>
        <v>6.4571369979609147E-2</v>
      </c>
      <c r="O131" s="249">
        <f t="shared" ca="1" si="102"/>
        <v>6.4571369979609147E-2</v>
      </c>
      <c r="P131" s="249">
        <f t="shared" ca="1" si="102"/>
        <v>6.4571369979609147E-2</v>
      </c>
      <c r="Q131" s="249">
        <f t="shared" ca="1" si="102"/>
        <v>6.4571369979609147E-2</v>
      </c>
      <c r="R131" s="249">
        <f t="shared" ca="1" si="102"/>
        <v>6.4571369979609147E-2</v>
      </c>
      <c r="S131" s="249">
        <f t="shared" ca="1" si="102"/>
        <v>6.4571369979609147E-2</v>
      </c>
      <c r="T131" s="249">
        <f t="shared" ca="1" si="102"/>
        <v>6.4571369979609147E-2</v>
      </c>
      <c r="U131" s="249">
        <f t="shared" ca="1" si="102"/>
        <v>6.4571369979609147E-2</v>
      </c>
      <c r="V131" s="249">
        <f t="shared" ca="1" si="102"/>
        <v>6.4571369979609147E-2</v>
      </c>
      <c r="W131" s="249">
        <f t="shared" ca="1" si="102"/>
        <v>6.4571369979609147E-2</v>
      </c>
      <c r="X131" s="249">
        <f t="shared" ca="1" si="102"/>
        <v>6.4571369979609147E-2</v>
      </c>
      <c r="Y131" s="249">
        <f t="shared" ca="1" si="102"/>
        <v>6.4571369979609147E-2</v>
      </c>
      <c r="Z131" s="249">
        <f t="shared" ca="1" si="102"/>
        <v>6.4571369979609147E-2</v>
      </c>
      <c r="AA131" s="249">
        <f t="shared" ca="1" si="102"/>
        <v>6.4571369979609147E-2</v>
      </c>
      <c r="AB131" s="249">
        <f t="shared" ca="1" si="102"/>
        <v>6.4571369979609147E-2</v>
      </c>
      <c r="AC131" s="249">
        <f t="shared" ca="1" si="102"/>
        <v>6.4571369979609147E-2</v>
      </c>
      <c r="AD131" s="249">
        <f t="shared" ca="1" si="102"/>
        <v>6.4571369979609147E-2</v>
      </c>
      <c r="AE131" s="249">
        <f t="shared" ca="1" si="102"/>
        <v>6.4571369979609147E-2</v>
      </c>
      <c r="AF131" s="249">
        <f t="shared" ca="1" si="102"/>
        <v>6.4571369979609147E-2</v>
      </c>
      <c r="AG131" s="249">
        <f t="shared" ca="1" si="102"/>
        <v>6.4571369979609147E-2</v>
      </c>
      <c r="AH131" s="249">
        <f t="shared" ca="1" si="102"/>
        <v>6.4571369979609147E-2</v>
      </c>
      <c r="AI131" s="249">
        <f t="shared" ca="1" si="102"/>
        <v>6.4571369979609147E-2</v>
      </c>
      <c r="AJ131" s="249">
        <f t="shared" ca="1" si="102"/>
        <v>6.4571369979609147E-2</v>
      </c>
      <c r="AK131" s="249">
        <f t="shared" ca="1" si="102"/>
        <v>6.4571369979609147E-2</v>
      </c>
      <c r="AL131" s="249">
        <f t="shared" ca="1" si="102"/>
        <v>6.4571369979609147E-2</v>
      </c>
      <c r="AM131" s="249">
        <f t="shared" ref="AM131:BO131" ca="1" si="103">AM111</f>
        <v>6.4571369979609147E-2</v>
      </c>
      <c r="AN131" s="249">
        <f t="shared" ca="1" si="103"/>
        <v>6.4571369979609147E-2</v>
      </c>
      <c r="AO131" s="249">
        <f t="shared" ca="1" si="103"/>
        <v>6.4571369979609147E-2</v>
      </c>
      <c r="AP131" s="249">
        <f t="shared" ca="1" si="103"/>
        <v>6.4571369979609147E-2</v>
      </c>
      <c r="AQ131" s="249">
        <f t="shared" ca="1" si="103"/>
        <v>6.4571369979609147E-2</v>
      </c>
      <c r="AR131" s="249">
        <f t="shared" ca="1" si="103"/>
        <v>6.4571369979609147E-2</v>
      </c>
      <c r="AS131" s="249">
        <f t="shared" ca="1" si="103"/>
        <v>6.4571369979609147E-2</v>
      </c>
      <c r="AT131" s="249">
        <f t="shared" ca="1" si="103"/>
        <v>6.4571369979609147E-2</v>
      </c>
      <c r="AU131" s="249">
        <f t="shared" ca="1" si="103"/>
        <v>6.4571369979609147E-2</v>
      </c>
      <c r="AV131" s="249">
        <f t="shared" ca="1" si="103"/>
        <v>6.4571369979609147E-2</v>
      </c>
      <c r="AW131" s="249">
        <f t="shared" ca="1" si="103"/>
        <v>6.4571369979609147E-2</v>
      </c>
      <c r="AX131" s="249">
        <f t="shared" ca="1" si="103"/>
        <v>6.4571369979609147E-2</v>
      </c>
      <c r="AY131" s="249">
        <f t="shared" ca="1" si="103"/>
        <v>6.4571369979609147E-2</v>
      </c>
      <c r="AZ131" s="249">
        <f t="shared" ca="1" si="103"/>
        <v>6.4571369979608342E-2</v>
      </c>
      <c r="BA131" s="249">
        <f t="shared" ca="1" si="103"/>
        <v>2.7545489361173632E-2</v>
      </c>
      <c r="BB131" s="249">
        <f t="shared" ca="1" si="103"/>
        <v>2.7545489361173632E-2</v>
      </c>
      <c r="BC131" s="249">
        <f t="shared" ca="1" si="103"/>
        <v>2.7545489361173202E-2</v>
      </c>
      <c r="BD131" s="249">
        <f t="shared" ca="1" si="103"/>
        <v>9.5013739275799369E-3</v>
      </c>
      <c r="BE131" s="249">
        <f t="shared" ca="1" si="103"/>
        <v>0</v>
      </c>
      <c r="BF131" s="249">
        <f t="shared" ca="1" si="103"/>
        <v>0</v>
      </c>
      <c r="BG131" s="249">
        <f t="shared" ca="1" si="103"/>
        <v>0</v>
      </c>
      <c r="BH131" s="249">
        <f t="shared" ca="1" si="103"/>
        <v>0</v>
      </c>
      <c r="BI131" s="249">
        <f t="shared" ca="1" si="103"/>
        <v>0</v>
      </c>
      <c r="BJ131" s="249">
        <f t="shared" ca="1" si="103"/>
        <v>0</v>
      </c>
      <c r="BK131" s="249">
        <f t="shared" ca="1" si="103"/>
        <v>0</v>
      </c>
      <c r="BL131" s="249">
        <f t="shared" ca="1" si="103"/>
        <v>0</v>
      </c>
      <c r="BM131" s="249">
        <f t="shared" ca="1" si="103"/>
        <v>0</v>
      </c>
      <c r="BN131" s="249">
        <f t="shared" ca="1" si="103"/>
        <v>0</v>
      </c>
      <c r="BO131" s="249">
        <f t="shared" ca="1" si="103"/>
        <v>0</v>
      </c>
    </row>
    <row r="132" spans="1:67">
      <c r="A132" s="255" t="s">
        <v>19</v>
      </c>
      <c r="C132" s="267">
        <f>SUM(C117:C131)</f>
        <v>1192.4039421395946</v>
      </c>
      <c r="D132" s="269">
        <f ca="1">SUMPRODUCT(D117:D131,C117:C131)/C132</f>
        <v>29.40671405442302</v>
      </c>
      <c r="E132" s="266" t="b">
        <f t="shared" ca="1" si="84"/>
        <v>1</v>
      </c>
      <c r="F132" s="237">
        <f t="shared" ca="1" si="85"/>
        <v>1192.4039421395944</v>
      </c>
      <c r="G132" s="238">
        <f t="shared" ref="G132:AL132" ca="1" si="104">SUM(G117:G131)</f>
        <v>58.82676708311255</v>
      </c>
      <c r="H132" s="238">
        <f t="shared" ca="1" si="104"/>
        <v>57.656325967583527</v>
      </c>
      <c r="I132" s="238">
        <f t="shared" ca="1" si="104"/>
        <v>57.651679436137776</v>
      </c>
      <c r="J132" s="238">
        <f t="shared" ca="1" si="104"/>
        <v>56.200569787310037</v>
      </c>
      <c r="K132" s="252">
        <f t="shared" ca="1" si="104"/>
        <v>54.711581984099553</v>
      </c>
      <c r="L132" s="238">
        <f t="shared" ca="1" si="104"/>
        <v>38.196484090171708</v>
      </c>
      <c r="M132" s="238">
        <f t="shared" ca="1" si="104"/>
        <v>38.190413254149639</v>
      </c>
      <c r="N132" s="238">
        <f t="shared" ca="1" si="104"/>
        <v>38.121060272732365</v>
      </c>
      <c r="O132" s="238">
        <f t="shared" ca="1" si="104"/>
        <v>38.089121483021458</v>
      </c>
      <c r="P132" s="238">
        <f t="shared" ca="1" si="104"/>
        <v>38.082716795410562</v>
      </c>
      <c r="Q132" s="238">
        <f t="shared" ca="1" si="104"/>
        <v>38.082716795410562</v>
      </c>
      <c r="R132" s="238">
        <f t="shared" ca="1" si="104"/>
        <v>37.865575184008506</v>
      </c>
      <c r="S132" s="238">
        <f t="shared" ca="1" si="104"/>
        <v>37.642314049940886</v>
      </c>
      <c r="T132" s="238">
        <f t="shared" ca="1" si="104"/>
        <v>36.451057264654395</v>
      </c>
      <c r="U132" s="238">
        <f t="shared" ca="1" si="104"/>
        <v>35.693839695578589</v>
      </c>
      <c r="V132" s="238">
        <f t="shared" ca="1" si="104"/>
        <v>35.280351701331057</v>
      </c>
      <c r="W132" s="238">
        <f t="shared" ca="1" si="104"/>
        <v>35.280351701331057</v>
      </c>
      <c r="X132" s="238">
        <f t="shared" ca="1" si="104"/>
        <v>35.280351701331057</v>
      </c>
      <c r="Y132" s="238">
        <f t="shared" ca="1" si="104"/>
        <v>35.280351701331057</v>
      </c>
      <c r="Z132" s="238">
        <f t="shared" ca="1" si="104"/>
        <v>35.280351701331057</v>
      </c>
      <c r="AA132" s="238">
        <f t="shared" ca="1" si="104"/>
        <v>35.280351701331057</v>
      </c>
      <c r="AB132" s="238">
        <f t="shared" ca="1" si="104"/>
        <v>35.280351701331057</v>
      </c>
      <c r="AC132" s="238">
        <f t="shared" ca="1" si="104"/>
        <v>31.203256956989296</v>
      </c>
      <c r="AD132" s="238">
        <f t="shared" ca="1" si="104"/>
        <v>31.203256956989296</v>
      </c>
      <c r="AE132" s="238">
        <f t="shared" ca="1" si="104"/>
        <v>31.203256956989296</v>
      </c>
      <c r="AF132" s="238">
        <f t="shared" ca="1" si="104"/>
        <v>29.200327079738607</v>
      </c>
      <c r="AG132" s="238">
        <f t="shared" ca="1" si="104"/>
        <v>20.59165046326104</v>
      </c>
      <c r="AH132" s="238">
        <f t="shared" ca="1" si="104"/>
        <v>20.59165046326104</v>
      </c>
      <c r="AI132" s="238">
        <f t="shared" ca="1" si="104"/>
        <v>17.914950921270567</v>
      </c>
      <c r="AJ132" s="238">
        <f t="shared" ca="1" si="104"/>
        <v>5.2876853523953038</v>
      </c>
      <c r="AK132" s="238">
        <f t="shared" ca="1" si="104"/>
        <v>5.2876853523953038</v>
      </c>
      <c r="AL132" s="238">
        <f t="shared" ca="1" si="104"/>
        <v>5.2876853523953038</v>
      </c>
      <c r="AM132" s="238">
        <f t="shared" ref="AM132:BO132" ca="1" si="105">SUM(AM117:AM131)</f>
        <v>5.2876853523953038</v>
      </c>
      <c r="AN132" s="238">
        <f t="shared" ca="1" si="105"/>
        <v>5.2876853523953038</v>
      </c>
      <c r="AO132" s="238">
        <f t="shared" ca="1" si="105"/>
        <v>5.2876853523953038</v>
      </c>
      <c r="AP132" s="238">
        <f t="shared" ca="1" si="105"/>
        <v>5.2876853523953038</v>
      </c>
      <c r="AQ132" s="238">
        <f t="shared" ca="1" si="105"/>
        <v>5.2876853523953038</v>
      </c>
      <c r="AR132" s="238">
        <f t="shared" ca="1" si="105"/>
        <v>5.2876853523953038</v>
      </c>
      <c r="AS132" s="238">
        <f t="shared" ca="1" si="105"/>
        <v>5.2876853523953038</v>
      </c>
      <c r="AT132" s="238">
        <f t="shared" ca="1" si="105"/>
        <v>5.2876853523953038</v>
      </c>
      <c r="AU132" s="238">
        <f t="shared" ca="1" si="105"/>
        <v>5.2726533636426947</v>
      </c>
      <c r="AV132" s="238">
        <f t="shared" ca="1" si="105"/>
        <v>5.2661715579461177</v>
      </c>
      <c r="AW132" s="238">
        <f t="shared" ca="1" si="105"/>
        <v>5.2661715579461177</v>
      </c>
      <c r="AX132" s="238">
        <f t="shared" ca="1" si="105"/>
        <v>5.2661715579461177</v>
      </c>
      <c r="AY132" s="238">
        <f t="shared" ca="1" si="105"/>
        <v>5.2661715579461177</v>
      </c>
      <c r="AZ132" s="238">
        <f t="shared" ca="1" si="105"/>
        <v>5.2661715579461124</v>
      </c>
      <c r="BA132" s="238">
        <f t="shared" ca="1" si="105"/>
        <v>4.6631072649303</v>
      </c>
      <c r="BB132" s="238">
        <f t="shared" ca="1" si="105"/>
        <v>3.6774668077795352</v>
      </c>
      <c r="BC132" s="238">
        <f t="shared" ca="1" si="105"/>
        <v>2.6313015096325021</v>
      </c>
      <c r="BD132" s="238">
        <f t="shared" ca="1" si="105"/>
        <v>1.330981676391729</v>
      </c>
      <c r="BE132" s="238">
        <f t="shared" ca="1" si="105"/>
        <v>0</v>
      </c>
      <c r="BF132" s="238">
        <f t="shared" ca="1" si="105"/>
        <v>0</v>
      </c>
      <c r="BG132" s="238">
        <f t="shared" ca="1" si="105"/>
        <v>0</v>
      </c>
      <c r="BH132" s="238">
        <f t="shared" ca="1" si="105"/>
        <v>0</v>
      </c>
      <c r="BI132" s="238">
        <f t="shared" ca="1" si="105"/>
        <v>0</v>
      </c>
      <c r="BJ132" s="238">
        <f t="shared" ca="1" si="105"/>
        <v>0</v>
      </c>
      <c r="BK132" s="238">
        <f t="shared" ca="1" si="105"/>
        <v>0</v>
      </c>
      <c r="BL132" s="238">
        <f t="shared" ca="1" si="105"/>
        <v>0</v>
      </c>
      <c r="BM132" s="238">
        <f t="shared" ca="1" si="105"/>
        <v>0</v>
      </c>
      <c r="BN132" s="238">
        <f t="shared" ca="1" si="105"/>
        <v>0</v>
      </c>
      <c r="BO132" s="238">
        <f t="shared" ca="1" si="105"/>
        <v>0</v>
      </c>
    </row>
    <row r="134" spans="1:67">
      <c r="G134" s="231"/>
    </row>
    <row r="135" spans="1:67">
      <c r="R135" s="249"/>
      <c r="S135" s="249"/>
      <c r="T135" s="249"/>
    </row>
    <row r="138" spans="1:67">
      <c r="G138" s="249"/>
    </row>
    <row r="143" spans="1:67">
      <c r="G143" s="249"/>
    </row>
    <row r="149" spans="7:7">
      <c r="G149" s="249"/>
    </row>
  </sheetData>
  <dataValidations count="1">
    <dataValidation type="custom" showInputMessage="1" showErrorMessage="1" error="Invalid input, please try again." sqref="D126">
      <formula1>AND(D126&lt;&gt;"",OR(D126="n/a",AND(D126&gt;0,D126&lt;=100)))</formula1>
    </dataValidation>
  </dataValidation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Detailed Capex Inputs</vt:lpstr>
      <vt:lpstr>Inputs - Summary</vt:lpstr>
      <vt:lpstr>Depreciation</vt:lpstr>
      <vt:lpstr>AAR Model_inputs</vt:lpstr>
      <vt:lpstr>PTRM_inputs</vt:lpstr>
      <vt:lpstr>conv_2015_2010</vt:lpstr>
      <vt:lpstr>first_reg_period</vt:lpstr>
      <vt:lpstr>second_reg_period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2017-07-03T01:55:54Z</dcterms:created>
  <dcterms:modified xsi:type="dcterms:W3CDTF">2017-07-03T01:56:00Z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