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hidePivotFieldList="1" defaultThemeVersion="124226"/>
  <bookViews>
    <workbookView xWindow="0" yWindow="105" windowWidth="3195" windowHeight="960"/>
  </bookViews>
  <sheets>
    <sheet name="Summary" sheetId="21" r:id="rId1"/>
    <sheet name="Divison of responsibility" sheetId="17" r:id="rId2"/>
    <sheet name="Bushfire obligations" sheetId="26" r:id="rId3"/>
    <sheet name="Bushfire obligations source" sheetId="27" r:id="rId4"/>
    <sheet name="Customer weights" sheetId="16" r:id="rId5"/>
    <sheet name="CPI-master" sheetId="25"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____IT2"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__IT2"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_IT1"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_IT2"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7</definedName>
    <definedName name="_AtRisk_SimSetting_ReportsList" hidden="1">513</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Q4.1" localSheetId="2" hidden="1">[1]PCOR00!#REF!</definedName>
    <definedName name="_BQ4.1" hidden="1">[1]PCOR00!#REF!</definedName>
    <definedName name="_BQ4.5" localSheetId="2" hidden="1">#REF!</definedName>
    <definedName name="_BQ4.5" hidden="1">#REF!</definedName>
    <definedName name="_BQ4.6" localSheetId="2" hidden="1">#REF!</definedName>
    <definedName name="_BQ4.6" hidden="1">#REF!</definedName>
    <definedName name="_IT1"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IT2"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a" hidden="1">{#N/A,#N/A,FALSE,"Bgt";#N/A,#N/A,FALSE,"Act";#N/A,#N/A,FALSE,"Chrt Data";#N/A,#N/A,FALSE,"Bus Result";#N/A,#N/A,FALSE,"Main Charts";#N/A,#N/A,FALSE,"P&amp;L Ttl";#N/A,#N/A,FALSE,"P&amp;L C_Ttl";#N/A,#N/A,FALSE,"P&amp;L C_Oct";#N/A,#N/A,FALSE,"P&amp;L C_Sep";#N/A,#N/A,FALSE,"1996";#N/A,#N/A,FALSE,"Data"}</definedName>
    <definedName name="A2325806K">[2]Data1!$B$1:$B$10,[2]Data1!$B$11:$B$286</definedName>
    <definedName name="A2325807L">[2]Data1!$K$1:$K$10,[2]Data1!$K$15:$K$286</definedName>
    <definedName name="A2325810A">[2]Data1!$T$1:$T$10,[2]Data1!$T$12:$T$286</definedName>
    <definedName name="A2325811C">[2]Data1!$C$1:$C$10,[2]Data1!$C$11:$C$286</definedName>
    <definedName name="A2325812F">[2]Data1!$L$1:$L$10,[2]Data1!$L$15:$L$286</definedName>
    <definedName name="A2325815L">[2]Data1!$U$1:$U$10,[2]Data1!$U$12:$U$286</definedName>
    <definedName name="A2325816R">[2]Data1!$D$1:$D$10,[2]Data1!$D$11:$D$286</definedName>
    <definedName name="A2325817T">[2]Data1!$M$1:$M$10,[2]Data1!$M$15:$M$286</definedName>
    <definedName name="A2325820F">[2]Data1!$V$1:$V$10,[2]Data1!$V$12:$V$286</definedName>
    <definedName name="A2325821J">[2]Data1!$E$1:$E$10,[2]Data1!$E$11:$E$286</definedName>
    <definedName name="A2325822K">[2]Data1!$N$1:$N$10,[2]Data1!$N$15:$N$286</definedName>
    <definedName name="A2325825T">[2]Data1!$W$1:$W$10,[2]Data1!$W$12:$W$286</definedName>
    <definedName name="A2325826V">[2]Data1!$F$1:$F$10,[2]Data1!$F$11:$F$286</definedName>
    <definedName name="A2325827W">[2]Data1!$O$1:$O$10,[2]Data1!$O$15:$O$286</definedName>
    <definedName name="A2325830K">[2]Data1!$X$1:$X$10,[2]Data1!$X$12:$X$286</definedName>
    <definedName name="A2325831L">[2]Data1!$G$1:$G$10,[2]Data1!$G$11:$G$286</definedName>
    <definedName name="A2325832R">[2]Data1!$P$1:$P$10,[2]Data1!$P$15:$P$286</definedName>
    <definedName name="A2325835W">[2]Data1!$Y$1:$Y$10,[2]Data1!$Y$12:$Y$286</definedName>
    <definedName name="A2325836X">[2]Data1!$H$1:$H$10,[2]Data1!$H$139:$H$286</definedName>
    <definedName name="A2325837A">[2]Data1!$Q$1:$Q$10,[2]Data1!$Q$143:$Q$286</definedName>
    <definedName name="A2325840R">[2]Data1!$Z$1:$Z$10,[2]Data1!$Z$140:$Z$286</definedName>
    <definedName name="A2325841T">[2]Data1!$I$1:$I$10,[2]Data1!$I$11:$I$286</definedName>
    <definedName name="A2325842V">[2]Data1!$R$1:$R$10,[2]Data1!$R$15:$R$286</definedName>
    <definedName name="A2325845A">[2]Data1!$AA$1:$AA$10,[2]Data1!$AA$12:$AA$286</definedName>
    <definedName name="A2325846C">[2]Data1!$J$1:$J$10,[2]Data1!$J$11:$J$286</definedName>
    <definedName name="A2325847F">[2]Data1!$S$1:$S$10,[2]Data1!$S$15:$S$286</definedName>
    <definedName name="A2325850V">[2]Data1!$AB$1:$AB$10,[2]Data1!$AB$12:$AB$286</definedName>
    <definedName name="AA" hidden="1">{#N/A,#N/A,FALSE,"Bgt";#N/A,#N/A,FALSE,"Act";#N/A,#N/A,FALSE,"Chrt Data";#N/A,#N/A,FALSE,"Bus Result";#N/A,#N/A,FALSE,"Main Charts";#N/A,#N/A,FALSE,"P&amp;L Ttl";#N/A,#N/A,FALSE,"P&amp;L C_Ttl";#N/A,#N/A,FALSE,"P&amp;L C_Oct";#N/A,#N/A,FALSE,"P&amp;L C_Sep";#N/A,#N/A,FALSE,"1996";#N/A,#N/A,FALSE,"Data"}</definedName>
    <definedName name="Adv_Up_High">[3]Variables!$E$6</definedName>
    <definedName name="Adv_Up_Low">[3]Variables!$F$6</definedName>
    <definedName name="Adv_Uptake">[3]Variables!$D$6</definedName>
    <definedName name="aegegvas">'[4]Business &amp; other details'!$C$44</definedName>
    <definedName name="afege">'[5]Business &amp; other details'!$D$45</definedName>
    <definedName name="afsda">'[6]Business &amp; other details'!$C$44</definedName>
    <definedName name="afsfs">'[7]Business &amp; other details'!$D$45</definedName>
    <definedName name="animal" hidden="1">{#N/A,#N/A,FALSE,"Bgt";#N/A,#N/A,FALSE,"Act";#N/A,#N/A,FALSE,"Chrt Data";#N/A,#N/A,FALSE,"Bus Result";#N/A,#N/A,FALSE,"Main Charts";#N/A,#N/A,FALSE,"P&amp;L Ttl";#N/A,#N/A,FALSE,"P&amp;L C_Ttl";#N/A,#N/A,FALSE,"P&amp;L C_Oct";#N/A,#N/A,FALSE,"P&amp;L C_Sep";#N/A,#N/A,FALSE,"1996";#N/A,#N/A,FALSE,"Data"}</definedName>
    <definedName name="Ann_Up_High">[3]Variables!$E$7</definedName>
    <definedName name="Ann_Up_Low">[3]Variables!$F$7</definedName>
    <definedName name="Ann_Uptake">[3]Variables!$D$7</definedName>
    <definedName name="anscount" hidden="1">1</definedName>
    <definedName name="as" hidden="1">{#N/A,#N/A,FALSE,"SUM QTR 3";#N/A,#N/A,FALSE,"Detail QTR 3 (w_o ly)"}</definedName>
    <definedName name="asd">'[8]Business &amp; other details'!$C$44</definedName>
    <definedName name="asdas">'[9]Business &amp; other details'!$D$45</definedName>
    <definedName name="asdasd">'[10]Business &amp; other details'!$C$44</definedName>
    <definedName name="asdasf">'[11]1.0 Business &amp; other details'!$C$43</definedName>
    <definedName name="asdfasf">'[12]1.0 Business &amp; other details'!$C$43</definedName>
    <definedName name="asfaef">'[13]1.0 Business &amp; other details'!$C$43</definedName>
    <definedName name="asfaf">'[14]1.0 Business &amp; other details'!$C$35</definedName>
    <definedName name="awdfaf">'[13]1.0 Business &amp; other details'!$C$43</definedName>
    <definedName name="b" hidden="1">{#N/A,#N/A,FALSE,"Bgt";#N/A,#N/A,FALSE,"Act";#N/A,#N/A,FALSE,"Chrt Data";#N/A,#N/A,FALSE,"Bus Result";#N/A,#N/A,FALSE,"Main Charts";#N/A,#N/A,FALSE,"P&amp;L Ttl";#N/A,#N/A,FALSE,"P&amp;L C_Ttl";#N/A,#N/A,FALSE,"P&amp;L C_Oct";#N/A,#N/A,FALSE,"P&amp;L C_Sep";#N/A,#N/A,FALSE,"1996";#N/A,#N/A,FALSE,"Data"}</definedName>
    <definedName name="BEx0017DGUEDPCFJUPUZOOLJCS2B" hidden="1">'[15]Reco Sheet for Fcast'!$I$9:$J$9</definedName>
    <definedName name="BEx001CNWHJ5RULCSFM36ZCGJ1UH" hidden="1">'[15]Reco Sheet for Fcast'!$F$11:$G$11</definedName>
    <definedName name="BEx004791UAJIJSN57OT7YBLNP82" hidden="1">'[15]Reco Sheet for Fcast'!$H$2:$I$2</definedName>
    <definedName name="BEx008P2NVFDLBHL7IZ5WTMVOQ1F" localSheetId="2" hidden="1">'[16]AMI P &amp; L'!#REF!</definedName>
    <definedName name="BEx008P2NVFDLBHL7IZ5WTMVOQ1F" hidden="1">'[16]AMI P &amp; L'!#REF!</definedName>
    <definedName name="BEx009G00IN0JUIAQ4WE9NHTMQE2" hidden="1">'[15]Reco Sheet for Fcast'!$I$8:$J$8</definedName>
    <definedName name="BEx00DXTY2JDVGWQKV8H7FG4SV30" hidden="1">'[15]Reco Sheet for Fcast'!$F$11:$G$11</definedName>
    <definedName name="BEx00GHLTYRH5N2S6P78YW1CD30N" hidden="1">'[15]Reco Sheet for Fcast'!$F$11:$G$11</definedName>
    <definedName name="BEx00JC31DY11L45SEU4B10BIN6W" hidden="1">'[15]Reco Sheet for Fcast'!$K$2</definedName>
    <definedName name="BEx00KZHZBHP3TDV1YMX4B19B95O" localSheetId="2" hidden="1">'[16]AMI P &amp; L'!#REF!</definedName>
    <definedName name="BEx00KZHZBHP3TDV1YMX4B19B95O" hidden="1">'[16]AMI P &amp; L'!#REF!</definedName>
    <definedName name="BEx00WOACHDXJ6I70WQ2OGP79902" localSheetId="2" hidden="1">#REF!</definedName>
    <definedName name="BEx00WOACHDXJ6I70WQ2OGP79902" hidden="1">#REF!</definedName>
    <definedName name="BEx01DAZE5WX4UTU2TLKODE60MKZ" hidden="1">'[15]Reco Sheet for Fcast'!$F$6:$G$6</definedName>
    <definedName name="BEx01HY6E3GJ66ABU5ABN26V6Q13" hidden="1">'[15]Reco Sheet for Fcast'!$G$2</definedName>
    <definedName name="BEx01PW5YQKEGAR8JDDI5OARYXDF" hidden="1">'[15]Reco Sheet for Fcast'!$F$9:$G$9</definedName>
    <definedName name="BEx01XJ94SHJ1YQ7ORPW0RQGKI2H" hidden="1">'[15]Reco Sheet for Fcast'!$F$11:$G$11</definedName>
    <definedName name="BEx02Q08R9G839Q4RFGG9026C7PX" localSheetId="2" hidden="1">'[16]AMI P &amp; L'!#REF!</definedName>
    <definedName name="BEx02Q08R9G839Q4RFGG9026C7PX" hidden="1">'[16]AMI P &amp; L'!#REF!</definedName>
    <definedName name="BEx02SEL3Z1QWGAHXDPUA9WLTTPS" hidden="1">'[15]Reco Sheet for Fcast'!$F$11:$G$11</definedName>
    <definedName name="BEx02Y3KJZH5BGDM9QEZ1PVVI114" hidden="1">'[15]Reco Sheet for Fcast'!$F$8:$G$8</definedName>
    <definedName name="BEx0313GRLLASDTVPW5DHTXHE74M" hidden="1">'[15]Reco Sheet for Fcast'!$I$6:$J$6</definedName>
    <definedName name="BEx1F0SOZ3H5XUHXD7O01TCR8T6J" hidden="1">'[15]Reco Sheet for Fcast'!$F$10:$G$10</definedName>
    <definedName name="BEx1F9HL824UCNCVZ2U62J4KZCX8" hidden="1">'[15]Reco Sheet for Fcast'!$F$7:$G$7</definedName>
    <definedName name="BEx1FEVSJKTI1Q1Z874QZVFSJSVA" hidden="1">'[15]Reco Sheet for Fcast'!$I$6:$J$6</definedName>
    <definedName name="BEx1FGDRUHHLI1GBHELT4PK0LY4V" hidden="1">'[15]Reco Sheet for Fcast'!$I$9:$J$9</definedName>
    <definedName name="BEx1FJZ7GKO99IYTP6GGGF7EUL3Z" hidden="1">'[15]Reco Sheet for Fcast'!$I$7:$J$7</definedName>
    <definedName name="BEx1FSDBU7WQN41S8RKJEK69AVRU" hidden="1">'[15]Reco Sheet for Fcast'!$F$6:$G$6</definedName>
    <definedName name="BEx1FZV2CM77TBH1R6YYV9P06KA2" hidden="1">'[15]Reco Sheet for Fcast'!$F$9:$G$9</definedName>
    <definedName name="BEx1G59AY8195JTUM6P18VXUFJ3E" hidden="1">'[15]Reco Sheet for Fcast'!$F$9:$G$9</definedName>
    <definedName name="BEx1GVBYVO13O10BPURJQKD3L4DD" hidden="1">'[17]Bud Mth'!$I$8:$J$8</definedName>
    <definedName name="BEx1GVMRHFXUP6XYYY9NR12PV5TF" hidden="1">'[15]Reco Sheet for Fcast'!$F$8:$G$8</definedName>
    <definedName name="BEx1H6KIT7BHUH6MDDWC935V9N47" hidden="1">'[15]Reco Sheet for Fcast'!$I$8:$J$8</definedName>
    <definedName name="BEx1H8YTIDTTO90YLC2ZSSNJ7TNN" localSheetId="2" hidden="1">'[18]Capital orders'!#REF!</definedName>
    <definedName name="BEx1H8YTIDTTO90YLC2ZSSNJ7TNN" hidden="1">'[18]Capital orders'!#REF!</definedName>
    <definedName name="BEx1HDGOOJ3SKHYMWUZJ1P0RQZ9N" hidden="1">'[15]Reco Sheet for Fcast'!$H$2:$I$2</definedName>
    <definedName name="BEx1HDM5ZXSJG6JQEMSFV52PZ10V" hidden="1">'[15]Reco Sheet for Fcast'!$I$9:$J$9</definedName>
    <definedName name="BEx1HETBBZVN5F43LKOFMC4QB0CR" hidden="1">'[15]Reco Sheet for Fcast'!$F$9:$G$9</definedName>
    <definedName name="BEx1HGWNWPLNXICOTP90TKQVVE4E" hidden="1">'[15]Reco Sheet for Fcast'!$H$2:$I$2</definedName>
    <definedName name="BEx1HH266WCSRYYOY23LANSAM8Z1" localSheetId="2" hidden="1">#REF!</definedName>
    <definedName name="BEx1HH266WCSRYYOY23LANSAM8Z1" hidden="1">#REF!</definedName>
    <definedName name="BEx1HIPLJZABY0EMUOTZN0EQMDPU" hidden="1">'[15]Reco Sheet for Fcast'!$F$7:$G$7</definedName>
    <definedName name="BEx1HO94JIRX219MPWMB5E5XZ04X" hidden="1">'[15]Reco Sheet for Fcast'!$F$10:$G$10</definedName>
    <definedName name="BEx1HQNF6KHM21E3XLW0NMSSEI9S" hidden="1">'[15]Reco Sheet for Fcast'!$F$9:$G$9</definedName>
    <definedName name="BEx1HSLNWIW4S97ZBYY7I7M5YVH4" hidden="1">'[15]Reco Sheet for Fcast'!$I$8:$J$8</definedName>
    <definedName name="BEx1I4L21EMOYZ97EOEQ30N9KV83" localSheetId="2" hidden="1">#REF!</definedName>
    <definedName name="BEx1I4L21EMOYZ97EOEQ30N9KV83" hidden="1">#REF!</definedName>
    <definedName name="BEx1I4QKTILCKZUSOJCVZN7SNHL5" hidden="1">'[15]Reco Sheet for Fcast'!$F$6:$G$6</definedName>
    <definedName name="BEx1IE0ZP7RIFM9FI24S9I6AAJ14" hidden="1">'[15]Reco Sheet for Fcast'!$F$15</definedName>
    <definedName name="BEx1IGQ5B697MNDOE06MVSR0H58E" hidden="1">'[15]Reco Sheet for Fcast'!$F$11:$G$11</definedName>
    <definedName name="BEx1IKRPW8MLB9Y485M1TL2IT9SH" hidden="1">'[15]Reco Sheet for Fcast'!$F$15</definedName>
    <definedName name="BEx1J0CSSHDJGBJUHVOEMCF2P4DL" hidden="1">'[15]Reco Sheet for Fcast'!$I$9:$J$9</definedName>
    <definedName name="BEx1J6NC9DE7CANGLXQGIAHI2C92" hidden="1">'[15]Reco Sheet for Fcast'!$I$8:$J$8</definedName>
    <definedName name="BEx1J7E8VCGLPYU82QXVUG5N3ZAI" localSheetId="2" hidden="1">'[16]AMI P &amp; L'!#REF!</definedName>
    <definedName name="BEx1J7E8VCGLPYU82QXVUG5N3ZAI" hidden="1">'[16]AMI P &amp; L'!#REF!</definedName>
    <definedName name="BEx1JGE2YQWH8S25USOY08XVGO0D" hidden="1">'[15]Reco Sheet for Fcast'!$I$10:$J$10</definedName>
    <definedName name="BEx1JJJC9T1W7HY4V7HP1S1W4JO1" hidden="1">'[15]Reco Sheet for Fcast'!$F$10:$G$10</definedName>
    <definedName name="BEx1JKKZSJ7DI4PTFVI9VVFMB1X2" hidden="1">'[15]Reco Sheet for Fcast'!$F$6:$G$6</definedName>
    <definedName name="BEx1JPJ2JSOQN114PESLM5AHS817" localSheetId="2" hidden="1">#REF!</definedName>
    <definedName name="BEx1JPJ2JSOQN114PESLM5AHS817" hidden="1">#REF!</definedName>
    <definedName name="BEx1JUBQFRVMASSFK4B3V0AD7YP9" hidden="1">'[15]Reco Sheet for Fcast'!$I$7:$J$7</definedName>
    <definedName name="BEx1JXBM5W4YRWNQ0P95QQS6JWD6" hidden="1">'[15]Reco Sheet for Fcast'!$I$6:$J$6</definedName>
    <definedName name="BEx1KGY9QEHZ9QSARMQUTQKRK4UX" hidden="1">'[15]Reco Sheet for Fcast'!$I$8:$J$8</definedName>
    <definedName name="BEx1KKP1ELIF2UII2FWVGL7M1X7J" hidden="1">'[15]Reco Sheet for Fcast'!$F$10:$G$10</definedName>
    <definedName name="BEx1KUVWMB0QCWA3RBE4CADFVRIS" hidden="1">'[15]Reco Sheet for Fcast'!$F$15</definedName>
    <definedName name="BEx1KZZC3KMOCVC65KUPQLQG4VI6" localSheetId="2" hidden="1">'[18]Capital orders'!#REF!</definedName>
    <definedName name="BEx1KZZC3KMOCVC65KUPQLQG4VI6" hidden="1">'[18]Capital orders'!#REF!</definedName>
    <definedName name="BEx1L2OG1SDFK2TPXELJ77YP4NI2" hidden="1">'[15]Reco Sheet for Fcast'!$I$7:$J$7</definedName>
    <definedName name="BEx1L6Q60MWRDJB4L20LK0XPA0Z2" hidden="1">'[15]Reco Sheet for Fcast'!$I$9:$J$9</definedName>
    <definedName name="BEx1LD63FP2Z4BR9TKSHOZW9KKZ5" hidden="1">'[15]Reco Sheet for Fcast'!$G$2</definedName>
    <definedName name="BEx1LDMB9RW982DUILM2WPT5VWQ3" hidden="1">'[15]Reco Sheet for Fcast'!$H$2:$I$2</definedName>
    <definedName name="BEx1LRPGDQCOEMW8YT80J1XCDCIV" hidden="1">'[15]Reco Sheet for Fcast'!$F$6:$G$6</definedName>
    <definedName name="BEx1LRUSJW4JG54X07QWD9R27WV9" localSheetId="2" hidden="1">'[16]AMI P &amp; L'!#REF!</definedName>
    <definedName name="BEx1LRUSJW4JG54X07QWD9R27WV9" hidden="1">'[16]AMI P &amp; L'!#REF!</definedName>
    <definedName name="BEx1M1WBK5T0LP1AK2JYV6W87ID6" hidden="1">'[15]Reco Sheet for Fcast'!$F$10:$G$10</definedName>
    <definedName name="BEx1M2CEKIG7U2M98E8QT7PXKFJI" localSheetId="2" hidden="1">#REF!</definedName>
    <definedName name="BEx1M2CEKIG7U2M98E8QT7PXKFJI" hidden="1">#REF!</definedName>
    <definedName name="BEx1M51HHDYGIT8PON7U8ICL2S95" hidden="1">'[15]Reco Sheet for Fcast'!$F$10:$G$10</definedName>
    <definedName name="BEx1M9DVXW1QKW4BT3H733BJ74CE" localSheetId="2" hidden="1">#REF!</definedName>
    <definedName name="BEx1M9DVXW1QKW4BT3H733BJ74CE" hidden="1">#REF!</definedName>
    <definedName name="BEx1MJVIWNE5X8L7TRVWT9WWEUBJ" localSheetId="2" hidden="1">#REF!</definedName>
    <definedName name="BEx1MJVIWNE5X8L7TRVWT9WWEUBJ" hidden="1">#REF!</definedName>
    <definedName name="BEx1MMFAHNWB5B2QUWBELI39PCEY" hidden="1">'[17]Bud Mth'!$C$15:$D$29</definedName>
    <definedName name="BEx1MTRKKVCHOZ0YGID6HZ49LJTO" localSheetId="2" hidden="1">'[16]AMI P &amp; L'!#REF!</definedName>
    <definedName name="BEx1MTRKKVCHOZ0YGID6HZ49LJTO" hidden="1">'[16]AMI P &amp; L'!#REF!</definedName>
    <definedName name="BEx1N0CYK8OCCI654CPSXGPO2B4B" localSheetId="2" hidden="1">#REF!</definedName>
    <definedName name="BEx1N0CYK8OCCI654CPSXGPO2B4B" hidden="1">#REF!</definedName>
    <definedName name="BEx1N3CUJ3UX61X38ZAJVPEN4KMC" hidden="1">'[15]Reco Sheet for Fcast'!$K$2</definedName>
    <definedName name="BEx1NM34KQTO1LDNSAFD1L82UZFG" hidden="1">'[15]Reco Sheet for Fcast'!$F$15</definedName>
    <definedName name="BEx1NO6TXZVOGCUWCCRTXRXWW0XL" hidden="1">'[15]Reco Sheet for Fcast'!$I$10:$J$10</definedName>
    <definedName name="BEx1NS8EU5P9FQV3S0WRTXI5L361" hidden="1">'[15]Reco Sheet for Fcast'!$F$7:$G$7</definedName>
    <definedName name="BEx1NUBX5VUYZFKQH69FN6BTLWCR" hidden="1">'[15]Reco Sheet for Fcast'!$I$7:$J$7</definedName>
    <definedName name="BEx1NZ4K1L8UON80Y2A4RASKWGNP" hidden="1">'[15]Reco Sheet for Fcast'!$F$15:$G$16</definedName>
    <definedName name="BEx1OLAZ915OGYWP0QP1QQWDLCRX" hidden="1">'[15]Reco Sheet for Fcast'!$I$6:$J$6</definedName>
    <definedName name="BEx1OO5ER042IS6IC4TLDI75JNVH" hidden="1">'[15]Reco Sheet for Fcast'!$G$2</definedName>
    <definedName name="BEx1ORG3LGKCPSRMVQ2O9REG2US8" localSheetId="2" hidden="1">#REF!</definedName>
    <definedName name="BEx1ORG3LGKCPSRMVQ2O9REG2US8" hidden="1">#REF!</definedName>
    <definedName name="BEx1OTE54CBSUT8FWKRALEDCUWN4" hidden="1">'[15]Reco Sheet for Fcast'!$F$11:$G$11</definedName>
    <definedName name="BEx1OVSMPADTX95QUOX34KZQ8EDY" hidden="1">'[15]Reco Sheet for Fcast'!$I$11:$J$11</definedName>
    <definedName name="BEx1OX544IO9FQJI7YYQGZCEHB3O" hidden="1">'[15]Reco Sheet for Fcast'!$I$8:$J$8</definedName>
    <definedName name="BEx1OY6SVEUT2EQ26P7EKEND342G" hidden="1">'[15]Reco Sheet for Fcast'!$I$9:$J$9</definedName>
    <definedName name="BEx1OYN1LPIPI12O9G6F7QAOS9T4" hidden="1">'[15]Reco Sheet for Fcast'!$I$7:$J$7</definedName>
    <definedName name="BEx1P1HHKJA799O3YZXQAX6KFH58" hidden="1">'[15]Reco Sheet for Fcast'!$F$6:$G$6</definedName>
    <definedName name="BEx1P34W467WGPOXPK292QFJIPHJ" hidden="1">'[15]Reco Sheet for Fcast'!$H$2:$I$2</definedName>
    <definedName name="BEx1P34WRUTVZPX177UUQ9BT3Q9X" localSheetId="2" hidden="1">'[18]Capital orders'!#REF!</definedName>
    <definedName name="BEx1P34WRUTVZPX177UUQ9BT3Q9X" hidden="1">'[18]Capital orders'!#REF!</definedName>
    <definedName name="BEx1P7S1J4TKGVJ43C2Q2R3M9WRB" hidden="1">'[15]Reco Sheet for Fcast'!$I$6:$J$6</definedName>
    <definedName name="BEx1PA11BLPVZM8RC5BL46WX8YB5" hidden="1">'[15]Reco Sheet for Fcast'!$F$8:$G$8</definedName>
    <definedName name="BEx1PBZ4BEFIPGMQXT9T8S4PZ2IM" hidden="1">'[15]Reco Sheet for Fcast'!$F$10:$G$10</definedName>
    <definedName name="BEx1PLF2CFSXBZPVI6CJ534EIJDN" hidden="1">'[15]Reco Sheet for Fcast'!$I$8:$J$8</definedName>
    <definedName name="BEx1PMWZB2DO6EM9BKLUICZJ65HD" hidden="1">'[15]Reco Sheet for Fcast'!$I$10:$J$10</definedName>
    <definedName name="BEx1QA54J2A4I7IBQR19BTY28ZMR" hidden="1">'[15]Reco Sheet for Fcast'!$I$10:$J$10</definedName>
    <definedName name="BEx1QM4PKKBHXHR5BZ2NON028UYL" localSheetId="2" hidden="1">#REF!</definedName>
    <definedName name="BEx1QM4PKKBHXHR5BZ2NON028UYL" hidden="1">#REF!</definedName>
    <definedName name="BEx1QMQAHG3KQUK59DVM68SWKZIZ" hidden="1">'[15]Reco Sheet for Fcast'!$I$10:$J$10</definedName>
    <definedName name="BEx1R9YFKJCMSEST8OVCAO5E47FO" hidden="1">'[15]Reco Sheet for Fcast'!$F$9:$G$9</definedName>
    <definedName name="BEx1RBGC06B3T52OIC0EQ1KGVP1I" hidden="1">'[15]Reco Sheet for Fcast'!$F$10:$G$10</definedName>
    <definedName name="BEx1RHLLW599ZLQG0S5YT7QI63BA" localSheetId="2" hidden="1">'[18]Capital orders'!#REF!</definedName>
    <definedName name="BEx1RHLLW599ZLQG0S5YT7QI63BA" hidden="1">'[18]Capital orders'!#REF!</definedName>
    <definedName name="BEx1RRC7X4NI1CU4EO5XYE2GVARJ" hidden="1">'[15]Reco Sheet for Fcast'!$I$11:$J$11</definedName>
    <definedName name="BEx1RZA1NCGT832L7EMR7GMF588W" hidden="1">'[15]Reco Sheet for Fcast'!$I$10:$J$10</definedName>
    <definedName name="BEx1S0XGIPUSZQUCSGWSK10GKW7Y" hidden="1">'[15]Reco Sheet for Fcast'!$F$8:$G$8</definedName>
    <definedName name="BEx1S3BSDAKCI9LVFYLTM3MJY3BE" localSheetId="2" hidden="1">'[18]Capital orders'!#REF!</definedName>
    <definedName name="BEx1S3BSDAKCI9LVFYLTM3MJY3BE" hidden="1">'[18]Capital orders'!#REF!</definedName>
    <definedName name="BEx1S5VFNKIXHTTCWSV60UC50EZ8" hidden="1">'[15]Reco Sheet for Fcast'!$I$7:$J$7</definedName>
    <definedName name="BEx1SEKAWOQJB87D3XQKKK1S7Q7X" localSheetId="2" hidden="1">#REF!</definedName>
    <definedName name="BEx1SEKAWOQJB87D3XQKKK1S7Q7X" hidden="1">#REF!</definedName>
    <definedName name="BEx1SK3U02H0RGKEYXW7ZMCEOF3V" hidden="1">'[15]Reco Sheet for Fcast'!$E$2:$F$2</definedName>
    <definedName name="BEx1SSNEZINBJT29QVS62VS1THT4" hidden="1">'[15]Reco Sheet for Fcast'!$F$9:$G$9</definedName>
    <definedName name="BEx1STULPAG4G6PQYHP3DRYTPCHJ" localSheetId="2" hidden="1">'[18]Capital orders'!#REF!</definedName>
    <definedName name="BEx1STULPAG4G6PQYHP3DRYTPCHJ" hidden="1">'[18]Capital orders'!#REF!</definedName>
    <definedName name="BEx1SVNCHNANBJIDIQVB8AFK4HAN" localSheetId="2" hidden="1">'[16]AMI P &amp; L'!#REF!</definedName>
    <definedName name="BEx1SVNCHNANBJIDIQVB8AFK4HAN" hidden="1">'[16]AMI P &amp; L'!#REF!</definedName>
    <definedName name="BEx1TJ0WLS9O7KNSGIPWTYHDYI1D" localSheetId="2" hidden="1">'[16]AMI P &amp; L'!#REF!</definedName>
    <definedName name="BEx1TJ0WLS9O7KNSGIPWTYHDYI1D" hidden="1">'[16]AMI P &amp; L'!#REF!</definedName>
    <definedName name="BEx1TYR9YIVMD6E36LEX70E5H1UT" localSheetId="2" hidden="1">#REF!</definedName>
    <definedName name="BEx1TYR9YIVMD6E36LEX70E5H1UT" hidden="1">#REF!</definedName>
    <definedName name="BEx1U7WFO8OZKB1EBF4H386JW91L" hidden="1">'[15]Reco Sheet for Fcast'!$I$9:$J$9</definedName>
    <definedName name="BEx1U87938YR9N6HYI24KVBKLOS3" hidden="1">'[15]Reco Sheet for Fcast'!$G$2</definedName>
    <definedName name="BEx1UESH4KDWHYESQU2IE55RS3LI" hidden="1">'[15]Reco Sheet for Fcast'!$F$11:$G$11</definedName>
    <definedName name="BEx1UI8N9KTCPSOJ7RDW0T8UEBNP" hidden="1">'[15]Reco Sheet for Fcast'!$F$10:$G$10</definedName>
    <definedName name="BEx1UML0HHJFHA5TBOYQ24I3RV1W" hidden="1">'[15]Reco Sheet for Fcast'!$F$6:$G$6</definedName>
    <definedName name="BEx1UOOOMCXM376QJ65W95MJ4RT3" localSheetId="2" hidden="1">'[18]Capital orders'!#REF!</definedName>
    <definedName name="BEx1UOOOMCXM376QJ65W95MJ4RT3" hidden="1">'[18]Capital orders'!#REF!</definedName>
    <definedName name="BEx1UUDIQPZ23XQ79GUL0RAWRSCK" hidden="1">'[15]Reco Sheet for Fcast'!$I$7:$J$7</definedName>
    <definedName name="BEx1V50N55N07Q5LD91VS9QF1WB6" localSheetId="2" hidden="1">#REF!</definedName>
    <definedName name="BEx1V50N55N07Q5LD91VS9QF1WB6" hidden="1">#REF!</definedName>
    <definedName name="BEx1V67SEV778NVW68J8W5SND1J7" hidden="1">'[15]Reco Sheet for Fcast'!$I$9:$J$9</definedName>
    <definedName name="BEx1VIY9SQLRESD11CC4PHYT0XSG" hidden="1">'[15]Reco Sheet for Fcast'!$H$2:$I$2</definedName>
    <definedName name="BEx1WC67EH10SC38QWX3WEA5KH3A" hidden="1">'[15]Reco Sheet for Fcast'!$F$10:$G$10</definedName>
    <definedName name="BEx1WGYTKZZIPM1577W5FEYKFH3V" hidden="1">'[15]Reco Sheet for Fcast'!$F$15:$J$123</definedName>
    <definedName name="BEx1WHPURIV3D3PTJJ359H1OP7ZV" localSheetId="2" hidden="1">'[16]AMI P &amp; L'!#REF!</definedName>
    <definedName name="BEx1WHPURIV3D3PTJJ359H1OP7ZV" hidden="1">'[16]AMI P &amp; L'!#REF!</definedName>
    <definedName name="BEx1WLWY2CR1WRD694JJSWSDFAIR" hidden="1">'[15]Reco Sheet for Fcast'!$I$7:$J$7</definedName>
    <definedName name="BEx1WMD1LWPWRIK6GGAJRJAHJM8I" hidden="1">'[15]Reco Sheet for Fcast'!$I$10:$J$10</definedName>
    <definedName name="BEx1WR0D41MR174LBF3P9E3K0J51" hidden="1">'[15]Reco Sheet for Fcast'!$F$7:$G$7</definedName>
    <definedName name="BEx1WUB1FAS5PHU33TJ60SUHR618" hidden="1">'[15]Reco Sheet for Fcast'!$I$8:$J$8</definedName>
    <definedName name="BEx1WX04G0INSPPG9NTNR3DYR6PZ" hidden="1">'[15]Reco Sheet for Fcast'!$I$11:$J$11</definedName>
    <definedName name="BEx1X3LHU9DPG01VWX2IF65TRATF" hidden="1">'[15]Reco Sheet for Fcast'!$F$8:$G$8</definedName>
    <definedName name="BEx1XK8AAMO0AH0Z1OUKW30CA7EQ" hidden="1">'[15]Reco Sheet for Fcast'!$H$2:$I$2</definedName>
    <definedName name="BEx1XL4MZ7C80495GHQRWOBS16PQ" hidden="1">'[15]Reco Sheet for Fcast'!$F$6:$G$6</definedName>
    <definedName name="BEx1XYBEF60AUNIQ381B562NLYEL" localSheetId="2" hidden="1">#REF!</definedName>
    <definedName name="BEx1XYBEF60AUNIQ381B562NLYEL" hidden="1">#REF!</definedName>
    <definedName name="BEx1Y2IGS2K95E1M51PEF9KJZ0KB" hidden="1">'[15]Reco Sheet for Fcast'!$F$15</definedName>
    <definedName name="BEx1Y3PKK83X2FN9SAALFHOWKMRQ" hidden="1">'[15]Reco Sheet for Fcast'!$F$9:$G$9</definedName>
    <definedName name="BEx1YL3DJ7Y4AZ01ERCOGW0FJ26T" localSheetId="2" hidden="1">'[16]AMI P &amp; L'!#REF!</definedName>
    <definedName name="BEx1YL3DJ7Y4AZ01ERCOGW0FJ26T" hidden="1">'[16]AMI P &amp; L'!#REF!</definedName>
    <definedName name="BEx1Z2RYHSVD1H37817SN93VMURZ" hidden="1">'[15]Reco Sheet for Fcast'!$F$7:$G$7</definedName>
    <definedName name="BEx3AMAKWI6458B67VKZO56MCNJW" hidden="1">'[15]Reco Sheet for Fcast'!$H$2:$I$2</definedName>
    <definedName name="BEx3AOOVM42G82TNF53W0EKXLUSI" localSheetId="2" hidden="1">'[16]AMI P &amp; L'!#REF!</definedName>
    <definedName name="BEx3AOOVM42G82TNF53W0EKXLUSI" hidden="1">'[16]AMI P &amp; L'!#REF!</definedName>
    <definedName name="BEx3APL8D18BCFDD4AZK12WFXA67" hidden="1">'[15]Reco Sheet for Fcast'!$G$2:$H$2</definedName>
    <definedName name="BEx3AZH9W4SUFCAHNDOQ728R9V4L" hidden="1">'[15]Reco Sheet for Fcast'!$F$6:$G$6</definedName>
    <definedName name="BEx3BNR9ES4KY7Q1DK83KC5NDGL8" hidden="1">'[15]Reco Sheet for Fcast'!$E$2:$F$2</definedName>
    <definedName name="BEx3BQR5VZXNQ4H949ORM8ESU3B3" localSheetId="2" hidden="1">'[16]AMI P &amp; L'!#REF!</definedName>
    <definedName name="BEx3BQR5VZXNQ4H949ORM8ESU3B3" hidden="1">'[16]AMI P &amp; L'!#REF!</definedName>
    <definedName name="BEx3BTLL3ASJN134DLEQTQM70VZM" hidden="1">'[15]Reco Sheet for Fcast'!$F$6:$G$6</definedName>
    <definedName name="BEx3BW5CTV0DJU5AQS3ZQFK2VLF3" hidden="1">'[15]Reco Sheet for Fcast'!$I$8:$J$8</definedName>
    <definedName name="BEx3BYP0FG369M7G3JEFLMMXAKTS" hidden="1">'[15]Reco Sheet for Fcast'!$F$9:$G$9</definedName>
    <definedName name="BEx3C2QR0WUD19QSVO8EMIPNQJKH" hidden="1">'[15]Reco Sheet for Fcast'!$F$7:$G$7</definedName>
    <definedName name="BEx3CKFCCPZZ6ROLAT5C1DZNIC1U" hidden="1">'[15]Reco Sheet for Fcast'!$H$2:$I$2</definedName>
    <definedName name="BEx3CO0SVO4WLH0DO43DCHYDTH1P" hidden="1">'[15]Reco Sheet for Fcast'!$F$15</definedName>
    <definedName name="BEx3CP7ZOFGLSCYTIG9VMZOBZ5BQ" localSheetId="2" hidden="1">#REF!</definedName>
    <definedName name="BEx3CP7ZOFGLSCYTIG9VMZOBZ5BQ" hidden="1">#REF!</definedName>
    <definedName name="BEx3D9G6QTSPF9UYI4X0XY0VE896" hidden="1">'[15]Reco Sheet for Fcast'!$F$6:$G$6</definedName>
    <definedName name="BEx3DCQU9PBRXIMLO62KS5RLH447" hidden="1">'[15]Reco Sheet for Fcast'!$I$11:$J$11</definedName>
    <definedName name="BEx3DZDFGLYD8RLUYGMKDC4PRP04" hidden="1">'[15]Reco Sheet for Fcast'!$G$2:$H$2</definedName>
    <definedName name="BEx3EF99FD6QNNCNOKDEE67JHTUJ" hidden="1">'[15]Reco Sheet for Fcast'!$I$9:$J$9</definedName>
    <definedName name="BEx3EHCSERZ2O2OAG8Y95UPG2IY9" localSheetId="2" hidden="1">'[16]AMI P &amp; L'!#REF!</definedName>
    <definedName name="BEx3EHCSERZ2O2OAG8Y95UPG2IY9" hidden="1">'[16]AMI P &amp; L'!#REF!</definedName>
    <definedName name="BEx3EJR3TCJDYS7ZXNDS5N9KTGIK" hidden="1">'[15]Reco Sheet for Fcast'!$F$8:$G$8</definedName>
    <definedName name="BEx3ELJTTBS6P05CNISMGOJOA60V" hidden="1">'[15]Reco Sheet for Fcast'!$I$9:$J$9</definedName>
    <definedName name="BEx3EQSLJBDDJRHNX19PBFCKNY2I" hidden="1">'[15]Reco Sheet for Fcast'!$F$11:$G$11</definedName>
    <definedName name="BEx3EUUAX947Q5N6MY6W0KSNY78Y" hidden="1">'[15]Reco Sheet for Fcast'!$I$7:$J$7</definedName>
    <definedName name="BEx3FERRE7HC84YCYRFTW3IGBJS0" localSheetId="2" hidden="1">#REF!</definedName>
    <definedName name="BEx3FERRE7HC84YCYRFTW3IGBJS0" hidden="1">#REF!</definedName>
    <definedName name="BEx3FHMD1P5XBCH23ZKIFO6ZTCNB" hidden="1">'[15]Reco Sheet for Fcast'!$I$6:$J$6</definedName>
    <definedName name="BEx3FI2G3YYIACQHXNXEA15M8ZK5" hidden="1">'[15]Reco Sheet for Fcast'!$F$11:$G$11</definedName>
    <definedName name="BEx3FJ9MHSLDK8W91GO85FX1GX57" hidden="1">'[15]Reco Sheet for Fcast'!$F$8:$G$8</definedName>
    <definedName name="BEx3FR251HFU7A33PU01SJUENL2B" hidden="1">'[15]Reco Sheet for Fcast'!$K$2</definedName>
    <definedName name="BEx3FX7EJL47JSLSWP3EOC265WAE" localSheetId="2" hidden="1">'[16]AMI P &amp; L'!#REF!</definedName>
    <definedName name="BEx3FX7EJL47JSLSWP3EOC265WAE" hidden="1">'[16]AMI P &amp; L'!#REF!</definedName>
    <definedName name="BEx3FZG91H1CY5ASLHP4YHKREYG9" localSheetId="2" hidden="1">#REF!</definedName>
    <definedName name="BEx3FZG91H1CY5ASLHP4YHKREYG9" hidden="1">#REF!</definedName>
    <definedName name="BEx3G201R8NLJ6FIHO2QS0SW9QVV" hidden="1">'[15]Reco Sheet for Fcast'!$H$2:$I$2</definedName>
    <definedName name="BEx3G2LL2II66XY5YCDPG4JE13A3" hidden="1">'[15]Reco Sheet for Fcast'!$F$9:$G$9</definedName>
    <definedName name="BEx3G2WA0DTYY9D8AGHHOBTPE2B2" hidden="1">'[15]Reco Sheet for Fcast'!$F$7:$G$7</definedName>
    <definedName name="BEx3GCXR6IAS0B6WJ03GJVH7CO52" hidden="1">'[15]Reco Sheet for Fcast'!$F$15</definedName>
    <definedName name="BEx3GEVV18SEQDI1JGY7EN6D1GT1" localSheetId="2" hidden="1">'[16]AMI P &amp; L'!#REF!</definedName>
    <definedName name="BEx3GEVV18SEQDI1JGY7EN6D1GT1" hidden="1">'[16]AMI P &amp; L'!#REF!</definedName>
    <definedName name="BEx3GKFH64MKQX61S7DYTZ15JCPY" hidden="1">'[15]Reco Sheet for Fcast'!$G$2</definedName>
    <definedName name="BEx3GMJ1Y6UU02DLRL0QXCEKDA6C" localSheetId="2" hidden="1">'[16]AMI P &amp; L'!#REF!</definedName>
    <definedName name="BEx3GMJ1Y6UU02DLRL0QXCEKDA6C" hidden="1">'[16]AMI P &amp; L'!#REF!</definedName>
    <definedName name="BEx3GN4LY0135CBDIN1TU2UEODGF" hidden="1">'[15]Reco Sheet for Fcast'!$I$10:$J$10</definedName>
    <definedName name="BEx3GPDH2AH4QKT4OOSN563XUHBD" hidden="1">'[15]Reco Sheet for Fcast'!$I$9:$J$9</definedName>
    <definedName name="BEx3H0RFPKED2NN6LBYFK5P5HLK6" hidden="1">'[15]Reco Sheet for Fcast'!$I$6:$J$6</definedName>
    <definedName name="BEx3H5UX2GZFZZT657YR76RHW5I6" localSheetId="2" hidden="1">'[16]AMI P &amp; L'!#REF!</definedName>
    <definedName name="BEx3H5UX2GZFZZT657YR76RHW5I6" hidden="1">'[16]AMI P &amp; L'!#REF!</definedName>
    <definedName name="BEx3HA1YAMCT0GK89031ZWXQ3VK3" localSheetId="2" hidden="1">#REF!</definedName>
    <definedName name="BEx3HA1YAMCT0GK89031ZWXQ3VK3" hidden="1">#REF!</definedName>
    <definedName name="BEx3HJ1MIYFNI7Y25LLE6AGZ52U2" localSheetId="2" hidden="1">'[18]Capital orders'!#REF!</definedName>
    <definedName name="BEx3HJ1MIYFNI7Y25LLE6AGZ52U2" hidden="1">'[18]Capital orders'!#REF!</definedName>
    <definedName name="BEx3HMN4HBR0MZ546XIBTOE5PHAT" localSheetId="2" hidden="1">'[18]Capital orders'!#REF!</definedName>
    <definedName name="BEx3HMN4HBR0MZ546XIBTOE5PHAT" hidden="1">'[18]Capital orders'!#REF!</definedName>
    <definedName name="BEx3HMSEFOP6DBM4R97XA6B7NFG6" hidden="1">'[15]Reco Sheet for Fcast'!$F$8:$G$8</definedName>
    <definedName name="BEx3HOQN57QKFWCTSFFBV19FE17U" localSheetId="2" hidden="1">'[18]Capital orders'!#REF!</definedName>
    <definedName name="BEx3HOQN57QKFWCTSFFBV19FE17U" hidden="1">'[18]Capital orders'!#REF!</definedName>
    <definedName name="BEx3HWJ5SQSD2CVCQNR183X44FR8" hidden="1">'[15]Reco Sheet for Fcast'!$H$2:$I$2</definedName>
    <definedName name="BEx3I09YVXO0G4X7KGSA4WGORM35" hidden="1">'[15]Reco Sheet for Fcast'!$F$6:$G$6</definedName>
    <definedName name="BEx3ICF1GY8HQEBIU9S43PDJ90BX" hidden="1">'[15]Reco Sheet for Fcast'!$F$6:$G$6</definedName>
    <definedName name="BEx3IYAH2DEBFWO8F94H4MXE3RLY" localSheetId="2" hidden="1">'[16]AMI P &amp; L'!#REF!</definedName>
    <definedName name="BEx3IYAH2DEBFWO8F94H4MXE3RLY" hidden="1">'[16]AMI P &amp; L'!#REF!</definedName>
    <definedName name="BEx3IZXXSYEW50379N2EAFWO8DZV" localSheetId="2" hidden="1">'[16]AMI P &amp; L'!#REF!</definedName>
    <definedName name="BEx3IZXXSYEW50379N2EAFWO8DZV" hidden="1">'[16]AMI P &amp; L'!#REF!</definedName>
    <definedName name="BEx3J1VZVGTKT4ATPO9O5JCSFTTR" hidden="1">'[15]Reco Sheet for Fcast'!$I$9:$J$9</definedName>
    <definedName name="BEx3JC2TY7JNAAC3L7QHVPQXLGQ8" hidden="1">'[15]Reco Sheet for Fcast'!$I$11:$J$11</definedName>
    <definedName name="BEx3JIYZIVBGXQG29MDJG53D99D8" hidden="1">'[15]Reco Sheet for Fcast'!$L$6:$M$10</definedName>
    <definedName name="BEx3JX23SYDIGOGM4Y0CQFBW8ZBV" hidden="1">'[15]Reco Sheet for Fcast'!$F$8:$G$8</definedName>
    <definedName name="BEx3JXCXCVBZJGV5VEG9MJEI01AL" hidden="1">'[15]Reco Sheet for Fcast'!$I$7:$J$7</definedName>
    <definedName name="BEx3JYK2N7X59TPJSKYZ77ENY8SS" hidden="1">'[15]Reco Sheet for Fcast'!$I$6:$J$6</definedName>
    <definedName name="BEx3K4EII7GU1CG0BN7UL15M6J8Z" localSheetId="2" hidden="1">'[16]AMI P &amp; L'!#REF!</definedName>
    <definedName name="BEx3K4EII7GU1CG0BN7UL15M6J8Z" hidden="1">'[16]AMI P &amp; L'!#REF!</definedName>
    <definedName name="BEx3K4ZXQUQ2KYZF74B84SO48XMW" hidden="1">'[15]Reco Sheet for Fcast'!$I$9:$J$9</definedName>
    <definedName name="BEx3KEFXUCVNVPH7KSEGAZYX13B5" hidden="1">'[15]Reco Sheet for Fcast'!$F$6:$G$6</definedName>
    <definedName name="BEx3KFXUAF6YXAA47B7Q6X9B3VGB" hidden="1">'[15]Reco Sheet for Fcast'!$I$10:$J$10</definedName>
    <definedName name="BEx3KHFTUPUPZJH4ER0RQ5CMQ7ZC" localSheetId="2" hidden="1">#REF!</definedName>
    <definedName name="BEx3KHFTUPUPZJH4ER0RQ5CMQ7ZC" hidden="1">#REF!</definedName>
    <definedName name="BEx3KIXQYOGMPK4WJJAVBRX4NR28" localSheetId="2" hidden="1">'[16]AMI P &amp; L'!#REF!</definedName>
    <definedName name="BEx3KIXQYOGMPK4WJJAVBRX4NR28" hidden="1">'[16]AMI P &amp; L'!#REF!</definedName>
    <definedName name="BEx3KJOMVOSFZVJUL3GKCNP6DQDS" hidden="1">'[15]Reco Sheet for Fcast'!$F$6:$G$6</definedName>
    <definedName name="BEx3KP2VRBMORK0QEAZUYCXL3DHJ" hidden="1">'[15]Reco Sheet for Fcast'!$I$6:$J$6</definedName>
    <definedName name="BEx3L4IN3LI4C26SITKTGAH27CDU" hidden="1">'[15]Reco Sheet for Fcast'!$F$15</definedName>
    <definedName name="BEx3L4YQ0J7ZU0M5QM6YIPCEYC9K" localSheetId="2" hidden="1">'[16]AMI P &amp; L'!#REF!</definedName>
    <definedName name="BEx3L4YQ0J7ZU0M5QM6YIPCEYC9K" hidden="1">'[16]AMI P &amp; L'!#REF!</definedName>
    <definedName name="BEx3L60DJOR7NQN42G7YSAODP1EX" hidden="1">'[15]Reco Sheet for Fcast'!$I$7:$J$7</definedName>
    <definedName name="BEx3L7D0PI38HWZ7VADU16C9E33D" hidden="1">'[15]Reco Sheet for Fcast'!$I$7:$J$7</definedName>
    <definedName name="BEx3LLANOTINBHAJ3AOID9T7Y05X" localSheetId="2" hidden="1">#REF!</definedName>
    <definedName name="BEx3LLANOTINBHAJ3AOID9T7Y05X" hidden="1">#REF!</definedName>
    <definedName name="BEx3LM1PR4Y7KINKMTMKR984GX8Q" hidden="1">'[15]Reco Sheet for Fcast'!$I$8:$J$8</definedName>
    <definedName name="BEx3LPCEZ1C0XEKNCM3YT09JWCUO" hidden="1">'[15]Reco Sheet for Fcast'!$I$10:$J$10</definedName>
    <definedName name="BEx3M1BZ3GQC6D7YTGDIT0JUJ9EC" localSheetId="2" hidden="1">#REF!</definedName>
    <definedName name="BEx3M1BZ3GQC6D7YTGDIT0JUJ9EC" hidden="1">#REF!</definedName>
    <definedName name="BEx3M1MR1K1NQD03H74BFWOK4MWQ" hidden="1">'[15]Reco Sheet for Fcast'!$F$15</definedName>
    <definedName name="BEx3M4H77MYUKOOD31H9F80NMVK8" hidden="1">'[15]Reco Sheet for Fcast'!$H$2:$I$2</definedName>
    <definedName name="BEx3M9VFX329PZWYC4DMZ6P3W9R2" hidden="1">'[15]Reco Sheet for Fcast'!$F$8:$G$8</definedName>
    <definedName name="BEx3MCQ0VEBV0CZXDS505L38EQ8N" hidden="1">'[15]Reco Sheet for Fcast'!$I$11:$J$11</definedName>
    <definedName name="BEx3MEYV5LQY0BAL7V3CFAFVOM3T" hidden="1">'[15]Reco Sheet for Fcast'!$I$9:$J$9</definedName>
    <definedName name="BEx3MREOFWJQEYMCMBL7ZE06NBN6" hidden="1">'[15]Reco Sheet for Fcast'!$G$2</definedName>
    <definedName name="BEx3MSAX474ABZKYQ7WBYQI19FN1" localSheetId="2" hidden="1">#REF!</definedName>
    <definedName name="BEx3MSAX474ABZKYQ7WBYQI19FN1" hidden="1">#REF!</definedName>
    <definedName name="BEx3N9JDP50MA4MMRXI6DO38SIEQ" localSheetId="2" hidden="1">#REF!</definedName>
    <definedName name="BEx3N9JDP50MA4MMRXI6DO38SIEQ" hidden="1">#REF!</definedName>
    <definedName name="BEx3NBS83TP04EO9LQWM9XWO1JEV" localSheetId="2" hidden="1">'[18]Capital orders'!#REF!</definedName>
    <definedName name="BEx3NBS83TP04EO9LQWM9XWO1JEV" hidden="1">'[18]Capital orders'!#REF!</definedName>
    <definedName name="BEx3NLIZ7PHF2XE59ECZ3MD04ZG1" hidden="1">'[15]Reco Sheet for Fcast'!$F$6:$G$6</definedName>
    <definedName name="BEx3NMQ4BVC94728AUM7CCX7UHTU" hidden="1">'[15]Reco Sheet for Fcast'!$F$15</definedName>
    <definedName name="BEx3NR2I4OUFP3Z2QZEDU2PIFIDI" hidden="1">'[15]Reco Sheet for Fcast'!$F$10:$G$10</definedName>
    <definedName name="BEx3O19B8FTTAPVT5DZXQGQXWFR8" hidden="1">'[15]Reco Sheet for Fcast'!$F$15</definedName>
    <definedName name="BEx3O37KIVMTEXDNBMSQLK0KFCF6" localSheetId="2" hidden="1">#REF!</definedName>
    <definedName name="BEx3O37KIVMTEXDNBMSQLK0KFCF6" hidden="1">#REF!</definedName>
    <definedName name="BEx3O85IKWARA6NCJOLRBRJFMEWW" localSheetId="2" hidden="1">'[16]AMI P &amp; L'!#REF!</definedName>
    <definedName name="BEx3O85IKWARA6NCJOLRBRJFMEWW" hidden="1">'[16]AMI P &amp; L'!#REF!</definedName>
    <definedName name="BEx3OJZSCGFRW7SVGBFI0X9DNVMM" hidden="1">'[15]Reco Sheet for Fcast'!$H$2:$I$2</definedName>
    <definedName name="BEx3ORSBUXAF21MKEY90YJV9AY9A" hidden="1">'[15]Reco Sheet for Fcast'!$G$2:$H$2</definedName>
    <definedName name="BEx3OV8BH6PYNZT7C246LOAU9SVX" hidden="1">'[15]Reco Sheet for Fcast'!$F$9:$G$9</definedName>
    <definedName name="BEx3OVDR9BY1SBRX3I92LJ228GPZ" localSheetId="2" hidden="1">#REF!</definedName>
    <definedName name="BEx3OVDR9BY1SBRX3I92LJ228GPZ" hidden="1">#REF!</definedName>
    <definedName name="BEx3OXRYJZUEY6E72UJU0PHLMYAR" hidden="1">'[15]Reco Sheet for Fcast'!$F$7:$G$7</definedName>
    <definedName name="BEx3P59TTRSGQY888P5C1O7M2PQT" hidden="1">'[15]Reco Sheet for Fcast'!$F$7:$G$7</definedName>
    <definedName name="BEx3PDNRRNKD5GOUBUQFXAHIXLD9" hidden="1">'[15]Reco Sheet for Fcast'!$I$6:$J$6</definedName>
    <definedName name="BEx3PDT8GNPWLLN02IH1XPV90XYK" hidden="1">'[15]Reco Sheet for Fcast'!$F$7:$G$7</definedName>
    <definedName name="BEx3PKEMDW8KZEP11IL927C5O7I2" hidden="1">'[15]Reco Sheet for Fcast'!$F$15</definedName>
    <definedName name="BEx3PKJZ1Z7L9S6KV8KXVS6B2FX4" hidden="1">'[15]Reco Sheet for Fcast'!$I$10:$J$10</definedName>
    <definedName name="BEx3PMNG53Z5HY138H99QOMTX8W3" hidden="1">'[15]Reco Sheet for Fcast'!$I$6:$J$6</definedName>
    <definedName name="BEx3PP1RRSFZ8UC0JC9R91W6LNKW" hidden="1">'[15]Reco Sheet for Fcast'!$I$7:$J$7</definedName>
    <definedName name="BEx3PVXYZC8WB9ZJE7OCKUXZ46EA" hidden="1">'[15]Reco Sheet for Fcast'!$H$2:$I$2</definedName>
    <definedName name="BEx3Q0VWPU5EQECK7MQ47TYJ3SWW" hidden="1">'[15]Reco Sheet for Fcast'!$F$15</definedName>
    <definedName name="BEx3Q5U1E8DSCYITLNZG4FG813OR" localSheetId="2" hidden="1">'[18]Capital orders'!#REF!</definedName>
    <definedName name="BEx3Q5U1E8DSCYITLNZG4FG813OR" hidden="1">'[18]Capital orders'!#REF!</definedName>
    <definedName name="BEx3Q7BZ9PUXK2RLIOFSIS9AHU1B" hidden="1">'[15]Reco Sheet for Fcast'!$F$9:$G$9</definedName>
    <definedName name="BEx3Q8J42S9VU6EAN2Y28MR6DF88" hidden="1">'[15]Reco Sheet for Fcast'!$I$9:$J$9</definedName>
    <definedName name="BEx3QEDFOYFY5NBTININ5W4RLD4Q" hidden="1">'[15]Reco Sheet for Fcast'!$F$11:$G$11</definedName>
    <definedName name="BEx3QIKJ3U962US1Q564NZDLU8LD" hidden="1">'[15]Reco Sheet for Fcast'!$F$6:$G$6</definedName>
    <definedName name="BEx3QOEY7IL4PZNO1XW0Q5KZ3BPA" hidden="1">'[15]Reco Sheet for Fcast'!$O$6:$P$10</definedName>
    <definedName name="BEx3QPGNBFAPHNWN14HP5HGBZUHY" localSheetId="2" hidden="1">#REF!</definedName>
    <definedName name="BEx3QPGNBFAPHNWN14HP5HGBZUHY" hidden="1">#REF!</definedName>
    <definedName name="BEx3QR9D45DHW50VQ7Y3Q1AXPOB9" hidden="1">'[15]Reco Sheet for Fcast'!$F$10:$G$10</definedName>
    <definedName name="BEx3QSWT2S5KWG6U2V9711IYDQBM" hidden="1">'[15]Reco Sheet for Fcast'!$K$2</definedName>
    <definedName name="BEx3QVGG7Q2X4HZHJAM35A8T3VR7" hidden="1">'[15]Reco Sheet for Fcast'!$I$9:$J$9</definedName>
    <definedName name="BEx3R0JUB9YN8PHPPQTAMIT1IHWK" hidden="1">'[15]Reco Sheet for Fcast'!$F$10:$G$10</definedName>
    <definedName name="BEx3R6JNDZ5SKLXPE4E8AGJCT6XV" hidden="1">'[17]Bud Mth'!$I$10:$J$10</definedName>
    <definedName name="BEx3R81NFRO7M81VHVKOBFT0QBIL" hidden="1">'[15]Reco Sheet for Fcast'!$I$11:$J$11</definedName>
    <definedName name="BEx3RHC2ZD5UFS6QD4OPFCNNMWH1" localSheetId="2" hidden="1">'[16]AMI P &amp; L'!#REF!</definedName>
    <definedName name="BEx3RHC2ZD5UFS6QD4OPFCNNMWH1" hidden="1">'[16]AMI P &amp; L'!#REF!</definedName>
    <definedName name="BEx3RQ10QIWBAPHALAA91BUUCM2X" hidden="1">'[15]Reco Sheet for Fcast'!$H$2:$I$2</definedName>
    <definedName name="BEx3RV4E1WT43SZBUN09RTB8EK1O" hidden="1">'[15]Reco Sheet for Fcast'!$F$6:$G$6</definedName>
    <definedName name="BEx3RXYU0QLFXSFTM5EB20GD03W5" hidden="1">'[15]Reco Sheet for Fcast'!$I$6:$J$6</definedName>
    <definedName name="BEx3RYKLC3QQO3XTUN7BEW2AQL98" hidden="1">'[15]Reco Sheet for Fcast'!$F$6:$G$6</definedName>
    <definedName name="BEx3S6YJ4FSE6L232EC7JMBHL9LG" localSheetId="2" hidden="1">'[18]Capital orders'!#REF!</definedName>
    <definedName name="BEx3S6YJ4FSE6L232EC7JMBHL9LG" hidden="1">'[18]Capital orders'!#REF!</definedName>
    <definedName name="BEx3SICJ45BYT6FHBER86PJT25FC" hidden="1">'[15]Reco Sheet for Fcast'!$I$11:$J$11</definedName>
    <definedName name="BEx3SMUCMJVGQ2H4EHQI5ZFHEF0P" hidden="1">'[15]Reco Sheet for Fcast'!$F$7:$G$7</definedName>
    <definedName name="BEx3SN56F03CPDRDA7LZ763V0N4I" hidden="1">'[15]Reco Sheet for Fcast'!$F$10:$G$10</definedName>
    <definedName name="BEx3SPE6N1ORXPRCDL3JPZD73Z9F" hidden="1">'[15]Reco Sheet for Fcast'!$F$10:$G$10</definedName>
    <definedName name="BEx3T29ZTULQE0OMSMWUMZDU9ZZ0" hidden="1">'[15]Reco Sheet for Fcast'!$F$9:$G$9</definedName>
    <definedName name="BEx3T2FG1ZY4WZBQSPCTC91YU2YJ" localSheetId="2" hidden="1">#REF!</definedName>
    <definedName name="BEx3T2FG1ZY4WZBQSPCTC91YU2YJ" hidden="1">#REF!</definedName>
    <definedName name="BEx3T6H1GANMM2I05ZEVPCP6MRU2" localSheetId="2" hidden="1">'[18]Capital orders'!#REF!</definedName>
    <definedName name="BEx3T6H1GANMM2I05ZEVPCP6MRU2" hidden="1">'[18]Capital orders'!#REF!</definedName>
    <definedName name="BEx3T6MJ1QDJ929WMUDVZ0O3UW0Y" hidden="1">'[15]Reco Sheet for Fcast'!$K$2</definedName>
    <definedName name="BEx3TL0EBCEEUJ1A7EWNJRIN2795" localSheetId="2" hidden="1">'[18]Capital orders'!#REF!</definedName>
    <definedName name="BEx3TL0EBCEEUJ1A7EWNJRIN2795" hidden="1">'[18]Capital orders'!#REF!</definedName>
    <definedName name="BEx3TPCSI16OAB2L9M9IULQMQ9J9" hidden="1">'[15]Reco Sheet for Fcast'!$F$7:$G$7</definedName>
    <definedName name="BEx3U64YUOZ419BAJS2W78UMATAW" hidden="1">'[15]Reco Sheet for Fcast'!$I$7:$J$7</definedName>
    <definedName name="BEx3U94WCEA5DKMWBEX1GU0LKYG2" hidden="1">'[15]Reco Sheet for Fcast'!$I$9:$J$9</definedName>
    <definedName name="BEx3U9VZ8SQVYS6ZA038J7AP7ZGW" hidden="1">'[15]Reco Sheet for Fcast'!$F$9:$G$9</definedName>
    <definedName name="BEx3UIQ5WRJBGNTFCCLOR4N7B1OQ" hidden="1">'[15]Reco Sheet for Fcast'!$H$2:$I$2</definedName>
    <definedName name="BEx3UJMIX2NUSSWGMSI25A5DM4CH" hidden="1">'[15]Reco Sheet for Fcast'!$I$7:$J$7</definedName>
    <definedName name="BEx3UKOCOQG7S1YQ436S997K1KWV" hidden="1">'[15]Reco Sheet for Fcast'!$I$6:$J$6</definedName>
    <definedName name="BEx3UM0THK7XHBY53ADQX650TQR3" localSheetId="2" hidden="1">'[18]Capital orders'!#REF!</definedName>
    <definedName name="BEx3UM0THK7XHBY53ADQX650TQR3" hidden="1">'[18]Capital orders'!#REF!</definedName>
    <definedName name="BEx3UO4CSA2W3UIZSAB83N5MOYUI" localSheetId="2" hidden="1">#REF!</definedName>
    <definedName name="BEx3UO4CSA2W3UIZSAB83N5MOYUI" hidden="1">#REF!</definedName>
    <definedName name="BEx3UYM19VIXLA0EU7LB9NHA77PB" hidden="1">'[15]Reco Sheet for Fcast'!$F$6:$G$6</definedName>
    <definedName name="BEx3VML7CG70HPISMVYIUEN3711Q" hidden="1">'[15]Reco Sheet for Fcast'!$H$2:$I$2</definedName>
    <definedName name="BEx56ZID5H04P9AIYLP1OASFGV56" hidden="1">'[15]Reco Sheet for Fcast'!$F$11:$G$11</definedName>
    <definedName name="BEx587EYSS57E3PI8DT973HLJM9E" hidden="1">'[15]Reco Sheet for Fcast'!$I$11:$J$11</definedName>
    <definedName name="BEx587KFQ3VKCOCY1SA5F24PQGUI" hidden="1">'[15]Reco Sheet for Fcast'!$F$11:$G$11</definedName>
    <definedName name="BEx589O00VWB2CRMRCLO3I5IX5HO" localSheetId="2" hidden="1">#REF!</definedName>
    <definedName name="BEx589O00VWB2CRMRCLO3I5IX5HO" hidden="1">#REF!</definedName>
    <definedName name="BEx58O780PQ05NF0Z1SKKRB3N099" hidden="1">'[15]Reco Sheet for Fcast'!$F$7:$G$7</definedName>
    <definedName name="BEx58XHO7ZULLF2EUD7YIS0MGQJ5" localSheetId="2" hidden="1">'[16]AMI P &amp; L'!#REF!</definedName>
    <definedName name="BEx58XHO7ZULLF2EUD7YIS0MGQJ5" hidden="1">'[16]AMI P &amp; L'!#REF!</definedName>
    <definedName name="BEx58ZW0HAIGIPEX9CVA1PQQTR6X" hidden="1">'[15]Reco Sheet for Fcast'!$I$7:$J$7</definedName>
    <definedName name="BEx59AZ7IMWYQU6DW5MVTLDMFU8X" localSheetId="2" hidden="1">#REF!</definedName>
    <definedName name="BEx59AZ7IMWYQU6DW5MVTLDMFU8X" hidden="1">#REF!</definedName>
    <definedName name="BEx59BA1KH3RG6K1LHL7YS2VB79N" hidden="1">'[15]Reco Sheet for Fcast'!$F$11:$G$11</definedName>
    <definedName name="BEx59E9WABJP2TN71QAIKK79HPK9" hidden="1">'[15]Reco Sheet for Fcast'!$I$8:$J$8</definedName>
    <definedName name="BEx59P7MAPNU129ZTC5H3EH892G1" hidden="1">'[15]Reco Sheet for Fcast'!$F$15</definedName>
    <definedName name="BEx5A11WZRQSIE089QE119AOX9ZG" hidden="1">'[15]Reco Sheet for Fcast'!$I$7:$J$7</definedName>
    <definedName name="BEx5A7CIGCOTHJKHGUBDZG91JGPZ" hidden="1">'[15]Reco Sheet for Fcast'!$F$11:$G$11</definedName>
    <definedName name="BEx5A8UFLT2SWVSG5COFA9B8P376" hidden="1">'[15]Reco Sheet for Fcast'!$F$10:$G$10</definedName>
    <definedName name="BEx5AFFTN3IXIBHDKM0FYC4OFL1S" hidden="1">'[15]Reco Sheet for Fcast'!$G$2</definedName>
    <definedName name="BEx5AOFIO8KVRHIZ1RII337AA8ML" hidden="1">'[15]Reco Sheet for Fcast'!$I$7:$J$7</definedName>
    <definedName name="BEx5APRZ66L5BWHFE8E4YYNEDTI4" hidden="1">'[15]Reco Sheet for Fcast'!$G$2</definedName>
    <definedName name="BEx5B4RHHX0J1BF2FZKEA0SPP29O" hidden="1">'[15]Reco Sheet for Fcast'!$I$8:$J$8</definedName>
    <definedName name="BEx5B5YMSWP0OVI5CIQRP5V18D0C" hidden="1">'[15]Reco Sheet for Fcast'!$I$8:$J$8</definedName>
    <definedName name="BEx5B825RW35M5H0UB2IZGGRS4ER" hidden="1">'[15]Reco Sheet for Fcast'!$F$15</definedName>
    <definedName name="BEx5BAWPMY0TL684WDXX6KKJLRCN" hidden="1">'[15]Reco Sheet for Fcast'!$F$10:$G$10</definedName>
    <definedName name="BEx5BBI61U4Y65GD0ARMTALPP7SJ" hidden="1">'[15]Reco Sheet for Fcast'!$F$9:$G$9</definedName>
    <definedName name="BEx5BDR56MEV4IHY6CIH2SVNG1UB" hidden="1">'[15]Reco Sheet for Fcast'!$F$8:$G$8</definedName>
    <definedName name="BEx5BESZC5H329SKHGJOHZFILYJJ" hidden="1">'[15]Reco Sheet for Fcast'!$I$6:$J$6</definedName>
    <definedName name="BEx5BHSQ42B50IU1TEQFUXFX9XQD" localSheetId="2" hidden="1">'[16]AMI P &amp; L'!#REF!</definedName>
    <definedName name="BEx5BHSQ42B50IU1TEQFUXFX9XQD" hidden="1">'[16]AMI P &amp; L'!#REF!</definedName>
    <definedName name="BEx5BKSM4UN4C1DM3EYKM79MRC5K" hidden="1">'[15]Reco Sheet for Fcast'!$F$6:$G$6</definedName>
    <definedName name="BEx5BNN8NPH9KVOBARB9CDD9WLB6" hidden="1">'[15]Reco Sheet for Fcast'!$F$9:$G$9</definedName>
    <definedName name="BEx5BYFMZ80TDDN2EZO8CF39AIAC" hidden="1">'[15]Reco Sheet for Fcast'!$F$15</definedName>
    <definedName name="BEx5C2BWFW6SHZBFDEISKGXHZCQW" hidden="1">'[15]Reco Sheet for Fcast'!$I$8:$J$8</definedName>
    <definedName name="BEx5C49ZFH8TO9ZU55729C3F7XG7" hidden="1">'[15]Reco Sheet for Fcast'!$F$9:$G$9</definedName>
    <definedName name="BEx5C8GZQK13G60ZM70P63I5OS0L" hidden="1">'[15]Reco Sheet for Fcast'!$F$10:$G$10</definedName>
    <definedName name="BEx5CAPTVN2NBT3UOMA1UFAL1C2R" hidden="1">'[15]Reco Sheet for Fcast'!$I$6:$J$6</definedName>
    <definedName name="BEx5CEM3SYF9XP0ZZVE0GEPCLV3F" hidden="1">'[15]Reco Sheet for Fcast'!$I$10:$J$10</definedName>
    <definedName name="BEx5CFYQ0F1Z6P8SCVJ0I3UPVFE4" localSheetId="2" hidden="1">'[16]AMI P &amp; L'!#REF!</definedName>
    <definedName name="BEx5CFYQ0F1Z6P8SCVJ0I3UPVFE4" hidden="1">'[16]AMI P &amp; L'!#REF!</definedName>
    <definedName name="BEx5CKWQHHP966IXELUOVK2L3J48" localSheetId="2" hidden="1">'[18]Capital orders'!#REF!</definedName>
    <definedName name="BEx5CKWQHHP966IXELUOVK2L3J48" hidden="1">'[18]Capital orders'!#REF!</definedName>
    <definedName name="BEx5CPEKNSJORIPFQC2E1LTRYY8L" hidden="1">'[15]Reco Sheet for Fcast'!$I$7:$J$7</definedName>
    <definedName name="BEx5CSUOL05D8PAM2TRDA9VRJT1O" hidden="1">'[15]Reco Sheet for Fcast'!$I$10:$J$10</definedName>
    <definedName name="BEx5CUNFOO4YDFJ22HCMI2QKIGKM" hidden="1">'[15]Reco Sheet for Fcast'!$F$10:$G$10</definedName>
    <definedName name="BEx5CWLOBFBDZZLDMZV6E0Z1VJA6" hidden="1">'[15]Reco Sheet for Fcast'!$F$10:$G$10</definedName>
    <definedName name="BEx5D7U7MZFE0E9SNH9NX01XLKLP" localSheetId="2" hidden="1">#REF!</definedName>
    <definedName name="BEx5D7U7MZFE0E9SNH9NX01XLKLP" hidden="1">#REF!</definedName>
    <definedName name="BEx5D8L47OF0WHBPFWXGZINZWUBZ" hidden="1">'[15]Reco Sheet for Fcast'!$I$10:$J$10</definedName>
    <definedName name="BEx5DAJAHQ2SKUPCKSCR3PYML67L" hidden="1">'[15]Reco Sheet for Fcast'!$I$8:$J$8</definedName>
    <definedName name="BEx5DAZEGUTH4C1FCHVO3EWOQDU3" localSheetId="2" hidden="1">#REF!</definedName>
    <definedName name="BEx5DAZEGUTH4C1FCHVO3EWOQDU3" hidden="1">#REF!</definedName>
    <definedName name="BEx5DC18JM1KJCV44PF18E0LNRKA" hidden="1">'[15]Reco Sheet for Fcast'!$F$8:$G$8</definedName>
    <definedName name="BEx5DJIZBTNS011R9IIG2OQ2L6ZX" hidden="1">'[15]Reco Sheet for Fcast'!$H$2:$I$2</definedName>
    <definedName name="BEx5E123OLO9WQUOIRIDJ967KAGK" hidden="1">'[15]Reco Sheet for Fcast'!$F$15</definedName>
    <definedName name="BEx5E2UU5NES6W779W2OZTZOB4O7" hidden="1">'[15]Reco Sheet for Fcast'!$I$10:$J$10</definedName>
    <definedName name="BEx5ELQL9B0VR6UT18KP11DHOTFX" hidden="1">'[15]Reco Sheet for Fcast'!$I$10:$J$10</definedName>
    <definedName name="BEx5ER4TJTFPN7IB1MNEB1ZFR5M6" hidden="1">'[15]Reco Sheet for Fcast'!$H$2:$I$2</definedName>
    <definedName name="BEx5ERQE4JE8890QDCQFB0IMTC4I" localSheetId="2" hidden="1">'[18]Capital orders'!#REF!</definedName>
    <definedName name="BEx5ERQE4JE8890QDCQFB0IMTC4I" hidden="1">'[18]Capital orders'!#REF!</definedName>
    <definedName name="BEx5F6V72QTCK7O39Y59R0EVM6CW" hidden="1">'[15]Reco Sheet for Fcast'!$I$8:$J$8</definedName>
    <definedName name="BEx5FGLQVACD5F5YZG4DGSCHCGO2" hidden="1">'[15]Reco Sheet for Fcast'!$H$2:$I$2</definedName>
    <definedName name="BEx5FLJWHLW3BTZILDPN5NMA449V" hidden="1">'[15]Reco Sheet for Fcast'!$I$6:$J$6</definedName>
    <definedName name="BEx5FNI2O10YN2SI1NO4X5GP3GTF" hidden="1">'[15]Reco Sheet for Fcast'!$F$10:$G$10</definedName>
    <definedName name="BEx5FO8YRFSZCG3L608EHIHIHFY4" localSheetId="2" hidden="1">'[16]AMI P &amp; L'!#REF!</definedName>
    <definedName name="BEx5FO8YRFSZCG3L608EHIHIHFY4" hidden="1">'[16]AMI P &amp; L'!#REF!</definedName>
    <definedName name="BEx5FQNA6V4CNYSH013K45RI4BCV" hidden="1">'[15]Reco Sheet for Fcast'!$F$8:$G$8</definedName>
    <definedName name="BEx5FVQPPEU32CPNV9RRQ9MNLLVE" hidden="1">'[15]Reco Sheet for Fcast'!$H$2:$I$2</definedName>
    <definedName name="BEx5G08KGMG5X2AQKDGPFYG5GH94" hidden="1">'[15]Reco Sheet for Fcast'!$I$6:$J$6</definedName>
    <definedName name="BEx5G1A8TFN4C4QII35U9DKYNIS8" localSheetId="2" hidden="1">'[16]AMI P &amp; L'!#REF!</definedName>
    <definedName name="BEx5G1A8TFN4C4QII35U9DKYNIS8" hidden="1">'[16]AMI P &amp; L'!#REF!</definedName>
    <definedName name="BEx5G1L0QO91KEPDMV1D8OT4BT73" hidden="1">'[15]Reco Sheet for Fcast'!$I$6:$J$6</definedName>
    <definedName name="BEx5G86DZL1VYUX6KWODAP3WFAWP" hidden="1">'[15]Reco Sheet for Fcast'!$E$2:$F$2</definedName>
    <definedName name="BEx5G8BV2GIOCM3C7IUFK8L04A6M" hidden="1">'[15]Reco Sheet for Fcast'!$I$11:$J$11</definedName>
    <definedName name="BEx5GAVIL220VIPAKH02UYIUB7EU" localSheetId="2" hidden="1">'[18]Capital orders'!#REF!</definedName>
    <definedName name="BEx5GAVIL220VIPAKH02UYIUB7EU" hidden="1">'[18]Capital orders'!#REF!</definedName>
    <definedName name="BEx5GID9MVBUPFFT9M8K8B5MO9NV" hidden="1">'[15]Reco Sheet for Fcast'!$F$15:$G$16</definedName>
    <definedName name="BEx5GLD6CMDEYT8QI3HVPGEES2A5" localSheetId="2" hidden="1">#REF!</definedName>
    <definedName name="BEx5GLD6CMDEYT8QI3HVPGEES2A5" hidden="1">#REF!</definedName>
    <definedName name="BEx5GN0EWA9SCQDPQ7NTUQH82QVK" hidden="1">'[15]Reco Sheet for Fcast'!$F$6:$G$6</definedName>
    <definedName name="BEx5GNBCU4WZ74I0UXFL9ZG2XSGJ" hidden="1">'[15]Reco Sheet for Fcast'!$F$6:$G$6</definedName>
    <definedName name="BEx5GUCTYC7QCWGWU5BTO7Y7HDZX" hidden="1">'[15]Reco Sheet for Fcast'!$I$6:$J$6</definedName>
    <definedName name="BEx5GYUPJULJQ624TEESYFG1NFOH" hidden="1">'[15]Reco Sheet for Fcast'!$I$9:$J$9</definedName>
    <definedName name="BEx5H0NEE0AIN5E2UHJ9J9ISU9N1" hidden="1">'[15]Reco Sheet for Fcast'!$F$8:$G$8</definedName>
    <definedName name="BEx5H1UJSEUQM2K8QHQXO5THVHSO" hidden="1">'[15]Reco Sheet for Fcast'!$F$9:$G$9</definedName>
    <definedName name="BEx5HAOT9XWUF7XIFRZZS8B9F5TZ" hidden="1">'[15]Reco Sheet for Fcast'!$K$2</definedName>
    <definedName name="BEx5HE4XRF9BUY04MENWY9CHHN5H" hidden="1">'[15]Reco Sheet for Fcast'!$I$11:$J$11</definedName>
    <definedName name="BEx5HFHMABAT0H9KKS754X4T304E" hidden="1">'[15]Reco Sheet for Fcast'!$I$11:$J$11</definedName>
    <definedName name="BEx5HGDZ7MX1S3KNXLRL9WU565V4" hidden="1">'[15]Reco Sheet for Fcast'!$F$11:$G$11</definedName>
    <definedName name="BEx5HJZ9FAVNZSSBTAYRPZDYM9NU" hidden="1">'[15]Reco Sheet for Fcast'!$F$8:$G$8</definedName>
    <definedName name="BEx5HZ9JMKHNLFWLVUB1WP5B39BL" hidden="1">'[15]Reco Sheet for Fcast'!$F$10:$G$10</definedName>
    <definedName name="BEx5HZV4KY20K2E2E581QT80KGFL" localSheetId="2" hidden="1">'[18]Capital orders'!#REF!</definedName>
    <definedName name="BEx5HZV4KY20K2E2E581QT80KGFL" hidden="1">'[18]Capital orders'!#REF!</definedName>
    <definedName name="BEx5I244LQHZTF3XI66J8705R9XX" localSheetId="2" hidden="1">'[16]AMI P &amp; L'!#REF!</definedName>
    <definedName name="BEx5I244LQHZTF3XI66J8705R9XX" hidden="1">'[16]AMI P &amp; L'!#REF!</definedName>
    <definedName name="BEx5I8PBP4LIXDGID5BP0THLO0AQ" localSheetId="2" hidden="1">'[16]AMI P &amp; L'!#REF!</definedName>
    <definedName name="BEx5I8PBP4LIXDGID5BP0THLO0AQ" hidden="1">'[16]AMI P &amp; L'!#REF!</definedName>
    <definedName name="BEx5I8USVUB3JP4S9OXGMZVMOQXR" hidden="1">'[15]Reco Sheet for Fcast'!$G$2</definedName>
    <definedName name="BEx5I9GDQSYIAL65UQNDMNFQCS9Y" hidden="1">'[15]Reco Sheet for Fcast'!$I$11:$J$11</definedName>
    <definedName name="BEx5IBUPG9AWNW5PK7JGRGEJ4OLM" hidden="1">'[15]Reco Sheet for Fcast'!$H$2:$I$2</definedName>
    <definedName name="BEx5IC06RVN8BSAEPREVKHKLCJ2L" hidden="1">'[15]Reco Sheet for Fcast'!$I$8:$J$8</definedName>
    <definedName name="BEx5IFLNF3FADLCRC1334L3LVOSY" localSheetId="2" hidden="1">'[18]Capital orders'!#REF!</definedName>
    <definedName name="BEx5IFLNF3FADLCRC1334L3LVOSY" hidden="1">'[18]Capital orders'!#REF!</definedName>
    <definedName name="BEx5J0FFP1KS4NGY20AEJI8VREEA" hidden="1">'[15]Reco Sheet for Fcast'!$I$9:$J$9</definedName>
    <definedName name="BEx5JF3ZXLDIS8VNKDCY7ZI7H1CI" hidden="1">'[15]Reco Sheet for Fcast'!$F$11:$G$11</definedName>
    <definedName name="BEx5JHCZJ8G6OOOW6EF3GABXKH6F" localSheetId="2" hidden="1">'[16]AMI P &amp; L'!#REF!</definedName>
    <definedName name="BEx5JHCZJ8G6OOOW6EF3GABXKH6F" hidden="1">'[16]AMI P &amp; L'!#REF!</definedName>
    <definedName name="BEx5JJB6W446THXQCRUKD3I7RKLP" hidden="1">'[15]Reco Sheet for Fcast'!$F$8:$G$8</definedName>
    <definedName name="BEx5JNCT8Z7XSSPD5EMNAJELCU2V" localSheetId="2" hidden="1">'[16]AMI P &amp; L'!#REF!</definedName>
    <definedName name="BEx5JNCT8Z7XSSPD5EMNAJELCU2V" hidden="1">'[16]AMI P &amp; L'!#REF!</definedName>
    <definedName name="BEx5JQCNT9Y4RM306CHC8IPY3HBZ" hidden="1">'[15]Reco Sheet for Fcast'!$F$15</definedName>
    <definedName name="BEx5K08PYKE6JOKBYIB006TX619P" hidden="1">'[15]Reco Sheet for Fcast'!$F$9:$G$9</definedName>
    <definedName name="BEx5K51DSERT1TR7B4A29R41W4NX" hidden="1">'[15]Reco Sheet for Fcast'!$I$7:$J$7</definedName>
    <definedName name="BEx5K7A7V5B87CW37IBINCOQ134P" localSheetId="2" hidden="1">#REF!</definedName>
    <definedName name="BEx5K7A7V5B87CW37IBINCOQ134P" hidden="1">#REF!</definedName>
    <definedName name="BEx5KYER580I4T7WTLMUN7NLNP5K" hidden="1">'[15]Reco Sheet for Fcast'!$F$10:$G$10</definedName>
    <definedName name="BEx5L4UOHIBIXCOOD5809ABRZ9A8" hidden="1">'[15]Reco Sheet for Fcast'!$I$11:$J$11</definedName>
    <definedName name="BEx5LHLB3M6K4ZKY2F42QBZT30ZH" hidden="1">'[15]Reco Sheet for Fcast'!$I$9:$J$9</definedName>
    <definedName name="BEx5LRMNU3HXIE1BUMDHRU31F7JJ" hidden="1">'[15]Reco Sheet for Fcast'!$F$6:$G$6</definedName>
    <definedName name="BEx5LSJ1LPUAX3ENSPECWPG4J7D1" localSheetId="2" hidden="1">'[16]AMI P &amp; L'!#REF!</definedName>
    <definedName name="BEx5LSJ1LPUAX3ENSPECWPG4J7D1" hidden="1">'[16]AMI P &amp; L'!#REF!</definedName>
    <definedName name="BEx5LTKQ8RQWJE4BC88OP928893U" localSheetId="2" hidden="1">'[16]AMI P &amp; L'!#REF!</definedName>
    <definedName name="BEx5LTKQ8RQWJE4BC88OP928893U" hidden="1">'[16]AMI P &amp; L'!#REF!</definedName>
    <definedName name="BEx5MB9BR71LZDG7XXQ2EO58JC5F" hidden="1">'[15]Reco Sheet for Fcast'!$H$2:$I$2</definedName>
    <definedName name="BEx5MLQZM68YQSKARVWTTPINFQ2C" localSheetId="2" hidden="1">'[16]AMI P &amp; L'!#REF!</definedName>
    <definedName name="BEx5MLQZM68YQSKARVWTTPINFQ2C" hidden="1">'[16]AMI P &amp; L'!#REF!</definedName>
    <definedName name="BEx5MVHOG4GCI4HKTOTP194VMNRA" localSheetId="2" hidden="1">#REF!</definedName>
    <definedName name="BEx5MVHOG4GCI4HKTOTP194VMNRA" hidden="1">#REF!</definedName>
    <definedName name="BEx5MVXTKNBXHNWTL43C670E4KXC" hidden="1">'[15]Reco Sheet for Fcast'!$F$15</definedName>
    <definedName name="BEx5N4XI4PWB1W9PMZ4O5R0HWTYD" hidden="1">'[15]Reco Sheet for Fcast'!$I$8:$J$8</definedName>
    <definedName name="BEx5NA68N6FJFX9UJXK4M14U487F" hidden="1">'[15]Reco Sheet for Fcast'!$F$6:$G$6</definedName>
    <definedName name="BEx5NIKBG2GDJOYGE3WCXKU7YY51" hidden="1">'[15]Reco Sheet for Fcast'!$I$6:$J$6</definedName>
    <definedName name="BEx5NV06L5J5IMKGOMGKGJ4PBZCD" localSheetId="2" hidden="1">'[16]AMI P &amp; L'!#REF!</definedName>
    <definedName name="BEx5NV06L5J5IMKGOMGKGJ4PBZCD" hidden="1">'[16]AMI P &amp; L'!#REF!</definedName>
    <definedName name="BEx5NZSSQ6PY99ZX2D7Q9IGOR34W" hidden="1">'[15]Reco Sheet for Fcast'!$F$10:$G$10</definedName>
    <definedName name="BEx5O3ZUQ2OARA1CDOZ3NC4UE5AA" hidden="1">'[15]Reco Sheet for Fcast'!$F$11:$G$11</definedName>
    <definedName name="BEx5O8N0SPY10WRHN2NNGU5BUWPZ" localSheetId="2" hidden="1">#REF!</definedName>
    <definedName name="BEx5O8N0SPY10WRHN2NNGU5BUWPZ" hidden="1">#REF!</definedName>
    <definedName name="BEx5OAFS0NJ2CB86A02E1JYHMLQ1" hidden="1">'[15]Reco Sheet for Fcast'!$I$6:$J$6</definedName>
    <definedName name="BEx5OG4RPU8W1ETWDWM234NYYYEN" hidden="1">'[15]Reco Sheet for Fcast'!$F$8:$G$8</definedName>
    <definedName name="BEx5OP9Y43F99O2IT69MKCCXGL61" hidden="1">'[15]Reco Sheet for Fcast'!$F$9:$G$9</definedName>
    <definedName name="BEx5P9Y9RDXNUAJ6CZ2LHMM8IM7T" hidden="1">'[15]Reco Sheet for Fcast'!$F$8:$G$8</definedName>
    <definedName name="BEx5PHWB2C0D5QLP3BZIP3UO7DIZ" hidden="1">'[15]Reco Sheet for Fcast'!$I$6:$J$6</definedName>
    <definedName name="BEx5PJP02W68K2E46L5C5YBSNU6T" hidden="1">'[15]Reco Sheet for Fcast'!$H$2:$I$2</definedName>
    <definedName name="BEx5PLCA8DOMAU315YCS5275L2HS" hidden="1">'[15]Reco Sheet for Fcast'!$I$11:$J$11</definedName>
    <definedName name="BEx5PRXMZ5M65Z732WNNGV564C2J" hidden="1">'[15]Reco Sheet for Fcast'!$I$9:$J$9</definedName>
    <definedName name="BEx5QPSW4IPLH50WSR87HRER05RF" hidden="1">'[15]Reco Sheet for Fcast'!$F$10:$G$10</definedName>
    <definedName name="BEx73V0EP8EMNRC3EZJJKKVKWQVB" hidden="1">'[15]Reco Sheet for Fcast'!$I$7:$J$7</definedName>
    <definedName name="BEx741WJHIJVXUX131SBXTVW8D71" hidden="1">'[15]Reco Sheet for Fcast'!$G$2</definedName>
    <definedName name="BEx74FOW04FOAHD3W8FOXUQCGEE0" hidden="1">'[17]Bud Mth'!$C$15:$D$29</definedName>
    <definedName name="BEx74Q6H3O7133AWQXWC21MI2UFT" hidden="1">'[15]Reco Sheet for Fcast'!$I$6:$J$6</definedName>
    <definedName name="BEx74SQ5R0VH9X24PI4DADFFLZ9N" localSheetId="2" hidden="1">#REF!</definedName>
    <definedName name="BEx74SQ5R0VH9X24PI4DADFFLZ9N" hidden="1">#REF!</definedName>
    <definedName name="BEx74W6BJ8ENO3J25WNM5H5APKA3" localSheetId="2" hidden="1">'[16]AMI P &amp; L'!#REF!</definedName>
    <definedName name="BEx74W6BJ8ENO3J25WNM5H5APKA3" hidden="1">'[16]AMI P &amp; L'!#REF!</definedName>
    <definedName name="BEx755GRRD9BL27YHLH5QWIYLWB7" hidden="1">'[15]Reco Sheet for Fcast'!$F$7:$G$7</definedName>
    <definedName name="BEx759D1D5SXS5ELLZVBI0SXYUNF" hidden="1">'[15]Reco Sheet for Fcast'!$I$10:$J$10</definedName>
    <definedName name="BEx75GJZSZHUDN6OOAGQYFUDA2LP" hidden="1">'[15]Reco Sheet for Fcast'!$F$11:$G$11</definedName>
    <definedName name="BEx75HGCCV5K4UCJWYV8EV9AG5YT" hidden="1">'[15]Reco Sheet for Fcast'!$F$8:$G$8</definedName>
    <definedName name="BEx75M8YU9VISUVICOSCP5YAMZPI" localSheetId="2" hidden="1">#REF!</definedName>
    <definedName name="BEx75M8YU9VISUVICOSCP5YAMZPI" hidden="1">#REF!</definedName>
    <definedName name="BEx75PZT8TY5P13U978NVBUXKHT4" hidden="1">'[15]Reco Sheet for Fcast'!$F$8:$G$8</definedName>
    <definedName name="BEx75T55F7GML8V1DMWL26WRT006" hidden="1">'[15]Reco Sheet for Fcast'!$F$10:$G$10</definedName>
    <definedName name="BEx75VJGR07JY6UUWURQ4PJ29UKC" hidden="1">'[15]Reco Sheet for Fcast'!$F$6:$G$6</definedName>
    <definedName name="BEx76SNOC6R18OVRQYBQ0JGPW2Z7" localSheetId="2" hidden="1">#REF!</definedName>
    <definedName name="BEx76SNOC6R18OVRQYBQ0JGPW2Z7" hidden="1">#REF!</definedName>
    <definedName name="BEx771SMWJDAFC6Y4FKDDGEFBQ4W" localSheetId="2" hidden="1">'[18]Capital orders'!#REF!</definedName>
    <definedName name="BEx771SMWJDAFC6Y4FKDDGEFBQ4W" hidden="1">'[18]Capital orders'!#REF!</definedName>
    <definedName name="BEx7741OUGLA0WJQLQRUJSL4DE00" hidden="1">'[15]Reco Sheet for Fcast'!$F$6:$G$6</definedName>
    <definedName name="BEx774N83DXLJZ54Q42PWIJZ2DN1" hidden="1">'[15]Reco Sheet for Fcast'!$F$15</definedName>
    <definedName name="BEx779QNIY3061ZV9BR462WKEGRW" hidden="1">'[15]Reco Sheet for Fcast'!$H$2:$I$2</definedName>
    <definedName name="BEx77G19QU9A95CNHE6QMVSQR2T3" hidden="1">'[15]Reco Sheet for Fcast'!$F$9:$G$9</definedName>
    <definedName name="BEx77KOE3LX3JOLFV1E0VZZVCULJ" localSheetId="2" hidden="1">#REF!</definedName>
    <definedName name="BEx77KOE3LX3JOLFV1E0VZZVCULJ" hidden="1">#REF!</definedName>
    <definedName name="BEx77P0S3GVMS7BJUL9OWUGJ1B02" hidden="1">'[15]Reco Sheet for Fcast'!$I$6:$J$6</definedName>
    <definedName name="BEx77QDESURI6WW5582YXSK3A972" hidden="1">'[15]Reco Sheet for Fcast'!$I$11:$J$11</definedName>
    <definedName name="BEx77VBI9XOPFHKEWU5EHQ9J675Y" hidden="1">'[15]Reco Sheet for Fcast'!$I$11:$J$11</definedName>
    <definedName name="BEx7809GQOCLHSNH95VOYIX7P1TV" hidden="1">'[15]Reco Sheet for Fcast'!$I$11:$J$11</definedName>
    <definedName name="BEx780K8XAXUHGVZGZWQ74DK4CI3" hidden="1">'[15]Reco Sheet for Fcast'!$I$11:$J$11</definedName>
    <definedName name="BEx78226TN58UE0CTY98YEDU0LSL" hidden="1">'[15]Reco Sheet for Fcast'!$F$15</definedName>
    <definedName name="BEx7881ZZBWHRAX6W2GY19J8MGEQ" hidden="1">'[15]Reco Sheet for Fcast'!$I$9:$J$9</definedName>
    <definedName name="BEx78HHRIWDLHQX2LG0HWFRYEL1T" hidden="1">'[15]Reco Sheet for Fcast'!$H$2:$I$2</definedName>
    <definedName name="BEx78QMXZ2P1ZB3HJ9O50DWHCMXR" hidden="1">'[15]Reco Sheet for Fcast'!$F$7:$G$7</definedName>
    <definedName name="BEx78SFO5VR28677DWZEMDN7G86X" hidden="1">'[15]Reco Sheet for Fcast'!$K$2</definedName>
    <definedName name="BEx78SFOYH1Z0ZDTO47W2M60TW6K" hidden="1">'[15]Reco Sheet for Fcast'!$I$10:$J$10</definedName>
    <definedName name="BEx79JK3E6JO8MX4O35A5G8NZCC8" hidden="1">'[15]Reco Sheet for Fcast'!$I$8:$J$8</definedName>
    <definedName name="BEx79LCTDQFKD1KV7R8NW15KLAFT" localSheetId="2" hidden="1">#REF!</definedName>
    <definedName name="BEx79LCTDQFKD1KV7R8NW15KLAFT" hidden="1">#REF!</definedName>
    <definedName name="BEx79OCP4HQ6XP8EWNGEUDLOZBBS" hidden="1">'[15]Reco Sheet for Fcast'!$F$15</definedName>
    <definedName name="BEx79SEAYKUZB0H4LYBCD6WWJBG2" hidden="1">'[15]Reco Sheet for Fcast'!$I$11:$J$11</definedName>
    <definedName name="BEx79SJRHTLS9PYM69O9BWW1FMJK" hidden="1">'[15]Reco Sheet for Fcast'!$F$7:$G$7</definedName>
    <definedName name="BEx79YJJLBELICW9F9FRYSCQ101L" localSheetId="2" hidden="1">'[16]AMI P &amp; L'!#REF!</definedName>
    <definedName name="BEx79YJJLBELICW9F9FRYSCQ101L" hidden="1">'[16]AMI P &amp; L'!#REF!</definedName>
    <definedName name="BEx79YUC7B0V77FSBGIRCY1BR4VK" hidden="1">'[15]Reco Sheet for Fcast'!$F$6:$G$6</definedName>
    <definedName name="BEx7A06T3RC2891FUX05G3QPRAUE" localSheetId="2" hidden="1">'[16]AMI P &amp; L'!#REF!</definedName>
    <definedName name="BEx7A06T3RC2891FUX05G3QPRAUE" hidden="1">'[16]AMI P &amp; L'!#REF!</definedName>
    <definedName name="BEx7A4ZGTC3XLZR6M7XK0UX2T49X" localSheetId="2" hidden="1">#REF!</definedName>
    <definedName name="BEx7A4ZGTC3XLZR6M7XK0UX2T49X" hidden="1">#REF!</definedName>
    <definedName name="BEx7A9S3JA1X7FH4CFSQLTZC4691" hidden="1">'[15]Reco Sheet for Fcast'!$H$2:$I$2</definedName>
    <definedName name="BEx7ABA2C9IWH5VSLVLLLCY62161" hidden="1">'[15]Reco Sheet for Fcast'!$F$15</definedName>
    <definedName name="BEx7ABKU462F6424CGX2QB38TAZN" hidden="1">'[17]Bud Mth'!$J$2:$K$2</definedName>
    <definedName name="BEx7AE4LPLX8N85BYB0WCO5S7ZPV" hidden="1">'[15]Reco Sheet for Fcast'!$F$7:$G$7</definedName>
    <definedName name="BEx7ASD1I654MEDCO6GGWA95PXSC" localSheetId="2" hidden="1">'[16]AMI P &amp; L'!#REF!</definedName>
    <definedName name="BEx7ASD1I654MEDCO6GGWA95PXSC" hidden="1">'[16]AMI P &amp; L'!#REF!</definedName>
    <definedName name="BEx7AVCX9S5RJP3NSZ4QM4E6ERDT" localSheetId="2" hidden="1">'[16]AMI P &amp; L'!#REF!</definedName>
    <definedName name="BEx7AVCX9S5RJP3NSZ4QM4E6ERDT" hidden="1">'[16]AMI P &amp; L'!#REF!</definedName>
    <definedName name="BEx7AVYIGP0930MV5JEBWRYCJN68" hidden="1">'[15]Reco Sheet for Fcast'!$I$7:$J$7</definedName>
    <definedName name="BEx7B6LH6917TXOSAAQ6U7HVF018" hidden="1">'[15]Reco Sheet for Fcast'!$F$15</definedName>
    <definedName name="BEx7BPXFZXJ79FQ0E8AQE21PGVHA" hidden="1">'[15]Reco Sheet for Fcast'!$I$11:$J$11</definedName>
    <definedName name="BEx7C04AM39DQMC1TIX7CFZ2ADHX" hidden="1">'[15]Reco Sheet for Fcast'!$F$9:$G$9</definedName>
    <definedName name="BEx7C40F0PQURHPI6YQ39NFIR86Z" hidden="1">'[15]Reco Sheet for Fcast'!$I$10:$J$10</definedName>
    <definedName name="BEx7C93VR7SYRIJS1JO8YZKSFAW9" hidden="1">'[15]Reco Sheet for Fcast'!$I$9:$J$9</definedName>
    <definedName name="BEx7CCPC6R1KQQZ2JQU6EFI1G0RM" hidden="1">'[15]Reco Sheet for Fcast'!$I$7:$J$7</definedName>
    <definedName name="BEx7CIJST9GLS2QD383UK7VUDTGL" hidden="1">'[15]Reco Sheet for Fcast'!$G$2</definedName>
    <definedName name="BEx7CO8T2XKC7GHDSYNAWTZ9L7YR" localSheetId="2" hidden="1">'[16]AMI P &amp; L'!#REF!</definedName>
    <definedName name="BEx7CO8T2XKC7GHDSYNAWTZ9L7YR" hidden="1">'[16]AMI P &amp; L'!#REF!</definedName>
    <definedName name="BEx7CW1CF00DO8A36UNC2X7K65C2" hidden="1">'[15]Reco Sheet for Fcast'!$G$2</definedName>
    <definedName name="BEx7CW6NFRL2P4XWP0MWHIYA97KF" hidden="1">'[15]Reco Sheet for Fcast'!$I$11:$J$11</definedName>
    <definedName name="BEx7D5RWKRS4W71J4NZ6ZSFHPKFT" hidden="1">'[15]Reco Sheet for Fcast'!$F$15</definedName>
    <definedName name="BEx7D8H1TPOX1UN17QZYEV7Q58GA" hidden="1">'[15]Reco Sheet for Fcast'!$I$6:$J$6</definedName>
    <definedName name="BEx7DGF13H2074LRWFZQ45PZ6JPX" hidden="1">'[15]Reco Sheet for Fcast'!$I$9:$J$9</definedName>
    <definedName name="BEx7DKWUXEDIISSX4GDD4YYT887F" hidden="1">'[15]Reco Sheet for Fcast'!$I$8:$J$8</definedName>
    <definedName name="BEx7DMUYR2HC26WW7AOB1TULERMB" hidden="1">'[15]Reco Sheet for Fcast'!$I$12:$J$13</definedName>
    <definedName name="BEx7DVJTRV44IMJIBFXELE67SZ7S" hidden="1">'[15]Reco Sheet for Fcast'!$F$15</definedName>
    <definedName name="BEx7DVUMFCI5INHMVFIJ44RTTSTT" hidden="1">'[15]Reco Sheet for Fcast'!$F$7:$G$7</definedName>
    <definedName name="BEx7E2QT2U8THYOKBPXONB1B47WH" localSheetId="2" hidden="1">'[16]AMI P &amp; L'!#REF!</definedName>
    <definedName name="BEx7E2QT2U8THYOKBPXONB1B47WH" hidden="1">'[16]AMI P &amp; L'!#REF!</definedName>
    <definedName name="BEx7E5QP7W6UKO74F5Y0VJ741HS5" hidden="1">'[15]Reco Sheet for Fcast'!$I$11:$J$11</definedName>
    <definedName name="BEx7E66XF797M3VAMVIZK8WXZGRE" localSheetId="2" hidden="1">#REF!</definedName>
    <definedName name="BEx7E66XF797M3VAMVIZK8WXZGRE" hidden="1">#REF!</definedName>
    <definedName name="BEx7E6N29HGH3I47AFB2DCS6MVS6" hidden="1">'[15]Reco Sheet for Fcast'!$G$2</definedName>
    <definedName name="BEx7EBA8IYHQKT7IQAOAML660SYA" hidden="1">'[15]Reco Sheet for Fcast'!$I$9:$J$9</definedName>
    <definedName name="BEx7EI6C8MCRZFEQYUBE5FSUTIHK" hidden="1">'[15]Reco Sheet for Fcast'!$F$8:$G$8</definedName>
    <definedName name="BEx7EI6DL1Z6UWLFBXAKVGZTKHWJ" localSheetId="2" hidden="1">'[16]AMI P &amp; L'!#REF!</definedName>
    <definedName name="BEx7EI6DL1Z6UWLFBXAKVGZTKHWJ" hidden="1">'[16]AMI P &amp; L'!#REF!</definedName>
    <definedName name="BEx7EQKHX7GZYOLXRDU534TT4H64" hidden="1">'[15]Reco Sheet for Fcast'!$F$9:$G$9</definedName>
    <definedName name="BEx7ERM6499BJKCAJ9DPN8MU140B" hidden="1">'[17]Bud Mth'!$F$10:$G$10</definedName>
    <definedName name="BEx7ETV6L1TM7JSXJIGK3FC6RVZW" hidden="1">'[15]Reco Sheet for Fcast'!$F$11:$G$11</definedName>
    <definedName name="BEx7EYYLHMBYQTH6I377FCQS7CSX" hidden="1">'[15]Reco Sheet for Fcast'!$I$6:$J$6</definedName>
    <definedName name="BEx7FCLG1RYI2SNOU1Y2GQZNZSWA" hidden="1">'[15]Reco Sheet for Fcast'!$I$8:$J$8</definedName>
    <definedName name="BEx7FD1P2YDISQM4TTRYZB37K00O" hidden="1">'[17]Bud Mth'!$I$7:$J$7</definedName>
    <definedName name="BEx7FN32ZGWOAA4TTH79KINTDWR9" hidden="1">'[15]Reco Sheet for Fcast'!$F$9:$G$9</definedName>
    <definedName name="BEx7FOFQ7MR21UZFTP7X4HI7UWRR" localSheetId="2" hidden="1">#REF!</definedName>
    <definedName name="BEx7FOFQ7MR21UZFTP7X4HI7UWRR" hidden="1">#REF!</definedName>
    <definedName name="BEx7G82CKM3NIY1PHNFK28M09PCH" hidden="1">'[15]Reco Sheet for Fcast'!$I$7:$J$7</definedName>
    <definedName name="BEx7GR3ENYWRXXS5IT0UMEGOLGUH" hidden="1">'[15]Reco Sheet for Fcast'!$F$15</definedName>
    <definedName name="BEx7GSAL6P7TASL8MB63RFST1LJL" hidden="1">'[15]Reco Sheet for Fcast'!$I$10:$J$10</definedName>
    <definedName name="BEx7GTN79OJWGSCA62UELE41F0A6" hidden="1">'[15]Reco Sheet for Fcast'!$E$1</definedName>
    <definedName name="BEx7H0JD6I5I8WQLLWOYWY5YWPQE" hidden="1">'[15]Reco Sheet for Fcast'!$I$11:$J$11</definedName>
    <definedName name="BEx7H14XCXH7WEXEY1HVO53A6AGH" hidden="1">'[15]Reco Sheet for Fcast'!$F$15</definedName>
    <definedName name="BEx7HGVBEF4LEIF6RC14N3PSU461" hidden="1">'[15]Reco Sheet for Fcast'!$I$10:$J$10</definedName>
    <definedName name="BEx7HL7W9TZ7FC8JOMGNE06BJAQG" localSheetId="2" hidden="1">#REF!</definedName>
    <definedName name="BEx7HL7W9TZ7FC8JOMGNE06BJAQG" hidden="1">#REF!</definedName>
    <definedName name="BEx7HQ5T9FZ42QWS09UO4DT42Y0R" hidden="1">'[15]Reco Sheet for Fcast'!$I$11:$J$11</definedName>
    <definedName name="BEx7HRCZE3CVGON1HV07MT5MNDZ3" hidden="1">'[15]Reco Sheet for Fcast'!$F$9:$G$9</definedName>
    <definedName name="BEx7HWGE2CANG5M17X4C8YNC3N8F" hidden="1">'[15]Reco Sheet for Fcast'!$I$6:$J$6</definedName>
    <definedName name="BEx7IBVYN47SFZIA0K4MDKQZNN9V" hidden="1">'[15]Reco Sheet for Fcast'!$I$8:$J$8</definedName>
    <definedName name="BEx7IV2IJ5WT7UC0UG7WP0WF2JZI" hidden="1">'[15]Reco Sheet for Fcast'!$F$10:$G$10</definedName>
    <definedName name="BEx7IXGU74GE5E4S6W4Z13AR092Y" hidden="1">'[15]Reco Sheet for Fcast'!$G$2</definedName>
    <definedName name="BEx7J4YL8Q3BI1MLH16YYQ18IJRD" hidden="1">'[15]Reco Sheet for Fcast'!$H$2:$I$2</definedName>
    <definedName name="BEx7JH3HGBPI07OHZ5LFYK0UFZQR" hidden="1">'[15]Reco Sheet for Fcast'!$I$8:$J$8</definedName>
    <definedName name="BEx7JV194190CNM6WWGQ3UBJ3CHH" hidden="1">'[15]Reco Sheet for Fcast'!$I$9:$J$9</definedName>
    <definedName name="BEx7JW2YB57L6MPYI5CXCAC5VO24" localSheetId="2" hidden="1">#REF!</definedName>
    <definedName name="BEx7JW2YB57L6MPYI5CXCAC5VO24" hidden="1">#REF!</definedName>
    <definedName name="BEx7K7GZ607XQOGB81A1HINBTGOZ" hidden="1">'[15]Reco Sheet for Fcast'!$I$8:$J$8</definedName>
    <definedName name="BEx7KEYPBDXSNROH8M6CDCBN6B50" hidden="1">'[15]Reco Sheet for Fcast'!$I$2</definedName>
    <definedName name="BEx7KSAS8BZT6H8OQCZ5DNSTMO07" hidden="1">'[15]Reco Sheet for Fcast'!$K$2</definedName>
    <definedName name="BEx7KWHTBD21COXVI4HNEQH0Z3L8" hidden="1">'[15]Reco Sheet for Fcast'!$I$8:$J$8</definedName>
    <definedName name="BEx7KXUGRMRSUXCM97Z7VRZQ9JH2" hidden="1">'[15]Reco Sheet for Fcast'!$F$9:$G$9</definedName>
    <definedName name="BEx7L5C6U8MP6IZ67BD649WQYJEK" hidden="1">'[15]Reco Sheet for Fcast'!$F$6:$G$6</definedName>
    <definedName name="BEx7L8HEYEVTATR0OG5JJO647KNI" hidden="1">'[15]Reco Sheet for Fcast'!$F$10:$G$10</definedName>
    <definedName name="BEx7L8XOV64OMS15ZFURFEUXLMWF" hidden="1">'[15]Reco Sheet for Fcast'!$F$15</definedName>
    <definedName name="BEx7LRNWHYRP8KY04FDJ7BHTLOMC" localSheetId="2" hidden="1">#REF!</definedName>
    <definedName name="BEx7LRNWHYRP8KY04FDJ7BHTLOMC" hidden="1">#REF!</definedName>
    <definedName name="BEx7MAUI1JJFDIJGDW4RWY5384LY" hidden="1">'[15]Reco Sheet for Fcast'!$G$2</definedName>
    <definedName name="BEx7MJZO3UKAMJ53UWOJ5ZD4GGMQ" hidden="1">'[15]Reco Sheet for Fcast'!$I$11:$J$11</definedName>
    <definedName name="BEx7MT4MFNXIVQGAT6D971GZW7CA" hidden="1">'[15]Reco Sheet for Fcast'!$I$8:$J$8</definedName>
    <definedName name="BEx7NFB22WBK00BOG2H7GYRN05R1" hidden="1">'[17]Bud Mth'!$F$9:$G$9</definedName>
    <definedName name="BEx7NI062THZAM6I8AJWTFJL91CS" hidden="1">'[15]Reco Sheet for Fcast'!$F$8:$G$8</definedName>
    <definedName name="BEx8ZRLGUR6D7DSDJNOT3MGNPIHT" localSheetId="2" hidden="1">'[18]Capital orders'!#REF!</definedName>
    <definedName name="BEx8ZRLGUR6D7DSDJNOT3MGNPIHT" hidden="1">'[18]Capital orders'!#REF!</definedName>
    <definedName name="BEx900ACZ0V1VYSC0W43QEUHOVZS" hidden="1">'[15]Reco Sheet for Fcast'!$F$10:$G$10</definedName>
    <definedName name="BEx904S75BPRYMHF0083JF7ES4NG" hidden="1">'[15]Reco Sheet for Fcast'!$I$11:$J$11</definedName>
    <definedName name="BEx90HDD4RWF7JZGA8GCGG7D63MG" hidden="1">'[15]Reco Sheet for Fcast'!$I$7:$J$7</definedName>
    <definedName name="BEx90LPR7EPY9B2HQPUT8UY7S0EO" hidden="1">'[15]Reco Sheet for Fcast'!$F$11:$G$11</definedName>
    <definedName name="BEx90VGH5H09ON2QXYC9WIIEU98T" hidden="1">'[15]Reco Sheet for Fcast'!$H$2:$I$2</definedName>
    <definedName name="BEx9175B70QXYAU5A8DJPGZQ46L9" hidden="1">'[15]Reco Sheet for Fcast'!$F$10:$G$10</definedName>
    <definedName name="BEx91AQQRTV87AO27VWHSFZAD4ZR" hidden="1">'[15]Reco Sheet for Fcast'!$F$10:$G$10</definedName>
    <definedName name="BEx91L8FLL5CWLA2CDHKCOMGVDZN" hidden="1">'[15]Reco Sheet for Fcast'!$H$2:$I$2</definedName>
    <definedName name="BEx91OTVH9ZDBC3QTORU8RZX4EOC" hidden="1">'[15]Reco Sheet for Fcast'!$I$7:$J$7</definedName>
    <definedName name="BEx91QH5JRZKQP1GPN2SQMR3CKAG" localSheetId="2" hidden="1">'[16]AMI P &amp; L'!#REF!</definedName>
    <definedName name="BEx91QH5JRZKQP1GPN2SQMR3CKAG" hidden="1">'[16]AMI P &amp; L'!#REF!</definedName>
    <definedName name="BEx91ROALDNHO7FI4X8L61RH4UJE" localSheetId="2" hidden="1">'[16]AMI P &amp; L'!#REF!</definedName>
    <definedName name="BEx91ROALDNHO7FI4X8L61RH4UJE" hidden="1">'[16]AMI P &amp; L'!#REF!</definedName>
    <definedName name="BEx91TMID71GVYH0U16QM1RV3PX0" hidden="1">'[15]Reco Sheet for Fcast'!$I$9:$J$9</definedName>
    <definedName name="BEx91VF2D78PAF337E3L2L81K9W2" hidden="1">'[15]Reco Sheet for Fcast'!$H$2:$I$2</definedName>
    <definedName name="BEx921PNZ46VORG2VRMWREWIC0SE" hidden="1">'[15]Reco Sheet for Fcast'!$I$8:$J$8</definedName>
    <definedName name="BEx926YKM8TTG7PUO1UYIDCBXTWU" localSheetId="2" hidden="1">#REF!</definedName>
    <definedName name="BEx926YKM8TTG7PUO1UYIDCBXTWU" hidden="1">#REF!</definedName>
    <definedName name="BEx92DPEKL5WM5A3CN8674JI0PR3" hidden="1">'[15]Reco Sheet for Fcast'!$F$8:$G$8</definedName>
    <definedName name="BEx92ER2RMY93TZK0D9L9T3H0GI5" hidden="1">'[15]Reco Sheet for Fcast'!$K$2</definedName>
    <definedName name="BEx92FI04PJT4LI23KKIHRXWJDTT" hidden="1">'[15]Reco Sheet for Fcast'!$F$9:$G$9</definedName>
    <definedName name="BEx92HR14HQ9D5JXCSPA4SS4RT62" hidden="1">'[15]Reco Sheet for Fcast'!$F$11:$G$11</definedName>
    <definedName name="BEx92HWA2D6A5EX9MFG68G0NOMSN" hidden="1">'[15]Reco Sheet for Fcast'!$I$10:$J$10</definedName>
    <definedName name="BEx92JZTWI2NV5R3DXEP4NS1NVLT" hidden="1">'[15]Reco Sheet for Fcast'!$I$11:$J$11</definedName>
    <definedName name="BEx92PUBDIXAU1FW5ZAXECMAU0LN" hidden="1">'[15]Reco Sheet for Fcast'!$K$2</definedName>
    <definedName name="BEx92S8MHFFIVRQ2YSHZNQGOFUHD" hidden="1">'[15]Reco Sheet for Fcast'!$F$15</definedName>
    <definedName name="BEx92VOMR5U4BPW19GODTNNQPLQS" localSheetId="2" hidden="1">#REF!</definedName>
    <definedName name="BEx92VOMR5U4BPW19GODTNNQPLQS" hidden="1">#REF!</definedName>
    <definedName name="BEx92YOIWN6IEUE1U85XCO40QLR1" localSheetId="2" hidden="1">'[18]Capital orders'!#REF!</definedName>
    <definedName name="BEx92YOIWN6IEUE1U85XCO40QLR1" hidden="1">'[18]Capital orders'!#REF!</definedName>
    <definedName name="BEx93B9OULL2YGC896XXYAAJSTRK" hidden="1">'[15]Reco Sheet for Fcast'!$H$2:$I$2</definedName>
    <definedName name="BEx93FRKF99NRT3LH99UTIH7AAYF" hidden="1">'[15]Reco Sheet for Fcast'!$F$6:$G$6</definedName>
    <definedName name="BEx93M7FSHP50OG34A4W8W8DF12U" hidden="1">'[15]Reco Sheet for Fcast'!$I$10:$J$10</definedName>
    <definedName name="BEx93OLWY2O3PRA74U41VG5RXT4Q" hidden="1">'[15]Reco Sheet for Fcast'!$I$7:$J$7</definedName>
    <definedName name="BEx93RWFAF6YJGYUTITVM445C02U" hidden="1">'[15]Reco Sheet for Fcast'!$H$2:$I$2</definedName>
    <definedName name="BEx93SY9RWG3HUV4YXQKXJH9FH14" hidden="1">'[15]Reco Sheet for Fcast'!$F$15</definedName>
    <definedName name="BEx93TJUX3U0FJDBG6DDSNQ91R5J" hidden="1">'[15]Reco Sheet for Fcast'!$I$9:$J$9</definedName>
    <definedName name="BEx93YY393Z5DLMHRK8KZL5903S3" localSheetId="2" hidden="1">#REF!</definedName>
    <definedName name="BEx93YY393Z5DLMHRK8KZL5903S3" hidden="1">#REF!</definedName>
    <definedName name="BEx942UCRHMI4B0US31HO95GSC2X" hidden="1">'[15]Reco Sheet for Fcast'!$I$7:$J$7</definedName>
    <definedName name="BEx948ZFFQWVIDNG4AZAUGGGEB5U" hidden="1">'[15]Reco Sheet for Fcast'!$F$6:$G$6</definedName>
    <definedName name="BEx94CKXG92OMURH41SNU6IOHK4J" localSheetId="2" hidden="1">'[16]AMI P &amp; L'!#REF!</definedName>
    <definedName name="BEx94CKXG92OMURH41SNU6IOHK4J" hidden="1">'[16]AMI P &amp; L'!#REF!</definedName>
    <definedName name="BEx94GXG30CIVB6ZQN3X3IK6BZXQ" localSheetId="2" hidden="1">'[16]AMI P &amp; L'!#REF!</definedName>
    <definedName name="BEx94GXG30CIVB6ZQN3X3IK6BZXQ" hidden="1">'[16]AMI P &amp; L'!#REF!</definedName>
    <definedName name="BEx94HZ5LURYM9ST744ALV6ZCKYP" localSheetId="2" hidden="1">'[16]AMI P &amp; L'!#REF!</definedName>
    <definedName name="BEx94HZ5LURYM9ST744ALV6ZCKYP" hidden="1">'[16]AMI P &amp; L'!#REF!</definedName>
    <definedName name="BEx94IQ75E90YUMWJ9N591LR7DQQ" localSheetId="2" hidden="1">'[16]AMI P &amp; L'!#REF!</definedName>
    <definedName name="BEx94IQ75E90YUMWJ9N591LR7DQQ" hidden="1">'[16]AMI P &amp; L'!#REF!</definedName>
    <definedName name="BEx94N7W5T3U7UOE97D6OVIBUCXS" hidden="1">'[15]Reco Sheet for Fcast'!$I$6:$J$6</definedName>
    <definedName name="BEx94XK7HTOCAI9XPVFSIIW2YKUT" localSheetId="2" hidden="1">#REF!</definedName>
    <definedName name="BEx94XK7HTOCAI9XPVFSIIW2YKUT" hidden="1">#REF!</definedName>
    <definedName name="BEx955NIAWX5OLAHMTV6QFUZPR30" localSheetId="2" hidden="1">'[16]AMI P &amp; L'!#REF!</definedName>
    <definedName name="BEx955NIAWX5OLAHMTV6QFUZPR30" hidden="1">'[16]AMI P &amp; L'!#REF!</definedName>
    <definedName name="BEx9581TYVI2M5TT4ISDAJV4W7Z6" hidden="1">'[15]Reco Sheet for Fcast'!$I$10:$J$10</definedName>
    <definedName name="BEx95NHF4RVUE0YDOAFZEIVBYJXD" hidden="1">'[15]Reco Sheet for Fcast'!$I$6:$J$6</definedName>
    <definedName name="BEx95QBZMG0E2KQ9BERJ861QLYN3" hidden="1">'[15]Reco Sheet for Fcast'!$F$6:$G$6</definedName>
    <definedName name="BEx95QHBVDN795UNQJLRXG3RDU49" hidden="1">'[15]Reco Sheet for Fcast'!$I$6:$J$6</definedName>
    <definedName name="BEx95TBVUWV7L7OMFMZDQEXGVHU6" hidden="1">'[15]Reco Sheet for Fcast'!$F$9:$G$9</definedName>
    <definedName name="BEx95U89DZZSVO39TGS62CX8G9N4" hidden="1">'[15]Reco Sheet for Fcast'!$F$11:$G$11</definedName>
    <definedName name="BEx9602K2GHNBUEUVT9ONRQU1GMD" hidden="1">'[15]Reco Sheet for Fcast'!$F$9:$G$9</definedName>
    <definedName name="BEx962BL3Y4LA53EBYI64ZYMZE8U" hidden="1">'[15]Reco Sheet for Fcast'!$F$7:$G$7</definedName>
    <definedName name="BEx96DPEANYPFX7M8LZ2UWJN17P5" localSheetId="2" hidden="1">'[18]Capital orders'!#REF!</definedName>
    <definedName name="BEx96DPEANYPFX7M8LZ2UWJN17P5" hidden="1">'[18]Capital orders'!#REF!</definedName>
    <definedName name="BEx96JP7X7K0JLFXG5H49RXRME5R" localSheetId="2" hidden="1">#REF!</definedName>
    <definedName name="BEx96JP7X7K0JLFXG5H49RXRME5R" hidden="1">#REF!</definedName>
    <definedName name="BEx96KR21O7H9R29TN0S45Y3QPUK" hidden="1">'[15]Reco Sheet for Fcast'!$I$9:$J$9</definedName>
    <definedName name="BEx96SUFKHHFE8XQ6UUO6ILDOXHO" hidden="1">'[15]Reco Sheet for Fcast'!$I$11:$J$11</definedName>
    <definedName name="BEx96UN4YWXBDEZ1U1ZUIPP41Z7I" hidden="1">'[15]Reco Sheet for Fcast'!$H$2:$I$2</definedName>
    <definedName name="BEx978KSD61YJH3S9DGO050R2EHA" hidden="1">'[15]Reco Sheet for Fcast'!$F$7:$G$7</definedName>
    <definedName name="BEx97H9O1NAKAPK4MX4PKO34ICL5" hidden="1">'[15]Reco Sheet for Fcast'!$F$11:$G$11</definedName>
    <definedName name="BEx97MNUZQ1Z0AO2FL7XQYVNCPR7" hidden="1">'[15]Reco Sheet for Fcast'!$I$8:$J$8</definedName>
    <definedName name="BEx97NPQBACJVD9K1YXI08RTW9E2" localSheetId="2" hidden="1">'[16]AMI P &amp; L'!#REF!</definedName>
    <definedName name="BEx97NPQBACJVD9K1YXI08RTW9E2" hidden="1">'[16]AMI P &amp; L'!#REF!</definedName>
    <definedName name="BEx97O0DV0K9YPP91QBJAT6MS3RD" localSheetId="2" hidden="1">#REF!</definedName>
    <definedName name="BEx97O0DV0K9YPP91QBJAT6MS3RD" hidden="1">#REF!</definedName>
    <definedName name="BEx97RWQLXS0OORDCN69IGA58CWU" hidden="1">'[15]Reco Sheet for Fcast'!$F$6:$G$6</definedName>
    <definedName name="BEx97YNGGDFIXHTMGFL2IHAQX9MI" hidden="1">'[15]Reco Sheet for Fcast'!$F$8:$G$8</definedName>
    <definedName name="BEx980G6OO93SXIQ4H0NMENRJJHQ" hidden="1">'[15]Reco Sheet for Fcast'!$I$9:$J$9</definedName>
    <definedName name="BEx981HW73BUZWT14TBTZHC0ZTJ4" hidden="1">'[15]Reco Sheet for Fcast'!$F$7:$G$7</definedName>
    <definedName name="BEx9871KU0N99P0900EAK69VFYT2" hidden="1">'[15]Reco Sheet for Fcast'!$F$15</definedName>
    <definedName name="BEx98IFKNJFGZFLID1YTRFEG1SXY" hidden="1">'[15]Reco Sheet for Fcast'!$F$9:$G$9</definedName>
    <definedName name="BEx98KZ7LNKCVOT9D2LOYY4QBVY3" localSheetId="2" hidden="1">#REF!</definedName>
    <definedName name="BEx98KZ7LNKCVOT9D2LOYY4QBVY3" hidden="1">#REF!</definedName>
    <definedName name="BEx98VGU9QUYP1365CXZRT20O3L4" localSheetId="2" hidden="1">'[18]Capital orders'!#REF!</definedName>
    <definedName name="BEx98VGU9QUYP1365CXZRT20O3L4" hidden="1">'[18]Capital orders'!#REF!</definedName>
    <definedName name="BEx9915UVD4G7RA3IMLFZ0LG3UA2" hidden="1">'[15]Reco Sheet for Fcast'!$F$7:$G$7</definedName>
    <definedName name="BEx992CZON8AO7U7V88VN1JBO0MG" hidden="1">'[15]Reco Sheet for Fcast'!$I$8:$J$8</definedName>
    <definedName name="BEx9952469XMFGSPXL7CMXHPJF90" hidden="1">'[15]Reco Sheet for Fcast'!$I$9:$J$9</definedName>
    <definedName name="BEx99B77I7TUSHRR4HIZ9FU2EIUT" hidden="1">'[15]Reco Sheet for Fcast'!$F$11:$G$11</definedName>
    <definedName name="BEx99Q6PH5F3OQKCCAAO75PYDEFN" hidden="1">'[15]Reco Sheet for Fcast'!$G$2</definedName>
    <definedName name="BEx99UDROAK28GWTG7FXE0N78XYN" hidden="1">'[15]Reco Sheet for Fcast'!$I$11:$J$11</definedName>
    <definedName name="BEx99WBYT2D6UUC1PT7A40ENYID4" hidden="1">'[15]Reco Sheet for Fcast'!$I$11:$J$11</definedName>
    <definedName name="BEx99ZRZ4I7FHDPGRAT5VW7NVBPU" hidden="1">'[15]Reco Sheet for Fcast'!$I$7:$J$7</definedName>
    <definedName name="BEx9AT5E3ZSHKSOL35O38L8HF9TH" hidden="1">'[15]Reco Sheet for Fcast'!$I$9:$J$9</definedName>
    <definedName name="BEx9AV8W1FAWF5BHATYEN47X12JN" hidden="1">'[15]Reco Sheet for Fcast'!$F$15</definedName>
    <definedName name="BEx9B8A5186FNTQQNLIO5LK02ABI" localSheetId="2" hidden="1">'[16]AMI P &amp; L'!#REF!</definedName>
    <definedName name="BEx9B8A5186FNTQQNLIO5LK02ABI" hidden="1">'[16]AMI P &amp; L'!#REF!</definedName>
    <definedName name="BEx9B8VR20E2CILU4CDQUQQ9ONXK" hidden="1">'[15]Reco Sheet for Fcast'!$G$2</definedName>
    <definedName name="BEx9B917EUP13X6FQ3NPQL76XM5V" hidden="1">'[15]Reco Sheet for Fcast'!$F$11:$G$11</definedName>
    <definedName name="BEx9BAJ5WYEQ623HUT9NNCMP3RUG" hidden="1">'[15]Reco Sheet for Fcast'!$I$11:$J$11</definedName>
    <definedName name="BEx9BAOHDIFZFPSM1WYA3RHQ0G9I" localSheetId="2" hidden="1">'[18]Capital orders'!#REF!</definedName>
    <definedName name="BEx9BAOHDIFZFPSM1WYA3RHQ0G9I" hidden="1">'[18]Capital orders'!#REF!</definedName>
    <definedName name="BEx9BYSYW7QCPXS2NAVLFAU5Y2Z2" hidden="1">'[15]Reco Sheet for Fcast'!$I$6:$J$6</definedName>
    <definedName name="BEx9C590HJ2O31IWJB73C1HR74AI" hidden="1">'[15]Reco Sheet for Fcast'!$I$11:$J$11</definedName>
    <definedName name="BEx9CCQRMYYOGIOYTOM73VKDIPS1" hidden="1">'[15]Reco Sheet for Fcast'!$I$6:$J$6</definedName>
    <definedName name="BEx9D1BC9FT19KY0INAABNDBAMR1" hidden="1">'[15]Reco Sheet for Fcast'!$I$10:$J$10</definedName>
    <definedName name="BEx9DN6ZMF18Q39MPMXSDJTZQNJ3" hidden="1">'[15]Reco Sheet for Fcast'!$F$10:$G$10</definedName>
    <definedName name="BEx9E14TDNSEMI784W0OTIEQMWN6" hidden="1">'[15]Reco Sheet for Fcast'!$K$2</definedName>
    <definedName name="BEx9E2BZ2B1R41FMGJCJ7JLGLUAJ" hidden="1">'[15]Reco Sheet for Fcast'!$F$15:$G$16</definedName>
    <definedName name="BEx9EG9KBJ77M8LEOR9ITOKN5KXY" hidden="1">'[15]Reco Sheet for Fcast'!$I$7:$J$7</definedName>
    <definedName name="BEx9ELT9J5NDVVY4N2UDXPELXQC3" hidden="1">'[17]Bud Mth'!$F$9:$G$9</definedName>
    <definedName name="BEx9EMK6HAJJMVYZTN5AUIV7O1E6" hidden="1">'[15]Reco Sheet for Fcast'!$I$11:$J$11</definedName>
    <definedName name="BEx9EQLVZHYQ1TPX7WH3SOWXCZLE" hidden="1">'[15]Reco Sheet for Fcast'!$I$6:$J$6</definedName>
    <definedName name="BEx9ETLU0EK5LGEM1QCNYN2S8O5F" hidden="1">'[15]Reco Sheet for Fcast'!$F$7:$G$7</definedName>
    <definedName name="BEx9F0Y2ESUNE3U7TQDLMPE9BO67" hidden="1">'[15]Reco Sheet for Fcast'!$I$10:$J$10</definedName>
    <definedName name="BEx9F5W18ZGFOKGRE8PR6T1MO6GT" hidden="1">'[15]Reco Sheet for Fcast'!$I$11:$J$11</definedName>
    <definedName name="BEx9F78N4HY0XFGBQ4UJRD52L1EI" hidden="1">'[15]Reco Sheet for Fcast'!$K$2</definedName>
    <definedName name="BEx9FF16LOQP5QIR4UHW5EIFGQB8" hidden="1">'[15]Reco Sheet for Fcast'!$G$2</definedName>
    <definedName name="BEx9FJTSRCZ3ZXT3QVBJT5NF8T7V" hidden="1">'[15]Reco Sheet for Fcast'!$K$2</definedName>
    <definedName name="BEx9FRBEEYPS5HLS3XT34AKZN94G" hidden="1">'[15]Reco Sheet for Fcast'!$F$7:$G$7</definedName>
    <definedName name="BEx9GDY4D8ZPQJCYFIMYM0V0C51Y" hidden="1">'[15]Reco Sheet for Fcast'!$F$8:$G$8</definedName>
    <definedName name="BEx9GGY04V0ZWI6O9KZH4KSBB389" hidden="1">'[15]Reco Sheet for Fcast'!$I$11:$J$11</definedName>
    <definedName name="BEx9GNOPB6OZ2RH3FCDNJR38RJOS" hidden="1">'[15]Reco Sheet for Fcast'!$F$9:$G$9</definedName>
    <definedName name="BEx9GOA9AZX8DJGLEVWAJIIXRVFO" hidden="1">'[15]Reco Sheet for Fcast'!$F$9:$G$9</definedName>
    <definedName name="BEx9GTJ6YTNR09A1J3DJOTVV6SGI" hidden="1">'[15]Reco Sheet for Fcast'!$G$2:$H$2</definedName>
    <definedName name="BEx9GUQALUWCD30UKUQGSWW8KBQ7" hidden="1">'[15]Reco Sheet for Fcast'!$I$6:$J$6</definedName>
    <definedName name="BEx9GY6BVFQGCLMOWVT6PIC9WP5X" hidden="1">'[15]Reco Sheet for Fcast'!$F$15</definedName>
    <definedName name="BEx9GZ2P3FDHKXEBXX2VS0BG2NP2" hidden="1">'[15]Reco Sheet for Fcast'!$F$6:$G$6</definedName>
    <definedName name="BEx9H04IB14E1437FF2OIRRWBSD7" hidden="1">'[15]Reco Sheet for Fcast'!$F$15</definedName>
    <definedName name="BEx9H5O1KDZJCW91Q29VRPY5YS6P" hidden="1">'[15]Reco Sheet for Fcast'!$I$9:$J$9</definedName>
    <definedName name="BEx9H8YR0E906F1JXZMBX3LNT004" hidden="1">'[15]Reco Sheet for Fcast'!$F$9:$G$9</definedName>
    <definedName name="BEx9HLP8FC22WFQ6C2PNR5A9187F" localSheetId="2" hidden="1">'[18]Capital orders'!#REF!</definedName>
    <definedName name="BEx9HLP8FC22WFQ6C2PNR5A9187F" hidden="1">'[18]Capital orders'!#REF!</definedName>
    <definedName name="BEx9HZ1G1J0CB5PC45ZW4S9Q4EFY" localSheetId="2" hidden="1">#REF!</definedName>
    <definedName name="BEx9HZ1G1J0CB5PC45ZW4S9Q4EFY" hidden="1">#REF!</definedName>
    <definedName name="BEx9I8XIG7E5NB48QQHXP23FIN60" hidden="1">'[15]Reco Sheet for Fcast'!$I$10:$J$10</definedName>
    <definedName name="BEx9IQRF01ATLVK0YE60ARKQJ68L" hidden="1">'[15]Reco Sheet for Fcast'!$I$8:$J$8</definedName>
    <definedName name="BEx9IT5QNZWKM6YQ5WER0DC2PMMU" hidden="1">'[15]Reco Sheet for Fcast'!$I$9:$J$9</definedName>
    <definedName name="BEx9IW5MFLXTVCJHVUZTUH93AXOS" localSheetId="2" hidden="1">'[16]AMI P &amp; L'!#REF!</definedName>
    <definedName name="BEx9IW5MFLXTVCJHVUZTUH93AXOS" hidden="1">'[16]AMI P &amp; L'!#REF!</definedName>
    <definedName name="BEx9IXCSPSZC80YZUPRCYTG326KV" hidden="1">'[15]Reco Sheet for Fcast'!$I$10:$J$10</definedName>
    <definedName name="BEx9IZR39NHDGOM97H4E6F81RTQW" hidden="1">'[15]Reco Sheet for Fcast'!$F$6:$G$6</definedName>
    <definedName name="BEx9J6CH5E7YZPER7HXEIOIKGPCA" localSheetId="2" hidden="1">'[16]AMI P &amp; L'!#REF!</definedName>
    <definedName name="BEx9J6CH5E7YZPER7HXEIOIKGPCA" hidden="1">'[16]AMI P &amp; L'!#REF!</definedName>
    <definedName name="BEx9JJTZKVUJAVPTRE0RAVTEH41G" hidden="1">'[15]Reco Sheet for Fcast'!$I$11:$J$11</definedName>
    <definedName name="BEx9JLBYK239B3F841C7YG1GT7ST" localSheetId="2" hidden="1">'[16]AMI P &amp; L'!#REF!</definedName>
    <definedName name="BEx9JLBYK239B3F841C7YG1GT7ST" hidden="1">'[16]AMI P &amp; L'!#REF!</definedName>
    <definedName name="BEx9KLW9GH3AS7L6X2QVYRX4MP47" localSheetId="2" hidden="1">#REF!</definedName>
    <definedName name="BEx9KLW9GH3AS7L6X2QVYRX4MP47" hidden="1">#REF!</definedName>
    <definedName name="BExAW4IIW5D0MDY6TJ3G4FOLPYIR" hidden="1">'[15]Reco Sheet for Fcast'!$H$2:$I$2</definedName>
    <definedName name="BExAWEPCKLF5GHCVH6O4GKOE0SW1" hidden="1">'[15]Reco Sheet for Fcast'!$F$10:$G$10</definedName>
    <definedName name="BExAX28937OH2SJJ980WOFXSWR07" hidden="1">'[15]Reco Sheet for Fcast'!$F$7:$G$7</definedName>
    <definedName name="BExAX410NB4F2XOB84OR2197H8M5" localSheetId="2" hidden="1">'[16]AMI P &amp; L'!#REF!</definedName>
    <definedName name="BExAX410NB4F2XOB84OR2197H8M5" hidden="1">'[16]AMI P &amp; L'!#REF!</definedName>
    <definedName name="BExAX8TNG8LQ5Q4904SAYQIPGBSV" hidden="1">'[15]Reco Sheet for Fcast'!$I$7:$J$7</definedName>
    <definedName name="BExAXH2FJ8S1SX2XRI17ZABSFERB" localSheetId="2" hidden="1">#REF!</definedName>
    <definedName name="BExAXH2FJ8S1SX2XRI17ZABSFERB" hidden="1">#REF!</definedName>
    <definedName name="BExAY0EAT2LXR5MFGM0DLIB45PLO" hidden="1">'[15]Reco Sheet for Fcast'!$F$6:$G$6</definedName>
    <definedName name="BExAYDA8H0HQ51AQDS0QEQS4IUSJ" localSheetId="2" hidden="1">'[18]Capital orders'!#REF!</definedName>
    <definedName name="BExAYDA8H0HQ51AQDS0QEQS4IUSJ" hidden="1">'[18]Capital orders'!#REF!</definedName>
    <definedName name="BExAYE6LNIEBR9DSNI5JGNITGKIT" hidden="1">'[15]Reco Sheet for Fcast'!$I$7:$J$7</definedName>
    <definedName name="BExAYHMLXGGO25P8HYB2S75DEB4F" hidden="1">'[15]Reco Sheet for Fcast'!$F$10:$G$10</definedName>
    <definedName name="BExAYHXJ3CVLPZX5R6UR0U1MNDXJ" hidden="1">'[15]Reco Sheet for Fcast'!$C$15:$D$23</definedName>
    <definedName name="BExAYKXAUWGDOPG952TEJ2UKZKWN" hidden="1">'[15]Reco Sheet for Fcast'!$F$8:$G$8</definedName>
    <definedName name="BExAYP9TDTI2MBP6EYE0H39CPMXN" hidden="1">'[15]Reco Sheet for Fcast'!$F$9:$G$9</definedName>
    <definedName name="BExAYPPWJPWDKU59O051WMGB7O0J" hidden="1">'[15]Reco Sheet for Fcast'!$F$11:$G$11</definedName>
    <definedName name="BExAYR2JZCJBUH6F1LZC2A7JIVRJ" hidden="1">'[15]Reco Sheet for Fcast'!$F$7:$G$7</definedName>
    <definedName name="BExAYTGVRD3DLKO75RFPMBKCIWB8" hidden="1">'[15]Reco Sheet for Fcast'!$F$8:$G$8</definedName>
    <definedName name="BExAYY9H9COOT46HJLPVDLTO12UL" hidden="1">'[15]Reco Sheet for Fcast'!$I$11:$J$11</definedName>
    <definedName name="BExAZCNEGB4JYHC8CZ51KTN890US" hidden="1">'[15]Reco Sheet for Fcast'!$F$9:$G$9</definedName>
    <definedName name="BExAZFCI302YFYRDJYQDWQQL0Q0O" hidden="1">'[15]Reco Sheet for Fcast'!$I$7:$J$7</definedName>
    <definedName name="BExAZLHLST9OP89R1HJMC1POQG8H" hidden="1">'[15]Reco Sheet for Fcast'!$F$10:$G$10</definedName>
    <definedName name="BExAZMDYMIAA7RX1BMCKU1VLBRGY" hidden="1">'[15]Reco Sheet for Fcast'!$F$6:$G$6</definedName>
    <definedName name="BExAZNL6BHI8DCQWXOX4I2P839UX" hidden="1">'[15]Reco Sheet for Fcast'!$I$2:$J$2</definedName>
    <definedName name="BExAZRMWSONMCG9KDUM4KAQ7BONM" hidden="1">'[15]Reco Sheet for Fcast'!$H$2:$I$2</definedName>
    <definedName name="BExAZTFG4SJRG4TW6JXRF7N08JFI" hidden="1">'[15]Reco Sheet for Fcast'!$I$10:$J$10</definedName>
    <definedName name="BExAZUS4A8OHDZK0MWAOCCCKTH73" hidden="1">'[15]Reco Sheet for Fcast'!$F$8:$G$8</definedName>
    <definedName name="BExAZX6FECVK3E07KXM2XPYKGM6U" hidden="1">'[15]Reco Sheet for Fcast'!$G$2</definedName>
    <definedName name="BExB012NJ8GASTNNPBRRFTLHIOC9" hidden="1">'[15]Reco Sheet for Fcast'!$F$9:$G$9</definedName>
    <definedName name="BExB072HHXVMUC0VYNGG48GRSH5Q" localSheetId="2" hidden="1">'[16]AMI P &amp; L'!#REF!</definedName>
    <definedName name="BExB072HHXVMUC0VYNGG48GRSH5Q" hidden="1">'[16]AMI P &amp; L'!#REF!</definedName>
    <definedName name="BExB0FRDEYDEUEAB1W8KD6D965XA" hidden="1">'[15]Reco Sheet for Fcast'!$K$2</definedName>
    <definedName name="BExB0KPCN7YJORQAYUCF4YKIKPMC" hidden="1">'[15]Reco Sheet for Fcast'!$I$11:$J$11</definedName>
    <definedName name="BExB0WE4PI3NOBXXVO9CTEN4DIU2" hidden="1">'[15]Reco Sheet for Fcast'!$G$2</definedName>
    <definedName name="BExB10QNIVITUYS55OAEKK3VLJFE" hidden="1">'[15]Reco Sheet for Fcast'!$G$2</definedName>
    <definedName name="BExB15ZDRY4CIJ911DONP0KCY9KU" hidden="1">'[15]Reco Sheet for Fcast'!$F$6:$G$6</definedName>
    <definedName name="BExB16VQY0O0RLZYJFU3OFEONVTE" hidden="1">'[15]Reco Sheet for Fcast'!$I$6:$J$6</definedName>
    <definedName name="BExB1713OG4CGOEQ7O0FXSI2FQWZ" localSheetId="2" hidden="1">#REF!</definedName>
    <definedName name="BExB1713OG4CGOEQ7O0FXSI2FQWZ" hidden="1">#REF!</definedName>
    <definedName name="BExB1FKNY2UO4W5FUGFHJOA2WFGG" localSheetId="2" hidden="1">'[16]AMI P &amp; L'!#REF!</definedName>
    <definedName name="BExB1FKNY2UO4W5FUGFHJOA2WFGG" hidden="1">'[16]AMI P &amp; L'!#REF!</definedName>
    <definedName name="BExB1GMD0PIDGTFBGQOPRWQSP9I4" localSheetId="2" hidden="1">'[16]AMI P &amp; L'!#REF!</definedName>
    <definedName name="BExB1GMD0PIDGTFBGQOPRWQSP9I4" hidden="1">'[16]AMI P &amp; L'!#REF!</definedName>
    <definedName name="BExB1PWZDAO1V9N18MU22F75P6Y5" hidden="1">'[15]Reco Sheet for Fcast'!$I$6:$J$6</definedName>
    <definedName name="BExB1Q29OO6LNFNT1EQLA3KYE7MX" hidden="1">'[15]Reco Sheet for Fcast'!$F$7:$G$7</definedName>
    <definedName name="BExB1TNRV5EBWZEHYLHI76T0FVA7" hidden="1">'[15]Reco Sheet for Fcast'!$I$9:$J$9</definedName>
    <definedName name="BExB1WI6M8I0EEP1ANUQZCFY24EV" localSheetId="2" hidden="1">'[16]AMI P &amp; L'!#REF!</definedName>
    <definedName name="BExB1WI6M8I0EEP1ANUQZCFY24EV" hidden="1">'[16]AMI P &amp; L'!#REF!</definedName>
    <definedName name="BExB1Z7GTT7CR0FJMG7GTKH7A4KN" hidden="1">'[15]Reco Sheet for Fcast'!$O$6:$P$10</definedName>
    <definedName name="BExB203OWC9QZA3BYOKQ18L4FUJE" hidden="1">'[15]Reco Sheet for Fcast'!$F$9:$G$9</definedName>
    <definedName name="BExB2CJHTU7C591BR4WRL5L2F2K6" hidden="1">'[15]Reco Sheet for Fcast'!$I$9:$J$9</definedName>
    <definedName name="BExB2K1AV4PGNS1O6C7D7AO411AX" hidden="1">'[15]Reco Sheet for Fcast'!$F$11:$G$11</definedName>
    <definedName name="BExB2O2UYHKI324YE324E1N7FVIB" hidden="1">'[15]Reco Sheet for Fcast'!$I$10:$J$10</definedName>
    <definedName name="BExB2Q0VJ0MU2URO3JOVUAVHEI3V" localSheetId="2" hidden="1">'[16]AMI P &amp; L'!#REF!</definedName>
    <definedName name="BExB2Q0VJ0MU2URO3JOVUAVHEI3V" hidden="1">'[16]AMI P &amp; L'!#REF!</definedName>
    <definedName name="BExB2TBPD6APUT2TO3BGE6IU9G7C" hidden="1">'[17]Bud Mth'!$I$11:$J$11</definedName>
    <definedName name="BExB2TRVKQUUYWEZA4GM0V7NE7IX" localSheetId="2" hidden="1">'[18]Capital orders'!#REF!</definedName>
    <definedName name="BExB2TRVKQUUYWEZA4GM0V7NE7IX" hidden="1">'[18]Capital orders'!#REF!</definedName>
    <definedName name="BExB30IP1DNKNQ6PZ5ERUGR5MK4Z" hidden="1">'[15]Reco Sheet for Fcast'!$I$11:$J$11</definedName>
    <definedName name="BExB42VLHX3FLYCON9QDRE70MBLO" localSheetId="2" hidden="1">#REF!</definedName>
    <definedName name="BExB42VLHX3FLYCON9QDRE70MBLO" hidden="1">#REF!</definedName>
    <definedName name="BExB442RX0T3L6HUL6X5T21CENW6" localSheetId="2" hidden="1">'[16]AMI P &amp; L'!#REF!</definedName>
    <definedName name="BExB442RX0T3L6HUL6X5T21CENW6" hidden="1">'[16]AMI P &amp; L'!#REF!</definedName>
    <definedName name="BExB4ADD0L7417CII901XTFKXD1J" hidden="1">'[15]Reco Sheet for Fcast'!$I$7:$J$7</definedName>
    <definedName name="BExB4DYU06HCGRIPBSWRCXK804UM" hidden="1">'[15]Reco Sheet for Fcast'!$F$11:$G$11</definedName>
    <definedName name="BExB4KEQ72L2ONQ7IFMYZAK0153C" hidden="1">'[15]Reco Sheet for Fcast'!$F$11:$G$11</definedName>
    <definedName name="BExB4M24SMODJ32BDKDH2DWLGTXO" localSheetId="2" hidden="1">#REF!</definedName>
    <definedName name="BExB4M24SMODJ32BDKDH2DWLGTXO" hidden="1">#REF!</definedName>
    <definedName name="BExB4Z3EZBGYYI33U0KQ8NEIH8PY" hidden="1">'[15]Reco Sheet for Fcast'!$I$8:$J$8</definedName>
    <definedName name="BExB55368XW7UX657ZSPC6BFE92S" hidden="1">'[15]Reco Sheet for Fcast'!$I$8:$J$8</definedName>
    <definedName name="BExB57MZEPL2SA2ONPK66YFLZWJU" hidden="1">'[15]Reco Sheet for Fcast'!$I$8:$J$8</definedName>
    <definedName name="BExB5833OAOJ22VK1YK47FHUSVK2" localSheetId="2" hidden="1">'[16]AMI P &amp; L'!#REF!</definedName>
    <definedName name="BExB5833OAOJ22VK1YK47FHUSVK2" hidden="1">'[16]AMI P &amp; L'!#REF!</definedName>
    <definedName name="BExB58JDIHS42JZT9DJJMKA8QFCO" hidden="1">'[15]Reco Sheet for Fcast'!$I$11:$J$11</definedName>
    <definedName name="BExB58U5FQC5JWV9CGC83HLLZUZI" hidden="1">'[15]Reco Sheet for Fcast'!$F$7:$G$7</definedName>
    <definedName name="BExB5EDO9XUKHF74X3HAU2WPPHZH" hidden="1">'[15]Reco Sheet for Fcast'!$I$6:$J$6</definedName>
    <definedName name="BExB5G6EH68AYEP1UT0GHUEL3SLN" hidden="1">'[15]Reco Sheet for Fcast'!$F$11:$G$11</definedName>
    <definedName name="BExB5QYVEZWFE5DQVHAM760EV05X" hidden="1">'[15]Reco Sheet for Fcast'!$I$7:$J$7</definedName>
    <definedName name="BExB5U9IRH14EMOE0YGIE3WIVLFS" hidden="1">'[15]Reco Sheet for Fcast'!$I$6:$J$6</definedName>
    <definedName name="BExB5VWYMOV6BAIH7XUBBVPU7MMD" hidden="1">'[15]Reco Sheet for Fcast'!$F$9:$G$9</definedName>
    <definedName name="BExB610DZWIJP1B72U9QM42COH2B" hidden="1">'[15]Reco Sheet for Fcast'!$F$9:$G$9</definedName>
    <definedName name="BExB6C3FUAKK9ML5T767NMWGA9YB" hidden="1">'[15]Reco Sheet for Fcast'!$F$7:$G$7</definedName>
    <definedName name="BExB6C8X6JYRLKZKK17VE3QUNL3D" hidden="1">'[15]Reco Sheet for Fcast'!$G$2</definedName>
    <definedName name="BExB6HN3QRFPXM71MDUK21BKM7PF" hidden="1">'[15]Reco Sheet for Fcast'!$F$11:$G$11</definedName>
    <definedName name="BExB6IZMHCZ3LB7N73KD90YB1HBZ" hidden="1">'[15]Reco Sheet for Fcast'!$F$9:$G$9</definedName>
    <definedName name="BExB719SGNX4Y8NE6JEXC555K596" hidden="1">'[15]Reco Sheet for Fcast'!$F$10:$G$10</definedName>
    <definedName name="BExB7265DCHKS7V2OWRBXCZTEIW9" hidden="1">'[15]Reco Sheet for Fcast'!$F$6:$G$6</definedName>
    <definedName name="BExB74PS5P9G0P09Y6DZSCX0FLTJ" hidden="1">'[15]Reco Sheet for Fcast'!$I$6:$J$6</definedName>
    <definedName name="BExB78RH79J0MIF7H8CAZ0CFE88Q" localSheetId="2" hidden="1">'[16]AMI P &amp; L'!#REF!</definedName>
    <definedName name="BExB78RH79J0MIF7H8CAZ0CFE88Q" hidden="1">'[16]AMI P &amp; L'!#REF!</definedName>
    <definedName name="BExB7ELT09HGDVO5BJC1ZY9D09GZ" hidden="1">'[15]Reco Sheet for Fcast'!$H$2:$I$2</definedName>
    <definedName name="BExB806PAXX70XUTA3ZI7OORD78R" hidden="1">'[15]Reco Sheet for Fcast'!$F$15</definedName>
    <definedName name="BExB8HF4UBVZKQCSRFRUQL2EE6VL" hidden="1">'[15]Reco Sheet for Fcast'!$F$8:$G$8</definedName>
    <definedName name="BExB8HKHKZ1ORJZUYGG2M4VSCC39" hidden="1">'[15]Reco Sheet for Fcast'!$F$9:$G$9</definedName>
    <definedName name="BExB8K9L3ECVVHYODX1ITUTEHJTR" hidden="1">'[15]Reco Sheet for Fcast'!$L$6:$M$10</definedName>
    <definedName name="BExB8QPH8DC5BESEVPSMBCWVN6PO" hidden="1">'[15]Reco Sheet for Fcast'!$F$6:$G$6</definedName>
    <definedName name="BExB8U5N0D85YR8APKN3PPKG0FWP" localSheetId="2" hidden="1">'[16]AMI P &amp; L'!#REF!</definedName>
    <definedName name="BExB8U5N0D85YR8APKN3PPKG0FWP" hidden="1">'[16]AMI P &amp; L'!#REF!</definedName>
    <definedName name="BExB8WJYEQ55LDAYQH0NXEDCQOVD" localSheetId="2" hidden="1">#REF!</definedName>
    <definedName name="BExB8WJYEQ55LDAYQH0NXEDCQOVD" hidden="1">#REF!</definedName>
    <definedName name="BExB9AXUUDDTRDLVSC7REODDIYJ2" localSheetId="2" hidden="1">#REF!</definedName>
    <definedName name="BExB9AXUUDDTRDLVSC7REODDIYJ2" hidden="1">#REF!</definedName>
    <definedName name="BExB9DHI5I2TJ2LXYPM98EE81L27" hidden="1">'[15]Reco Sheet for Fcast'!$I$9:$J$9</definedName>
    <definedName name="BExB9Q2MZZHBGW8QQKVEYIMJBPIE" localSheetId="2" hidden="1">'[16]AMI P &amp; L'!#REF!</definedName>
    <definedName name="BExB9Q2MZZHBGW8QQKVEYIMJBPIE" hidden="1">'[16]AMI P &amp; L'!#REF!</definedName>
    <definedName name="BExB9R4HYJ83UNLFWKDKDJ31E2DS" localSheetId="2" hidden="1">'[18]Capital orders'!#REF!</definedName>
    <definedName name="BExB9R4HYJ83UNLFWKDKDJ31E2DS" hidden="1">'[18]Capital orders'!#REF!</definedName>
    <definedName name="BExBA1GON0EZRJ20UYPILAPLNQWM" hidden="1">'[15]Reco Sheet for Fcast'!$I$7:$J$7</definedName>
    <definedName name="BExBA69ASGYRZW1G1DYIS9QRRTBN" hidden="1">'[15]Reco Sheet for Fcast'!$F$9:$G$9</definedName>
    <definedName name="BExBA6K42582A14WFFWQ3Q8QQWB6" hidden="1">'[15]Reco Sheet for Fcast'!$I$7:$J$7</definedName>
    <definedName name="BExBA8I5D4R8R2PYQ1K16TWGTOEP" hidden="1">'[15]Reco Sheet for Fcast'!$I$7:$J$7</definedName>
    <definedName name="BExBA93PE0DGUUTA7LLSIGBIXWE5" hidden="1">'[15]Reco Sheet for Fcast'!$I$7:$J$7</definedName>
    <definedName name="BExBAAGDKQLBSZJAFZFOCDTVS99P" localSheetId="2" hidden="1">'[16]AMI P &amp; L'!#REF!</definedName>
    <definedName name="BExBAAGDKQLBSZJAFZFOCDTVS99P" hidden="1">'[16]AMI P &amp; L'!#REF!</definedName>
    <definedName name="BExBAI8X0FKDQJ6YZJQDTTG4ZCWY" hidden="1">'[15]Reco Sheet for Fcast'!$I$7:$J$7</definedName>
    <definedName name="BExBAKN7XIBAXCF9PCNVS038PCQO" hidden="1">'[15]Reco Sheet for Fcast'!$F$11:$G$11</definedName>
    <definedName name="BExBAKXZ7PBW3DDKKA5MWC1ZUC7O" hidden="1">'[15]Reco Sheet for Fcast'!$I$8:$J$8</definedName>
    <definedName name="BExBAO8NLXZXHO6KCIECSFCH3RR0" hidden="1">'[15]Reco Sheet for Fcast'!$I$9:$J$9</definedName>
    <definedName name="BExBAOOT1KBSIEISN1ADL4RMY879" hidden="1">'[15]Reco Sheet for Fcast'!$G$2</definedName>
    <definedName name="BExBAVKX8Q09370X1GCZWJ4E91YJ" hidden="1">'[15]Reco Sheet for Fcast'!$I$8:$J$8</definedName>
    <definedName name="BExBAX2X2ENJYO4QTR5VAIQ86L7B" hidden="1">'[15]Reco Sheet for Fcast'!$F$8:$G$8</definedName>
    <definedName name="BExBAZ13D3F1DVJQ6YJ8JGUYEYJE" hidden="1">'[15]Reco Sheet for Fcast'!$I$11:$J$11</definedName>
    <definedName name="BExBBUCJQRR74Q7GPWDEZXYK2KJL" hidden="1">'[15]Reco Sheet for Fcast'!$I$11:$J$11</definedName>
    <definedName name="BExBBV8XVMD9CKZY711T0BN7H3PM" hidden="1">'[15]Reco Sheet for Fcast'!$F$15</definedName>
    <definedName name="BExBC78HXWXHO3XAB6E8NVTBGLJS" hidden="1">'[15]Reco Sheet for Fcast'!$F$10:$G$10</definedName>
    <definedName name="BExBCKKJTIRKC1RZJRTK65HHLX4W" hidden="1">'[15]Reco Sheet for Fcast'!$I$9:$J$9</definedName>
    <definedName name="BExBCLMEPAN3XXX174TU8SS0627Q" localSheetId="2" hidden="1">'[16]AMI P &amp; L'!#REF!</definedName>
    <definedName name="BExBCLMEPAN3XXX174TU8SS0627Q" hidden="1">'[16]AMI P &amp; L'!#REF!</definedName>
    <definedName name="BExBCRBEYR2KZ8FAQFZ2NHY13WIY" hidden="1">'[15]Reco Sheet for Fcast'!$F$15</definedName>
    <definedName name="BExBD4I559NXSV6J07Q343TKYMVJ" hidden="1">'[15]Reco Sheet for Fcast'!$G$2</definedName>
    <definedName name="BExBD77362J9OENRUETJ6CVQYGZ1" localSheetId="2" hidden="1">'[18]Capital orders'!#REF!</definedName>
    <definedName name="BExBD77362J9OENRUETJ6CVQYGZ1" hidden="1">'[18]Capital orders'!#REF!</definedName>
    <definedName name="BExBDBZQLTX3OGFYGULQFK5WEZU5" hidden="1">'[15]Reco Sheet for Fcast'!$F$7:$G$7</definedName>
    <definedName name="BExBDJS9TUEU8Z84IV59E5V4T8K6" localSheetId="2" hidden="1">'[16]AMI P &amp; L'!#REF!</definedName>
    <definedName name="BExBDJS9TUEU8Z84IV59E5V4T8K6" hidden="1">'[16]AMI P &amp; L'!#REF!</definedName>
    <definedName name="BExBDKOMSVH4XMH52CFJ3F028I9R" hidden="1">'[15]Reco Sheet for Fcast'!$G$2</definedName>
    <definedName name="BExBDSRXVZQ0W5WXQMP5XD00GRRL" hidden="1">'[15]Reco Sheet for Fcast'!$I$8:$J$8</definedName>
    <definedName name="BExBDT2QTPSTYED3RWGES5QGI7VV" localSheetId="2" hidden="1">#REF!</definedName>
    <definedName name="BExBDT2QTPSTYED3RWGES5QGI7VV" hidden="1">#REF!</definedName>
    <definedName name="BExBDUVGK3E1J4JY9ZYTS7V14BLY" hidden="1">'[15]Reco Sheet for Fcast'!$G$2</definedName>
    <definedName name="BExBE162OSBKD30I7T1DKKPT3I9I" hidden="1">'[15]Reco Sheet for Fcast'!$I$10:$J$10</definedName>
    <definedName name="BExBEC9ATLQZF86W1M3APSM4HEOH" hidden="1">'[15]Reco Sheet for Fcast'!$I$6:$J$6</definedName>
    <definedName name="BExBEF3VXW3Y3SZ6RC9PX7QEB12Y" hidden="1">'[15]Reco Sheet for Fcast'!$F$15</definedName>
    <definedName name="BExBEJG7L9BDVH7L2B9YXRV84GFT" localSheetId="2" hidden="1">'[18]Capital orders'!#REF!</definedName>
    <definedName name="BExBEJG7L9BDVH7L2B9YXRV84GFT" hidden="1">'[18]Capital orders'!#REF!</definedName>
    <definedName name="BExBEYFQJE9YK12A6JBMRFKEC7RN" hidden="1">'[15]Reco Sheet for Fcast'!$I$6:$J$6</definedName>
    <definedName name="BExBG1ED81J2O4A2S5F5Y3BPHMCR" hidden="1">'[15]Reco Sheet for Fcast'!$I$8:$J$8</definedName>
    <definedName name="BExCRLIHS7466WFJ3RPIUGGXYESZ" hidden="1">'[15]Reco Sheet for Fcast'!$I$9:$J$9</definedName>
    <definedName name="BExCRQWQFIEUV7HE228YUBUUJA9K" hidden="1">'[15]Reco Sheet for Fcast'!$F$15:$AI$18</definedName>
    <definedName name="BExCS1EDDUEAEWHVYXHIP9I1WCJH" hidden="1">'[15]Reco Sheet for Fcast'!$I$10:$J$10</definedName>
    <definedName name="BExCS4E9E7CKF2RTM6INK6MAILOV" localSheetId="2" hidden="1">#REF!</definedName>
    <definedName name="BExCS4E9E7CKF2RTM6INK6MAILOV" hidden="1">#REF!</definedName>
    <definedName name="BExCS7ZPMHFJ4UJDAL8CQOLSZ13B" localSheetId="2" hidden="1">'[16]AMI P &amp; L'!#REF!</definedName>
    <definedName name="BExCS7ZPMHFJ4UJDAL8CQOLSZ13B" hidden="1">'[16]AMI P &amp; L'!#REF!</definedName>
    <definedName name="BExCS8W4NJUZH9S1CYB6XSDLEPBW" hidden="1">'[15]Reco Sheet for Fcast'!$I$2:$J$2</definedName>
    <definedName name="BExCSAE1M6G20R41J0Y24YNN0YC1" hidden="1">'[15]Reco Sheet for Fcast'!$I$6:$J$6</definedName>
    <definedName name="BExCSAOUZOYKHN7HV511TO8VDJ02" hidden="1">'[15]Reco Sheet for Fcast'!$I$8:$J$8</definedName>
    <definedName name="BExCSMOFTXSUEC1T46LR1UPYRCX5" hidden="1">'[15]Reco Sheet for Fcast'!$G$2</definedName>
    <definedName name="BExCSSDG3TM6TPKS19E9QYJEELZ6" localSheetId="2" hidden="1">'[16]AMI P &amp; L'!#REF!</definedName>
    <definedName name="BExCSSDG3TM6TPKS19E9QYJEELZ6" hidden="1">'[16]AMI P &amp; L'!#REF!</definedName>
    <definedName name="BExCSZV7U67UWXL2HKJNM5W1E4OO" hidden="1">'[15]Reco Sheet for Fcast'!$I$7:$J$7</definedName>
    <definedName name="BExCT4NSDT61OCH04Y2QIFIOP75H" localSheetId="2" hidden="1">'[16]AMI P &amp; L'!#REF!</definedName>
    <definedName name="BExCT4NSDT61OCH04Y2QIFIOP75H" hidden="1">'[16]AMI P &amp; L'!#REF!</definedName>
    <definedName name="BExCTW8G3VCZ55S09HTUGXKB1P2M" hidden="1">'[15]Reco Sheet for Fcast'!$F$11:$G$11</definedName>
    <definedName name="BExCTYS2KX0QANOLT8LGZ9WV3S3T" hidden="1">'[15]Reco Sheet for Fcast'!$F$15</definedName>
    <definedName name="BExCTZZ9JNES4EDHW97NP0EGQALX" hidden="1">'[15]Reco Sheet for Fcast'!$G$2</definedName>
    <definedName name="BExCU0A1V6NMZQ9ASYJ8QIVQ5UR2" localSheetId="2" hidden="1">'[16]AMI P &amp; L'!#REF!</definedName>
    <definedName name="BExCU0A1V6NMZQ9ASYJ8QIVQ5UR2" hidden="1">'[16]AMI P &amp; L'!#REF!</definedName>
    <definedName name="BExCU2834920JBHSPCRC4UF80OLL" hidden="1">'[15]Reco Sheet for Fcast'!$F$11:$G$11</definedName>
    <definedName name="BExCU8O54I3P3WRYWY1CRP3S78QY" hidden="1">'[15]Reco Sheet for Fcast'!$G$2</definedName>
    <definedName name="BExCUDRJO23YOKT8GPWOVQ4XEHF5" hidden="1">'[15]Reco Sheet for Fcast'!$F$6:$G$6</definedName>
    <definedName name="BExCUPAXFR16YMWL30ME3F3BSRDZ" hidden="1">'[15]Reco Sheet for Fcast'!$F$8:$G$8</definedName>
    <definedName name="BExCUR94DHCE47PUUWEMT5QZOYR2" hidden="1">'[15]Reco Sheet for Fcast'!$H$2:$I$2</definedName>
    <definedName name="BExCV634L7SVHGB0UDDTRRQ2Q72H" hidden="1">'[15]Reco Sheet for Fcast'!$I$7:$J$7</definedName>
    <definedName name="BExCVBXGSXT9FWJRG62PX9S1RK83" hidden="1">'[15]Reco Sheet for Fcast'!$I$8:$J$8</definedName>
    <definedName name="BExCVHBNLOHNFS0JAV3I1XGPNH9W" hidden="1">'[15]Reco Sheet for Fcast'!$F$15</definedName>
    <definedName name="BExCVI86R31A2IOZIEBY1FJLVILD" hidden="1">'[15]Reco Sheet for Fcast'!$I$10:$J$10</definedName>
    <definedName name="BExCVKGZXE0I9EIXKBZVSGSEY2RR" hidden="1">'[15]Reco Sheet for Fcast'!$F$9:$G$9</definedName>
    <definedName name="BExCVV44WY5807WGMTGKPW0GT256" hidden="1">'[15]Reco Sheet for Fcast'!$I$7:$J$7</definedName>
    <definedName name="BExCVVK8GI44DNT5MTM7AOS4U9N8" hidden="1">'[15]Reco Sheet for Fcast'!$I$7:$J$7</definedName>
    <definedName name="BExCVZ5PN4V6MRBZ04PZJW3GEF8S" localSheetId="2" hidden="1">'[16]AMI P &amp; L'!#REF!</definedName>
    <definedName name="BExCVZ5PN4V6MRBZ04PZJW3GEF8S" hidden="1">'[16]AMI P &amp; L'!#REF!</definedName>
    <definedName name="BExCW13R0GWJYGXZBNCPAHQN4NR2" hidden="1">'[15]Reco Sheet for Fcast'!$I$10:$J$10</definedName>
    <definedName name="BExCW9Y5HWU4RJTNX74O6L24VGCK" hidden="1">'[15]Reco Sheet for Fcast'!$H$2:$I$2</definedName>
    <definedName name="BExCWMJAP755C7AV2QKTWYDPDSSV" hidden="1">'[15]Reco Sheet for Fcast'!$F$8:$G$8</definedName>
    <definedName name="BExCWPDPESGZS07QGBLSBWDNVJLZ" hidden="1">'[15]Reco Sheet for Fcast'!$F$7:$G$7</definedName>
    <definedName name="BExCWSDLJ7DJX3139FQJM3LND72J" hidden="1">'[15]Reco Sheet for Fcast'!$O$6:$P$10</definedName>
    <definedName name="BExCWTVKHIVCRHF8GC39KI58YM5K" hidden="1">'[15]Reco Sheet for Fcast'!$G$2</definedName>
    <definedName name="BExCX2KGRZBRVLZNM8SUSIE6A0RL" localSheetId="2" hidden="1">'[16]AMI P &amp; L'!#REF!</definedName>
    <definedName name="BExCX2KGRZBRVLZNM8SUSIE6A0RL" hidden="1">'[16]AMI P &amp; L'!#REF!</definedName>
    <definedName name="BExCX3X451T70LZ1VF95L7W4Y4TM" hidden="1">'[15]Reco Sheet for Fcast'!$F$10:$G$10</definedName>
    <definedName name="BExCX4NZ2N1OUGXM7EV0U7VULJMM" hidden="1">'[15]Reco Sheet for Fcast'!$F$7:$G$7</definedName>
    <definedName name="BExCXILMURGYMAH6N5LF5DV6K3GM" hidden="1">'[15]Reco Sheet for Fcast'!$I$9:$J$9</definedName>
    <definedName name="BExCXK3M8NPWOZZALA6L6RUCBB2J" localSheetId="2" hidden="1">#REF!</definedName>
    <definedName name="BExCXK3M8NPWOZZALA6L6RUCBB2J" hidden="1">#REF!</definedName>
    <definedName name="BExCXKZZ6U10NBCECNUV9U56FB6V" localSheetId="2" hidden="1">#REF!</definedName>
    <definedName name="BExCXKZZ6U10NBCECNUV9U56FB6V" hidden="1">#REF!</definedName>
    <definedName name="BExCXQUFBMXQ1650735H48B1AZT3" hidden="1">'[15]Reco Sheet for Fcast'!$F$15</definedName>
    <definedName name="BExCY2DQO9VLA77Q7EG3T0XNXX4F" hidden="1">'[15]Reco Sheet for Fcast'!$F$11:$G$11</definedName>
    <definedName name="BExCY6VMJ68MX3C981R5Q0BX5791" hidden="1">'[15]Reco Sheet for Fcast'!$I$9:$J$9</definedName>
    <definedName name="BExCYAH2SAZCPW6XCB7V7PMMCAWO" hidden="1">'[15]Reco Sheet for Fcast'!$I$6:$J$6</definedName>
    <definedName name="BExCYFV9Z4OENTUNF9IWT6ELMRCL" hidden="1">'[15]Reco Sheet for Fcast'!$I$7:$J$7</definedName>
    <definedName name="BExCYPRC5HJE6N2XQTHCT6NXGP8N" hidden="1">'[15]Reco Sheet for Fcast'!$I$11:$J$11</definedName>
    <definedName name="BExCYUK0I3UEXZNFDW71G6Z6D8XR" localSheetId="2" hidden="1">'[16]AMI P &amp; L'!#REF!</definedName>
    <definedName name="BExCYUK0I3UEXZNFDW71G6Z6D8XR" hidden="1">'[16]AMI P &amp; L'!#REF!</definedName>
    <definedName name="BExCZ4QTDJA3L8AGID0HLSLRVP6A" localSheetId="2" hidden="1">'[18]Capital orders'!#REF!</definedName>
    <definedName name="BExCZ4QTDJA3L8AGID0HLSLRVP6A" hidden="1">'[18]Capital orders'!#REF!</definedName>
    <definedName name="BExCZFZCXMLY5DWESYJ9NGTJYQ8M" hidden="1">'[15]Reco Sheet for Fcast'!$I$11:$J$11</definedName>
    <definedName name="BExCZJ4P8WS0BDT31WDXI0ROE7D6" hidden="1">'[15]Reco Sheet for Fcast'!$F$6:$G$6</definedName>
    <definedName name="BExCZKH6NI0EE02L995IFVBD1J59" hidden="1">'[15]Reco Sheet for Fcast'!$I$8:$J$8</definedName>
    <definedName name="BExCZU7T2KCK97JI9FE1XITCRE8U" localSheetId="2" hidden="1">#REF!</definedName>
    <definedName name="BExCZU7T2KCK97JI9FE1XITCRE8U" hidden="1">#REF!</definedName>
    <definedName name="BExCZUD9FEOJBKDJ51Z3JON9LKJ8" hidden="1">'[15]Reco Sheet for Fcast'!$G$2</definedName>
    <definedName name="BExD0CCO4AZHRMZ3PSLCEN7T63L2" hidden="1">'[17]Bud Mth'!$I$6:$J$6</definedName>
    <definedName name="BExD0HALIN0JR4JTPGDEVAEE5EX5" hidden="1">'[15]Reco Sheet for Fcast'!$I$8:$J$8</definedName>
    <definedName name="BExD0LCCDPG16YLY5WQSZF1XI5DA" hidden="1">'[15]Reco Sheet for Fcast'!$I$9:$J$9</definedName>
    <definedName name="BExD0RMWSB4TRECEHTH6NN4K9DFZ" hidden="1">'[15]Reco Sheet for Fcast'!$I$11:$J$11</definedName>
    <definedName name="BExD0U6KG10QGVDI1XSHK0J10A2V" hidden="1">'[15]Reco Sheet for Fcast'!$I$7:$J$7</definedName>
    <definedName name="BExD13RUIBGRXDL4QDZ305UKUR12" hidden="1">'[15]Reco Sheet for Fcast'!$I$9:$J$9</definedName>
    <definedName name="BExD14DETV5R4OOTMAXD5NAKWRO3" hidden="1">'[15]Reco Sheet for Fcast'!$H$2:$I$2</definedName>
    <definedName name="BExD1OAU9OXQAZA4D70HP72CU6GB" hidden="1">'[15]Reco Sheet for Fcast'!$I$7:$J$7</definedName>
    <definedName name="BExD1Y1JV61416YA1XRQHKWPZIE7" hidden="1">'[15]Reco Sheet for Fcast'!$F$6:$G$6</definedName>
    <definedName name="BExD21HKYZH6AN0830NG17ZRUS1T" hidden="1">'[15]Reco Sheet for Fcast'!$G$2:$H$2</definedName>
    <definedName name="BExD2CFHIRMBKN5KXE5QP4XXEWFS" localSheetId="2" hidden="1">'[16]AMI P &amp; L'!#REF!</definedName>
    <definedName name="BExD2CFHIRMBKN5KXE5QP4XXEWFS" hidden="1">'[16]AMI P &amp; L'!#REF!</definedName>
    <definedName name="BExD2DMHH1HWXQ9W0YYMDP8AAX8Q" hidden="1">'[15]Reco Sheet for Fcast'!$F$6:$G$6</definedName>
    <definedName name="BExD2HTPC7IWBAU6OSQ67MQA8BYZ" hidden="1">'[15]Reco Sheet for Fcast'!$F$10:$G$10</definedName>
    <definedName name="BExD363H2VGFIQUCE6LS4AC5J0ZT" hidden="1">'[15]Reco Sheet for Fcast'!$F$7:$G$7</definedName>
    <definedName name="BExD37QXHXNRAT3KZWRFA3MXHIF8" hidden="1">'[17]Bud Mth'!$F$6:$G$6</definedName>
    <definedName name="BExD3A588E939V61P1XEW0FI5Q0S" hidden="1">'[15]Reco Sheet for Fcast'!$I$10:$J$10</definedName>
    <definedName name="BExD3CJJDKVR9M18XI3WDZH80WL6" hidden="1">'[15]Reco Sheet for Fcast'!$I$11:$J$11</definedName>
    <definedName name="BExD3ESD9WYJIB3TRDPJ1CKXRAVL" hidden="1">'[15]Reco Sheet for Fcast'!$I$11:$J$11</definedName>
    <definedName name="BExD3F368X5S25MWSUNIV57RDB57" localSheetId="2" hidden="1">'[16]AMI P &amp; L'!#REF!</definedName>
    <definedName name="BExD3F368X5S25MWSUNIV57RDB57" hidden="1">'[16]AMI P &amp; L'!#REF!</definedName>
    <definedName name="BExD3H6Q0X859YKIX6M8ZEYXI1G6" hidden="1">'[17]Bud Mth'!$F$15:$S$21</definedName>
    <definedName name="BExD3IJ5IT335SOSNV9L85WKAOSI" hidden="1">'[15]Reco Sheet for Fcast'!$F$11:$G$11</definedName>
    <definedName name="BExD3KBVUY57GMMQTOFEU6S6G1AY" hidden="1">'[15]Reco Sheet for Fcast'!$F$9:$G$9</definedName>
    <definedName name="BExD3NMR7AW2Z6V8SC79VQR37NA6" hidden="1">'[15]Reco Sheet for Fcast'!$F$8:$G$8</definedName>
    <definedName name="BExD3QXA2UQ2W4N7NYLUEOG40BZB" hidden="1">'[15]Reco Sheet for Fcast'!$F$10:$G$10</definedName>
    <definedName name="BExD3U2N041TEJ7GCN005UTPHNXY" hidden="1">'[15]Reco Sheet for Fcast'!$F$6:$G$6</definedName>
    <definedName name="BExD40O0CFTNJFOFMMM1KH0P7BUI" localSheetId="2" hidden="1">'[16]AMI P &amp; L'!#REF!</definedName>
    <definedName name="BExD40O0CFTNJFOFMMM1KH0P7BUI" hidden="1">'[16]AMI P &amp; L'!#REF!</definedName>
    <definedName name="BExD4BR9HJ3MWWZ5KLVZWX9FJAUS" hidden="1">'[15]Reco Sheet for Fcast'!$F$11:$G$11</definedName>
    <definedName name="BExD4F1WTKT3H0N9MF4H1LX7MBSY" hidden="1">'[15]Reco Sheet for Fcast'!$I$8:$J$8</definedName>
    <definedName name="BExD4H5GQWXBS6LUL3TSP36DVO38" localSheetId="2" hidden="1">'[16]AMI P &amp; L'!#REF!</definedName>
    <definedName name="BExD4H5GQWXBS6LUL3TSP36DVO38" hidden="1">'[16]AMI P &amp; L'!#REF!</definedName>
    <definedName name="BExD4IHX75GVFK6I80F7IR7955K1" hidden="1">'[17]Bud Mth'!$F$15</definedName>
    <definedName name="BExD4JJSS3QDBLABCJCHD45SRNPI" localSheetId="2" hidden="1">'[16]AMI P &amp; L'!#REF!</definedName>
    <definedName name="BExD4JJSS3QDBLABCJCHD45SRNPI" hidden="1">'[16]AMI P &amp; L'!#REF!</definedName>
    <definedName name="BExD4R1I0MKF033I5LPUYIMTZ6E8" localSheetId="2" hidden="1">'[16]AMI P &amp; L'!#REF!</definedName>
    <definedName name="BExD4R1I0MKF033I5LPUYIMTZ6E8" hidden="1">'[16]AMI P &amp; L'!#REF!</definedName>
    <definedName name="BExD50MT3M6XZLNUP9JL93EG6D9R" hidden="1">'[15]Reco Sheet for Fcast'!$I$11:$J$11</definedName>
    <definedName name="BExD5EV7KDSVF1CJT38M4IBPFLPY" hidden="1">'[15]Reco Sheet for Fcast'!$F$11:$G$11</definedName>
    <definedName name="BExD5FRK547OESJRYAW574DZEZ7J" hidden="1">'[15]Reco Sheet for Fcast'!$I$9:$J$9</definedName>
    <definedName name="BExD5I5X2YA2YNCTCDSMEL4CWF4N" hidden="1">'[15]Reco Sheet for Fcast'!$F$7:$G$7</definedName>
    <definedName name="BExD5QUSRFJWRQ1ZM50WYLCF74DF" hidden="1">'[15]Reco Sheet for Fcast'!$I$9:$J$9</definedName>
    <definedName name="BExD5SSUIF6AJQHBHK8PNMFBPRYB" hidden="1">'[15]Reco Sheet for Fcast'!$F$8:$G$8</definedName>
    <definedName name="BExD623C9LRX18BE0W2V6SZLQUXX" localSheetId="2" hidden="1">'[16]AMI P &amp; L'!#REF!</definedName>
    <definedName name="BExD623C9LRX18BE0W2V6SZLQUXX" hidden="1">'[16]AMI P &amp; L'!#REF!</definedName>
    <definedName name="BExD6CQA7UMJBXV7AIFAIHUF2ICX" hidden="1">'[15]Reco Sheet for Fcast'!$F$9:$G$9</definedName>
    <definedName name="BExD6DS52K2CC3509UN77XBR0868" localSheetId="2" hidden="1">'[16]AMI P &amp; L'!#REF!</definedName>
    <definedName name="BExD6DS52K2CC3509UN77XBR0868" hidden="1">'[16]AMI P &amp; L'!#REF!</definedName>
    <definedName name="BExD6FKVK8WJWNYPVENR7Q8Q30PK" hidden="1">'[15]Reco Sheet for Fcast'!$F$9:$G$9</definedName>
    <definedName name="BExD6GMP0LK8WKVWMIT1NNH8CHLF" localSheetId="2" hidden="1">'[16]AMI P &amp; L'!#REF!</definedName>
    <definedName name="BExD6GMP0LK8WKVWMIT1NNH8CHLF" hidden="1">'[16]AMI P &amp; L'!#REF!</definedName>
    <definedName name="BExD6H2TE0WWAUIWVSSCLPZ6B88N" hidden="1">'[15]Reco Sheet for Fcast'!$I$11:$J$11</definedName>
    <definedName name="BExD6HTUMONFBQHM7Y5UW4DPHU7X" hidden="1">'[17]Bud Mth'!$F$7:$G$7</definedName>
    <definedName name="BExD71LTOE015TV5RSAHM8NT8GVW" hidden="1">'[15]Reco Sheet for Fcast'!$J$2:$K$2</definedName>
    <definedName name="BExD73USXVADC7EHGHVTQNCT06ZA" hidden="1">'[15]Reco Sheet for Fcast'!$I$7:$J$7</definedName>
    <definedName name="BExD7GAIGULTB3YHM1OS9RBQOTEC" localSheetId="2" hidden="1">'[16]AMI P &amp; L'!#REF!</definedName>
    <definedName name="BExD7GAIGULTB3YHM1OS9RBQOTEC" hidden="1">'[16]AMI P &amp; L'!#REF!</definedName>
    <definedName name="BExD7IE1DHIS52UFDCTSKPJQNRD5" hidden="1">'[15]Reco Sheet for Fcast'!$I$9:$J$9</definedName>
    <definedName name="BExD7IUBGUWHYC9UNZ1IY5XFYKQN" hidden="1">'[15]Reco Sheet for Fcast'!$F$6:$G$6</definedName>
    <definedName name="BExD7JL7NW9EKGU5ITCE4VJZ2N5W" hidden="1">'[17]Bud Mth'!$F$9:$G$9</definedName>
    <definedName name="BExD7JQOJ35HGL8U2OCEI2P2JT7I" localSheetId="2" hidden="1">'[16]AMI P &amp; L'!#REF!</definedName>
    <definedName name="BExD7JQOJ35HGL8U2OCEI2P2JT7I" hidden="1">'[16]AMI P &amp; L'!#REF!</definedName>
    <definedName name="BExD7KSDKNDNH95NDT3S7GM3MUU2" hidden="1">'[15]Reco Sheet for Fcast'!$I$11:$J$11</definedName>
    <definedName name="BExD8H5O087KQVWIVPUUID5VMGMS" hidden="1">'[15]Reco Sheet for Fcast'!$G$2</definedName>
    <definedName name="BExD8OCLZMFN5K3VZYI4Q4ITVKUA" localSheetId="2" hidden="1">'[16]AMI P &amp; L'!#REF!</definedName>
    <definedName name="BExD8OCLZMFN5K3VZYI4Q4ITVKUA" hidden="1">'[16]AMI P &amp; L'!#REF!</definedName>
    <definedName name="BExD93C1R6LC0631ECHVFYH0R0PD" hidden="1">'[15]Reco Sheet for Fcast'!$I$11:$J$11</definedName>
    <definedName name="BExD97TXIO0COVNN4OH3DEJ33YLM" hidden="1">'[15]Reco Sheet for Fcast'!$F$9:$G$9</definedName>
    <definedName name="BExD99RZ1RFIMK6O1ZHSPJ68X9Y5" hidden="1">'[15]Reco Sheet for Fcast'!$G$2</definedName>
    <definedName name="BExD9GO5JA4ADLQH22ZFJKY2FEAV" localSheetId="2" hidden="1">#REF!</definedName>
    <definedName name="BExD9GO5JA4ADLQH22ZFJKY2FEAV" hidden="1">#REF!</definedName>
    <definedName name="BExD9L0ID3VSOU609GKWYTA5BFMA" hidden="1">'[15]Reco Sheet for Fcast'!$I$10:$J$10</definedName>
    <definedName name="BExD9M7SEMG0JK2FUTTZXWIEBTKB" hidden="1">'[15]Reco Sheet for Fcast'!$I$10:$J$10</definedName>
    <definedName name="BExD9MNYBYB1AICQL5165G472IE2" hidden="1">'[15]Reco Sheet for Fcast'!$K$2</definedName>
    <definedName name="BExD9PNSYT7GASEGUVL48MUQ02WO" hidden="1">'[15]Reco Sheet for Fcast'!$I$10:$J$10</definedName>
    <definedName name="BExD9TK2MIWFH5SKUYU9ZKF4NPHQ" hidden="1">'[15]Reco Sheet for Fcast'!$I$9:$J$9</definedName>
    <definedName name="BExDA6LD9061UULVKUUI4QP8SK13" hidden="1">'[15]Reco Sheet for Fcast'!$I$11:$J$11</definedName>
    <definedName name="BExDAGMVMNLQ6QXASB9R6D8DIT12" hidden="1">'[15]Reco Sheet for Fcast'!$F$6:$G$6</definedName>
    <definedName name="BExDAL4R440JG0CQM6QZM9CCATO7" hidden="1">'[17]Bud Mth'!$G$2:$H$2</definedName>
    <definedName name="BExDAYBHU9ADLXI8VRC7F608RVGM" hidden="1">'[15]Reco Sheet for Fcast'!$F$11:$G$11</definedName>
    <definedName name="BExDBDR1XR0FV0CYUCB2OJ7CJCZU" hidden="1">'[15]Reco Sheet for Fcast'!$F$6:$G$6</definedName>
    <definedName name="BExDBQXTJ9F9DE7FNTJCL0LMOJ21" localSheetId="2" hidden="1">'[16]AMI P &amp; L'!#REF!</definedName>
    <definedName name="BExDBQXTJ9F9DE7FNTJCL0LMOJ21" hidden="1">'[16]AMI P &amp; L'!#REF!</definedName>
    <definedName name="BExDC7F818VN0S18ID7XRCRVYPJ4" hidden="1">'[15]Reco Sheet for Fcast'!$F$7:$G$7</definedName>
    <definedName name="BExDCL7K96PC9VZYB70ZW3QPVIJE" hidden="1">'[15]Reco Sheet for Fcast'!$I$6:$J$6</definedName>
    <definedName name="BExDCP3UZ3C2O4C1F7KMU0Z9U32N" hidden="1">'[15]Reco Sheet for Fcast'!$F$10:$G$10</definedName>
    <definedName name="BExENR8MCJOVBYLHQOJ4XC4TSDLT" localSheetId="2" hidden="1">'[18]Capital orders'!#REF!</definedName>
    <definedName name="BExENR8MCJOVBYLHQOJ4XC4TSDLT" hidden="1">'[18]Capital orders'!#REF!</definedName>
    <definedName name="BExEOBX3WECDMYCV9RLN49APTXMM" hidden="1">'[15]Reco Sheet for Fcast'!$I$7:$J$7</definedName>
    <definedName name="BExEPN9VIYI0FVL0HLZQXJFO6TT0" hidden="1">'[15]Reco Sheet for Fcast'!$H$2:$I$2</definedName>
    <definedName name="BExEPYT6VDSMR8MU2341Q5GM2Y9V" hidden="1">'[15]Reco Sheet for Fcast'!$K$2</definedName>
    <definedName name="BExEQ1YK2GGF3PCQ5YXT4E5L9FQG" localSheetId="2" hidden="1">#REF!</definedName>
    <definedName name="BExEQ1YK2GGF3PCQ5YXT4E5L9FQG" hidden="1">#REF!</definedName>
    <definedName name="BExEQ2ENYLMY8K1796XBB31CJHNN" hidden="1">'[15]Reco Sheet for Fcast'!$F$11:$G$11</definedName>
    <definedName name="BExEQ2PFE4N40LEPGDPS90WDL6BN" hidden="1">'[15]Reco Sheet for Fcast'!$I$7:$J$7</definedName>
    <definedName name="BExEQ2PFURT24NQYGYVE8NKX1EGA" hidden="1">'[15]Reco Sheet for Fcast'!$H$2:$I$2</definedName>
    <definedName name="BExEQB8ZWXO6IIGOEPWTLOJGE2NR" localSheetId="2" hidden="1">'[16]AMI P &amp; L'!#REF!</definedName>
    <definedName name="BExEQB8ZWXO6IIGOEPWTLOJGE2NR" hidden="1">'[16]AMI P &amp; L'!#REF!</definedName>
    <definedName name="BExEQBZX0EL6LIKPY01197ACK65H" hidden="1">'[15]Reco Sheet for Fcast'!$F$6:$G$6</definedName>
    <definedName name="BExEQDXZALJLD4OBF74IKZBR13SR" hidden="1">'[15]Reco Sheet for Fcast'!$F$10:$G$10</definedName>
    <definedName name="BExEQFLE2RPWGMWQAI4JMKUEFRPT" hidden="1">'[15]Reco Sheet for Fcast'!$I$9:$J$9</definedName>
    <definedName name="BExEQTZAP8R69U31W4LKGTKKGKQE" hidden="1">'[15]Reco Sheet for Fcast'!$F$10:$G$10</definedName>
    <definedName name="BExER2O72H1F9WV6S1J04C15PXX7" hidden="1">'[15]Reco Sheet for Fcast'!$F$11:$G$11</definedName>
    <definedName name="BExERRUIKIOATPZ9U4HQ0V52RJAU" hidden="1">'[15]Reco Sheet for Fcast'!$F$10:$G$10</definedName>
    <definedName name="BExERSANFNM1O7T65PC5MJ301YET" localSheetId="2" hidden="1">'[16]AMI P &amp; L'!#REF!</definedName>
    <definedName name="BExERSANFNM1O7T65PC5MJ301YET" hidden="1">'[16]AMI P &amp; L'!#REF!</definedName>
    <definedName name="BExERWCEBKQRYWRQLYJ4UCMMKTHG" localSheetId="2" hidden="1">'[16]AMI P &amp; L'!#REF!</definedName>
    <definedName name="BExERWCEBKQRYWRQLYJ4UCMMKTHG" hidden="1">'[16]AMI P &amp; L'!#REF!</definedName>
    <definedName name="BExERX39X2B577E8G980B6146MR4" hidden="1">'[17]Bud Mth'!$F$10:$G$10</definedName>
    <definedName name="BExES44RHHDL3V7FLV6M20834WF1" hidden="1">'[15]Reco Sheet for Fcast'!$I$8:$J$8</definedName>
    <definedName name="BExES4A7VE2X3RYYTVRLKZD4I7WU" hidden="1">'[15]Reco Sheet for Fcast'!$G$2</definedName>
    <definedName name="BExESMKD95A649M0WRSG6CXXP326" hidden="1">'[15]Reco Sheet for Fcast'!$F$7:$G$7</definedName>
    <definedName name="BExESNWVY914X62GFBPJRODSAZ7B" localSheetId="2" hidden="1">'[16]AMI P &amp; L'!#REF!</definedName>
    <definedName name="BExESNWVY914X62GFBPJRODSAZ7B" hidden="1">'[16]AMI P &amp; L'!#REF!</definedName>
    <definedName name="BExESR27ZXJG5VMY4PR9D940VS7T" hidden="1">'[15]Reco Sheet for Fcast'!$I$9:$J$9</definedName>
    <definedName name="BExESU25LOS36OLUCBS6GANOVO9P" hidden="1">'[17]Bud Mth'!$I$8:$J$8</definedName>
    <definedName name="BExESZ03KXL8DQ2591HLR56ZML94" hidden="1">'[15]Reco Sheet for Fcast'!$I$9:$J$9</definedName>
    <definedName name="BExESZAW5N443NRTKIP59OEI1CR6" hidden="1">'[15]Reco Sheet for Fcast'!$I$6:$J$6</definedName>
    <definedName name="BExET3HXQ60A4O2OLKX8QNXRI6LQ" hidden="1">'[15]Reco Sheet for Fcast'!$F$9:$G$9</definedName>
    <definedName name="BExETA3B1FCIOA80H94K90FWXQKE" hidden="1">'[15]Reco Sheet for Fcast'!$I$8:$J$8</definedName>
    <definedName name="BExETAZOYT4CJIT8RRKC9F2HJG1D" hidden="1">'[15]Reco Sheet for Fcast'!$I$11:$J$11</definedName>
    <definedName name="BExETF6QD5A9GEINE1KZRRC2LXWM" hidden="1">'[15]Reco Sheet for Fcast'!$F$10:$G$10</definedName>
    <definedName name="BExETQ9XRXLUACN82805SPSPNKHI" hidden="1">'[15]Reco Sheet for Fcast'!$F$2</definedName>
    <definedName name="BExETR0YRMOR63E6DHLEHV9QVVON" hidden="1">'[15]Reco Sheet for Fcast'!$F$10:$G$10</definedName>
    <definedName name="BExETVTGY38YXYYF7N73OYN6FYY3" hidden="1">'[15]Reco Sheet for Fcast'!$I$7:$J$7</definedName>
    <definedName name="BExETYO0S2RGTHJQ60TB37B647GU" localSheetId="2" hidden="1">#REF!</definedName>
    <definedName name="BExETYO0S2RGTHJQ60TB37B647GU" hidden="1">#REF!</definedName>
    <definedName name="BExEUNE4T242Y59C6MS28MXEUGCP" hidden="1">'[15]Reco Sheet for Fcast'!$F$6:$G$6</definedName>
    <definedName name="BExEV2TP7NA3ZR6RJGH5ER370OUM" hidden="1">'[15]Reco Sheet for Fcast'!$F$7:$G$7</definedName>
    <definedName name="BExEV69USLNYO2QRJRC0J92XUF00" hidden="1">'[15]Reco Sheet for Fcast'!$I$8:$J$8</definedName>
    <definedName name="BExEV6KNTQOCFD7GV726XQEVQ7R6" hidden="1">'[15]Reco Sheet for Fcast'!$F$7:$G$7</definedName>
    <definedName name="BExEV6VGM4POO9QT9KH3QA3VYCWM" hidden="1">'[15]Reco Sheet for Fcast'!$F$8:$G$8</definedName>
    <definedName name="BExEVET98G3FU6QBF9LHYWSAMV0O" hidden="1">'[15]Reco Sheet for Fcast'!$F$10:$G$10</definedName>
    <definedName name="BExEVNCUT0PDUYNJH7G6BSEWZOT2" hidden="1">'[15]Reco Sheet for Fcast'!$F$10:$G$10</definedName>
    <definedName name="BExEVPGF4V5J0WQRZKUM8F9TTKZJ" hidden="1">'[15]Reco Sheet for Fcast'!$F$8:$G$8</definedName>
    <definedName name="BExEVVLIEVWYRF2UUC1H0H5QU1CP" hidden="1">'[15]Reco Sheet for Fcast'!$F$10:$G$10</definedName>
    <definedName name="BExEVWCKO8T84GW9Z3X47915XKSH" hidden="1">'[15]Reco Sheet for Fcast'!$H$2:$I$2</definedName>
    <definedName name="BExEVZSJWMZ5L2ZE7AZC57CXKW6T" hidden="1">'[15]Reco Sheet for Fcast'!$F$8:$G$8</definedName>
    <definedName name="BExEW0JL1GFFCXMDGW54CI7Y8FZN" hidden="1">'[15]Reco Sheet for Fcast'!$I$8:$J$8</definedName>
    <definedName name="BExEW68M9WL8214QH9C7VCK7BN08" hidden="1">'[15]Reco Sheet for Fcast'!$I$6:$J$6</definedName>
    <definedName name="BExEW8HFKH6F47KIHYBDRUEFZ2ZZ" hidden="1">'[15]Reco Sheet for Fcast'!$F$7:$G$7</definedName>
    <definedName name="BExEWNBGQS1U2LW3W84T4LSJ9K00" hidden="1">'[15]Reco Sheet for Fcast'!$F$15</definedName>
    <definedName name="BExEWO7STL7HNZSTY8VQBPTX1WK6" hidden="1">'[15]Reco Sheet for Fcast'!$I$11:$J$11</definedName>
    <definedName name="BExEWQ0M1N3KMKTDJ73H10QSG4W1" hidden="1">'[15]Reco Sheet for Fcast'!$H$2:$I$2</definedName>
    <definedName name="BExEX85F3OSW8NSCYGYPS9372Z1Q" hidden="1">'[15]Reco Sheet for Fcast'!$H$2:$I$2</definedName>
    <definedName name="BExEX9HWY2G6928ZVVVQF77QCM2C" localSheetId="2" hidden="1">'[16]AMI P &amp; L'!#REF!</definedName>
    <definedName name="BExEX9HWY2G6928ZVVVQF77QCM2C" hidden="1">'[16]AMI P &amp; L'!#REF!</definedName>
    <definedName name="BExEXBQWAYKMVBRJRHB8PFCSYFVN" hidden="1">'[15]Reco Sheet for Fcast'!$I$10:$J$10</definedName>
    <definedName name="BExEXRBZ0DI9E2UFLLKYWGN66B61" localSheetId="2" hidden="1">'[16]AMI P &amp; L'!#REF!</definedName>
    <definedName name="BExEXRBZ0DI9E2UFLLKYWGN66B61" hidden="1">'[16]AMI P &amp; L'!#REF!</definedName>
    <definedName name="BExEYLG9FL9V1JPPNZ3FUDNSEJ4V" hidden="1">'[15]Reco Sheet for Fcast'!$I$10:$J$10</definedName>
    <definedName name="BExEYMSPJ8NAM530KGLCIZKRIZQ2" localSheetId="2" hidden="1">#REF!</definedName>
    <definedName name="BExEYMSPJ8NAM530KGLCIZKRIZQ2" hidden="1">#REF!</definedName>
    <definedName name="BExEYOW8C1B3OUUCIGEC7L8OOW1Z" hidden="1">'[15]Reco Sheet for Fcast'!$G$2:$H$2</definedName>
    <definedName name="BExEYUQJXZT6N5HJH8ACJF6SRWEE" hidden="1">'[15]Reco Sheet for Fcast'!$I$6:$J$6</definedName>
    <definedName name="BExEZ1S6VZCG01ZPLBSS9Z1SBOJ2" hidden="1">'[15]Reco Sheet for Fcast'!$I$10:$J$10</definedName>
    <definedName name="BExEZGBFNJR8DLPN0V11AU22L6WY" hidden="1">'[15]Reco Sheet for Fcast'!$I$9:$J$9</definedName>
    <definedName name="BExEZWNIZ06IIMDYQSV4BSTCR7UN" hidden="1">'[15]Reco Sheet for Fcast'!$F$11:$G$11</definedName>
    <definedName name="BExF02Y3V3QEPO2XLDSK47APK9XJ" hidden="1">'[15]Reco Sheet for Fcast'!$G$2</definedName>
    <definedName name="BExF09OS91RT7N7IW8JLMZ121ZP3" hidden="1">'[15]Reco Sheet for Fcast'!$I$7:$J$7</definedName>
    <definedName name="BExF0C8L8MPMMA1XQ6J8H8CEDPJ9" hidden="1">'[15]Reco Sheet for Fcast'!$F$6:$G$6</definedName>
    <definedName name="BExF0LOEHV42P2DV7QL8O7HOQ3N9" hidden="1">'[15]Reco Sheet for Fcast'!$F$11:$G$11</definedName>
    <definedName name="BExF0WRM9VO25RLSO03ZOCE8H7K5" hidden="1">'[15]Reco Sheet for Fcast'!$H$2:$I$2</definedName>
    <definedName name="BExF0ZRI7W4RSLIDLHTSM0AWXO3S" localSheetId="2" hidden="1">'[16]AMI P &amp; L'!#REF!</definedName>
    <definedName name="BExF0ZRI7W4RSLIDLHTSM0AWXO3S" hidden="1">'[16]AMI P &amp; L'!#REF!</definedName>
    <definedName name="BExF19CT3MMZZ2T5EWMDNG3UOJ01" hidden="1">'[15]Reco Sheet for Fcast'!$I$9:$J$9</definedName>
    <definedName name="BExF1M38U6NX17YJA8YU359B5Z4M" hidden="1">'[15]Reco Sheet for Fcast'!$I$10:$J$10</definedName>
    <definedName name="BExF1MU4W3NPEY0OHRDWP5IANCBB" hidden="1">'[15]Reco Sheet for Fcast'!$I$10:$J$10</definedName>
    <definedName name="BExF1MZN8MWMOKOARHJ1QAF9HPGT" hidden="1">'[15]Reco Sheet for Fcast'!$F$8:$G$8</definedName>
    <definedName name="BExF1UHD1URZND0VTZ5BY2FRCCF7" localSheetId="2" hidden="1">#REF!</definedName>
    <definedName name="BExF1UHD1URZND0VTZ5BY2FRCCF7" hidden="1">#REF!</definedName>
    <definedName name="BExF1US4ZIQYSU5LBFYNRA9N0K2O" hidden="1">'[15]Reco Sheet for Fcast'!$I$9:$J$9</definedName>
    <definedName name="BExF2CWZN6E87RGTBMD4YQI2QT7R" hidden="1">'[15]Reco Sheet for Fcast'!$F$10:$G$10</definedName>
    <definedName name="BExF2DYO1WQ7GMXSTAQRDBW1NSFG" hidden="1">'[15]Reco Sheet for Fcast'!$F$9:$G$9</definedName>
    <definedName name="BExF2LWJ8M4NGGKOIOZBJ3TPKQMD" localSheetId="2" hidden="1">#REF!</definedName>
    <definedName name="BExF2LWJ8M4NGGKOIOZBJ3TPKQMD" hidden="1">#REF!</definedName>
    <definedName name="BExF2MSWNUY9Z6BZJQZ538PPTION" hidden="1">'[15]Reco Sheet for Fcast'!$I$6:$J$6</definedName>
    <definedName name="BExF2QZYWHTYGUTTXR15CKCV3LS7" hidden="1">'[15]Reco Sheet for Fcast'!$F$11:$G$11</definedName>
    <definedName name="BExF2T8Y6TSJ74RMSZOA9CEH4OZ6" hidden="1">'[15]Reco Sheet for Fcast'!$I$2</definedName>
    <definedName name="BExF31N3YM4F37EOOY8M8VI1KXN8" hidden="1">'[15]Reco Sheet for Fcast'!$F$9:$G$9</definedName>
    <definedName name="BExF37C1YKBT79Z9SOJAG5MXQGTU" hidden="1">'[15]Reco Sheet for Fcast'!$F$15</definedName>
    <definedName name="BExF3A6HPA6DGYALZNHHJPMCUYZR" hidden="1">'[15]Reco Sheet for Fcast'!$F$8:$G$8</definedName>
    <definedName name="BExF3I9T44X7DV9HHV51DVDDPPZG" hidden="1">'[15]Reco Sheet for Fcast'!$K$2</definedName>
    <definedName name="BExF3JMFX5DILOIFUDIO1HZUK875" hidden="1">'[15]Reco Sheet for Fcast'!$H$2:$I$2</definedName>
    <definedName name="BExF3NTC4BGZEM6B87TCFX277QCS" localSheetId="2" hidden="1">'[16]AMI P &amp; L'!#REF!</definedName>
    <definedName name="BExF3NTC4BGZEM6B87TCFX277QCS" hidden="1">'[16]AMI P &amp; L'!#REF!</definedName>
    <definedName name="BExF3Q7NI90WT31QHYSJDIG0LLLJ" hidden="1">'[15]Reco Sheet for Fcast'!$I$10:$J$10</definedName>
    <definedName name="BExF3QD55TIY1MSBSRK9TUJKBEWO" hidden="1">'[15]Reco Sheet for Fcast'!$H$2:$I$2</definedName>
    <definedName name="BExF3QD5AXW8T6FZ8O1C78NHR5C3" localSheetId="2" hidden="1">#REF!</definedName>
    <definedName name="BExF3QD5AXW8T6FZ8O1C78NHR5C3" hidden="1">#REF!</definedName>
    <definedName name="BExF3QT8J6RIF1L3R700MBSKIOKW" hidden="1">'[15]Reco Sheet for Fcast'!$F$11:$G$11</definedName>
    <definedName name="BExF41WFMNZ2YQ1KBKOBZWROKVHO" localSheetId="2" hidden="1">#REF!</definedName>
    <definedName name="BExF41WFMNZ2YQ1KBKOBZWROKVHO" hidden="1">#REF!</definedName>
    <definedName name="BExF42SSBVPMLK2UB3B7FPEIY9TU" localSheetId="2" hidden="1">'[16]AMI P &amp; L'!#REF!</definedName>
    <definedName name="BExF42SSBVPMLK2UB3B7FPEIY9TU" hidden="1">'[16]AMI P &amp; L'!#REF!</definedName>
    <definedName name="BExF4HXSWB50BKYPWA0HTT8W56H6" hidden="1">'[15]Reco Sheet for Fcast'!$I$10:$J$10</definedName>
    <definedName name="BExF4KHF04IWW4LQ95FHQPFE4Y9K" hidden="1">'[15]Reco Sheet for Fcast'!$I$8:$J$8</definedName>
    <definedName name="BExF4MVQM5Y0QRDLDFSKWWTF709C" hidden="1">'[15]Reco Sheet for Fcast'!$I$8:$J$8</definedName>
    <definedName name="BExF4PVMZYV36E8HOYY06J81AMBI" localSheetId="2" hidden="1">'[16]AMI P &amp; L'!#REF!</definedName>
    <definedName name="BExF4PVMZYV36E8HOYY06J81AMBI" hidden="1">'[16]AMI P &amp; L'!#REF!</definedName>
    <definedName name="BExF4SF9NEX1FZE9N8EXT89PM54D" hidden="1">'[15]Reco Sheet for Fcast'!$F$11:$G$11</definedName>
    <definedName name="BExF52GTGP8MHGII4KJ8TJGR8W8U" hidden="1">'[15]Reco Sheet for Fcast'!$H$2:$I$2</definedName>
    <definedName name="BExF57K7L3UC1I2FSAWURR4SN0UN" hidden="1">'[15]Reco Sheet for Fcast'!$I$10:$J$10</definedName>
    <definedName name="BExF5CCUNN10ODYNRYLTJ6DOSQA7" localSheetId="2" hidden="1">#REF!</definedName>
    <definedName name="BExF5CCUNN10ODYNRYLTJ6DOSQA7" hidden="1">#REF!</definedName>
    <definedName name="BExF5HR2GFV7O8LKG9SJ4BY78LYA" hidden="1">'[15]Reco Sheet for Fcast'!$I$8:$J$8</definedName>
    <definedName name="BExF5ZFO2A29GHWR5ES64Z9OS16J" localSheetId="2" hidden="1">'[16]AMI P &amp; L'!#REF!</definedName>
    <definedName name="BExF5ZFO2A29GHWR5ES64Z9OS16J" hidden="1">'[16]AMI P &amp; L'!#REF!</definedName>
    <definedName name="BExF63S045JO7H2ZJCBTBVH3SUIF" hidden="1">'[15]Reco Sheet for Fcast'!$I$11:$J$11</definedName>
    <definedName name="BExF642TEGTXCI9A61ZOONJCB0U1" hidden="1">'[15]Reco Sheet for Fcast'!$I$8:$J$8</definedName>
    <definedName name="BExF67O951CF8UJF3KBDNR0E83C1" localSheetId="2" hidden="1">'[16]AMI P &amp; L'!#REF!</definedName>
    <definedName name="BExF67O951CF8UJF3KBDNR0E83C1" hidden="1">'[16]AMI P &amp; L'!#REF!</definedName>
    <definedName name="BExF690Y20C503FDB3JYBPHX2VD1" localSheetId="2" hidden="1">#REF!</definedName>
    <definedName name="BExF690Y20C503FDB3JYBPHX2VD1" hidden="1">#REF!</definedName>
    <definedName name="BExF6EV7I35NVMIJGYTB6E24YVPA" hidden="1">'[15]Reco Sheet for Fcast'!$K$2</definedName>
    <definedName name="BExF6FGUF393KTMBT40S5BYAFG00" hidden="1">'[15]Reco Sheet for Fcast'!$H$2:$I$2</definedName>
    <definedName name="BExF6GNYXWY8A0SY4PW1B6KJMMTM" localSheetId="2" hidden="1">'[16]AMI P &amp; L'!#REF!</definedName>
    <definedName name="BExF6GNYXWY8A0SY4PW1B6KJMMTM" hidden="1">'[16]AMI P &amp; L'!#REF!</definedName>
    <definedName name="BExF6IB8K74Z0AFT05GPOKKZW7C9" hidden="1">'[15]Reco Sheet for Fcast'!$I$9:$J$9</definedName>
    <definedName name="BExF6NUXJI11W2IAZNAM1QWC0459" hidden="1">'[15]Reco Sheet for Fcast'!$F$7:$G$7</definedName>
    <definedName name="BExF6RR76KNVIXGJOVFO8GDILKGZ" hidden="1">'[15]Reco Sheet for Fcast'!$F$15</definedName>
    <definedName name="BExF6ZE8D5CMPJPRWT6S4HM56LPF" hidden="1">'[15]Reco Sheet for Fcast'!$F$11:$G$11</definedName>
    <definedName name="BExF76FV8SF7AJK7B35AL7VTZF6D" hidden="1">'[15]Reco Sheet for Fcast'!$F$8:$G$8</definedName>
    <definedName name="BExF7EOIMC1OYL1N7835KGOI0FIZ" hidden="1">'[15]Reco Sheet for Fcast'!$I$10:$J$10</definedName>
    <definedName name="BExF7K88K7ASGV6RAOAGH52G04VR" localSheetId="2" hidden="1">'[16]AMI P &amp; L'!#REF!</definedName>
    <definedName name="BExF7K88K7ASGV6RAOAGH52G04VR" hidden="1">'[16]AMI P &amp; L'!#REF!</definedName>
    <definedName name="BExF7N83YDEVXDEZQFACS9ZVES27" localSheetId="2" hidden="1">'[16]AMI P &amp; L'!#REF!</definedName>
    <definedName name="BExF7N83YDEVXDEZQFACS9ZVES27" hidden="1">'[16]AMI P &amp; L'!#REF!</definedName>
    <definedName name="BExF7OVDRP3LHNAF2CX4V84CKKIR" hidden="1">'[15]Reco Sheet for Fcast'!$I$7:$J$7</definedName>
    <definedName name="BExF7QO41X2A2SL8UXDNP99GY7U9" hidden="1">'[15]Reco Sheet for Fcast'!$I$8:$J$8</definedName>
    <definedName name="BExF81GI8B8WBHXFTET68A9358BR" hidden="1">'[15]Reco Sheet for Fcast'!$F$10:$G$10</definedName>
    <definedName name="BExGL97US0Y3KXXASUTVR26XLT70" localSheetId="2" hidden="1">'[16]AMI P &amp; L'!#REF!</definedName>
    <definedName name="BExGL97US0Y3KXXASUTVR26XLT70" hidden="1">'[16]AMI P &amp; L'!#REF!</definedName>
    <definedName name="BExGLC7R4C33RO0PID97ZPPVCW4M" hidden="1">'[15]Reco Sheet for Fcast'!$F$11:$G$11</definedName>
    <definedName name="BExGLFIF7HCFSHNQHKEV6RY0WCO3" hidden="1">'[15]Reco Sheet for Fcast'!$F$8:$G$8</definedName>
    <definedName name="BExGLMPD5LHHQXURM0Y3L44P343X" hidden="1">'[15]Reco Sheet for Fcast'!$I$7:$J$7</definedName>
    <definedName name="BExGLTARRL0J772UD2TXEYAVPY6E" hidden="1">'[15]Reco Sheet for Fcast'!$F$6:$G$6</definedName>
    <definedName name="BExGLYE6RZTAAWHJBG2QFJPTDS2Q" hidden="1">'[15]Reco Sheet for Fcast'!$F$7:$G$7</definedName>
    <definedName name="BExGM4DZ65OAQP7MA4LN6QMYZOFF" hidden="1">'[15]Reco Sheet for Fcast'!$F$10:$G$10</definedName>
    <definedName name="BExGM7DV048A50I5ERW750F4VS9C" localSheetId="2" hidden="1">'[18]Capital orders'!#REF!</definedName>
    <definedName name="BExGM7DV048A50I5ERW750F4VS9C" hidden="1">'[18]Capital orders'!#REF!</definedName>
    <definedName name="BExGMCXCWEC9XNUOEMZ61TMI6CUO" hidden="1">'[15]Reco Sheet for Fcast'!$G$2</definedName>
    <definedName name="BExGMJDGIH0MEPC2TUSFUCY2ROTB" localSheetId="2" hidden="1">'[16]AMI P &amp; L'!#REF!</definedName>
    <definedName name="BExGMJDGIH0MEPC2TUSFUCY2ROTB" hidden="1">'[16]AMI P &amp; L'!#REF!</definedName>
    <definedName name="BExGMKPW2HPKN0M0XKF3AZ8YP0D6" hidden="1">'[15]Reco Sheet for Fcast'!$I$10:$J$10</definedName>
    <definedName name="BExGMP2F175LGL6QVSJGP6GKYHHA" hidden="1">'[15]Reco Sheet for Fcast'!$I$8:$J$8</definedName>
    <definedName name="BExGMPIIP8GKML2VVA8OEFL43NCS" hidden="1">'[15]Reco Sheet for Fcast'!$F$6:$G$6</definedName>
    <definedName name="BExGMZ3SRIXLXMWBVOXXV3M4U4YL" hidden="1">'[15]Reco Sheet for Fcast'!$F$7:$G$7</definedName>
    <definedName name="BExGMZ3UBN48IXU1ZEFYECEMZ1IM" hidden="1">'[15]Reco Sheet for Fcast'!$F$6:$G$6</definedName>
    <definedName name="BExGN4I0QATXNZCLZJM1KH1OIJQH" hidden="1">'[15]Reco Sheet for Fcast'!$F$9:$G$9</definedName>
    <definedName name="BExGN9FZ2RWCMSY1YOBJKZMNIM9R" hidden="1">'[15]Reco Sheet for Fcast'!$G$2</definedName>
    <definedName name="BExGNDSIMTHOCXXG6QOGR6DA8SGG" localSheetId="2" hidden="1">'[16]AMI P &amp; L'!#REF!</definedName>
    <definedName name="BExGNDSIMTHOCXXG6QOGR6DA8SGG" hidden="1">'[16]AMI P &amp; L'!#REF!</definedName>
    <definedName name="BExGNN2YQ9BDAZXT2GLCSAPXKIM7" localSheetId="2" hidden="1">'[16]AMI P &amp; L'!#REF!</definedName>
    <definedName name="BExGNN2YQ9BDAZXT2GLCSAPXKIM7" hidden="1">'[16]AMI P &amp; L'!#REF!</definedName>
    <definedName name="BExGNSS0CKRPKHO25R3TDBEL2NHX" hidden="1">'[15]Reco Sheet for Fcast'!$F$6:$G$6</definedName>
    <definedName name="BExGNYH0MO8NOVS85L15G0RWX4GW" hidden="1">'[15]Reco Sheet for Fcast'!$I$7:$J$7</definedName>
    <definedName name="BExGNZO44DEG8CGIDYSEGDUQ531R" localSheetId="2" hidden="1">'[16]AMI P &amp; L'!#REF!</definedName>
    <definedName name="BExGNZO44DEG8CGIDYSEGDUQ531R" hidden="1">'[16]AMI P &amp; L'!#REF!</definedName>
    <definedName name="BExGO2O0V6UYDY26AX8OSN72F77N" hidden="1">'[15]Reco Sheet for Fcast'!$F$11:$G$11</definedName>
    <definedName name="BExGO2YUBOVLYHY1QSIHRE1KLAFV" localSheetId="2" hidden="1">'[16]AMI P &amp; L'!#REF!</definedName>
    <definedName name="BExGO2YUBOVLYHY1QSIHRE1KLAFV" hidden="1">'[16]AMI P &amp; L'!#REF!</definedName>
    <definedName name="BExGO70E2O70LF46V8T26YFPL4V8" hidden="1">'[15]Reco Sheet for Fcast'!$F$9:$G$9</definedName>
    <definedName name="BExGOB25QJMQCQE76MRW9X58OIOO" hidden="1">'[15]Reco Sheet for Fcast'!$I$9:$J$9</definedName>
    <definedName name="BExGODAZKJ9EXMQZNQR5YDBSS525" localSheetId="2" hidden="1">'[16]AMI P &amp; L'!#REF!</definedName>
    <definedName name="BExGODAZKJ9EXMQZNQR5YDBSS525" hidden="1">'[16]AMI P &amp; L'!#REF!</definedName>
    <definedName name="BExGODR8ZSMUC11I56QHSZ686XV5" hidden="1">'[15]Reco Sheet for Fcast'!$F$8:$G$8</definedName>
    <definedName name="BExGOXJDHUDPDT8I8IVGVW9J0R5Q" hidden="1">'[15]Reco Sheet for Fcast'!$I$6:$J$6</definedName>
    <definedName name="BExGPHGT5KDOCMV2EFS4OVKTWBRD" hidden="1">'[15]Reco Sheet for Fcast'!$F$11:$G$11</definedName>
    <definedName name="BExGPID72Y4Y619LWASUQZKZHJNC" hidden="1">'[15]Reco Sheet for Fcast'!$F$15</definedName>
    <definedName name="BExGPPENQIANVGLVQJ77DK5JPRTB" hidden="1">'[15]Reco Sheet for Fcast'!$F$8:$G$8</definedName>
    <definedName name="BExGQ1ZU4967P72AHF4V1D0FOL5C" hidden="1">'[15]Reco Sheet for Fcast'!$I$7:$J$7</definedName>
    <definedName name="BExGQ36ZOMR9GV8T05M605MMOY3Y" localSheetId="2" hidden="1">'[16]AMI P &amp; L'!#REF!</definedName>
    <definedName name="BExGQ36ZOMR9GV8T05M605MMOY3Y" hidden="1">'[16]AMI P &amp; L'!#REF!</definedName>
    <definedName name="BExGQ61DTJ0SBFMDFBAK3XZ9O0ZO" hidden="1">'[15]Reco Sheet for Fcast'!$I$8:$J$8</definedName>
    <definedName name="BExGQ6SG9XEOD0VMBAR22YPZWSTA" hidden="1">'[15]Reco Sheet for Fcast'!$F$6:$G$6</definedName>
    <definedName name="BExGQGJ1A7LNZUS8QSMOG8UNGLMK" hidden="1">'[15]Reco Sheet for Fcast'!$G$2</definedName>
    <definedName name="BExGQPO7ENFEQC0NC6MC9OZR2LHY" hidden="1">'[15]Reco Sheet for Fcast'!$I$8:$J$8</definedName>
    <definedName name="BExGQX0H4EZMXBJTKJJE4ICJWN5O" localSheetId="2" hidden="1">'[16]AMI P &amp; L'!#REF!</definedName>
    <definedName name="BExGQX0H4EZMXBJTKJJE4ICJWN5O" hidden="1">'[16]AMI P &amp; L'!#REF!</definedName>
    <definedName name="BExGR2ENVVMIJQENKY6QPV34HDYB" localSheetId="2" hidden="1">#REF!</definedName>
    <definedName name="BExGR2ENVVMIJQENKY6QPV34HDYB" hidden="1">#REF!</definedName>
    <definedName name="BExGR4CW3WRIID17GGX4MI9ZDHFE" hidden="1">'[15]Reco Sheet for Fcast'!$K$2</definedName>
    <definedName name="BExGR65GJX27MU2OL6NI5PB8XVB4" hidden="1">'[15]Reco Sheet for Fcast'!$H$2:$I$2</definedName>
    <definedName name="BExGR6LQ97HETGS3CT96L4IK0JSH" hidden="1">'[15]Reco Sheet for Fcast'!$I$8:$J$8</definedName>
    <definedName name="BExGR902JCXO7ZLKL3VYXM9XRW3A" localSheetId="2" hidden="1">#REF!</definedName>
    <definedName name="BExGR902JCXO7ZLKL3VYXM9XRW3A" hidden="1">#REF!</definedName>
    <definedName name="BExGR9ATP2LVT7B9OCPSLJ11H9SX" hidden="1">'[15]Reco Sheet for Fcast'!$F$8:$G$8</definedName>
    <definedName name="BExGRA1VE5SDFH8FM4H8YLA70J65" localSheetId="2" hidden="1">#REF!</definedName>
    <definedName name="BExGRA1VE5SDFH8FM4H8YLA70J65" hidden="1">#REF!</definedName>
    <definedName name="BExGREP2D0XVCEBGWU6RQ7KX23Q3" hidden="1">'[15]Reco Sheet for Fcast'!$F$8:$G$8</definedName>
    <definedName name="BExGRUKVVKDL8483WI70VN2QZDGD" hidden="1">'[15]Reco Sheet for Fcast'!$F$7:$G$7</definedName>
    <definedName name="BExGRVXD519NRV2E1ZYNYCW0PMW6" localSheetId="2" hidden="1">#REF!</definedName>
    <definedName name="BExGRVXD519NRV2E1ZYNYCW0PMW6" hidden="1">#REF!</definedName>
    <definedName name="BExGS2IWR5DUNJ1U9PAKIV8CMBNI" hidden="1">'[15]Reco Sheet for Fcast'!$H$2:$I$2</definedName>
    <definedName name="BExGS69P9FFTEOPDS0MWFKF45G47" hidden="1">'[15]Reco Sheet for Fcast'!$G$2</definedName>
    <definedName name="BExGS6F1JFHM5MUJ1RFO50WP6D05" hidden="1">'[15]Reco Sheet for Fcast'!$I$6:$J$6</definedName>
    <definedName name="BExGSA5YB5ZGE4NHDVCZ55TQAJTL" hidden="1">'[15]Reco Sheet for Fcast'!$I$10:$J$10</definedName>
    <definedName name="BExGSARJTLL2AE6NAMXZ7IGZI2M1" localSheetId="2" hidden="1">#REF!</definedName>
    <definedName name="BExGSARJTLL2AE6NAMXZ7IGZI2M1" hidden="1">#REF!</definedName>
    <definedName name="BExGSCEUCQQVDEEKWJ677QTGUVTE" hidden="1">'[15]Reco Sheet for Fcast'!$I$6:$J$6</definedName>
    <definedName name="BExGSQY65LH1PCKKM5WHDW83F35O" localSheetId="2" hidden="1">'[16]AMI P &amp; L'!#REF!</definedName>
    <definedName name="BExGSQY65LH1PCKKM5WHDW83F35O" hidden="1">'[16]AMI P &amp; L'!#REF!</definedName>
    <definedName name="BExGSYW1GKISF0PMUAK3XJK9PEW9" hidden="1">'[15]Reco Sheet for Fcast'!$F$11:$G$11</definedName>
    <definedName name="BExGT0DZJB6LSF6L693UUB9EY1VQ" localSheetId="2" hidden="1">'[16]AMI P &amp; L'!#REF!</definedName>
    <definedName name="BExGT0DZJB6LSF6L693UUB9EY1VQ" hidden="1">'[16]AMI P &amp; L'!#REF!</definedName>
    <definedName name="BExGT0OSYJ4G1RU3EZR9QY6M3SCB" hidden="1">'[15]Reco Sheet for Fcast'!$J$2:$K$2</definedName>
    <definedName name="BExGTGVFIF8HOQXR54SK065A8M4K" hidden="1">'[15]Reco Sheet for Fcast'!$F$10:$G$10</definedName>
    <definedName name="BExGTIYX3OWPIINOGY1E4QQYSKHP" localSheetId="2" hidden="1">'[16]AMI P &amp; L'!#REF!</definedName>
    <definedName name="BExGTIYX3OWPIINOGY1E4QQYSKHP" hidden="1">'[16]AMI P &amp; L'!#REF!</definedName>
    <definedName name="BExGTKGUN0KUU3C0RL2LK98D8MEK" hidden="1">'[15]Reco Sheet for Fcast'!$I$8:$J$8</definedName>
    <definedName name="BExGTQB6STG5OP8F4WFG4MJ1QG32" hidden="1">'[17]Bud Mth'!$F$8:$G$8</definedName>
    <definedName name="BExGTZ046J7VMUG4YPKFN2K8TWB7" hidden="1">'[15]Reco Sheet for Fcast'!$I$7:$J$7</definedName>
    <definedName name="BExGU2G9OPRZRIU9YGF6NX9FUW0J" hidden="1">'[15]Reco Sheet for Fcast'!$I$9:$J$9</definedName>
    <definedName name="BExGU6HTKLRZO8UOI3DTAM5RFDBA" hidden="1">'[15]Reco Sheet for Fcast'!$I$7:$J$7</definedName>
    <definedName name="BExGUDDZXFFQHAF4UZF8ZB1HO7H6" localSheetId="2" hidden="1">'[16]AMI P &amp; L'!#REF!</definedName>
    <definedName name="BExGUDDZXFFQHAF4UZF8ZB1HO7H6" hidden="1">'[16]AMI P &amp; L'!#REF!</definedName>
    <definedName name="BExGUIBXBRHGM97ZX6GBA4ZDQ79C" hidden="1">'[15]Reco Sheet for Fcast'!$F$9:$G$9</definedName>
    <definedName name="BExGUM8D91UNPCOO4TKP9FGX85TF" localSheetId="2" hidden="1">'[16]AMI P &amp; L'!#REF!</definedName>
    <definedName name="BExGUM8D91UNPCOO4TKP9FGX85TF" hidden="1">'[16]AMI P &amp; L'!#REF!</definedName>
    <definedName name="BExGUQF9N9FKI7S0H30WUAEB5LPD" hidden="1">'[15]Reco Sheet for Fcast'!$K$2</definedName>
    <definedName name="BExGUR6BA03XPBK60SQUW197GJ5X" hidden="1">'[15]Reco Sheet for Fcast'!$I$7:$J$7</definedName>
    <definedName name="BExGUVIP60TA4B7X2PFGMBFUSKGX" hidden="1">'[15]Reco Sheet for Fcast'!$F$10:$G$10</definedName>
    <definedName name="BExGUVYZ49VJJQ6ZGHDI0J4Q6VUK" localSheetId="2" hidden="1">'[18]Capital orders'!#REF!</definedName>
    <definedName name="BExGUVYZ49VJJQ6ZGHDI0J4Q6VUK" hidden="1">'[18]Capital orders'!#REF!</definedName>
    <definedName name="BExGUZKF06F209XL1IZWVJEQ82EE" hidden="1">'[15]Reco Sheet for Fcast'!$I$9:$J$9</definedName>
    <definedName name="BExGV2EVT380QHD4AP2RL9MR8L5L" hidden="1">'[15]Reco Sheet for Fcast'!$I$10:$J$10</definedName>
    <definedName name="BExGV4NVN9KBLA14SOD5M7JEE632" hidden="1">'[17]Bud Mth'!$I$9:$J$9</definedName>
    <definedName name="BExGVV6OOLDQ3TXZK51TTF3YX0WN" hidden="1">'[15]Reco Sheet for Fcast'!$F$10:$G$10</definedName>
    <definedName name="BExGW0KVS7U0C87XFZ78QW991IEV" hidden="1">'[15]Reco Sheet for Fcast'!$I$7:$J$7</definedName>
    <definedName name="BExGW2Z7AMPG6H9EXA9ML6EZVGGA" hidden="1">'[15]Reco Sheet for Fcast'!$F$15</definedName>
    <definedName name="BExGWABG5VT5XO1A196RK61AXA8C" hidden="1">'[15]Reco Sheet for Fcast'!$F$7:$G$7</definedName>
    <definedName name="BExGWEO0JDG84NYLEAV5NSOAGMJZ" localSheetId="2" hidden="1">'[16]AMI P &amp; L'!#REF!</definedName>
    <definedName name="BExGWEO0JDG84NYLEAV5NSOAGMJZ" hidden="1">'[16]AMI P &amp; L'!#REF!</definedName>
    <definedName name="BExGWLEOC70Z8QAJTPT2PDHTNM4L" hidden="1">'[15]Reco Sheet for Fcast'!$F$7:$G$7</definedName>
    <definedName name="BExGWNCXLCRTLBVMTXYJ5PHQI6SS" localSheetId="2" hidden="1">'[16]AMI P &amp; L'!#REF!</definedName>
    <definedName name="BExGWNCXLCRTLBVMTXYJ5PHQI6SS" hidden="1">'[16]AMI P &amp; L'!#REF!</definedName>
    <definedName name="BExGX6U988MCFIGDA1282F92U9AA" hidden="1">'[15]Reco Sheet for Fcast'!$F$11:$G$11</definedName>
    <definedName name="BExGX7FTB1CKAT5HUW6H531FIY6I" localSheetId="2" hidden="1">'[16]AMI P &amp; L'!#REF!</definedName>
    <definedName name="BExGX7FTB1CKAT5HUW6H531FIY6I" hidden="1">'[16]AMI P &amp; L'!#REF!</definedName>
    <definedName name="BExGX9DVACJQIZ4GH6YAD2A7F70O" hidden="1">'[15]Reco Sheet for Fcast'!$I$9:$J$9</definedName>
    <definedName name="BExGXDVP2S2Y8Z8Q43I78RCIK3DD" hidden="1">'[15]Reco Sheet for Fcast'!$F$10:$G$10</definedName>
    <definedName name="BExGXJ9W5JU7TT9S0BKL5Y6VVB39" hidden="1">'[15]Reco Sheet for Fcast'!$I$6:$J$6</definedName>
    <definedName name="BExGXP9PLH9HGLX6X9E31SFWH8E0" hidden="1">'[15]Reco Sheet for Fcast'!$J$2:$K$2</definedName>
    <definedName name="BExGXWB73RJ4BASBQTQ8EY0EC1EB" hidden="1">'[15]Reco Sheet for Fcast'!$K$2</definedName>
    <definedName name="BExGXZ0ABB43C7SMRKZHWOSU9EQX" hidden="1">'[15]Reco Sheet for Fcast'!$F$8:$G$8</definedName>
    <definedName name="BExGY6SU3SYVCJ3AG2ITY59SAZ5A" hidden="1">'[15]Reco Sheet for Fcast'!$F$15:$G$16</definedName>
    <definedName name="BExGY6YA4P5KMY2VHT0DYK3YTFAX" hidden="1">'[15]Reco Sheet for Fcast'!$F$9:$G$9</definedName>
    <definedName name="BExGY8G88PVVRYHPHRPJZFSX6HSC" hidden="1">'[15]Reco Sheet for Fcast'!$F$8:$G$8</definedName>
    <definedName name="BExGYC718HTZ80PNKYPVIYGRJVF6" hidden="1">'[15]Reco Sheet for Fcast'!$I$7:$J$7</definedName>
    <definedName name="BExGYCNATXZY2FID93B17YWIPPRD" hidden="1">'[15]Reco Sheet for Fcast'!$G$2</definedName>
    <definedName name="BExGYGJJJ3BBCQAOA51WHP01HN73" hidden="1">'[15]Reco Sheet for Fcast'!$F$11:$G$11</definedName>
    <definedName name="BExGYJE09NMFU592QN78WBPFJH50" localSheetId="2" hidden="1">#REF!</definedName>
    <definedName name="BExGYJE09NMFU592QN78WBPFJH50" hidden="1">#REF!</definedName>
    <definedName name="BExGYOS6TV2C72PLRFU8RP1I58GY" hidden="1">'[15]Reco Sheet for Fcast'!$F$8:$G$8</definedName>
    <definedName name="BExGZJ78ZWZCVHZ3BKEKFJZ6MAEO" hidden="1">'[15]Reco Sheet for Fcast'!$I$11:$J$11</definedName>
    <definedName name="BExGZOLH2QV73J3M9IWDDPA62TP4" hidden="1">'[15]Reco Sheet for Fcast'!$I$9:$J$9</definedName>
    <definedName name="BExGZP1PWGFKVVVN4YDIS22DZPCR" hidden="1">'[15]Reco Sheet for Fcast'!$I$6:$J$6</definedName>
    <definedName name="BExH00L21GZX5YJJGVMOAWBERLP5" hidden="1">'[15]Reco Sheet for Fcast'!$I$9:$J$9</definedName>
    <definedName name="BExH02ZD6VAY1KQLAQYBBI6WWIZB" localSheetId="2" hidden="1">'[16]AMI P &amp; L'!#REF!</definedName>
    <definedName name="BExH02ZD6VAY1KQLAQYBBI6WWIZB" hidden="1">'[16]AMI P &amp; L'!#REF!</definedName>
    <definedName name="BExH08Z6LQCGGSGSAILMHX4X7JMD" hidden="1">'[15]Reco Sheet for Fcast'!$I$6:$J$6</definedName>
    <definedName name="BExH09VINWGY7QSDNGT9BDVKS3JQ" localSheetId="2" hidden="1">#REF!</definedName>
    <definedName name="BExH09VINWGY7QSDNGT9BDVKS3JQ" hidden="1">#REF!</definedName>
    <definedName name="BExH0KT9Z8HEVRRQRGQ8YHXRLIJA" hidden="1">'[15]Reco Sheet for Fcast'!$I$9:$J$9</definedName>
    <definedName name="BExH0M0FDN12YBOCKL3XL2Z7T7Y8" hidden="1">'[15]Reco Sheet for Fcast'!$F$10:$G$10</definedName>
    <definedName name="BExH0O9G06YPZ5TN9RYT326I1CP2" hidden="1">'[15]Reco Sheet for Fcast'!$F$7:$G$7</definedName>
    <definedName name="BExH0WNJAKTJRCKMTX8O4KNMIIJM" localSheetId="2" hidden="1">'[16]AMI P &amp; L'!#REF!</definedName>
    <definedName name="BExH0WNJAKTJRCKMTX8O4KNMIIJM" hidden="1">'[16]AMI P &amp; L'!#REF!</definedName>
    <definedName name="BExH12Y4WX542WI3ZEM15AK4UM9J" hidden="1">'[15]Reco Sheet for Fcast'!$F$7:$G$7</definedName>
    <definedName name="BExH1FDTQXR9QQ31WDB7OPXU7MPT" localSheetId="2" hidden="1">'[16]AMI P &amp; L'!#REF!</definedName>
    <definedName name="BExH1FDTQXR9QQ31WDB7OPXU7MPT" hidden="1">'[16]AMI P &amp; L'!#REF!</definedName>
    <definedName name="BExH1FOMEUIJNIDJAUY0ZQFBJSY9" hidden="1">'[15]Reco Sheet for Fcast'!$I$6:$J$6</definedName>
    <definedName name="BExH1IDQM8I99T9BKP4XNASNIKR8" localSheetId="2" hidden="1">#REF!</definedName>
    <definedName name="BExH1IDQM8I99T9BKP4XNASNIKR8" hidden="1">#REF!</definedName>
    <definedName name="BExH1JFFHEBFX9BWJMNIA3N66R3Z" hidden="1">'[15]Reco Sheet for Fcast'!$F$10:$G$10</definedName>
    <definedName name="BExH1Z0GIUSVTF2H1G1I3PDGBNK2" hidden="1">'[15]Reco Sheet for Fcast'!$K$2</definedName>
    <definedName name="BExH225UTM6S9FW4MUDZS7F1PQSH" hidden="1">'[15]Reco Sheet for Fcast'!$I$7:$J$7</definedName>
    <definedName name="BExH23271RF7AYZ542KHQTH68GQ7" hidden="1">'[15]Reco Sheet for Fcast'!$F$10:$G$10</definedName>
    <definedName name="BExH2GJQR4JALNB314RY0LDI49VH" hidden="1">'[15]Reco Sheet for Fcast'!$I$7:$J$7</definedName>
    <definedName name="BExH2JZR49T7644JFVE7B3N7RZM9" hidden="1">'[15]Reco Sheet for Fcast'!$I$6:$J$6</definedName>
    <definedName name="BExH2WKXV8X5S2GSBBTWGI0NLNAH" hidden="1">'[15]Reco Sheet for Fcast'!$H$2:$I$2</definedName>
    <definedName name="BExH2XS1UFYFGU0S0EBXX90W2WE8" hidden="1">'[15]Reco Sheet for Fcast'!$I$9:$J$9</definedName>
    <definedName name="BExH2XS2TND9SB0GC295R4FP6K5Y" hidden="1">'[15]Reco Sheet for Fcast'!$I$2:$J$2</definedName>
    <definedName name="BExH2ZA0SZ4SSITL50NA8LZ3OEX6" localSheetId="2" hidden="1">'[16]AMI P &amp; L'!#REF!</definedName>
    <definedName name="BExH2ZA0SZ4SSITL50NA8LZ3OEX6" hidden="1">'[16]AMI P &amp; L'!#REF!</definedName>
    <definedName name="BExH31Z3JNVJPESWKXHILGXZHP2M" hidden="1">'[15]Reco Sheet for Fcast'!$F$6:$G$6</definedName>
    <definedName name="BExH37TLURRTF1YO0TUV9JOJ0C78" localSheetId="2" hidden="1">#REF!</definedName>
    <definedName name="BExH37TLURRTF1YO0TUV9JOJ0C78" hidden="1">#REF!</definedName>
    <definedName name="BExH3E9HZ3QJCDZW7WI7YACFQCHE" hidden="1">'[15]Reco Sheet for Fcast'!$F$9:$G$9</definedName>
    <definedName name="BExH3IRB6764RQ5HBYRLH6XCT29X" hidden="1">'[15]Reco Sheet for Fcast'!$I$10:$J$10</definedName>
    <definedName name="BExIG2U8V6RSB47SXLCQG3Q68YRO" hidden="1">'[15]Reco Sheet for Fcast'!$G$2</definedName>
    <definedName name="BExIG5JDFDNKGLHGNDY7U8KIF9NT" localSheetId="2" hidden="1">'[16]AMI P &amp; L'!#REF!</definedName>
    <definedName name="BExIG5JDFDNKGLHGNDY7U8KIF9NT" hidden="1">'[16]AMI P &amp; L'!#REF!</definedName>
    <definedName name="BExIGJBO8R13LV7CZ7C1YCP974NN" hidden="1">'[15]Reco Sheet for Fcast'!$F$10:$G$10</definedName>
    <definedName name="BExIGWT86FPOEYTI8GXCGU5Y3KGK" localSheetId="2" hidden="1">'[16]AMI P &amp; L'!#REF!</definedName>
    <definedName name="BExIGWT86FPOEYTI8GXCGU5Y3KGK" hidden="1">'[16]AMI P &amp; L'!#REF!</definedName>
    <definedName name="BExIHBHXA7E7VUTBVHXXXCH3A5CL" hidden="1">'[15]Reco Sheet for Fcast'!$I$9:$J$9</definedName>
    <definedName name="BExIHPQCQTGEW8QOJVIQ4VX0P6DX" hidden="1">'[15]Reco Sheet for Fcast'!$I$9:$J$9</definedName>
    <definedName name="BExII1KN91Q7DLW0UB7W2TJ5ACT9" hidden="1">'[15]Reco Sheet for Fcast'!$I$9:$J$9</definedName>
    <definedName name="BExII50LI8I0CDOOZEMIVHVA2V95" hidden="1">'[15]Reco Sheet for Fcast'!$I$11:$J$11</definedName>
    <definedName name="BExIIXMY38TQD12CVV4S57L3I809" hidden="1">'[15]Reco Sheet for Fcast'!$I$9:$J$9</definedName>
    <definedName name="BExIIY37NEVU2LGS1JE4VR9AN6W4" hidden="1">'[15]Reco Sheet for Fcast'!$I$11:$J$11</definedName>
    <definedName name="BExIIYJAGXR8TPZ1KCYM7EGJ79UW" hidden="1">'[15]Reco Sheet for Fcast'!$I$9:$J$9</definedName>
    <definedName name="BExIJ3160YCWGAVEU0208ZGXXG3P" hidden="1">'[15]Reco Sheet for Fcast'!$I$7:$J$7</definedName>
    <definedName name="BExIJFGZJ5ED9D6KAY4PGQYLELAX" localSheetId="2" hidden="1">'[16]AMI P &amp; L'!#REF!</definedName>
    <definedName name="BExIJFGZJ5ED9D6KAY4PGQYLELAX" hidden="1">'[16]AMI P &amp; L'!#REF!</definedName>
    <definedName name="BExIJM2EOJY1E8YQ1ZS3GHTIQQRM" localSheetId="2" hidden="1">'[18]Capital orders'!#REF!</definedName>
    <definedName name="BExIJM2EOJY1E8YQ1ZS3GHTIQQRM" hidden="1">'[18]Capital orders'!#REF!</definedName>
    <definedName name="BExIJQ3XPPSZ585U2ER0RSSC71PK" localSheetId="2" hidden="1">#REF!</definedName>
    <definedName name="BExIJQ3XPPSZ585U2ER0RSSC71PK" hidden="1">#REF!</definedName>
    <definedName name="BExIJQK80ZEKSTV62E59AYJYUNLI" hidden="1">'[15]Reco Sheet for Fcast'!$F$6:$G$6</definedName>
    <definedName name="BExIJRLX3M0YQLU1D5Y9V7HM5QNM" hidden="1">'[15]Reco Sheet for Fcast'!$I$8:$J$8</definedName>
    <definedName name="BExIJV22J0QA7286KNPMHO1ZUCB3" hidden="1">'[15]Reco Sheet for Fcast'!$I$9:$J$9</definedName>
    <definedName name="BExIJVI6OC7B6ZE9V4PAOYZXKNER" hidden="1">'[15]Reco Sheet for Fcast'!$F$9:$G$9</definedName>
    <definedName name="BExIJWK0NGTGQ4X7D5VIVXD14JHI" hidden="1">'[15]Reco Sheet for Fcast'!$I$11:$J$11</definedName>
    <definedName name="BExIJWPCIYINEJUTXU74VK7WG031" hidden="1">'[15]Reco Sheet for Fcast'!$F$11:$G$11</definedName>
    <definedName name="BExIK7CGQS2B8BVWBEP2KKWMVHK9" hidden="1">'[17]Bud Mth'!$J$2:$K$2</definedName>
    <definedName name="BExIKHTXPZR5A8OHB6HDP6QWDHAD" hidden="1">'[15]Reco Sheet for Fcast'!$I$6:$J$6</definedName>
    <definedName name="BExIKMMJOETSAXJYY1SIKM58LMA2" hidden="1">'[15]Reco Sheet for Fcast'!$G$2</definedName>
    <definedName name="BExIKN2SLYNFHS9SQHJSB0NE57OF" hidden="1">'[15]Reco Sheet for Fcast'!$I$6:$J$6</definedName>
    <definedName name="BExIKRF6AQ6VOO9KCIWSM6FY8M7D" hidden="1">'[15]Reco Sheet for Fcast'!$F$11:$G$11</definedName>
    <definedName name="BExIKTYZESFT3LC0ASFMFKSE0D1X" hidden="1">'[15]Reco Sheet for Fcast'!$G$2</definedName>
    <definedName name="BExIKXVA6M8K0PTRYAGXS666L335" hidden="1">'[15]Reco Sheet for Fcast'!$G$2</definedName>
    <definedName name="BExIL0PMZ2SXK9R6MLP43KBU1J2P" hidden="1">'[15]Reco Sheet for Fcast'!$I$11:$J$11</definedName>
    <definedName name="BExILAAXRTRAD18K74M6MGUEEPUM" hidden="1">'[15]Reco Sheet for Fcast'!$F$6:$G$6</definedName>
    <definedName name="BExILG5F338C0FFLMVOKMKF8X5ZP" localSheetId="2" hidden="1">'[16]AMI P &amp; L'!#REF!</definedName>
    <definedName name="BExILG5F338C0FFLMVOKMKF8X5ZP" hidden="1">'[16]AMI P &amp; L'!#REF!</definedName>
    <definedName name="BExILGQTQM0HOD0BJI90YO7GOIN3" hidden="1">'[15]Reco Sheet for Fcast'!$I$10:$J$10</definedName>
    <definedName name="BExILTHIEYYOIUWRZ5LLF1T70AJ7" hidden="1">'[15]Reco Sheet for Fcast'!$I$10:$J$10</definedName>
    <definedName name="BExIM9DBUB7ZGF4B20FVUO9QGOX2" hidden="1">'[15]Reco Sheet for Fcast'!$F$7:$G$7</definedName>
    <definedName name="BExIMGK9Z94TFPWWZFMD10HV0IF6" hidden="1">'[15]Reco Sheet for Fcast'!$I$11:$J$11</definedName>
    <definedName name="BExIMPEGKG18TELVC33T4OQTNBWC" hidden="1">'[15]Reco Sheet for Fcast'!$F$10:$G$10</definedName>
    <definedName name="BExIN4OR435DL1US13JQPOQK8GD5" hidden="1">'[15]Reco Sheet for Fcast'!$K$2</definedName>
    <definedName name="BExIN5ACO87Q5P34GNK1QC1WWACK" hidden="1">'[17]Bud Mth'!$F$6:$G$6</definedName>
    <definedName name="BExINI6A7H3KSFRFA6UBBDPKW37F" hidden="1">'[15]Reco Sheet for Fcast'!$F$10:$G$10</definedName>
    <definedName name="BExINIMK8XC3JOBT2EXYFHHH52H0" hidden="1">'[15]Reco Sheet for Fcast'!$I$11:$J$11</definedName>
    <definedName name="BExINLX401ZKEGWU168DS4JUM2J6" localSheetId="2" hidden="1">'[16]AMI P &amp; L'!#REF!</definedName>
    <definedName name="BExINLX401ZKEGWU168DS4JUM2J6" hidden="1">'[16]AMI P &amp; L'!#REF!</definedName>
    <definedName name="BExINMYYJO1FTV1CZF6O5XCFAMQX" localSheetId="2" hidden="1">'[16]AMI P &amp; L'!#REF!</definedName>
    <definedName name="BExINMYYJO1FTV1CZF6O5XCFAMQX" hidden="1">'[16]AMI P &amp; L'!#REF!</definedName>
    <definedName name="BExINP2H4KI05FRFV5PKZFE00HKO" hidden="1">'[15]Reco Sheet for Fcast'!$I$6:$J$6</definedName>
    <definedName name="BExINZELVWYGU876QUUZCIMXPBQC" hidden="1">'[15]Reco Sheet for Fcast'!$I$8:$J$8</definedName>
    <definedName name="BExIOCQUQHKUU1KONGSDOLQTQEIC" hidden="1">'[15]Reco Sheet for Fcast'!$G$2</definedName>
    <definedName name="BExIOFL8Y5O61VLKTB4H20IJNWS1" hidden="1">'[15]Reco Sheet for Fcast'!$F$6:$G$6</definedName>
    <definedName name="BExIOKTZXH2A908F83ANDHGHNJ07" localSheetId="2" hidden="1">#REF!</definedName>
    <definedName name="BExIOKTZXH2A908F83ANDHGHNJ07" hidden="1">#REF!</definedName>
    <definedName name="BExIOMBXRW5NS4ZPYX9G5QREZ5J6" hidden="1">'[15]Reco Sheet for Fcast'!$F$11:$G$11</definedName>
    <definedName name="BExIORA3GK78T7C7SNBJJUONJ0LS" hidden="1">'[15]Reco Sheet for Fcast'!$F$15</definedName>
    <definedName name="BExIORFDXP4AVIEBLSTZ8ETSXMNM" hidden="1">'[15]Reco Sheet for Fcast'!$I$7:$J$7</definedName>
    <definedName name="BExIOTZ5EFZ2NASVQ05RH15HRSW6" hidden="1">'[15]Reco Sheet for Fcast'!$F$15</definedName>
    <definedName name="BExIP5TB0T9V3OKFX0GV0526AQ3D" localSheetId="2" hidden="1">#REF!</definedName>
    <definedName name="BExIP5TB0T9V3OKFX0GV0526AQ3D" hidden="1">#REF!</definedName>
    <definedName name="BExIP8YNN6UUE1GZ223SWH7DLGKO" hidden="1">'[15]Reco Sheet for Fcast'!$I$7:$J$7</definedName>
    <definedName name="BExIPAB4AOL592OJCC1CFAXTLF1A" hidden="1">'[15]Reco Sheet for Fcast'!$I$6:$J$6</definedName>
    <definedName name="BExIPB25DKX4S2ZCKQN7KWSC3JBF" hidden="1">'[15]Reco Sheet for Fcast'!$F$11:$G$11</definedName>
    <definedName name="BExIPDLT8JYAMGE5HTN4D1YHZF3V" localSheetId="2" hidden="1">'[16]AMI P &amp; L'!#REF!</definedName>
    <definedName name="BExIPDLT8JYAMGE5HTN4D1YHZF3V" hidden="1">'[16]AMI P &amp; L'!#REF!</definedName>
    <definedName name="BExIPG040Q08EWIWL6CAVR3GRI43" hidden="1">'[15]Reco Sheet for Fcast'!$I$7:$J$7</definedName>
    <definedName name="BExIPKNFUDPDKOSH5GHDVNA8D66S" hidden="1">'[15]Reco Sheet for Fcast'!$I$11:$J$11</definedName>
    <definedName name="BExIQ1VS9A2FHVD9TUHKG9K8EVVP" hidden="1">'[15]Reco Sheet for Fcast'!$F$11:$G$11</definedName>
    <definedName name="BExIQ3J19L30PSQ2CXNT6IHW0I7V" hidden="1">'[15]Reco Sheet for Fcast'!$I$9:$J$9</definedName>
    <definedName name="BExIQ3OJ7M04XCY276IO0LJA5XUK" hidden="1">'[15]Reco Sheet for Fcast'!$F$11:$G$11</definedName>
    <definedName name="BExIQ5S19ITB0NDRUN4XV7B905ED" hidden="1">'[15]Reco Sheet for Fcast'!$F$15</definedName>
    <definedName name="BExIQ9TMQT2EIXSVQW7GVSOAW2VJ" hidden="1">'[15]Reco Sheet for Fcast'!$I$8:$J$8</definedName>
    <definedName name="BExIQBMDE1L6J4H27K1FMSHQKDSE" hidden="1">'[15]Reco Sheet for Fcast'!$I$8:$J$8</definedName>
    <definedName name="BExIQE65LVXUOF3UZFO7SDHFJH22" hidden="1">'[15]Reco Sheet for Fcast'!$G$2</definedName>
    <definedName name="BExIQG9OO2KKBOWTMD1OXY36TEGA" hidden="1">'[15]Reco Sheet for Fcast'!$F$10:$G$10</definedName>
    <definedName name="BExIQMV2D77A07E403GAA7CYB8C2" hidden="1">'[15]Reco Sheet for Fcast'!$C$15:$D$23</definedName>
    <definedName name="BExIQX1XBB31HZTYEEVOBSE3C5A6" hidden="1">'[15]Reco Sheet for Fcast'!$I$10:$J$10</definedName>
    <definedName name="BExIR2ALYRP9FW99DK2084J7IIDC" hidden="1">'[15]Reco Sheet for Fcast'!$I$10:$J$10</definedName>
    <definedName name="BExIR8FQETPTQYW37DBVDWG3J4JW" hidden="1">'[15]Reco Sheet for Fcast'!$F$7:$G$7</definedName>
    <definedName name="BExIRBVWGULCWXZ0NA6HCLFX8VW6" hidden="1">'[17]Bud Mth'!$I$9:$J$9</definedName>
    <definedName name="BExIRRBGTY01OQOI3U5SW59RFDFI" hidden="1">'[15]Reco Sheet for Fcast'!$I$8:$J$8</definedName>
    <definedName name="BExIS4T0DRF57HYO7OGG72KBOFOI" hidden="1">'[15]Reco Sheet for Fcast'!$F$15:$G$34</definedName>
    <definedName name="BExIS77BJDDK18PGI9DSEYZPIL7P" hidden="1">'[15]Reco Sheet for Fcast'!$F$10:$G$10</definedName>
    <definedName name="BExIS8USL1T3Z97CZ30HJ98E2GXQ" hidden="1">'[15]Reco Sheet for Fcast'!$F$9:$G$9</definedName>
    <definedName name="BExISC5B700MZUBFTQ9K4IKTF7HR" hidden="1">'[15]Reco Sheet for Fcast'!$K$2</definedName>
    <definedName name="BExISDHXS49S1H56ENBPRF1NLD5C" hidden="1">'[15]Reco Sheet for Fcast'!$I$6:$J$6</definedName>
    <definedName name="BExISM1JLV54A21A164IURMPGUMU" hidden="1">'[15]Reco Sheet for Fcast'!$F$7:$G$7</definedName>
    <definedName name="BExISOL5FNHZHVLEZZZZ47YXZ5QS" localSheetId="2" hidden="1">#REF!</definedName>
    <definedName name="BExISOL5FNHZHVLEZZZZ47YXZ5QS" hidden="1">#REF!</definedName>
    <definedName name="BExISRFKJYUZ4AKW44IJF7RF9Y90" hidden="1">'[15]Reco Sheet for Fcast'!$F$10:$G$10</definedName>
    <definedName name="BExIT1MK8TBAK3SNP36A8FKDQSOK" hidden="1">'[15]Reco Sheet for Fcast'!$F$11:$G$11</definedName>
    <definedName name="BExIT7RP2B89RX2C5P1P5H2DY1CI" localSheetId="2" hidden="1">#REF!</definedName>
    <definedName name="BExIT7RP2B89RX2C5P1P5H2DY1CI" hidden="1">#REF!</definedName>
    <definedName name="BExITBNYANV2S8KD56GOGCKW393R" hidden="1">'[15]Reco Sheet for Fcast'!$F$9:$G$9</definedName>
    <definedName name="BExIU6ZCS275CPHR7BIJ2SCIXCP7" localSheetId="2" hidden="1">#REF!</definedName>
    <definedName name="BExIU6ZCS275CPHR7BIJ2SCIXCP7" hidden="1">#REF!</definedName>
    <definedName name="BExIUD4OJGH65NFNQ4VMCE3R4J1X" hidden="1">'[15]Reco Sheet for Fcast'!$F$7:$G$7</definedName>
    <definedName name="BExIUTB5OAAXYW0OFMP0PS40SPOB" hidden="1">'[15]Reco Sheet for Fcast'!$I$10:$J$10</definedName>
    <definedName name="BExIUUT2MHIOV6R3WHA0DPM1KBKY" localSheetId="2" hidden="1">'[16]AMI P &amp; L'!#REF!</definedName>
    <definedName name="BExIUUT2MHIOV6R3WHA0DPM1KBKY" hidden="1">'[16]AMI P &amp; L'!#REF!</definedName>
    <definedName name="BExIUYPDT1AM6MWGWQS646PIZIWC" hidden="1">'[15]Reco Sheet for Fcast'!$I$10:$J$10</definedName>
    <definedName name="BExIV0I2O9F8D1UK1SI8AEYR6U0A" hidden="1">'[15]Reco Sheet for Fcast'!$G$2</definedName>
    <definedName name="BExIV2LM38XPLRTWT0R44TMQ59E5" hidden="1">'[15]Reco Sheet for Fcast'!$F$15</definedName>
    <definedName name="BExIV3CMY91WXOF56UOYD0AUHJ3N" localSheetId="2" hidden="1">#REF!</definedName>
    <definedName name="BExIV3CMY91WXOF56UOYD0AUHJ3N" hidden="1">#REF!</definedName>
    <definedName name="BExIV3HY4S0YRV1F7XEMF2YHAR2I" hidden="1">'[15]Reco Sheet for Fcast'!$I$10:$J$10</definedName>
    <definedName name="BExIV6HUZFRIFLXW2SICKGTAH1PV" hidden="1">'[15]Reco Sheet for Fcast'!$I$11:$J$11</definedName>
    <definedName name="BExIVCXWL6H5LD9DHDIA4F5U9TQL" hidden="1">'[15]Reco Sheet for Fcast'!$F$15</definedName>
    <definedName name="BExIVMOIPSEWSIHIDDLOXESQ28A0" hidden="1">'[15]Reco Sheet for Fcast'!$F$11:$G$11</definedName>
    <definedName name="BExIVNVNJX9BYDLC88NG09YF5XQ6" hidden="1">'[15]Reco Sheet for Fcast'!$I$9:$J$9</definedName>
    <definedName name="BExIVOH8Z5N2NCDXBL9INQNLC76M" localSheetId="2" hidden="1">'[18]Capital orders'!#REF!</definedName>
    <definedName name="BExIVOH8Z5N2NCDXBL9INQNLC76M" hidden="1">'[18]Capital orders'!#REF!</definedName>
    <definedName name="BExIVQVKLMGSRYT1LFZH0KUIA4OR" hidden="1">'[15]Reco Sheet for Fcast'!$I$11:$J$11</definedName>
    <definedName name="BExIVYTFI35KNR2XSA6N8OJYUTUR" localSheetId="2" hidden="1">'[16]AMI P &amp; L'!#REF!</definedName>
    <definedName name="BExIVYTFI35KNR2XSA6N8OJYUTUR" hidden="1">'[16]AMI P &amp; L'!#REF!</definedName>
    <definedName name="BExIWB3SY3WRIVIOF988DNNODBOA" hidden="1">'[15]Reco Sheet for Fcast'!$G$2</definedName>
    <definedName name="BExIWB99CG0H52LRD6QWPN4L6DV2" hidden="1">'[15]Reco Sheet for Fcast'!$F$8:$G$8</definedName>
    <definedName name="BExIWG1W7XP9DFYYSZAIOSHM0QLQ" localSheetId="2" hidden="1">'[16]AMI P &amp; L'!#REF!</definedName>
    <definedName name="BExIWG1W7XP9DFYYSZAIOSHM0QLQ" hidden="1">'[16]AMI P &amp; L'!#REF!</definedName>
    <definedName name="BExIWH3KUK94B7833DD4TB0Y6KP9" hidden="1">'[15]Reco Sheet for Fcast'!$F$6:$G$6</definedName>
    <definedName name="BExIWKE9MGIDWORBI43AWTUNYFAN" hidden="1">'[15]Reco Sheet for Fcast'!$K$2</definedName>
    <definedName name="BExIX34PM5DBTRHRQWP6PL6WIX88" hidden="1">'[15]Reco Sheet for Fcast'!$F$8:$G$8</definedName>
    <definedName name="BExIX5OAP9KSUE5SIZCW9P39Q4WE" hidden="1">'[15]Reco Sheet for Fcast'!$I$10:$J$10</definedName>
    <definedName name="BExIX69Y0CM4OW8NEPQXX4ORSAT2" hidden="1">'[15]Reco Sheet for Fcast'!$C$15:$D$23</definedName>
    <definedName name="BExIXGRJPVJMUDGSG7IHPXPNO69B" hidden="1">'[15]Reco Sheet for Fcast'!$G$2</definedName>
    <definedName name="BExIXM5R87ZL3FHALWZXYCPHGX3E" hidden="1">'[15]Reco Sheet for Fcast'!$F$7:$G$7</definedName>
    <definedName name="BExIXS036ZCKT2Z8XZKLZ8PFWQGL" hidden="1">'[15]Reco Sheet for Fcast'!$I$7:$J$7</definedName>
    <definedName name="BExIXY5CF9PFM0P40AZ4U51TMWV0" hidden="1">'[15]Reco Sheet for Fcast'!$F$9:$G$9</definedName>
    <definedName name="BExIYEXJBK8JDWIRSVV4RJSKZVV1" hidden="1">'[15]Reco Sheet for Fcast'!$I$8:$J$8</definedName>
    <definedName name="BExIYI2RH0K4225XO970K2IQ1E79" localSheetId="2" hidden="1">'[16]AMI P &amp; L'!#REF!</definedName>
    <definedName name="BExIYI2RH0K4225XO970K2IQ1E79" hidden="1">'[16]AMI P &amp; L'!#REF!</definedName>
    <definedName name="BExIYMPZ0KS2KOJFQAUQJ77L7701" hidden="1">'[15]Reco Sheet for Fcast'!$G$2</definedName>
    <definedName name="BExIYP9Q6FV9T0R9G3UDKLS4TTYX" hidden="1">'[15]Reco Sheet for Fcast'!$F$6:$G$6</definedName>
    <definedName name="BExIYZGLDQ1TN7BIIN4RLDP31GIM" hidden="1">'[15]Reco Sheet for Fcast'!$F$8:$G$8</definedName>
    <definedName name="BExIZ4K0EZJK6PW3L8SVKTJFSWW9" hidden="1">'[15]Reco Sheet for Fcast'!$F$15:$F$15</definedName>
    <definedName name="BExIZAECINL6JE573R3GB2W6M9LF" localSheetId="2" hidden="1">#REF!</definedName>
    <definedName name="BExIZAECINL6JE573R3GB2W6M9LF" hidden="1">#REF!</definedName>
    <definedName name="BExIZAECOEZGBAO29QMV14E6XDIV" hidden="1">'[15]Reco Sheet for Fcast'!$G$2:$H$2</definedName>
    <definedName name="BExIZKVXYD5O2JBU81F2UFJZLLSI" hidden="1">'[15]Reco Sheet for Fcast'!$F$8:$G$8</definedName>
    <definedName name="BExIZPZDHC8HGER83WHCZAHOX7LK" hidden="1">'[15]Reco Sheet for Fcast'!$F$11:$G$11</definedName>
    <definedName name="BExIZS2X10QUS4CITNIUIELXAFAJ" localSheetId="2" hidden="1">#REF!</definedName>
    <definedName name="BExIZS2X10QUS4CITNIUIELXAFAJ" hidden="1">#REF!</definedName>
    <definedName name="BExIZY2PUZ0OF9YKK1B13IW0VS6G" hidden="1">'[15]Reco Sheet for Fcast'!$F$15</definedName>
    <definedName name="BExJ08KBRR2XMWW3VZMPSQKXHZUH" localSheetId="2" hidden="1">'[16]AMI P &amp; L'!#REF!</definedName>
    <definedName name="BExJ08KBRR2XMWW3VZMPSQKXHZUH" hidden="1">'[16]AMI P &amp; L'!#REF!</definedName>
    <definedName name="BExJ0DYJWXGE7DA39PYL3WM05U9O" hidden="1">'[15]Reco Sheet for Fcast'!$F$15</definedName>
    <definedName name="BExJ0MY8SY5J5V50H3UKE78ODTVB" hidden="1">'[15]Reco Sheet for Fcast'!$I$8:$J$8</definedName>
    <definedName name="BExJ0SCG7GD0KHI9T46FKP68270U" localSheetId="2" hidden="1">'[18]Capital orders'!#REF!</definedName>
    <definedName name="BExJ0SCG7GD0KHI9T46FKP68270U" hidden="1">'[18]Capital orders'!#REF!</definedName>
    <definedName name="BExJ0YC98G37ML4N8FLP8D95EFRF" hidden="1">'[15]Reco Sheet for Fcast'!$G$2</definedName>
    <definedName name="BExKCDYKAEV45AFXHVHZZ62E5BM3" hidden="1">'[15]Reco Sheet for Fcast'!$G$2</definedName>
    <definedName name="BExKDKO0W4AGQO1V7K6Q4VM750FT" hidden="1">'[15]Reco Sheet for Fcast'!$F$11:$G$11</definedName>
    <definedName name="BExKDLF10G7W77J87QWH3ZGLUCLW" hidden="1">'[15]Reco Sheet for Fcast'!$I$10:$J$10</definedName>
    <definedName name="BExKDYWMP2XKZPZZ3JN74IZA31I4" localSheetId="2" hidden="1">#REF!</definedName>
    <definedName name="BExKDYWMP2XKZPZZ3JN74IZA31I4" hidden="1">#REF!</definedName>
    <definedName name="BExKEFE0I3MT6ZLC4T1L9465HKTN" hidden="1">'[15]Reco Sheet for Fcast'!$F$8:$G$8</definedName>
    <definedName name="BExKEK6O5BVJP4VY02FY7JNAZ6BT" hidden="1">'[15]Reco Sheet for Fcast'!$I$6:$J$6</definedName>
    <definedName name="BExKEKXK6E6QX339ELPXDIRZSJE0" hidden="1">'[15]Reco Sheet for Fcast'!$I$7:$J$7</definedName>
    <definedName name="BExKEOOIBMP7N8033EY2CJYCBX6H" hidden="1">'[15]Reco Sheet for Fcast'!$F$10:$G$10</definedName>
    <definedName name="BExKEW0RR5LA3VC46A2BEOOMQE56" hidden="1">'[15]Reco Sheet for Fcast'!$F$8:$G$8</definedName>
    <definedName name="BExKFA3VI1CZK21SM0N3LZWT9LA1" hidden="1">'[15]Reco Sheet for Fcast'!$F$11:$G$11</definedName>
    <definedName name="BExKFINBFV5J2NFRCL4YUO3YF0ZE" hidden="1">'[15]Reco Sheet for Fcast'!$F$11:$G$11</definedName>
    <definedName name="BExKFISRBFACTAMJSALEYMY66F6X" hidden="1">'[15]Reco Sheet for Fcast'!$F$8:$G$8</definedName>
    <definedName name="BExKFOSK5DJ151C4E8544UWMYTOC" hidden="1">'[15]Reco Sheet for Fcast'!$I$7:$J$7</definedName>
    <definedName name="BExKFYJC4EVEV54F82K6VKP7Q3OU" hidden="1">'[15]Reco Sheet for Fcast'!$I$6:$J$6</definedName>
    <definedName name="BExKG4IYHBKQQ8J8FN10GB2IKO33" hidden="1">'[15]Reco Sheet for Fcast'!$I$8:$J$8</definedName>
    <definedName name="BExKGF0L44S78D33WMQ1A75TRKB9" hidden="1">'[15]Reco Sheet for Fcast'!$I$10:$J$10</definedName>
    <definedName name="BExKGFRN31B3G20LMQ4LRF879J68" hidden="1">'[15]Reco Sheet for Fcast'!$I$8:$J$8</definedName>
    <definedName name="BExKGJD3U3ADZILP20U3EURP0UQP" hidden="1">'[15]Reco Sheet for Fcast'!$I$9:$J$9</definedName>
    <definedName name="BExKGNK5YGKP0YHHTAAOV17Z9EIM" hidden="1">'[15]Reco Sheet for Fcast'!$F$10:$G$10</definedName>
    <definedName name="BExKGTJTGZ5J6MUJ1UXP14KX6XN1" localSheetId="2" hidden="1">#REF!</definedName>
    <definedName name="BExKGTJTGZ5J6MUJ1UXP14KX6XN1" hidden="1">#REF!</definedName>
    <definedName name="BExKGV77YH9YXIQTRKK2331QGYKF" hidden="1">'[15]Reco Sheet for Fcast'!$F$8:$G$8</definedName>
    <definedName name="BExKGXLJQX4WJ1YCKHSMCPSSKX21" localSheetId="2" hidden="1">#REF!</definedName>
    <definedName name="BExKGXLJQX4WJ1YCKHSMCPSSKX21" hidden="1">#REF!</definedName>
    <definedName name="BExKH3FTZ5VGTB86W9M4AB39R0G8" hidden="1">'[15]Reco Sheet for Fcast'!$F$6:$G$6</definedName>
    <definedName name="BExKH3FV5U5O6XZM7STS3NZKQFGJ" hidden="1">'[15]Reco Sheet for Fcast'!$H$2:$I$2</definedName>
    <definedName name="BExKH8JEZRE8MEZ9VRCNMJT15RST" hidden="1">'[17]Bud Mth'!$E$1</definedName>
    <definedName name="BExKHAMUH8NR3HRV0V6FHJE3ROLN" hidden="1">'[15]Reco Sheet for Fcast'!$I$8:$J$8</definedName>
    <definedName name="BExKHCFKOWFHO2WW0N7Y5XDXEWAO" hidden="1">'[15]Reco Sheet for Fcast'!$I$11:$J$11</definedName>
    <definedName name="BExKHDMPODAJPZY7M2BN39326C43" localSheetId="2" hidden="1">#REF!</definedName>
    <definedName name="BExKHDMPODAJPZY7M2BN39326C43" hidden="1">#REF!</definedName>
    <definedName name="BExKHIVLONZ46HLMR50DEXKEUNEP" hidden="1">'[15]Reco Sheet for Fcast'!$F$7:$G$7</definedName>
    <definedName name="BExKHPM9XA0ADDK7TUR0N38EXWEP" hidden="1">'[15]Reco Sheet for Fcast'!$F$10:$G$10</definedName>
    <definedName name="BExKHWNRIZ5D7KKG5MQK7WNAIKUJ" localSheetId="2" hidden="1">#REF!</definedName>
    <definedName name="BExKHWNRIZ5D7KKG5MQK7WNAIKUJ" hidden="1">#REF!</definedName>
    <definedName name="BExKI4076KXCDE5KXL79KT36OKLO" localSheetId="2" hidden="1">'[16]AMI P &amp; L'!#REF!</definedName>
    <definedName name="BExKI4076KXCDE5KXL79KT36OKLO" hidden="1">'[16]AMI P &amp; L'!#REF!</definedName>
    <definedName name="BExKI7LO70WYISR7Q0Y1ZDWO9M3B" hidden="1">'[15]Reco Sheet for Fcast'!$I$8:$J$8</definedName>
    <definedName name="BExKI8STNKBGV3XDC4DWP9DUI95F" hidden="1">'[17]Bud Mth'!$I$11:$J$11</definedName>
    <definedName name="BExKIGQV6TXIZG039HBOJU62WP2U" hidden="1">'[15]Reco Sheet for Fcast'!$I$11:$J$11</definedName>
    <definedName name="BExKILE008SF3KTAN8WML3XKI1NZ" hidden="1">'[15]Reco Sheet for Fcast'!$K$2</definedName>
    <definedName name="BExKILE0KASW8HUYMPSCDCLPF7G9" localSheetId="2" hidden="1">'[18]Capital orders'!#REF!</definedName>
    <definedName name="BExKILE0KASW8HUYMPSCDCLPF7G9" hidden="1">'[18]Capital orders'!#REF!</definedName>
    <definedName name="BExKINSBB6RS7I489QHMCOMU4Z2X" hidden="1">'[15]Reco Sheet for Fcast'!$F$15</definedName>
    <definedName name="BExKIU87ZKSOC2DYZWFK6SAK9I8E" hidden="1">'[15]Reco Sheet for Fcast'!$F$6:$G$6</definedName>
    <definedName name="BExKJ449HLYX2DJ9UF0H9GTPSQ73" hidden="1">'[15]Reco Sheet for Fcast'!$I$8:$J$8</definedName>
    <definedName name="BExKJ80JCKTCTLIXPIWZCK93PF9N" localSheetId="2" hidden="1">'[18]Capital orders'!#REF!</definedName>
    <definedName name="BExKJ80JCKTCTLIXPIWZCK93PF9N" hidden="1">'[18]Capital orders'!#REF!</definedName>
    <definedName name="BExKJC7MJKEAMFD3Y9Q6TXP4MP3L" hidden="1">'[15]Reco Sheet for Fcast'!$I$9:$J$9</definedName>
    <definedName name="BExKJELX2RUC8UEC56IZPYYZXHA7" hidden="1">'[15]Reco Sheet for Fcast'!$F$8:$G$8</definedName>
    <definedName name="BExKJINMXS61G2TZEXCJAWVV4F57" hidden="1">'[15]Reco Sheet for Fcast'!$F$6:$G$6</definedName>
    <definedName name="BExKJK5ME8KB7HA0180L7OUZDDGV" hidden="1">'[15]Reco Sheet for Fcast'!$F$11:$G$11</definedName>
    <definedName name="BExKJN5IF0VMDILJ5K8ZENF2QYV1" hidden="1">'[15]Reco Sheet for Fcast'!$H$2:$I$2</definedName>
    <definedName name="BExKJUSJPFUIK20FTVAFJWR2OUYX" hidden="1">'[15]Reco Sheet for Fcast'!$I$11:$J$11</definedName>
    <definedName name="BExKK6136BZL98KXU16PG6QG8APU" localSheetId="2" hidden="1">'[18]Capital orders'!#REF!</definedName>
    <definedName name="BExKK6136BZL98KXU16PG6QG8APU" hidden="1">'[18]Capital orders'!#REF!</definedName>
    <definedName name="BExKK8VP5RS3D0UXZVKA37C4SYBP" hidden="1">'[15]Reco Sheet for Fcast'!$F$11:$G$11</definedName>
    <definedName name="BExKKIM9NPF6B3SPMPIQB27HQME4" hidden="1">'[15]Reco Sheet for Fcast'!$F$11:$G$11</definedName>
    <definedName name="BExKKIX1BCBQ4R3K41QD8NTV0OV0" hidden="1">'[15]Reco Sheet for Fcast'!$I$8:$J$8</definedName>
    <definedName name="BExKKQ3ZWADYV03YHMXDOAMU90EB" localSheetId="2" hidden="1">'[16]AMI P &amp; L'!#REF!</definedName>
    <definedName name="BExKKQ3ZWADYV03YHMXDOAMU90EB" hidden="1">'[16]AMI P &amp; L'!#REF!</definedName>
    <definedName name="BExKKUGD2HMJWQEYZ8H3X1BMXFS9" hidden="1">'[15]Reco Sheet for Fcast'!$F$9:$G$9</definedName>
    <definedName name="BExKKX05KCZZZPKOR1NE5A8RGVT4" hidden="1">'[15]Reco Sheet for Fcast'!$I$11:$J$11</definedName>
    <definedName name="BExKL3AQ1IV1NVX782PTFKU7U16A" localSheetId="2" hidden="1">#REF!</definedName>
    <definedName name="BExKL3AQ1IV1NVX782PTFKU7U16A" hidden="1">#REF!</definedName>
    <definedName name="BExKLD6S9L66QYREYHBE5J44OK7X" hidden="1">'[15]Reco Sheet for Fcast'!$I$6:$J$6</definedName>
    <definedName name="BExKLEZK32L28GYJWVO63BZ5E1JD" hidden="1">'[15]Reco Sheet for Fcast'!$F$9:$G$9</definedName>
    <definedName name="BExKLLKVVHT06LA55JB2FC871DC5" hidden="1">'[15]Reco Sheet for Fcast'!$I$8:$J$8</definedName>
    <definedName name="BExKMHSPAJPHUEZXSHTFJNWYFCQR" hidden="1">'[15]Reco Sheet for Fcast'!$L$6:$M$10</definedName>
    <definedName name="BExKMWBX4EH3EYJ07UFEM08NB40Z" hidden="1">'[15]Reco Sheet for Fcast'!$F$10:$G$10</definedName>
    <definedName name="BExKMX8A5ZOYAIX1JNJ198214P08" hidden="1">'[15]Reco Sheet for Fcast'!$I$6:$J$6</definedName>
    <definedName name="BExKNBGV2IR3S7M0BX4810KZB4V3" hidden="1">'[15]Reco Sheet for Fcast'!$H$2:$I$2</definedName>
    <definedName name="BExKNCTBZTSY3MO42VU5PLV6YUHZ" hidden="1">'[15]Reco Sheet for Fcast'!$F$10:$G$10</definedName>
    <definedName name="BExKNGV2YY749C42AQ2T9QNIE5C3" hidden="1">'[15]Reco Sheet for Fcast'!$F$7:$G$7</definedName>
    <definedName name="BExKNTG8WOYHOW9I6K6WBGXTRX0X" localSheetId="2" hidden="1">#REF!</definedName>
    <definedName name="BExKNTG8WOYHOW9I6K6WBGXTRX0X" hidden="1">#REF!</definedName>
    <definedName name="BExKNV8UOHVWEHDJWI2WMJ9X6QHZ" hidden="1">'[15]Reco Sheet for Fcast'!$I$9:$J$9</definedName>
    <definedName name="BExKNZLD7UATC1MYRNJD8H2NH4KU" hidden="1">'[15]Reco Sheet for Fcast'!$F$15</definedName>
    <definedName name="BExKNZQUKQQG2Y97R74G4O4BJP1L" hidden="1">'[15]Reco Sheet for Fcast'!$F$10:$G$10</definedName>
    <definedName name="BExKO06X0EAD3ABEG1E8PWLDWHBA" hidden="1">'[15]Reco Sheet for Fcast'!$I$9:$J$9</definedName>
    <definedName name="BExKO2AHHSGNI1AZOIOW21KPXKPE" hidden="1">'[15]Reco Sheet for Fcast'!$F$11:$G$11</definedName>
    <definedName name="BExKO2FXWJWC5IZLDN8JHYILQJ2N" hidden="1">'[15]Reco Sheet for Fcast'!$I$11:$J$11</definedName>
    <definedName name="BExKO438WZ8FKOU00NURGFMOYXWN" hidden="1">'[15]Reco Sheet for Fcast'!$I$6:$J$6</definedName>
    <definedName name="BExKODIZGWW2EQD0FEYW6WK6XLCM" hidden="1">'[15]Reco Sheet for Fcast'!$I$6:$J$6</definedName>
    <definedName name="BExKOPO2HPWVQGAKW8LOZMPIDEFG" hidden="1">'[15]Reco Sheet for Fcast'!$F$9:$G$9</definedName>
    <definedName name="BExKPBJJN98NVSALRMK9B8P0823D" localSheetId="2" hidden="1">#REF!</definedName>
    <definedName name="BExKPBJJN98NVSALRMK9B8P0823D" hidden="1">#REF!</definedName>
    <definedName name="BExKPEZP0QTKOTLIMMIFSVTHQEEK" hidden="1">'[15]Reco Sheet for Fcast'!$F$8:$G$8</definedName>
    <definedName name="BExKPLQJX0HJ8OTXBXH9IC9J2V0W" localSheetId="2" hidden="1">'[16]AMI P &amp; L'!#REF!</definedName>
    <definedName name="BExKPLQJX0HJ8OTXBXH9IC9J2V0W" hidden="1">'[16]AMI P &amp; L'!#REF!</definedName>
    <definedName name="BExKPN8C7GN36ZJZHLOB74LU6KT0" hidden="1">'[15]Reco Sheet for Fcast'!$F$7:$G$7</definedName>
    <definedName name="BExKPOA7KQEO5H53FUG2NPXVNY9Z" hidden="1">'[17]Bud Mth'!$L$6:$M$11</definedName>
    <definedName name="BExKPX9VZ1J5021Q98K60HMPJU58" hidden="1">'[15]Reco Sheet for Fcast'!$G$2</definedName>
    <definedName name="BExKQJGAAWNM3NT19E9I0CQDBTU0" localSheetId="2" hidden="1">'[16]AMI P &amp; L'!#REF!</definedName>
    <definedName name="BExKQJGAAWNM3NT19E9I0CQDBTU0" hidden="1">'[16]AMI P &amp; L'!#REF!</definedName>
    <definedName name="BExKQM5GJ1ZN5REKFE7YVBQ0KXWF" hidden="1">'[15]Reco Sheet for Fcast'!$F$8:$G$8</definedName>
    <definedName name="BExKQPLDXXZOE89AAUX3S6BSJMIK" localSheetId="2" hidden="1">#REF!</definedName>
    <definedName name="BExKQPLDXXZOE89AAUX3S6BSJMIK" hidden="1">#REF!</definedName>
    <definedName name="BExKQQ71278061G7ZFYGPWOMOMY2" hidden="1">'[15]Reco Sheet for Fcast'!$F$7:$G$7</definedName>
    <definedName name="BExKQTXRG3ECU8NT47UR7643LO5G" hidden="1">'[15]Reco Sheet for Fcast'!$F$7:$G$7</definedName>
    <definedName name="BExKQVL7HPOIZ4FHANDFMVOJLEPR" hidden="1">'[15]Reco Sheet for Fcast'!$F$10:$G$10</definedName>
    <definedName name="BExKR8RZSEHW184G0Z56B4EGNU72" hidden="1">'[15]Reco Sheet for Fcast'!$F$15:$G$26</definedName>
    <definedName name="BExKRCO7LYZM5H2ESGUGVF5TQICB" localSheetId="2" hidden="1">#REF!</definedName>
    <definedName name="BExKRCO7LYZM5H2ESGUGVF5TQICB" hidden="1">#REF!</definedName>
    <definedName name="BExKRKRIT575GO53KC15JKG2VLFG" hidden="1">'[17]Bud Mth'!$I$11:$J$11</definedName>
    <definedName name="BExKRVUSQ6PA7ZYQSTEQL3X7PB9P" hidden="1">'[15]Reco Sheet for Fcast'!$I$6:$J$6</definedName>
    <definedName name="BExKRY3KZ7F7RB2KH8HXSQ85IEQO" hidden="1">'[15]Reco Sheet for Fcast'!$I$9:$J$9</definedName>
    <definedName name="BExKSA37DZTCK6H13HPIKR0ZFVL8" hidden="1">'[15]Reco Sheet for Fcast'!$F$10:$G$10</definedName>
    <definedName name="BExKSFMOMSZYDE0WNC94F40S6636" hidden="1">'[15]Reco Sheet for Fcast'!$F$10:$G$10</definedName>
    <definedName name="BExKSHQ9K79S8KYUWIV5M5LAHHF1" hidden="1">'[15]Reco Sheet for Fcast'!$I$9:$J$9</definedName>
    <definedName name="BExKSJTWG9L3FCX8FLK4EMUJMF27" hidden="1">'[15]Reco Sheet for Fcast'!$F$7:$G$7</definedName>
    <definedName name="BExKSU0MKNAVZYYPKCYTZDWQX4R8" hidden="1">'[15]Reco Sheet for Fcast'!$F$15:$G$34</definedName>
    <definedName name="BExKSX60G1MUS689FXIGYP2F7C62" hidden="1">'[15]Reco Sheet for Fcast'!$I$10:$J$10</definedName>
    <definedName name="BExKT2UZ7Y2VWF5NQE18SJRLD2RN" hidden="1">'[15]Reco Sheet for Fcast'!$I$9:$J$9</definedName>
    <definedName name="BExKT3GJFNGAM09H5F615E36A38C" hidden="1">'[15]Reco Sheet for Fcast'!$I$11:$J$11</definedName>
    <definedName name="BExKTANIAETULCMHDF2ZODPC0VO9" localSheetId="2" hidden="1">'[18]Capital orders'!#REF!</definedName>
    <definedName name="BExKTANIAETULCMHDF2ZODPC0VO9" hidden="1">'[18]Capital orders'!#REF!</definedName>
    <definedName name="BExKTQZGN8GI3XGSEXMPCCA3S19H" hidden="1">'[15]Reco Sheet for Fcast'!$F$9:$G$9</definedName>
    <definedName name="BExKTUKYYU0F6TUW1RXV24LRAZFE" hidden="1">'[15]Reco Sheet for Fcast'!$I$11:$J$11</definedName>
    <definedName name="BExKTZIWB189ZS2J613U4KZO1QG6" localSheetId="2" hidden="1">'[18]Capital orders'!#REF!</definedName>
    <definedName name="BExKTZIWB189ZS2J613U4KZO1QG6" hidden="1">'[18]Capital orders'!#REF!</definedName>
    <definedName name="BExKU3FBLHQBIUTN6XEZW5GC9OG1" hidden="1">'[15]Reco Sheet for Fcast'!$F$7:$G$7</definedName>
    <definedName name="BExKU6PVEJJWP8VRA5YJY2K0HNEG" localSheetId="2" hidden="1">#REF!</definedName>
    <definedName name="BExKU6PVEJJWP8VRA5YJY2K0HNEG" hidden="1">#REF!</definedName>
    <definedName name="BExKU82I99FEUIZLODXJDOJC96CQ" hidden="1">'[15]Reco Sheet for Fcast'!$F$10:$G$10</definedName>
    <definedName name="BExKUD0FMBF362EUFCQISBRY7WZ0" localSheetId="2" hidden="1">'[18]Capital orders'!#REF!</definedName>
    <definedName name="BExKUD0FMBF362EUFCQISBRY7WZ0" hidden="1">'[18]Capital orders'!#REF!</definedName>
    <definedName name="BExKUDM0DFSCM3D91SH0XLXJSL18" hidden="1">'[15]Reco Sheet for Fcast'!$G$2</definedName>
    <definedName name="BExKULEKJLA77AUQPDUHSM94Y76Z" hidden="1">'[15]Reco Sheet for Fcast'!$I$9:$J$9</definedName>
    <definedName name="BExKV08R85MKI3MAX9E2HERNQUNL" hidden="1">'[15]Reco Sheet for Fcast'!$H$2:$I$2</definedName>
    <definedName name="BExKV4AAUNNJL5JWD7PX6BFKVS6O" hidden="1">'[15]Reco Sheet for Fcast'!$F$8:$G$8</definedName>
    <definedName name="BExKVDVK6HN74GQPTXICP9BFC8CF" hidden="1">'[15]Reco Sheet for Fcast'!$I$10:$J$10</definedName>
    <definedName name="BExKVFDI6VT9LE5D9GFPZX51AC4I" hidden="1">'[15]Reco Sheet for Fcast'!$I$8:$J$8</definedName>
    <definedName name="BExKVFZ3ZZGIC1QI8XN6BYFWN0ZY" localSheetId="2" hidden="1">'[16]AMI P &amp; L'!#REF!</definedName>
    <definedName name="BExKVFZ3ZZGIC1QI8XN6BYFWN0ZY" hidden="1">'[16]AMI P &amp; L'!#REF!</definedName>
    <definedName name="BExKVG4KGO28KPGTAFL1R8TTZ10N" hidden="1">'[15]Reco Sheet for Fcast'!$H$2:$I$2</definedName>
    <definedName name="BExKVZR7CUPJCB2M8WO0J2ESDEUX" hidden="1">'[17]Bud Mth'!$F$7:$G$7</definedName>
    <definedName name="BExKW0CSH7DA02YSNV64PSEIXB2P" hidden="1">'[15]Reco Sheet for Fcast'!$I$11:$J$11</definedName>
    <definedName name="BExKWG8MR20O13C3YSUIHBD2BWQ2" localSheetId="2" hidden="1">#REF!</definedName>
    <definedName name="BExKWG8MR20O13C3YSUIHBD2BWQ2" hidden="1">#REF!</definedName>
    <definedName name="BExM9NUG3Q31X01AI9ZJCZIX25CS" hidden="1">'[15]Reco Sheet for Fcast'!$F$10:$G$10</definedName>
    <definedName name="BExM9OG182RP30MY23PG49LVPZ1C" localSheetId="2" hidden="1">'[16]AMI P &amp; L'!#REF!</definedName>
    <definedName name="BExM9OG182RP30MY23PG49LVPZ1C" hidden="1">'[16]AMI P &amp; L'!#REF!</definedName>
    <definedName name="BExMA64MW1S18NH8DCKPCCEI5KCB" hidden="1">'[15]Reco Sheet for Fcast'!$F$9:$G$9</definedName>
    <definedName name="BExMALEWFUEM8Y686IT03ECURUBR" localSheetId="2" hidden="1">'[16]AMI P &amp; L'!#REF!</definedName>
    <definedName name="BExMALEWFUEM8Y686IT03ECURUBR" hidden="1">'[16]AMI P &amp; L'!#REF!</definedName>
    <definedName name="BExMAXJS82ZJ8RS22VLE0V0LDUII" hidden="1">'[15]Reco Sheet for Fcast'!$I$10:$J$10</definedName>
    <definedName name="BExMB4QRS0R3MTB4CMUHFZ84LNZQ" hidden="1">'[15]Reco Sheet for Fcast'!$F$15</definedName>
    <definedName name="BExMBC35WKQY5CWQJLV4D05O6971" hidden="1">'[15]Reco Sheet for Fcast'!$I$2</definedName>
    <definedName name="BExMBFTZV4Q1A5KG25C1N9PHQNSW" hidden="1">'[15]Reco Sheet for Fcast'!$F$15</definedName>
    <definedName name="BExMBK6ISK3U7KHZKUJXIDKGF6VW" hidden="1">'[15]Reco Sheet for Fcast'!$G$2</definedName>
    <definedName name="BExMBTBHSHFUHXZPKH8T1T26W5AQ" hidden="1">'[15]Reco Sheet for Fcast'!$C$15:$D$23</definedName>
    <definedName name="BExMBYPQDG9AYDQ5E8IECVFREPO6" localSheetId="2" hidden="1">'[16]AMI P &amp; L'!#REF!</definedName>
    <definedName name="BExMBYPQDG9AYDQ5E8IECVFREPO6" hidden="1">'[16]AMI P &amp; L'!#REF!</definedName>
    <definedName name="BExMC7K41G5WMXC4OKZPL523IN5C" hidden="1">'[15]Reco Sheet for Fcast'!$I$10:$J$10</definedName>
    <definedName name="BExMC8AZUTX8LG89K2JJR7ZG62XX" hidden="1">'[15]Reco Sheet for Fcast'!$F$7:$G$7</definedName>
    <definedName name="BExMCA96YR10V72G2R0SCIKPZLIZ" localSheetId="2" hidden="1">'[16]AMI P &amp; L'!#REF!</definedName>
    <definedName name="BExMCA96YR10V72G2R0SCIKPZLIZ" hidden="1">'[16]AMI P &amp; L'!#REF!</definedName>
    <definedName name="BExMCB5JU5I2VQDUBS4O42BTEVKI" hidden="1">'[15]Reco Sheet for Fcast'!$H$2:$I$2</definedName>
    <definedName name="BExMCFSQFSEMPY5IXDIRKZDASDBR" localSheetId="2" hidden="1">'[16]AMI P &amp; L'!#REF!</definedName>
    <definedName name="BExMCFSQFSEMPY5IXDIRKZDASDBR" hidden="1">'[16]AMI P &amp; L'!#REF!</definedName>
    <definedName name="BExMCI726Y7CQ98CFILJNB189OL7" localSheetId="2" hidden="1">#REF!</definedName>
    <definedName name="BExMCI726Y7CQ98CFILJNB189OL7" hidden="1">#REF!</definedName>
    <definedName name="BExMCMZOEYWVOOJ98TBHTTCS7XB8" hidden="1">'[15]Reco Sheet for Fcast'!$F$7:$G$7</definedName>
    <definedName name="BExMCS8EF2W3FS9QADNKREYSI8P0" hidden="1">'[15]Reco Sheet for Fcast'!$I$8:$J$8</definedName>
    <definedName name="BExMCUS7GSOM96J0HJ7EH0FFM2AC" hidden="1">'[15]Reco Sheet for Fcast'!$F$6:$G$6</definedName>
    <definedName name="BExMCYTT6TVDWMJXO1NZANRTVNAN" hidden="1">'[15]Reco Sheet for Fcast'!$I$10:$J$10</definedName>
    <definedName name="BExMD3GYN2LDARCNPWPZAMRBJJI7" localSheetId="2" hidden="1">'[18]Capital orders'!#REF!</definedName>
    <definedName name="BExMD3GYN2LDARCNPWPZAMRBJJI7" hidden="1">'[18]Capital orders'!#REF!</definedName>
    <definedName name="BExMD5F6IAV108XYJLXUO9HD0IT6" hidden="1">'[15]Reco Sheet for Fcast'!$F$10:$G$10</definedName>
    <definedName name="BExMDANV66W9T3XAXID40XFJ0J93" hidden="1">'[15]Reco Sheet for Fcast'!$F$6:$G$6</definedName>
    <definedName name="BExMDB9N9PYO86JHHFQP7ONO2P9B" localSheetId="2" hidden="1">#REF!</definedName>
    <definedName name="BExMDB9N9PYO86JHHFQP7ONO2P9B" hidden="1">#REF!</definedName>
    <definedName name="BExMDFWS9BJGE5SKB9YDJZR8AV48" hidden="1">'[15]Reco Sheet for Fcast'!$E$1</definedName>
    <definedName name="BExMDGD1KQP7NNR78X2ZX4FCBQ1S" localSheetId="2" hidden="1">'[16]AMI P &amp; L'!#REF!</definedName>
    <definedName name="BExMDGD1KQP7NNR78X2ZX4FCBQ1S" hidden="1">'[16]AMI P &amp; L'!#REF!</definedName>
    <definedName name="BExMDIRDK0DI8P86HB7WPH8QWLSQ" hidden="1">'[15]Reco Sheet for Fcast'!$I$11:$J$11</definedName>
    <definedName name="BExMDJT3GXQN5F3BE6X3BGLJRVP6" localSheetId="2" hidden="1">#REF!</definedName>
    <definedName name="BExMDJT3GXQN5F3BE6X3BGLJRVP6" hidden="1">#REF!</definedName>
    <definedName name="BExMDPI2FVMORSWDDCVAJ85WYAYO" hidden="1">'[15]Reco Sheet for Fcast'!$I$11:$J$11</definedName>
    <definedName name="BExMDUWB7VWHFFR266QXO46BNV2S" hidden="1">'[15]Reco Sheet for Fcast'!$F$11:$G$11</definedName>
    <definedName name="BExME2U47N8LZG0BPJ49ANY5QVV2" hidden="1">'[15]Reco Sheet for Fcast'!$F$15</definedName>
    <definedName name="BExME7165EDUSONBWV5AZ51HSY4H" localSheetId="2" hidden="1">#REF!</definedName>
    <definedName name="BExME7165EDUSONBWV5AZ51HSY4H" hidden="1">#REF!</definedName>
    <definedName name="BExME88DH5DUKMUFI9FNVECXFD2E" hidden="1">'[15]Reco Sheet for Fcast'!$F$15:$G$16</definedName>
    <definedName name="BExME9A7MOGAK7YTTQYXP5DL6VYA" hidden="1">'[15]Reco Sheet for Fcast'!$F$9:$G$9</definedName>
    <definedName name="BExMEOV9YFRY5C3GDLU60GIX10BY" hidden="1">'[15]Reco Sheet for Fcast'!$I$7:$J$7</definedName>
    <definedName name="BExMEY09ESM4H2YGKEQQRYUD114R" hidden="1">'[15]Reco Sheet for Fcast'!$F$8:$G$8</definedName>
    <definedName name="BExMF4G4IUPQY1Y5GEY5N3E04CL6" hidden="1">'[15]Reco Sheet for Fcast'!$G$2</definedName>
    <definedName name="BExMF9UIGYMOAQK0ELUWP0S0HZZY" hidden="1">'[15]Reco Sheet for Fcast'!$F$9:$G$9</definedName>
    <definedName name="BExMFDLBSWFMRDYJ2DZETI3EXKN2" hidden="1">'[15]Reco Sheet for Fcast'!$F$11:$G$11</definedName>
    <definedName name="BExMFJFS7Y0MW1N26ORGBGS696R0" localSheetId="2" hidden="1">#REF!</definedName>
    <definedName name="BExMFJFS7Y0MW1N26ORGBGS696R0" hidden="1">#REF!</definedName>
    <definedName name="BExMFLDTMRTCHKA37LQW67BG8D5C" hidden="1">'[15]Reco Sheet for Fcast'!$F$7:$G$7</definedName>
    <definedName name="BExMH0XGUY9O1W5KGWNFPGQRE7FI" hidden="1">'[15]Reco Sheet for Fcast'!$E$1</definedName>
    <definedName name="BExMH3H9TW5TJCNU5Z1EWXP3BAEP" hidden="1">'[15]Reco Sheet for Fcast'!$I$8:$J$8</definedName>
    <definedName name="BExMHFBDKU7SL1XYKYR6CGEO8CEL" localSheetId="2" hidden="1">#REF!</definedName>
    <definedName name="BExMHFBDKU7SL1XYKYR6CGEO8CEL" hidden="1">#REF!</definedName>
    <definedName name="BExMHOWPB34KPZ76M2KIX2C9R2VB" localSheetId="2" hidden="1">'[16]AMI P &amp; L'!#REF!</definedName>
    <definedName name="BExMHOWPB34KPZ76M2KIX2C9R2VB" hidden="1">'[16]AMI P &amp; L'!#REF!</definedName>
    <definedName name="BExMHSSYC6KVHA3QDTSYPN92TWMI" hidden="1">'[15]Reco Sheet for Fcast'!$F$6:$G$6</definedName>
    <definedName name="BExMI3AJ9477KDL4T9DHET4LJJTW" localSheetId="2" hidden="1">'[16]AMI P &amp; L'!#REF!</definedName>
    <definedName name="BExMI3AJ9477KDL4T9DHET4LJJTW" hidden="1">'[16]AMI P &amp; L'!#REF!</definedName>
    <definedName name="BExMI6QQ20XHD0NWJUN741B37182" hidden="1">'[15]Reco Sheet for Fcast'!$F$9:$G$9</definedName>
    <definedName name="BExMI8JB94SBD9EMNJEK7Y2T6GYU" hidden="1">'[15]Reco Sheet for Fcast'!$I$10:$J$10</definedName>
    <definedName name="BExMI8OS85YTW3KYVE4YD0R7Z6UV" hidden="1">'[15]Reco Sheet for Fcast'!$G$2</definedName>
    <definedName name="BExMIBOOZU40JS3F89OMPSRCE9MM" localSheetId="2" hidden="1">'[16]AMI P &amp; L'!#REF!</definedName>
    <definedName name="BExMIBOOZU40JS3F89OMPSRCE9MM" hidden="1">'[16]AMI P &amp; L'!#REF!</definedName>
    <definedName name="BExMIETWI175OVTQ66FIIUOEG2VO" localSheetId="2" hidden="1">#REF!</definedName>
    <definedName name="BExMIETWI175OVTQ66FIIUOEG2VO" hidden="1">#REF!</definedName>
    <definedName name="BExMIIQ5MBWSIHTFWAQADXMZC22Q" hidden="1">'[15]Reco Sheet for Fcast'!$I$10:$J$10</definedName>
    <definedName name="BExMIL4I2GE866I25CR5JBLJWJ6A" hidden="1">'[15]Reco Sheet for Fcast'!$G$2</definedName>
    <definedName name="BExMIRKIPF27SNO82SPFSB3T5U17" hidden="1">'[15]Reco Sheet for Fcast'!$G$2</definedName>
    <definedName name="BExMIV0KC8555D5E42ZGWG15Y0MO" localSheetId="2" hidden="1">'[16]AMI P &amp; L'!#REF!</definedName>
    <definedName name="BExMIV0KC8555D5E42ZGWG15Y0MO" hidden="1">'[16]AMI P &amp; L'!#REF!</definedName>
    <definedName name="BExMIZT6AN7E6YMW2S87CTCN2UXH" hidden="1">'[15]Reco Sheet for Fcast'!$F$10:$G$10</definedName>
    <definedName name="BExMJNC8ZFB9DRFOJ961ZAJ8U3A8" hidden="1">'[15]Reco Sheet for Fcast'!$G$2</definedName>
    <definedName name="BExMJTBV8A3D31W2IQHP9RDFPPHQ" hidden="1">'[15]Reco Sheet for Fcast'!$F$8:$G$8</definedName>
    <definedName name="BExMK2RTXN4QJWEUNX002XK8VQP8" hidden="1">'[15]Reco Sheet for Fcast'!$F$8:$G$8</definedName>
    <definedName name="BExMKBGQDUZ8AWXYHA3QVMSDVZ3D" hidden="1">'[15]Reco Sheet for Fcast'!$I$10:$J$10</definedName>
    <definedName name="BExMKBM1467553LDFZRRKVSHN374" hidden="1">'[15]Reco Sheet for Fcast'!$F$11:$G$11</definedName>
    <definedName name="BExMKGK5FJUC0AU8MABRGDC5ZM70" hidden="1">'[15]Reco Sheet for Fcast'!$F$11:$G$11</definedName>
    <definedName name="BExMKTW7R5SOV4PHAFGHU3W73DYE" hidden="1">'[15]Reco Sheet for Fcast'!$J$2:$K$2</definedName>
    <definedName name="BExMKU7051J2W1RQXGZGE62NBRUZ" hidden="1">'[15]Reco Sheet for Fcast'!$F$11:$G$11</definedName>
    <definedName name="BExMKUN3WPECJR2XRID2R7GZRGNX" localSheetId="2" hidden="1">'[16]AMI P &amp; L'!#REF!</definedName>
    <definedName name="BExMKUN3WPECJR2XRID2R7GZRGNX" hidden="1">'[16]AMI P &amp; L'!#REF!</definedName>
    <definedName name="BExMKZ535P011X4TNV16GCOH4H21" localSheetId="2" hidden="1">'[16]AMI P &amp; L'!#REF!</definedName>
    <definedName name="BExMKZ535P011X4TNV16GCOH4H21" hidden="1">'[16]AMI P &amp; L'!#REF!</definedName>
    <definedName name="BExML3XQNDIMX55ZCHHXKUV3D6E6" hidden="1">'[15]Reco Sheet for Fcast'!$I$11:$J$11</definedName>
    <definedName name="BExML5QGSWHLI18BGY4CGOTD3UWH" hidden="1">'[15]Reco Sheet for Fcast'!$I$11:$J$11</definedName>
    <definedName name="BExMLKF1HGC9W2MK37E42OJJP44E" localSheetId="2" hidden="1">'[18]Capital orders'!#REF!</definedName>
    <definedName name="BExMLKF1HGC9W2MK37E42OJJP44E" hidden="1">'[18]Capital orders'!#REF!</definedName>
    <definedName name="BExMLO5Z61RE85X8HHX2G4IU3AZW" hidden="1">'[15]Reco Sheet for Fcast'!$I$7:$J$7</definedName>
    <definedName name="BExMLVI7UORSHM9FMO8S2EI0TMTS" localSheetId="2" hidden="1">'[16]AMI P &amp; L'!#REF!</definedName>
    <definedName name="BExMLVI7UORSHM9FMO8S2EI0TMTS" hidden="1">'[16]AMI P &amp; L'!#REF!</definedName>
    <definedName name="BExMM5UCOT2HSSN0ZIPZW55GSOVO" localSheetId="2" hidden="1">'[16]AMI P &amp; L'!#REF!</definedName>
    <definedName name="BExMM5UCOT2HSSN0ZIPZW55GSOVO" hidden="1">'[16]AMI P &amp; L'!#REF!</definedName>
    <definedName name="BExMM8ZRS5RQ8H1H55RVPVTDL5NL" hidden="1">'[15]Reco Sheet for Fcast'!$F$7:$G$7</definedName>
    <definedName name="BExMMH8EAZB09XXQ5X4LR0P4NHG9" hidden="1">'[15]Reco Sheet for Fcast'!$I$11:$J$11</definedName>
    <definedName name="BExMMIQH5BABNZVCIQ7TBCQ10AY5" hidden="1">'[15]Reco Sheet for Fcast'!$F$6:$G$6</definedName>
    <definedName name="BExMMNIZ2T7M22WECMUQXEF4NJ71" localSheetId="2" hidden="1">'[16]AMI P &amp; L'!#REF!</definedName>
    <definedName name="BExMMNIZ2T7M22WECMUQXEF4NJ71" hidden="1">'[16]AMI P &amp; L'!#REF!</definedName>
    <definedName name="BExMMPMIOU7BURTV0L1K6ACW9X73" hidden="1">'[15]Reco Sheet for Fcast'!$G$2</definedName>
    <definedName name="BExMMQ835AJDHS4B419SS645P67Q" hidden="1">'[15]Reco Sheet for Fcast'!$F$7:$G$7</definedName>
    <definedName name="BExMMQIUVPCOBISTEJJYNCCLUCPY" hidden="1">'[15]Reco Sheet for Fcast'!$G$2:$H$2</definedName>
    <definedName name="BExMMTIXETA5VAKBSOFDD5SRU887" hidden="1">'[15]Reco Sheet for Fcast'!$F$11:$G$11</definedName>
    <definedName name="BExMMV0P6P5YS3C35G0JYYHI7992" hidden="1">'[15]Reco Sheet for Fcast'!$K$2</definedName>
    <definedName name="BExMNJLFWZBRN9PZF1IO9CYWV1B2" hidden="1">'[15]Reco Sheet for Fcast'!$F$9:$G$9</definedName>
    <definedName name="BExMNKCJ0FA57YEUUAJE43U1QN5P" hidden="1">'[15]Reco Sheet for Fcast'!$F$6:$G$6</definedName>
    <definedName name="BExMNKN5D1WEF2OOJVP6LZ6DLU3Y" hidden="1">'[15]Reco Sheet for Fcast'!$I$6:$J$6</definedName>
    <definedName name="BExMNQMYHO8P4UBDPYK2S8W4EQCA" localSheetId="2" hidden="1">#REF!</definedName>
    <definedName name="BExMNQMYHO8P4UBDPYK2S8W4EQCA" hidden="1">#REF!</definedName>
    <definedName name="BExMNQXWSJGR1IZ33DHEA6H4C8X4" hidden="1">'[15]Reco Sheet for Fcast'!$I$10:$J$10</definedName>
    <definedName name="BExMNR38HMPLWAJRQ9MMS3ZAZ9IU" hidden="1">'[15]Reco Sheet for Fcast'!$F$9:$G$9</definedName>
    <definedName name="BExMNRDZULKJMVY2VKIIRM2M5A1M" hidden="1">'[15]Reco Sheet for Fcast'!$I$7:$J$7</definedName>
    <definedName name="BExMO9IOWKTWHO8LQJJQI5P3INWY" hidden="1">'[15]Reco Sheet for Fcast'!$F$6:$G$6</definedName>
    <definedName name="BExMOI29DOEK5R1A5QZPUDKF7N6T" hidden="1">'[15]Reco Sheet for Fcast'!$F$11:$G$11</definedName>
    <definedName name="BExMOUHYJ7S5Q4B9QB0G3KR526U3" localSheetId="2" hidden="1">#REF!</definedName>
    <definedName name="BExMOUHYJ7S5Q4B9QB0G3KR526U3" hidden="1">#REF!</definedName>
    <definedName name="BExMPAJ5AJAXGKGK3F6H3ODS6RF4" hidden="1">'[15]Reco Sheet for Fcast'!$F$7:$G$7</definedName>
    <definedName name="BExMPD2X55FFBVJ6CBUKNPROIOEU" hidden="1">'[15]Reco Sheet for Fcast'!$F$7:$G$7</definedName>
    <definedName name="BExMPGZ848E38FUH1JBQN97DGWAT" hidden="1">'[15]Reco Sheet for Fcast'!$I$10:$J$10</definedName>
    <definedName name="BExMPMTICOSMQENOFKQ18K0ZT4S8" hidden="1">'[15]Reco Sheet for Fcast'!$I$10:$J$10</definedName>
    <definedName name="BExMPMZ07II0R4KGWQQ7PGS3RZS4" hidden="1">'[15]Reco Sheet for Fcast'!$F$9:$G$9</definedName>
    <definedName name="BExMPOBH04JMDO6Z8DMSEJZM4ANN" hidden="1">'[15]Reco Sheet for Fcast'!$F$15</definedName>
    <definedName name="BExMPSD77XQ3HA6A4FZOJK8G2JP3" localSheetId="2" hidden="1">'[16]AMI P &amp; L'!#REF!</definedName>
    <definedName name="BExMPSD77XQ3HA6A4FZOJK8G2JP3" hidden="1">'[16]AMI P &amp; L'!#REF!</definedName>
    <definedName name="BExMQ4I3Q7F0BMPHSFMFW9TZ87UD" hidden="1">'[15]Reco Sheet for Fcast'!$F$9:$G$9</definedName>
    <definedName name="BExMQ4SWDWI4N16AZ0T5CJ6HH8WC" hidden="1">'[15]Reco Sheet for Fcast'!$H$2:$I$2</definedName>
    <definedName name="BExMQ71WHW50GVX45JU951AGPLFQ" localSheetId="2" hidden="1">'[16]AMI P &amp; L'!#REF!</definedName>
    <definedName name="BExMQ71WHW50GVX45JU951AGPLFQ" hidden="1">'[16]AMI P &amp; L'!#REF!</definedName>
    <definedName name="BExMQFLC51WC0ZQ3ISX3C0WWY8ON" localSheetId="2" hidden="1">#REF!</definedName>
    <definedName name="BExMQFLC51WC0ZQ3ISX3C0WWY8ON" hidden="1">#REF!</definedName>
    <definedName name="BExMQGXSLPT4A6N47LE6FBVHWBOF" hidden="1">'[15]Reco Sheet for Fcast'!$F$6:$G$6</definedName>
    <definedName name="BExMQSBR7PL4KLB1Q4961QO45Y4G" hidden="1">'[15]Reco Sheet for Fcast'!$F$10:$G$10</definedName>
    <definedName name="BExMR1MA4I1X77714ZEPUVC8W398" hidden="1">'[15]Reco Sheet for Fcast'!$F$9:$G$9</definedName>
    <definedName name="BExMR8YQHA7N77HGHY4Y6R30I3XT" hidden="1">'[15]Reco Sheet for Fcast'!$F$10:$G$10</definedName>
    <definedName name="BExMRENOIARWRYOIVPDIEBVNRDO7" hidden="1">'[15]Reco Sheet for Fcast'!$G$2</definedName>
    <definedName name="BExMRJGBMBQR02EUGWJB4OYWVQPC" hidden="1">'[15]Reco Sheet for Fcast'!$F$15:$AI$18</definedName>
    <definedName name="BExMRRJNUMGRSDD5GGKKGEIZ6FTS" hidden="1">'[15]Reco Sheet for Fcast'!$I$10:$J$10</definedName>
    <definedName name="BExMRU3ACIU0RD2BNWO55LH5U2BR" hidden="1">'[15]Reco Sheet for Fcast'!$F$15</definedName>
    <definedName name="BExMRYVXZYRCNM005S74K8KVJXSW" hidden="1">'[17]Bud Mth'!$F$8:$G$8</definedName>
    <definedName name="BExMSQRCC40AP8BDUPL2I2DNC210" hidden="1">'[15]Reco Sheet for Fcast'!$I$6:$J$6</definedName>
    <definedName name="BExMTLXHZ9H4QYDQ0VMHUXWSVD3Q" hidden="1">'[15]Reco Sheet for Fcast'!$F$10:$G$10</definedName>
    <definedName name="BExO4J9LR712G00TVA82VNTG8O7H" hidden="1">'[15]Reco Sheet for Fcast'!$F$10:$G$10</definedName>
    <definedName name="BExO55G2KVZ7MIJ30N827CLH0I2A" hidden="1">'[15]Reco Sheet for Fcast'!$F$8:$G$8</definedName>
    <definedName name="BExO5A8PZD9EUHC5CMPU6N3SQ15L" hidden="1">'[15]Reco Sheet for Fcast'!$I$7:$J$7</definedName>
    <definedName name="BExO5XMAHL7CY3X0B1OPKZ28DCJ5" hidden="1">'[15]Reco Sheet for Fcast'!$G$2</definedName>
    <definedName name="BExO66LZJKY4PTQVREELI6POS4AY" hidden="1">'[15]Reco Sheet for Fcast'!$H$2:$I$2</definedName>
    <definedName name="BExO6A7G3T6F15S63S1OQ24SFQJH" localSheetId="2" hidden="1">'[18]Capital orders'!#REF!</definedName>
    <definedName name="BExO6A7G3T6F15S63S1OQ24SFQJH" hidden="1">'[18]Capital orders'!#REF!</definedName>
    <definedName name="BExO6LLHCYTF7CIVHKAO0NMET14Q" hidden="1">'[15]Reco Sheet for Fcast'!$I$6:$J$6</definedName>
    <definedName name="BExO764GVLC6R6LREFVX7QYWT3RE" localSheetId="2" hidden="1">'[18]Capital orders'!#REF!</definedName>
    <definedName name="BExO764GVLC6R6LREFVX7QYWT3RE" hidden="1">'[18]Capital orders'!#REF!</definedName>
    <definedName name="BExO7OUQS3XTUQ2LDKGQ8AAQ3OJJ" hidden="1">'[15]Reco Sheet for Fcast'!$F$6:$G$6</definedName>
    <definedName name="BExO85HMYXZJ7SONWBKKIAXMCI3C" hidden="1">'[15]Reco Sheet for Fcast'!$F$10:$G$10</definedName>
    <definedName name="BExO863922O4PBGQMUNEQKGN3K96" hidden="1">'[15]Reco Sheet for Fcast'!$F$7:$G$7</definedName>
    <definedName name="BExO89ZCBQDFNQMXBL81B6NYT5U3" localSheetId="2" hidden="1">#REF!</definedName>
    <definedName name="BExO89ZCBQDFNQMXBL81B6NYT5U3" hidden="1">#REF!</definedName>
    <definedName name="BExO89ZIOXN0HOKHY24F7HDZ87UT" hidden="1">'[15]Reco Sheet for Fcast'!$F$11:$G$11</definedName>
    <definedName name="BExO8A4S3VKZ6N6VX4CXOWCPKHWC" localSheetId="2" hidden="1">#REF!</definedName>
    <definedName name="BExO8A4S3VKZ6N6VX4CXOWCPKHWC" hidden="1">#REF!</definedName>
    <definedName name="BExO8CDTBCABLEUD6PE2UM2EZ6C4" hidden="1">'[15]Reco Sheet for Fcast'!$I$6:$J$6</definedName>
    <definedName name="BExO8UTAGQWDBQZEEF4HUNMLQCVU" hidden="1">'[15]Reco Sheet for Fcast'!$H$2:$I$2</definedName>
    <definedName name="BExO937E20IHMGQOZMECL3VZC7OX" hidden="1">'[15]Reco Sheet for Fcast'!$F$15</definedName>
    <definedName name="BExO94UTJKQQ7TJTTJRTSR70YVJC" hidden="1">'[15]Reco Sheet for Fcast'!$F$9:$G$9</definedName>
    <definedName name="BExO9I1E64ENA8Z42JI2J81DKZ8T" localSheetId="2" hidden="1">#REF!</definedName>
    <definedName name="BExO9I1E64ENA8Z42JI2J81DKZ8T" hidden="1">#REF!</definedName>
    <definedName name="BExO9J3A438976RXIUX5U9SU5T55" hidden="1">'[15]Reco Sheet for Fcast'!$K$2</definedName>
    <definedName name="BExO9RS5RXFJ1911HL3CCK6M74EP" hidden="1">'[15]Reco Sheet for Fcast'!$I$8:$J$8</definedName>
    <definedName name="BExO9SDRI1M6KMHXSG3AE5L0F2U3" hidden="1">'[15]Reco Sheet for Fcast'!$F$15</definedName>
    <definedName name="BExO9V2U2YXAY904GYYGU6TD8Y7M" hidden="1">'[15]Reco Sheet for Fcast'!$F$7:$G$7</definedName>
    <definedName name="BExOA3M8QPKLDQSMPYFUCAQJNK70" hidden="1">'[15]Reco Sheet for Fcast'!$F$7:$G$7</definedName>
    <definedName name="BExOAFR4YY8GPWAZ4GI5AYC2OHJ4" localSheetId="2" hidden="1">#REF!</definedName>
    <definedName name="BExOAFR4YY8GPWAZ4GI5AYC2OHJ4" hidden="1">#REF!</definedName>
    <definedName name="BExOAQ3GKCT7YZW1EMVU3EILSZL2" hidden="1">'[15]Reco Sheet for Fcast'!$F$9:$G$9</definedName>
    <definedName name="BExOB9KT2THGV4SPLDVFTFXS4B14" hidden="1">'[15]Reco Sheet for Fcast'!$F$8:$G$8</definedName>
    <definedName name="BExOBARY8ORR3FTR16NG5BCOPOIX" localSheetId="2" hidden="1">#REF!</definedName>
    <definedName name="BExOBARY8ORR3FTR16NG5BCOPOIX" hidden="1">#REF!</definedName>
    <definedName name="BExOBEZ0IE2WBEYY3D3CMRI72N1K" hidden="1">'[15]Reco Sheet for Fcast'!$F$15</definedName>
    <definedName name="BExOBIPU8760ITY0C8N27XZ3KWEF" hidden="1">'[15]Reco Sheet for Fcast'!$G$2</definedName>
    <definedName name="BExOBM0I5L0MZ1G4H9MGMD87SBMZ" hidden="1">'[15]Reco Sheet for Fcast'!$F$7:$G$7</definedName>
    <definedName name="BExOBOUXMP88KJY2BX2JLUJH5N0K" hidden="1">'[15]Reco Sheet for Fcast'!$F$6:$G$6</definedName>
    <definedName name="BExOBP0FKQ4SVR59FB48UNLKCOR6" localSheetId="2" hidden="1">'[16]AMI P &amp; L'!#REF!</definedName>
    <definedName name="BExOBP0FKQ4SVR59FB48UNLKCOR6" hidden="1">'[16]AMI P &amp; L'!#REF!</definedName>
    <definedName name="BExOBYAVUCQ0IGM0Y6A75QHP0Q1A" hidden="1">'[15]Reco Sheet for Fcast'!$F$9:$G$9</definedName>
    <definedName name="BExOC1G3P4Z633NKFJLRITBBHVCY" localSheetId="2" hidden="1">#REF!</definedName>
    <definedName name="BExOC1G3P4Z633NKFJLRITBBHVCY" hidden="1">#REF!</definedName>
    <definedName name="BExOC3UEHB1CZNINSQHZANWJYKR8" hidden="1">'[15]Reco Sheet for Fcast'!$I$9:$J$9</definedName>
    <definedName name="BExOCBSF3XGO9YJ23LX2H78VOUR7" hidden="1">'[15]Reco Sheet for Fcast'!$G$2</definedName>
    <definedName name="BExOCKXFMOW6WPFEVX1I7R7FNDSS" hidden="1">'[15]Reco Sheet for Fcast'!$I$9:$J$9</definedName>
    <definedName name="BExOCYEXOB95DH5NOB0M5NOYX398" hidden="1">'[15]Reco Sheet for Fcast'!$F$6:$G$6</definedName>
    <definedName name="BExOD4ERMDMFD8X1016N4EXOUR0S" hidden="1">'[15]Reco Sheet for Fcast'!$F$8:$G$8</definedName>
    <definedName name="BExOD55RS7BQUHRQ6H3USVGKR0P7" hidden="1">'[15]Reco Sheet for Fcast'!$H$2:$I$2</definedName>
    <definedName name="BExODEWDDEABM4ZY3XREJIBZ8IVP" hidden="1">'[15]Reco Sheet for Fcast'!$G$2</definedName>
    <definedName name="BExODZFEIWV26E8RFU7XQYX1J458" hidden="1">'[15]Reco Sheet for Fcast'!$F$11:$G$11</definedName>
    <definedName name="BExOEBKG55EROA2VL360A06LKASE" hidden="1">'[15]Reco Sheet for Fcast'!$F$11:$G$11</definedName>
    <definedName name="BExOERG5LWXYYEN1DY1H2FWRJS9T" hidden="1">'[15]Reco Sheet for Fcast'!$I$6:$J$6</definedName>
    <definedName name="BExOERR3JZBGPM0JUHNGZKIHF51J" localSheetId="2" hidden="1">#REF!</definedName>
    <definedName name="BExOERR3JZBGPM0JUHNGZKIHF51J" hidden="1">#REF!</definedName>
    <definedName name="BExOEV1S6JJVO5PP4BZ20SNGZR7D" hidden="1">'[15]Reco Sheet for Fcast'!$I$7:$J$7</definedName>
    <definedName name="BExOF8J5ENHOI8E3NE2IDX8Q1PAA" localSheetId="2" hidden="1">'[18]Capital orders'!#REF!</definedName>
    <definedName name="BExOF8J5ENHOI8E3NE2IDX8Q1PAA" hidden="1">'[18]Capital orders'!#REF!</definedName>
    <definedName name="BExOFEDNCYI2TPTMQ8SJN3AW4YMF" hidden="1">'[15]Reco Sheet for Fcast'!$F$9:$G$9</definedName>
    <definedName name="BExOFVLXVD6RVHSQO8KZOOACSV24" localSheetId="2" hidden="1">'[16]AMI P &amp; L'!#REF!</definedName>
    <definedName name="BExOFVLXVD6RVHSQO8KZOOACSV24" hidden="1">'[16]AMI P &amp; L'!#REF!</definedName>
    <definedName name="BExOFVWR29JOZ66F7LOP8BWQPXPI" localSheetId="2" hidden="1">#REF!</definedName>
    <definedName name="BExOFVWR29JOZ66F7LOP8BWQPXPI" hidden="1">#REF!</definedName>
    <definedName name="BExOG2SW3XOGP9VAPQ3THV3VWV12" hidden="1">'[15]Reco Sheet for Fcast'!$F$8:$G$8</definedName>
    <definedName name="BExOG45J81K4OPA40KW5VQU54KY3" hidden="1">'[15]Reco Sheet for Fcast'!$F$7:$G$7</definedName>
    <definedName name="BExOGFE2SCL8HHT4DFAXKLUTJZOG" hidden="1">'[15]Reco Sheet for Fcast'!$F$11:$G$11</definedName>
    <definedName name="BExOGR2VS4QGVJ34NR8UE7CLMPQ0" localSheetId="2" hidden="1">#REF!</definedName>
    <definedName name="BExOGR2VS4QGVJ34NR8UE7CLMPQ0" hidden="1">#REF!</definedName>
    <definedName name="BExOGT6D0LJ3C22RDW8COECKB1J5" hidden="1">'[15]Reco Sheet for Fcast'!$F$9:$G$9</definedName>
    <definedName name="BExOGTMI1HT31M1RGWVRAVHAK7DE" hidden="1">'[15]Reco Sheet for Fcast'!$F$7:$G$7</definedName>
    <definedName name="BExOGXO9JE5XSE9GC3I6O21UEKAO" hidden="1">'[15]Reco Sheet for Fcast'!$H$2:$I$2</definedName>
    <definedName name="BExOH9ICZ13C1LAW8OTYTR9S7ZP3" hidden="1">'[15]Reco Sheet for Fcast'!$F$9:$G$9</definedName>
    <definedName name="BExOHL75H3OT4WAKKPUXIVXWFVDS" hidden="1">'[15]Reco Sheet for Fcast'!$F$15</definedName>
    <definedName name="BExOHLHXXJL6363CC082M9M5VVXQ" hidden="1">'[15]Reco Sheet for Fcast'!$F$15:$J$123</definedName>
    <definedName name="BExOHNAO5UDXSO73BK2ARHWKS90Y" hidden="1">'[15]Reco Sheet for Fcast'!$F$6:$G$6</definedName>
    <definedName name="BExOHR1G1I9A9CI1HG94EWBLWNM2" hidden="1">'[15]Reco Sheet for Fcast'!$I$6:$J$6</definedName>
    <definedName name="BExOHTQPP8LQ98L6PYUI6QW08YID" hidden="1">'[15]Reco Sheet for Fcast'!$F$11:$G$11</definedName>
    <definedName name="BExOHX6Q6NJI793PGX59O5EKTP4G" hidden="1">'[15]Reco Sheet for Fcast'!$I$7:$J$7</definedName>
    <definedName name="BExOHY8LCO3ZHOEH1ZTL0MQTYQOL" localSheetId="2" hidden="1">'[18]Capital orders'!#REF!</definedName>
    <definedName name="BExOHY8LCO3ZHOEH1ZTL0MQTYQOL" hidden="1">'[18]Capital orders'!#REF!</definedName>
    <definedName name="BExOI5VMTHH7Y8MQQ1N635CHYI0P" hidden="1">'[15]Reco Sheet for Fcast'!$F$9:$G$9</definedName>
    <definedName name="BExOIEVCP4Y6VDS23AK84MCYYHRT" hidden="1">'[15]Reco Sheet for Fcast'!$F$7:$G$7</definedName>
    <definedName name="BExOIHPQIXR0NDR5WD01BZKPKEO3" hidden="1">'[15]Reco Sheet for Fcast'!$F$7:$G$7</definedName>
    <definedName name="BExOIM7L0Z3LSII9P7ZTV4KJ8RMA" hidden="1">'[15]Reco Sheet for Fcast'!$G$2</definedName>
    <definedName name="BExOIWJVMJ6MG6JC4SPD1L00OHU1" hidden="1">'[15]Reco Sheet for Fcast'!$F$10:$G$10</definedName>
    <definedName name="BExOIYCN8Z4JK3OOG86KYUCV0ME8" hidden="1">'[15]Reco Sheet for Fcast'!$I$9:$J$9</definedName>
    <definedName name="BExOJ3AKZ9BCBZT3KD8WMSLK6MN2" hidden="1">'[15]Reco Sheet for Fcast'!$F$8:$G$8</definedName>
    <definedName name="BExOJ7XQK71I4YZDD29AKOOWZ47E" hidden="1">'[15]Reco Sheet for Fcast'!$H$2:$I$2</definedName>
    <definedName name="BExOJM0W6XGSW5MXPTTX0GNF6SFT" hidden="1">'[15]Reco Sheet for Fcast'!$I$6:$J$6</definedName>
    <definedName name="BExOJXEUJJ9SYRJXKYYV2NCCDT2R" localSheetId="2" hidden="1">'[16]AMI P &amp; L'!#REF!</definedName>
    <definedName name="BExOJXEUJJ9SYRJXKYYV2NCCDT2R" hidden="1">'[16]AMI P &amp; L'!#REF!</definedName>
    <definedName name="BExOK0EQYM9JUMAGWOUN7QDH7VMZ" localSheetId="2" hidden="1">'[16]AMI P &amp; L'!#REF!</definedName>
    <definedName name="BExOK0EQYM9JUMAGWOUN7QDH7VMZ" hidden="1">'[16]AMI P &amp; L'!#REF!</definedName>
    <definedName name="BExOK10DPUX7E7X0CT199QVBODEW" localSheetId="2" hidden="1">#REF!</definedName>
    <definedName name="BExOK10DPUX7E7X0CT199QVBODEW" hidden="1">#REF!</definedName>
    <definedName name="BExOK4WM9O7QNG6O57FOASI5QSN1" hidden="1">'[15]Reco Sheet for Fcast'!$F$8:$G$8</definedName>
    <definedName name="BExOK8SVNS9DXWU2QWBNB1YVNR7L" localSheetId="2" hidden="1">#REF!</definedName>
    <definedName name="BExOK8SVNS9DXWU2QWBNB1YVNR7L" hidden="1">#REF!</definedName>
    <definedName name="BExOKTXMJP351VXKH8VT6SXUNIMF" hidden="1">'[15]Reco Sheet for Fcast'!$F$7:$G$7</definedName>
    <definedName name="BExOKU8GMLOCNVORDE329819XN67" hidden="1">'[15]Reco Sheet for Fcast'!$I$10:$J$10</definedName>
    <definedName name="BExOL0Z3Z7IAMHPB91EO2MF49U57" hidden="1">'[15]Reco Sheet for Fcast'!$F$8:$G$8</definedName>
    <definedName name="BExOL7KH12VAR0LG741SIOJTLWFD" hidden="1">'[15]Reco Sheet for Fcast'!$F$9:$G$9</definedName>
    <definedName name="BExOLICXFHJLILCJVFMJE5MGGWKR" localSheetId="2" hidden="1">'[16]AMI P &amp; L'!#REF!</definedName>
    <definedName name="BExOLICXFHJLILCJVFMJE5MGGWKR" hidden="1">'[16]AMI P &amp; L'!#REF!</definedName>
    <definedName name="BExOLMUQP54SNJ4377CSQ2W2VRVE" localSheetId="2" hidden="1">#REF!</definedName>
    <definedName name="BExOLMUQP54SNJ4377CSQ2W2VRVE" hidden="1">#REF!</definedName>
    <definedName name="BExOLOI0WJS3QC12I3ISL0D9AWOF" hidden="1">'[15]Reco Sheet for Fcast'!$I$10:$J$10</definedName>
    <definedName name="BExOLYZNG5RBD0BTS1OEZJNU92Q5" hidden="1">'[15]Reco Sheet for Fcast'!$F$9:$G$9</definedName>
    <definedName name="BExOM3HIJ3UZPOKJI68KPBJAHPDC" hidden="1">'[15]Reco Sheet for Fcast'!$F$7:$G$7</definedName>
    <definedName name="BExOMKPURE33YQ3K1JG9NVQD4W49" hidden="1">'[15]Reco Sheet for Fcast'!$I$8:$J$8</definedName>
    <definedName name="BExOMP7NGCLUNFK50QD2LPKRG078" hidden="1">'[15]Reco Sheet for Fcast'!$I$8:$J$8</definedName>
    <definedName name="BExOMU0A6XMY48SZRYL4WQZD13BI" localSheetId="2" hidden="1">'[16]AMI P &amp; L'!#REF!</definedName>
    <definedName name="BExOMU0A6XMY48SZRYL4WQZD13BI" hidden="1">'[16]AMI P &amp; L'!#REF!</definedName>
    <definedName name="BExOMVT0HSNC59DJP4CLISASGHKL" hidden="1">'[15]Reco Sheet for Fcast'!$I$7:$J$7</definedName>
    <definedName name="BExON0AX35F2SI0UCVMGWGVIUNI3" hidden="1">'[15]Reco Sheet for Fcast'!$I$11:$J$11</definedName>
    <definedName name="BExON41U4296DV3DPG6I5EF3OEYF" hidden="1">'[15]Reco Sheet for Fcast'!$F$9:$G$9</definedName>
    <definedName name="BExONB3A7CO4YD8RB41PHC93BQ9M" hidden="1">'[15]Reco Sheet for Fcast'!$F$15:$J$123</definedName>
    <definedName name="BExONFQH6UUXF8V0GI4BRIST9RFO" hidden="1">'[15]Reco Sheet for Fcast'!$F$6:$G$6</definedName>
    <definedName name="BExONH34JHZ9VP2WPUBTIVZOCPM6" hidden="1">'[17]Bud Mth'!$I$6:$J$6</definedName>
    <definedName name="BExONHU65LML12UB9EWV7FQBQBNE" localSheetId="2" hidden="1">'[18]Capital orders'!#REF!</definedName>
    <definedName name="BExONHU65LML12UB9EWV7FQBQBNE" hidden="1">'[18]Capital orders'!#REF!</definedName>
    <definedName name="BExONIL31DZWU7IFVN3VV0XTXJA1" hidden="1">'[15]Reco Sheet for Fcast'!$F$11:$G$11</definedName>
    <definedName name="BExONJ1BU17R0F5A2UP1UGJBOGKS" hidden="1">'[15]Reco Sheet for Fcast'!$F$9:$G$9</definedName>
    <definedName name="BExONNZ9VMHVX3J6NLNJY7KZA61O" hidden="1">'[15]Reco Sheet for Fcast'!$I$6:$J$6</definedName>
    <definedName name="BExONRQ1BAA4F3TXP2MYQ4YCZ09S" hidden="1">'[15]Reco Sheet for Fcast'!$I$7:$J$7</definedName>
    <definedName name="BExOO1WWIZSGB0YTGKESB45TSVMZ" hidden="1">'[15]Reco Sheet for Fcast'!$F$11:$G$11</definedName>
    <definedName name="BExOO4B8FPAFYPHCTYTX37P1TQM5" hidden="1">'[15]Reco Sheet for Fcast'!$I$11:$J$11</definedName>
    <definedName name="BExOOIULUDOJRMYABWV5CCL906X6" hidden="1">'[15]Reco Sheet for Fcast'!$I$9:$J$9</definedName>
    <definedName name="BExOOTN0KTXJCL7E476XBN1CJ553" hidden="1">'[15]Reco Sheet for Fcast'!$G$2</definedName>
    <definedName name="BExOOUOOR1038J07BOYJJU106NFS" hidden="1">'[15]Reco Sheet for Fcast'!$L$6:$M$10</definedName>
    <definedName name="BExOOUZHJUFHENA2ET6S02TMZRNP" localSheetId="2" hidden="1">#REF!</definedName>
    <definedName name="BExOOUZHJUFHENA2ET6S02TMZRNP" hidden="1">#REF!</definedName>
    <definedName name="BExOP9DEBV5W5P4Q25J3XCJBP5S9" hidden="1">'[15]Reco Sheet for Fcast'!$I$11:$J$11</definedName>
    <definedName name="BExOPFNYRBL0BFM23LZBJTADNOE4" hidden="1">'[15]Reco Sheet for Fcast'!$F$15</definedName>
    <definedName name="BExOPINVFSIZMCVT9YGT2AODVCX3" hidden="1">'[15]Reco Sheet for Fcast'!$F$6:$G$6</definedName>
    <definedName name="BExOQ1JN4SAC44RTMZIGHSW023WA" hidden="1">'[15]Reco Sheet for Fcast'!$I$6:$J$6</definedName>
    <definedName name="BExOQ256YMF115DJL3KBPNKABJ90" hidden="1">'[15]Reco Sheet for Fcast'!$F$6:$G$6</definedName>
    <definedName name="BExOQ31LFF5V955K4N7NSFG61GNX" hidden="1">'[17]Bud Mth'!$I$7:$J$7</definedName>
    <definedName name="BExQ19DEUOLC11IW32E2AMVZLFF1" hidden="1">'[15]Reco Sheet for Fcast'!$H$2:$I$2</definedName>
    <definedName name="BExQ1SJXKHE45NHA4Y912ZWK0BVS" localSheetId="2" hidden="1">#REF!</definedName>
    <definedName name="BExQ1SJXKHE45NHA4Y912ZWK0BVS" hidden="1">#REF!</definedName>
    <definedName name="BExQ1V922YTT0W39UMN4F4HNC5AS" localSheetId="2" hidden="1">'[18]Capital orders'!#REF!</definedName>
    <definedName name="BExQ1V922YTT0W39UMN4F4HNC5AS" hidden="1">'[18]Capital orders'!#REF!</definedName>
    <definedName name="BExQ1WG83K960T15H8A2VLMPXVU0" hidden="1">'[17]Bud Mth'!$G$2:$H$2</definedName>
    <definedName name="BExQ29C73XR33S3668YYSYZAIHTG" hidden="1">'[15]Reco Sheet for Fcast'!$I$11:$J$11</definedName>
    <definedName name="BExQ2FS228IUDUP2023RA1D4AO4C" hidden="1">'[15]Reco Sheet for Fcast'!$F$11:$G$11</definedName>
    <definedName name="BExQ2L0XYWLY9VPZWXYYFRIRQRJ1" hidden="1">'[15]Reco Sheet for Fcast'!$F$7:$G$7</definedName>
    <definedName name="BExQ2M841F5Z1BQYR8DG5FKK0LIU" localSheetId="2" hidden="1">'[16]AMI P &amp; L'!#REF!</definedName>
    <definedName name="BExQ2M841F5Z1BQYR8DG5FKK0LIU" hidden="1">'[16]AMI P &amp; L'!#REF!</definedName>
    <definedName name="BExQ300G8I8TK45A0MVHV15422EU" localSheetId="2" hidden="1">'[16]AMI P &amp; L'!#REF!</definedName>
    <definedName name="BExQ300G8I8TK45A0MVHV15422EU" hidden="1">'[16]AMI P &amp; L'!#REF!</definedName>
    <definedName name="BExQ38JVNZHQEVM20T8PEG1GP01R" localSheetId="2" hidden="1">#REF!</definedName>
    <definedName name="BExQ38JVNZHQEVM20T8PEG1GP01R" hidden="1">#REF!</definedName>
    <definedName name="BExQ39R28MXSG2SEV956F0KZ20AN" localSheetId="2" hidden="1">'[16]AMI P &amp; L'!#REF!</definedName>
    <definedName name="BExQ39R28MXSG2SEV956F0KZ20AN" hidden="1">'[16]AMI P &amp; L'!#REF!</definedName>
    <definedName name="BExQ3D1P3M5Z3HLMEZ17E0BLEE4U" localSheetId="2" hidden="1">'[16]AMI P &amp; L'!#REF!</definedName>
    <definedName name="BExQ3D1P3M5Z3HLMEZ17E0BLEE4U" hidden="1">'[16]AMI P &amp; L'!#REF!</definedName>
    <definedName name="BExQ3O4W7QF8BOXTUT4IOGF6YKUD" hidden="1">'[15]Reco Sheet for Fcast'!$G$2</definedName>
    <definedName name="BExQ3PXOWSN8561ZR8IEY8ZASI3B" hidden="1">'[15]Reco Sheet for Fcast'!$I$8:$J$8</definedName>
    <definedName name="BExQ3TZF04IPY0B0UG9CQQ5736UA" hidden="1">'[15]Reco Sheet for Fcast'!$F$8:$G$8</definedName>
    <definedName name="BExQ42IU9MNDYLODP41DL6YTZMAR" localSheetId="2" hidden="1">'[16]AMI P &amp; L'!#REF!</definedName>
    <definedName name="BExQ42IU9MNDYLODP41DL6YTZMAR" hidden="1">'[16]AMI P &amp; L'!#REF!</definedName>
    <definedName name="BExQ452HF7N1HYPXJXQ8WD6SOWUV" hidden="1">'[15]Reco Sheet for Fcast'!$I$6:$J$6</definedName>
    <definedName name="BExQ4BTBSHPHVEDRCXC2ROW8PLFC" hidden="1">'[15]Reco Sheet for Fcast'!$F$6:$G$6</definedName>
    <definedName name="BExQ4DGKF54SRKQUTUT4B1CZSS62" hidden="1">'[15]Reco Sheet for Fcast'!$I$7:$J$7</definedName>
    <definedName name="BExQ4M04XQFHM953TPL217CAK4ZP" hidden="1">'[15]Reco Sheet for Fcast'!$F$7:$G$7</definedName>
    <definedName name="BExQ4T74LQ5PYTV1MUQUW75A4BDY" hidden="1">'[15]Reco Sheet for Fcast'!$I$11:$J$11</definedName>
    <definedName name="BExQ4XJHD7EJCNH7S1MJDZJ2MNWG" hidden="1">'[15]Reco Sheet for Fcast'!$I$10:$J$10</definedName>
    <definedName name="BExQ5039ZCEWBUJHU682G4S89J03" hidden="1">'[15]Reco Sheet for Fcast'!$F$6:$G$6</definedName>
    <definedName name="BExQ56Z9W6YHZHRXOFFI8EFA7CDI" hidden="1">'[15]Reco Sheet for Fcast'!$H$2:$I$2</definedName>
    <definedName name="BExQ5ITIC66SDM614FOSP325TOY5" localSheetId="2" hidden="1">#REF!</definedName>
    <definedName name="BExQ5ITIC66SDM614FOSP325TOY5" hidden="1">#REF!</definedName>
    <definedName name="BExQ5KX3Z668H1KUCKZ9J24HUQ1F" hidden="1">'[15]Reco Sheet for Fcast'!$F$7:$G$7</definedName>
    <definedName name="BExQ5SPLEYLGXSVLD9HO5BKQXKIP" localSheetId="2" hidden="1">#REF!</definedName>
    <definedName name="BExQ5SPLEYLGXSVLD9HO5BKQXKIP" hidden="1">#REF!</definedName>
    <definedName name="BExQ5SPMSOCJYLAY20NB5A6O32RE" hidden="1">'[15]Reco Sheet for Fcast'!$F$15</definedName>
    <definedName name="BExQ5UICMGTMK790KTLK49MAGXRC" hidden="1">'[15]Reco Sheet for Fcast'!$F$6:$G$6</definedName>
    <definedName name="BExQ5YUUK9FD0QGTY4WD0W90O7OL" hidden="1">'[15]Reco Sheet for Fcast'!$F$8:$G$8</definedName>
    <definedName name="BExQ63793YQ9BH7JLCNRIATIGTRG" localSheetId="2" hidden="1">'[16]AMI P &amp; L'!#REF!</definedName>
    <definedName name="BExQ63793YQ9BH7JLCNRIATIGTRG" hidden="1">'[16]AMI P &amp; L'!#REF!</definedName>
    <definedName name="BExQ6CN1EF2UPZ57ZYMGK8TUJQSS" hidden="1">'[15]Reco Sheet for Fcast'!$I$9:$J$9</definedName>
    <definedName name="BExQ6M2YXJ8AMRJF3QGHC40ADAHZ" hidden="1">'[15]Reco Sheet for Fcast'!$I$6:$J$6</definedName>
    <definedName name="BExQ6M8B0X44N9TV56ATUVHGDI00" hidden="1">'[15]Reco Sheet for Fcast'!$F$15:$J$123</definedName>
    <definedName name="BExQ6POH065GV0I74XXVD0VUPBJW" hidden="1">'[15]Reco Sheet for Fcast'!$F$10:$G$10</definedName>
    <definedName name="BExQ6WV9KPSMXPPLGZ3KK4WNYTHU" hidden="1">'[15]Reco Sheet for Fcast'!$G$2</definedName>
    <definedName name="BExQ6XRSPHARKJTKTB0NOV3SBZIW" hidden="1">'[15]Reco Sheet for Fcast'!$I$9:$J$9</definedName>
    <definedName name="BExQ783XTMM2A9I3UKCFWJH1PP2N" hidden="1">'[15]Reco Sheet for Fcast'!$F$11:$G$11</definedName>
    <definedName name="BExQ79LX01ZPQB8EGD1ZHR2VK2H3" hidden="1">'[15]Reco Sheet for Fcast'!$I$10:$J$10</definedName>
    <definedName name="BExQ7ANJWDL69ZUG3AW5S2HJL4GL" localSheetId="2" hidden="1">#REF!</definedName>
    <definedName name="BExQ7ANJWDL69ZUG3AW5S2HJL4GL" hidden="1">#REF!</definedName>
    <definedName name="BExQ7B3V9MGDK2OIJ61XXFBFLJFZ" hidden="1">'[15]Reco Sheet for Fcast'!$F$7:$G$7</definedName>
    <definedName name="BExQ7CB046NVPF9ZXDGA7OXOLSLX" hidden="1">'[15]Reco Sheet for Fcast'!$F$6:$G$6</definedName>
    <definedName name="BExQ7IWDCGGOO1HTJ97YGO1CK3R9" hidden="1">'[15]Reco Sheet for Fcast'!$I$7:$J$7</definedName>
    <definedName name="BExQ7JNFIEGS2HKNBALH3Q2N5G7Z" hidden="1">'[15]Reco Sheet for Fcast'!$I$8:$J$8</definedName>
    <definedName name="BExQ7MY3U2Z1IZ71U5LJUD00VVB4" localSheetId="2" hidden="1">'[16]AMI P &amp; L'!#REF!</definedName>
    <definedName name="BExQ7MY3U2Z1IZ71U5LJUD00VVB4" hidden="1">'[16]AMI P &amp; L'!#REF!</definedName>
    <definedName name="BExQ7XL2Q1GVUFL1F9KK0K0EXMWG" localSheetId="2" hidden="1">'[16]AMI P &amp; L'!#REF!</definedName>
    <definedName name="BExQ7XL2Q1GVUFL1F9KK0K0EXMWG" hidden="1">'[16]AMI P &amp; L'!#REF!</definedName>
    <definedName name="BExQ8469L3ZRZ3KYZPYMSJIDL7Y5" hidden="1">'[15]Reco Sheet for Fcast'!$I$6:$J$6</definedName>
    <definedName name="BExQ84MJB94HL3BWRN50M4NCB6Z0" hidden="1">'[15]Reco Sheet for Fcast'!$F$15</definedName>
    <definedName name="BExQ8583ZE00NW7T9OF11OT9IA14" hidden="1">'[15]Reco Sheet for Fcast'!$F$15</definedName>
    <definedName name="BExQ89PYX7QKH887T258CNA7DPDG" localSheetId="2" hidden="1">'[18]Capital orders'!#REF!</definedName>
    <definedName name="BExQ89PYX7QKH887T258CNA7DPDG" hidden="1">'[18]Capital orders'!#REF!</definedName>
    <definedName name="BExQ8A0RPE3IMIFIZLUE7KD2N21W" localSheetId="2" hidden="1">'[16]AMI P &amp; L'!#REF!</definedName>
    <definedName name="BExQ8A0RPE3IMIFIZLUE7KD2N21W" hidden="1">'[16]AMI P &amp; L'!#REF!</definedName>
    <definedName name="BExQ8ABK6H1ADV2R2OYT8NFFYG2N" hidden="1">'[15]Reco Sheet for Fcast'!$H$2:$I$2</definedName>
    <definedName name="BExQ8B2GTATY2SYZWYQKTTDGONE4" localSheetId="2" hidden="1">#REF!</definedName>
    <definedName name="BExQ8B2GTATY2SYZWYQKTTDGONE4" hidden="1">#REF!</definedName>
    <definedName name="BExQ8DM90XJ6GCJIK9LC5O82I2TJ" hidden="1">'[15]Reco Sheet for Fcast'!$F$15</definedName>
    <definedName name="BExQ8G0K46ZORA0QVQTDI7Z8LXGF" hidden="1">'[15]Reco Sheet for Fcast'!$I$7:$J$7</definedName>
    <definedName name="BExQ8O3WEU8HNTTGKTW5T0QSKCLP" localSheetId="2" hidden="1">'[16]AMI P &amp; L'!#REF!</definedName>
    <definedName name="BExQ8O3WEU8HNTTGKTW5T0QSKCLP" hidden="1">'[16]AMI P &amp; L'!#REF!</definedName>
    <definedName name="BExQ8ZCEDBOBJA3D9LDP5TU2WYGR" hidden="1">'[15]Reco Sheet for Fcast'!$H$2:$I$2</definedName>
    <definedName name="BExQ94LAW6MAQBWY25WTBFV5PPZJ" hidden="1">'[15]Reco Sheet for Fcast'!$H$2:$I$2</definedName>
    <definedName name="BExQ97QIPOSSRK978N8P234Y1XA4" hidden="1">'[15]Reco Sheet for Fcast'!$G$2</definedName>
    <definedName name="BExQ9E6FBAXTHGF3RXANFIA77GXP" hidden="1">'[15]Reco Sheet for Fcast'!$G$2</definedName>
    <definedName name="BExQ9KX9734KIAK7IMRLHCPYDHO2" hidden="1">'[15]Reco Sheet for Fcast'!$F$10:$G$10</definedName>
    <definedName name="BExQ9L81FF4I7816VTPFBDWVU4CW" hidden="1">'[15]Reco Sheet for Fcast'!$I$9:$J$9</definedName>
    <definedName name="BExQ9M4E2ACZOWWWP1JJIQO8AHUM" localSheetId="2" hidden="1">'[16]AMI P &amp; L'!#REF!</definedName>
    <definedName name="BExQ9M4E2ACZOWWWP1JJIQO8AHUM" hidden="1">'[16]AMI P &amp; L'!#REF!</definedName>
    <definedName name="BExQ9UTANMJCK7LJ4OQMD6F2Q01L" hidden="1">'[15]Reco Sheet for Fcast'!$H$2:$I$2</definedName>
    <definedName name="BExQ9ZLYHWABXAA9NJDW8ZS0UQ9P" localSheetId="2" hidden="1">'[16]AMI P &amp; L'!#REF!</definedName>
    <definedName name="BExQ9ZLYHWABXAA9NJDW8ZS0UQ9P" hidden="1">'[16]AMI P &amp; L'!#REF!</definedName>
    <definedName name="BExQA324HSCK40ENJUT9CS9EC71B" localSheetId="2" hidden="1">'[16]AMI P &amp; L'!#REF!</definedName>
    <definedName name="BExQA324HSCK40ENJUT9CS9EC71B" hidden="1">'[16]AMI P &amp; L'!#REF!</definedName>
    <definedName name="BExQA55GY0STSNBWQCWN8E31ZXCS" hidden="1">'[15]Reco Sheet for Fcast'!$I$6:$J$6</definedName>
    <definedName name="BExQA9HZIN9XEMHEEVHT99UU9Z82" hidden="1">'[15]Reco Sheet for Fcast'!$I$10:$J$10</definedName>
    <definedName name="BExQAELFYH92K8CJL155181UDORO" hidden="1">'[15]Reco Sheet for Fcast'!$H$2:$I$2</definedName>
    <definedName name="BExQAG8PP8R5NJKNQD1U4QOSD6X5" hidden="1">'[15]Reco Sheet for Fcast'!$F$15</definedName>
    <definedName name="BExQBC0EAV6PKQT8I8C3GLEZDMZL" localSheetId="2" hidden="1">#REF!</definedName>
    <definedName name="BExQBC0EAV6PKQT8I8C3GLEZDMZL" hidden="1">#REF!</definedName>
    <definedName name="BExQBDICMZTSA1X73TMHNO4JSFLN" hidden="1">'[15]Reco Sheet for Fcast'!$K$2</definedName>
    <definedName name="BExQBEER6CRCRPSSL61S0OMH57ZA" hidden="1">'[15]Reco Sheet for Fcast'!$F$11:$G$11</definedName>
    <definedName name="BExQBIGGY5TXI2FJVVZSLZ0LTZYH" hidden="1">'[15]Reco Sheet for Fcast'!$I$10:$J$10</definedName>
    <definedName name="BExQBM1RUSIQ85LLMM2159BYDPIP" hidden="1">'[15]Reco Sheet for Fcast'!$I$7:$J$7</definedName>
    <definedName name="BExQBPSOZ47V81YAEURP0NQJNTJH" hidden="1">'[15]Reco Sheet for Fcast'!$F$9:$G$9</definedName>
    <definedName name="BExQC5TWT21CGBKD0IHAXTIN2QB8" hidden="1">'[15]Reco Sheet for Fcast'!$I$8:$J$8</definedName>
    <definedName name="BExQC94JL9F5GW4S8DQCAF4WB2DA" hidden="1">'[15]Reco Sheet for Fcast'!$F$10:$G$10</definedName>
    <definedName name="BExQCKTD8AT0824LGWREXM1B5D1X" hidden="1">'[15]Reco Sheet for Fcast'!$I$7:$J$7</definedName>
    <definedName name="BExQCP0EE3PKTDKVOL04IOBUGZ6F" hidden="1">'[15]Reco Sheet for Fcast'!$I$11:$J$11</definedName>
    <definedName name="BExQD3ZVGTFSCD9MSWY8NN45FLM3" localSheetId="2" hidden="1">#REF!</definedName>
    <definedName name="BExQD3ZVGTFSCD9MSWY8NN45FLM3" hidden="1">#REF!</definedName>
    <definedName name="BExQD571YWOXKR2SX85K5MKQ0AO2" hidden="1">'[15]Reco Sheet for Fcast'!$F$7:$G$7</definedName>
    <definedName name="BExQD7AKUWKH58PNJCJZNN1COR9E" localSheetId="2" hidden="1">#REF!</definedName>
    <definedName name="BExQD7AKUWKH58PNJCJZNN1COR9E" hidden="1">#REF!</definedName>
    <definedName name="BExQDB6VCHN8PNX8EA6JNIEQ2JC2" hidden="1">'[15]Reco Sheet for Fcast'!$G$2</definedName>
    <definedName name="BExQDE1B6U2Q9B73KBENABP71YM1" localSheetId="2" hidden="1">'[16]AMI P &amp; L'!#REF!</definedName>
    <definedName name="BExQDE1B6U2Q9B73KBENABP71YM1" hidden="1">'[16]AMI P &amp; L'!#REF!</definedName>
    <definedName name="BExQDGQCN7ZW41QDUHOBJUGQAX40" hidden="1">'[15]Reco Sheet for Fcast'!$I$8:$J$8</definedName>
    <definedName name="BExQE32AI2WOKFCB98XJZ6D7SAOF" localSheetId="2" hidden="1">'[18]Capital orders'!#REF!</definedName>
    <definedName name="BExQE32AI2WOKFCB98XJZ6D7SAOF" hidden="1">'[18]Capital orders'!#REF!</definedName>
    <definedName name="BExQEK54SZATP11ZZ75GH6P9GFQ3" localSheetId="2" hidden="1">'[18]Capital orders'!#REF!</definedName>
    <definedName name="BExQEK54SZATP11ZZ75GH6P9GFQ3" hidden="1">'[18]Capital orders'!#REF!</definedName>
    <definedName name="BExQEMUA4HEFM4OVO8M8MA8PIAW1" localSheetId="2" hidden="1">'[16]AMI P &amp; L'!#REF!</definedName>
    <definedName name="BExQEMUA4HEFM4OVO8M8MA8PIAW1" hidden="1">'[16]AMI P &amp; L'!#REF!</definedName>
    <definedName name="BExQEQ4XZQFIKUXNU9H7WE7AMZ1U" hidden="1">'[15]Reco Sheet for Fcast'!$I$6:$J$6</definedName>
    <definedName name="BExQF1OEB07CRAP6ALNNMJNJ3P2D" hidden="1">'[15]Reco Sheet for Fcast'!$F$8:$G$8</definedName>
    <definedName name="BExQF54F62R5B3N9BG47XYK8T6XS" localSheetId="2" hidden="1">#REF!</definedName>
    <definedName name="BExQF54F62R5B3N9BG47XYK8T6XS" hidden="1">#REF!</definedName>
    <definedName name="BExQF9X2AQPFJZTCHTU5PTTR0JAH" hidden="1">'[15]Reco Sheet for Fcast'!$F$10:$G$10</definedName>
    <definedName name="BExQFC0M9KKFMQKPLPEO2RQDB7MM" hidden="1">'[15]Reco Sheet for Fcast'!$I$10:$J$10</definedName>
    <definedName name="BExQFEEV7627R8TYZCM28C6V6WHE" hidden="1">'[15]Reco Sheet for Fcast'!$F$15</definedName>
    <definedName name="BExQFEK8NUD04X2OBRA275ADPSDL" localSheetId="2" hidden="1">'[16]AMI P &amp; L'!#REF!</definedName>
    <definedName name="BExQFEK8NUD04X2OBRA275ADPSDL" hidden="1">'[16]AMI P &amp; L'!#REF!</definedName>
    <definedName name="BExQFGYIWDR4W0YF7XR6E4EWWJ02" hidden="1">'[15]Reco Sheet for Fcast'!$I$6:$J$6</definedName>
    <definedName name="BExQFOGG5ULYNV6XAFVJ1T69RAUZ" hidden="1">'[17]Bud Mth'!$I$10:$J$10</definedName>
    <definedName name="BExQFPNFKA36IAPS22LAUMBDI4KE" hidden="1">'[15]Reco Sheet for Fcast'!$I$10:$J$10</definedName>
    <definedName name="BExQFPSWEMA8WBUZ4WK20LR13VSU" hidden="1">'[15]Reco Sheet for Fcast'!$K$2</definedName>
    <definedName name="BExQFSYARQ5AIUI2V7O1EDCDM882" localSheetId="2" hidden="1">'[16]AMI P &amp; L'!#REF!</definedName>
    <definedName name="BExQFSYARQ5AIUI2V7O1EDCDM882" hidden="1">'[16]AMI P &amp; L'!#REF!</definedName>
    <definedName name="BExQFVSPOSCCPF1TLJPIWYWYB8A9" hidden="1">'[15]Reco Sheet for Fcast'!$F$10:$G$10</definedName>
    <definedName name="BExQFWJQXNQAW6LUMOEDS6KMJMYL" hidden="1">'[15]Reco Sheet for Fcast'!$F$7:$G$7</definedName>
    <definedName name="BExQG8TYRD2G42UA5ZPCRLNKUDMX" hidden="1">'[15]Reco Sheet for Fcast'!$F$7:$G$7</definedName>
    <definedName name="BExQGO48J9MPCDQ96RBB9UN9AIGT" hidden="1">'[15]Reco Sheet for Fcast'!$F$9:$G$9</definedName>
    <definedName name="BExQGSBB6MJWDW7AYWA0MSFTXKRR" hidden="1">'[15]Reco Sheet for Fcast'!$I$8:$J$8</definedName>
    <definedName name="BExQGZ7H6ND6DRMZMKKTMXLFYHJC" localSheetId="2" hidden="1">#REF!</definedName>
    <definedName name="BExQGZ7H6ND6DRMZMKKTMXLFYHJC" hidden="1">#REF!</definedName>
    <definedName name="BExQH0UURAJ13AVO5UI04HSRGVYW" hidden="1">'[15]Reco Sheet for Fcast'!$F$6:$G$6</definedName>
    <definedName name="BExQH6ZZY0NR8SE48PSI9D0CU1TC" hidden="1">'[15]Reco Sheet for Fcast'!$I$10:$J$10</definedName>
    <definedName name="BExQH9P2MCXAJOVEO4GFQT6MNW22" hidden="1">'[15]Reco Sheet for Fcast'!$F$15</definedName>
    <definedName name="BExQHC3DXXZX5BWEIV17DNSO0EB6" localSheetId="2" hidden="1">'[16]AMI P &amp; L'!#REF!</definedName>
    <definedName name="BExQHC3DXXZX5BWEIV17DNSO0EB6" hidden="1">'[16]AMI P &amp; L'!#REF!</definedName>
    <definedName name="BExQHCZSBYUY8OKKJXFYWKBBM6AH" hidden="1">'[15]Reco Sheet for Fcast'!$I$11:$J$11</definedName>
    <definedName name="BExQHPKXZ1K33V2F90NZIQRZYIAW" hidden="1">'[15]Reco Sheet for Fcast'!$I$11:$J$11</definedName>
    <definedName name="BExQHVF9KD06AG2RXUQJ9X4PVGX4" hidden="1">'[15]Reco Sheet for Fcast'!$I$7:$J$7</definedName>
    <definedName name="BExQHZBHVN2L4HC7ACTR73T5OCV0" hidden="1">'[15]Reco Sheet for Fcast'!$G$2</definedName>
    <definedName name="BExQI85V9TNLDJT5LTRZS10Y26SG" hidden="1">'[15]Reco Sheet for Fcast'!$G$2</definedName>
    <definedName name="BExQIAPKHVEV8CU1L3TTHJW67FJ5" hidden="1">'[15]Reco Sheet for Fcast'!$F$6:$G$6</definedName>
    <definedName name="BExQIBB4I3Z6AUU0HYV1DHRS13M4" hidden="1">'[15]Reco Sheet for Fcast'!$I$9:$J$9</definedName>
    <definedName name="BExQIBWPAXU7HJZLKGJZY3EB7MIS" hidden="1">'[15]Reco Sheet for Fcast'!$I$11:$J$11</definedName>
    <definedName name="BExQIM3J1Y2DOI3BDUM8WV3BMSIN" hidden="1">'[15]Reco Sheet for Fcast'!$F$9:$G$9</definedName>
    <definedName name="BExQIS8O6R36CI01XRY9ISM99TW9" hidden="1">'[15]Reco Sheet for Fcast'!$F$15</definedName>
    <definedName name="BExQIVJB9MJ25NDUHTCVMSODJY2C" hidden="1">'[15]Reco Sheet for Fcast'!$F$11:$G$11</definedName>
    <definedName name="BExQJBF7LAX128WR7VTMJC88ZLPG" hidden="1">'[15]Reco Sheet for Fcast'!$I$10:$J$10</definedName>
    <definedName name="BExQJEVCKX6KZHNCLYXY7D0MX5KN" hidden="1">'[15]Reco Sheet for Fcast'!$G$2</definedName>
    <definedName name="BExQJIBC34O4SDXEWBX0XXJ9F93B" localSheetId="2" hidden="1">#REF!</definedName>
    <definedName name="BExQJIBC34O4SDXEWBX0XXJ9F93B" hidden="1">#REF!</definedName>
    <definedName name="BExQJJYSDX8B0J1QGF2HL071KKA3" hidden="1">'[15]Reco Sheet for Fcast'!$F$7:$G$7</definedName>
    <definedName name="BExQJL0FR3OWBYI6TVYE6R6KPU28" localSheetId="2" hidden="1">#REF!</definedName>
    <definedName name="BExQJL0FR3OWBYI6TVYE6R6KPU28" hidden="1">#REF!</definedName>
    <definedName name="BExQK1HV6SQQ7CP8H8IUKI9TYXTD" hidden="1">'[15]Reco Sheet for Fcast'!$I$7:$J$7</definedName>
    <definedName name="BExQK3LE5CSBW1E4H4KHW548FL2R" hidden="1">'[15]Reco Sheet for Fcast'!$I$7:$J$7</definedName>
    <definedName name="BExQKG6LD6PLNDGNGO9DJXY865BR" hidden="1">'[15]Reco Sheet for Fcast'!$I$10:$J$10</definedName>
    <definedName name="BExQLE1TOW3A287TQB0AVWENT8O1" hidden="1">'[15]Reco Sheet for Fcast'!$I$6:$J$6</definedName>
    <definedName name="BExRYOYB4A3E5F6MTROY69LR0PMG" hidden="1">'[15]Reco Sheet for Fcast'!$F$7:$G$7</definedName>
    <definedName name="BExRYZLA9EW71H4SXQR525S72LLP" hidden="1">'[15]Reco Sheet for Fcast'!$I$9:$J$9</definedName>
    <definedName name="BExRZ66M8G9FQ0VFP077QSZBSOA5" hidden="1">'[15]Reco Sheet for Fcast'!$F$6:$G$6</definedName>
    <definedName name="BExRZ8FMQQL46I8AQWU17LRNZD5T" hidden="1">'[15]Reco Sheet for Fcast'!$I$6:$J$6</definedName>
    <definedName name="BExRZIRRIXRUMZ5GOO95S7460BMP" hidden="1">'[15]Reco Sheet for Fcast'!$K$2</definedName>
    <definedName name="BExRZK9RAHMM0ZLTNSK7A4LDC42D" hidden="1">'[15]Reco Sheet for Fcast'!$I$7:$J$7</definedName>
    <definedName name="BExRZOGSR69INI6GAEPHDWSNK5Q4" hidden="1">'[15]Reco Sheet for Fcast'!$F$6:$G$6</definedName>
    <definedName name="BExRZR0LVVK3899VBSAJ65GT2E3B" localSheetId="2" hidden="1">#REF!</definedName>
    <definedName name="BExRZR0LVVK3899VBSAJ65GT2E3B" hidden="1">#REF!</definedName>
    <definedName name="BExS0ASQBKRTPDWFK0KUDFOS9LE5" hidden="1">'[15]Reco Sheet for Fcast'!$F$8:$G$8</definedName>
    <definedName name="BExS0GHQUF6YT0RU3TKDEO8CSJYB" hidden="1">'[15]Reco Sheet for Fcast'!$K$2</definedName>
    <definedName name="BExS0JSDQ1GV78JIPV6TBXM2DTJL" hidden="1">'[17]Bud Mth'!$F$11:$G$11</definedName>
    <definedName name="BExS0K8IHC45I78DMZBOJ1P13KQA" hidden="1">'[15]Reco Sheet for Fcast'!$F$7:$G$7</definedName>
    <definedName name="BExS15IJV0WW662NXQUVT3FGP4ST" hidden="1">'[15]Reco Sheet for Fcast'!$F$7:$G$7</definedName>
    <definedName name="BExS194110MR25BYJI3CJ2EGZ8XT" hidden="1">'[15]Reco Sheet for Fcast'!$F$9:$G$9</definedName>
    <definedName name="BExS1BNVGNSGD4EP90QL8WXYWZ66" hidden="1">'[15]Reco Sheet for Fcast'!$F$2:$G$2</definedName>
    <definedName name="BExS1UE39N6NCND7MAARSBWXS6HU" hidden="1">'[15]Reco Sheet for Fcast'!$G$2</definedName>
    <definedName name="BExS1VL8PBT2LUQ4ZEAPPFJ4XW2N" hidden="1">'[17]Bud Mth'!$F$7:$G$7</definedName>
    <definedName name="BExS226HTWL5WVC76MP5A1IBI8WD" hidden="1">'[15]Reco Sheet for Fcast'!$F$6:$G$6</definedName>
    <definedName name="BExS26OI2QNNAH2WMDD95Z400048" hidden="1">'[15]Reco Sheet for Fcast'!$F$10:$G$10</definedName>
    <definedName name="BExS2BH5B8XAQLRCALR1KDKIS6AP" hidden="1">'[17]Bud Mth'!$F$10:$G$10</definedName>
    <definedName name="BExS2DF6B4ZUF3VZLI4G6LJ3BF38" hidden="1">'[15]Reco Sheet for Fcast'!$F$8:$G$8</definedName>
    <definedName name="BExS2QB5FS5LYTFYO4BROTWG3OV5" hidden="1">'[15]Reco Sheet for Fcast'!$H$2:$I$2</definedName>
    <definedName name="BExS2TLU1HONYV6S3ZD9T12D7CIG" hidden="1">'[15]Reco Sheet for Fcast'!$F$10:$G$10</definedName>
    <definedName name="BExS318UV9I2FXPQQWUKKX00QLPJ" hidden="1">'[15]Reco Sheet for Fcast'!$J$2:$K$2</definedName>
    <definedName name="BExS3LBS0SMTHALVM4NRI1BAV1NP" hidden="1">'[15]Reco Sheet for Fcast'!$F$8:$G$8</definedName>
    <definedName name="BExS3MTQ75VBXDGEBURP6YT8RROE" hidden="1">'[15]Reco Sheet for Fcast'!$I$10:$J$10</definedName>
    <definedName name="BExS3OMGYO0DFN5186UFKEXZ2RX3" hidden="1">'[15]Reco Sheet for Fcast'!$I$11:$J$11</definedName>
    <definedName name="BExS3SDERJ27OER67TIGOVZU13A2" hidden="1">'[15]Reco Sheet for Fcast'!$F$7:$G$7</definedName>
    <definedName name="BExS46R5WDNU5KL04FKY5LHJUCB8" hidden="1">'[15]Reco Sheet for Fcast'!$I$6:$J$6</definedName>
    <definedName name="BExS4ASWKM93XA275AXHYP8AG6SU" hidden="1">'[15]Reco Sheet for Fcast'!$I$10:$J$10</definedName>
    <definedName name="BExS4DSSYMU66HS480YWZC1VZML6" localSheetId="2" hidden="1">'[18]Capital orders'!#REF!</definedName>
    <definedName name="BExS4DSSYMU66HS480YWZC1VZML6" hidden="1">'[18]Capital orders'!#REF!</definedName>
    <definedName name="BExS4JN3Y6SVBKILQK0R9HS45Y52" hidden="1">'[15]Reco Sheet for Fcast'!$F$8:$G$8</definedName>
    <definedName name="BExS4LQMUTP91FH4M5NM9Y7L6XN6" localSheetId="2" hidden="1">#REF!</definedName>
    <definedName name="BExS4LQMUTP91FH4M5NM9Y7L6XN6" hidden="1">#REF!</definedName>
    <definedName name="BExS4P6S41O6Z6BED77U3GD9PNH1" hidden="1">'[15]Reco Sheet for Fcast'!$I$8:$J$8</definedName>
    <definedName name="BExS51H0N51UT0FZOPZRCF1GU063" hidden="1">'[15]Reco Sheet for Fcast'!$I$9:$J$9</definedName>
    <definedName name="BExS54X72TJFC41FJK72MLRR2OO7" hidden="1">'[15]Reco Sheet for Fcast'!$I$11:$J$11</definedName>
    <definedName name="BExS59F0PA1V2ZC7S5TN6IT41SXP" hidden="1">'[15]Reco Sheet for Fcast'!$F$11:$G$11</definedName>
    <definedName name="BExS5L3TGB8JVW9ROYWTKYTUPW27" hidden="1">'[15]Reco Sheet for Fcast'!$F$7:$G$7</definedName>
    <definedName name="BExS5TCGLYOBBY10G49VWHGM40DJ" localSheetId="2" hidden="1">#REF!</definedName>
    <definedName name="BExS5TCGLYOBBY10G49VWHGM40DJ" hidden="1">#REF!</definedName>
    <definedName name="BExS6GKQ96EHVLYWNJDWXZXUZW90" hidden="1">'[15]Reco Sheet for Fcast'!$F$8:$G$8</definedName>
    <definedName name="BExS6ITKSZFRR01YD5B0F676SYN7" localSheetId="2" hidden="1">'[16]AMI P &amp; L'!#REF!</definedName>
    <definedName name="BExS6ITKSZFRR01YD5B0F676SYN7" hidden="1">'[16]AMI P &amp; L'!#REF!</definedName>
    <definedName name="BExS6N0LI574IAC89EFW6CLTCQ33" hidden="1">'[15]Reco Sheet for Fcast'!$I$10:$J$10</definedName>
    <definedName name="BExS6WRDBF3ST86ZOBBUL3GTCR11" hidden="1">'[15]Reco Sheet for Fcast'!$I$8:$J$8</definedName>
    <definedName name="BExS6XNRKR0C3MTA0LV5B60UB908" hidden="1">'[15]Reco Sheet for Fcast'!$F$6:$G$6</definedName>
    <definedName name="BExS7CSJZR2R51S2LFXJ1OO82L9R" hidden="1">'[17]Bud Mth'!$L$6:$M$11</definedName>
    <definedName name="BExS7TKQYLRZGM93UY3ZJZJBQNFJ" hidden="1">'[15]Reco Sheet for Fcast'!$I$6:$J$6</definedName>
    <definedName name="BExS7Y2LNGVHSIBKC7C3R6X4LDR6" hidden="1">'[15]Reco Sheet for Fcast'!$I$11:$J$11</definedName>
    <definedName name="BExS81TE0EY44Y3W2M4Z4MGNP5OM" localSheetId="2" hidden="1">'[16]AMI P &amp; L'!#REF!</definedName>
    <definedName name="BExS81TE0EY44Y3W2M4Z4MGNP5OM" hidden="1">'[16]AMI P &amp; L'!#REF!</definedName>
    <definedName name="BExS81YPDZDVJJVS15HV2HDXAC3Y" hidden="1">'[15]Reco Sheet for Fcast'!$I$10:$J$10</definedName>
    <definedName name="BExS82PRVNUTEKQZS56YT2DVF6C2" hidden="1">'[15]Reco Sheet for Fcast'!$I$6:$J$6</definedName>
    <definedName name="BExS8BPG5A0GR5AO1U951NDGGR0L" hidden="1">'[15]Reco Sheet for Fcast'!$F$9:$G$9</definedName>
    <definedName name="BExS8FR1778VV7DHWQTG4B927FMB" localSheetId="2" hidden="1">#REF!</definedName>
    <definedName name="BExS8FR1778VV7DHWQTG4B927FMB" hidden="1">#REF!</definedName>
    <definedName name="BExS8GSUS17UY50TEM2AWF36BR9Z" hidden="1">'[15]Reco Sheet for Fcast'!$F$7:$G$7</definedName>
    <definedName name="BExS8HJRBVG0XI6PWA9KTMJZMQXK" hidden="1">'[15]Reco Sheet for Fcast'!$F$7:$G$7</definedName>
    <definedName name="BExS8R51C8RM2FS6V6IRTYO9GA4A" hidden="1">'[15]Reco Sheet for Fcast'!$F$15</definedName>
    <definedName name="BExS8WDX408F60MH1X9B9UZ2H4R7" hidden="1">'[15]Reco Sheet for Fcast'!$I$9:$J$9</definedName>
    <definedName name="BExS8Z2W2QEC3MH0BZIYLDFQNUIP" hidden="1">'[15]Reco Sheet for Fcast'!$F$11:$G$11</definedName>
    <definedName name="BExS92DKGRFFCIA9C0IXDOLO57EP" hidden="1">'[15]Reco Sheet for Fcast'!$I$9:$J$9</definedName>
    <definedName name="BExS96Q4LPS2XW49NMVPAVI6Y2PQ" localSheetId="2" hidden="1">'[18]Capital orders'!#REF!</definedName>
    <definedName name="BExS96Q4LPS2XW49NMVPAVI6Y2PQ" hidden="1">'[18]Capital orders'!#REF!</definedName>
    <definedName name="BExS98OB4321YCHLCQ022PXKTT2W" hidden="1">'[15]Reco Sheet for Fcast'!$I$10:$J$10</definedName>
    <definedName name="BExS9C9N8GFISC6HUERJ0EI06GB2" hidden="1">'[15]Reco Sheet for Fcast'!$I$6:$J$6</definedName>
    <definedName name="BExS9DX13CACP3J8JDREK30JB1SQ" hidden="1">'[15]Reco Sheet for Fcast'!$F$9:$G$9</definedName>
    <definedName name="BExS9FPRS2KRRCS33SE6WFNF5GYL" hidden="1">'[15]Reco Sheet for Fcast'!$F$9:$G$9</definedName>
    <definedName name="BExS9WI0A6PSEB8N9GPXF2Z7MWHM" hidden="1">'[15]Reco Sheet for Fcast'!$I$7:$J$7</definedName>
    <definedName name="BExSA5HP306TN9XJS0TU619DLRR7" hidden="1">'[15]Reco Sheet for Fcast'!$H$2:$I$2</definedName>
    <definedName name="BExSAAVWQOOIA6B3JHQVGP08HFEM" hidden="1">'[15]Reco Sheet for Fcast'!$I$8:$J$8</definedName>
    <definedName name="BExSAFJ3IICU2M7QPVE4ARYMXZKX" hidden="1">'[15]Reco Sheet for Fcast'!$F$7:$G$7</definedName>
    <definedName name="BExSAH6ID8OHX379UXVNGFO8J6KQ" hidden="1">'[15]Reco Sheet for Fcast'!$F$8:$G$8</definedName>
    <definedName name="BExSAQBHIXGQRNIRGCJMBXUPCZQA" hidden="1">'[15]Reco Sheet for Fcast'!$I$8:$J$8</definedName>
    <definedName name="BExSAUTCT4P7JP57NOR9MTX33QJZ" hidden="1">'[15]Reco Sheet for Fcast'!$F$10:$G$10</definedName>
    <definedName name="BExSAY9CA9TFXQ9M9FBJRGJO9T9E" localSheetId="2" hidden="1">'[16]AMI P &amp; L'!#REF!</definedName>
    <definedName name="BExSAY9CA9TFXQ9M9FBJRGJO9T9E" hidden="1">'[16]AMI P &amp; L'!#REF!</definedName>
    <definedName name="BExSB4JYKQ3MINI7RAYK5M8BLJDC" hidden="1">'[15]Reco Sheet for Fcast'!$I$10:$J$10</definedName>
    <definedName name="BExSB85FV73BJGCHMB5WBRYZT69Z" localSheetId="2" hidden="1">'[18]Capital orders'!#REF!</definedName>
    <definedName name="BExSB85FV73BJGCHMB5WBRYZT69Z" hidden="1">'[18]Capital orders'!#REF!</definedName>
    <definedName name="BExSBD8TZE1B5CZK6VNCCA977BCZ" localSheetId="2" hidden="1">#REF!</definedName>
    <definedName name="BExSBD8TZE1B5CZK6VNCCA977BCZ" hidden="1">#REF!</definedName>
    <definedName name="BExSBMOS41ZRLWYLOU29V6Y7YORR" localSheetId="2" hidden="1">'[16]AMI P &amp; L'!#REF!</definedName>
    <definedName name="BExSBMOS41ZRLWYLOU29V6Y7YORR" hidden="1">'[16]AMI P &amp; L'!#REF!</definedName>
    <definedName name="BExSBRBXXQMBU1TYDW1BXTEVEPRU" hidden="1">'[15]Reco Sheet for Fcast'!$F$8:$G$8</definedName>
    <definedName name="BExSC54998WTZ21DSL0R8UN0Y9JH" hidden="1">'[15]Reco Sheet for Fcast'!$F$8:$G$8</definedName>
    <definedName name="BExSC60N7WR9PJSNC9B7ORCX9NGY" hidden="1">'[15]Reco Sheet for Fcast'!$I$7:$J$7</definedName>
    <definedName name="BExSCE99EZTILTTCE4NJJF96OYYM" hidden="1">'[15]Reco Sheet for Fcast'!$G$2</definedName>
    <definedName name="BExSCHUQZ2HFEWS54X67DIS8OSXZ" hidden="1">'[15]Reco Sheet for Fcast'!$F$6:$G$6</definedName>
    <definedName name="BExSCOG41SKKG4GYU76WRWW1CTE6" hidden="1">'[15]Reco Sheet for Fcast'!$F$11:$G$11</definedName>
    <definedName name="BExSCVC9P86YVFMRKKUVRV29MZXZ" hidden="1">'[15]Reco Sheet for Fcast'!$G$2</definedName>
    <definedName name="BExSD233CH4MU9ZMGNRF97ZV7KWU" hidden="1">'[15]Reco Sheet for Fcast'!$F$8:$G$8</definedName>
    <definedName name="BExSD2U0F3BN6IN9N4R2DTTJG15H" hidden="1">'[15]Reco Sheet for Fcast'!$I$6:$J$6</definedName>
    <definedName name="BExSD6A6NY15YSMFH51ST6XJY429" hidden="1">'[15]Reco Sheet for Fcast'!$K$2</definedName>
    <definedName name="BExSD9VH6PF6RQ135VOEE08YXPAW" hidden="1">'[15]Reco Sheet for Fcast'!$F$11:$G$11</definedName>
    <definedName name="BExSDP5Y04WWMX2WWRITWOX8R5I9" hidden="1">'[15]Reco Sheet for Fcast'!$F$6:$G$6</definedName>
    <definedName name="BExSDSGM203BJTNS9MKCBX453HMD" hidden="1">'[15]Reco Sheet for Fcast'!$F$8:$G$8</definedName>
    <definedName name="BExSDT20XUFXTDM37M148AXAP7HN" hidden="1">'[15]Reco Sheet for Fcast'!$I$11:$J$11</definedName>
    <definedName name="BExSEEHK1VLWD7JBV9SVVVIKQZ3I" hidden="1">'[15]Reco Sheet for Fcast'!$F$8:$G$8</definedName>
    <definedName name="BExSEJKZLX37P3V33TRTFJ30BFRK" hidden="1">'[15]Reco Sheet for Fcast'!$F$9:$G$9</definedName>
    <definedName name="BExSEP9UVOAI6TMXKNK587PQ3328" hidden="1">'[15]Reco Sheet for Fcast'!$I$10:$J$10</definedName>
    <definedName name="BExSF07QFLZCO4P6K6QF05XG7PH1" hidden="1">'[15]Reco Sheet for Fcast'!$F$11:$G$11</definedName>
    <definedName name="BExSFJ8ZAGQ63A4MVMZRQWLVRGQ5" hidden="1">'[15]Reco Sheet for Fcast'!$F$8:$G$8</definedName>
    <definedName name="BExSFKQRST2S9KXWWLCXYLKSF4G1" hidden="1">'[15]Reco Sheet for Fcast'!$F$8:$G$8</definedName>
    <definedName name="BExSFYDRRTAZVPXRWUF5PDQ97WFF" hidden="1">'[15]Reco Sheet for Fcast'!$G$2</definedName>
    <definedName name="BExSFZVPFTXA3F0IJ2NGH1GXX9R7" hidden="1">'[15]Reco Sheet for Fcast'!$I$9:$J$9</definedName>
    <definedName name="BExSG60TZAT2SKO046IKGMD8SGUE" localSheetId="2" hidden="1">#REF!</definedName>
    <definedName name="BExSG60TZAT2SKO046IKGMD8SGUE" hidden="1">#REF!</definedName>
    <definedName name="BExSG90Q4ZUU2IPGDYOM169NJV9S" hidden="1">'[15]Reco Sheet for Fcast'!$I$9:$J$9</definedName>
    <definedName name="BExSG9X3DU845PNXYJGGLBQY2UHG" localSheetId="2" hidden="1">'[16]AMI P &amp; L'!#REF!</definedName>
    <definedName name="BExSG9X3DU845PNXYJGGLBQY2UHG" hidden="1">'[16]AMI P &amp; L'!#REF!</definedName>
    <definedName name="BExSGE45J27MDUUNXW7Z8Q33UAON" hidden="1">'[15]Reco Sheet for Fcast'!$F$9:$G$9</definedName>
    <definedName name="BExSGE9LY91Q0URHB4YAMX0UAMYI" hidden="1">'[15]Reco Sheet for Fcast'!$I$6:$J$6</definedName>
    <definedName name="BExSGEPPAC5VNZNBFZ6X4J18CUCB" hidden="1">'[17]Bud Mth'!$F$15</definedName>
    <definedName name="BExSGIB6UEU4H2UHIK30B61ELOCC" hidden="1">'[17]Bud Mth'!$I$7:$J$7</definedName>
    <definedName name="BExSGLB2URTLBCKBB4Y885W925F2" hidden="1">'[15]Reco Sheet for Fcast'!$H$2:$I$2</definedName>
    <definedName name="BExSGM25R69NWJV48BYBJO2J24VT" hidden="1">'[17]Bud Mth'!$I$8:$J$8</definedName>
    <definedName name="BExSGOAYG73SFWOPAQV80P710GID" localSheetId="2" hidden="1">'[16]AMI P &amp; L'!#REF!</definedName>
    <definedName name="BExSGOAYG73SFWOPAQV80P710GID" hidden="1">'[16]AMI P &amp; L'!#REF!</definedName>
    <definedName name="BExSGOWJHRW7FWKLO2EHUOOGHNAF" hidden="1">'[15]Reco Sheet for Fcast'!$G$2</definedName>
    <definedName name="BExSGOWJTAP41ZV5Q23H7MI9C76W" hidden="1">'[15]Reco Sheet for Fcast'!$F$8:$G$8</definedName>
    <definedName name="BExSGR5JQVX2HQ0PKCGZNSSUM1RV" hidden="1">'[15]Reco Sheet for Fcast'!$F$8:$G$8</definedName>
    <definedName name="BExSGVHX69GJZHD99DKE4RZ042B1" hidden="1">'[15]Reco Sheet for Fcast'!$F$8:$G$8</definedName>
    <definedName name="BExSGZJO4J4ZO04E2N2ECVYS9DEZ" hidden="1">'[15]Reco Sheet for Fcast'!$I$11:$J$11</definedName>
    <definedName name="BExSHAHFHS7MMNJR8JPVABRGBVIT" hidden="1">'[15]Reco Sheet for Fcast'!$I$9:$J$9</definedName>
    <definedName name="BExSHGH88QZWW4RNAX4YKAZ5JEBL" hidden="1">'[15]Reco Sheet for Fcast'!$H$2:$I$2</definedName>
    <definedName name="BExSHOKK1OO3CX9Z28C58E5J1D9W" hidden="1">'[15]Reco Sheet for Fcast'!$F$7:$G$7</definedName>
    <definedName name="BExSHQD8KYLTQGDXIRKCHQQ7MKIH" hidden="1">'[15]Reco Sheet for Fcast'!$I$11:$J$11</definedName>
    <definedName name="BExSHVGPIAHXI97UBLI9G4I4M29F" hidden="1">'[15]Reco Sheet for Fcast'!$I$7:$J$7</definedName>
    <definedName name="BExSI0K2YL3HTCQAD8A7TR4QCUR6" hidden="1">'[15]Reco Sheet for Fcast'!$F$15:$J$123</definedName>
    <definedName name="BExSIFUDNRWXWIWNGCCFOOD8WIAZ" hidden="1">'[15]Reco Sheet for Fcast'!$F$10:$G$10</definedName>
    <definedName name="BExTTZNS2PBCR93C9IUW49UZ4I6T" localSheetId="2" hidden="1">'[16]AMI P &amp; L'!#REF!</definedName>
    <definedName name="BExTTZNS2PBCR93C9IUW49UZ4I6T" hidden="1">'[16]AMI P &amp; L'!#REF!</definedName>
    <definedName name="BExTU2YFQ25JQ6MEMRHHN66VLTPJ" hidden="1">'[15]Reco Sheet for Fcast'!$F$9:$G$9</definedName>
    <definedName name="BExTU75IOII1V5O0C9X2VAYYVJUG" hidden="1">'[15]Reco Sheet for Fcast'!$F$15</definedName>
    <definedName name="BExTUA5F7V4LUIIAM17J3A8XF3JE" hidden="1">'[15]Reco Sheet for Fcast'!$F$8:$G$8</definedName>
    <definedName name="BExTUJ53ANGZ3H1KDK4CR4Q0OD6P" hidden="1">'[15]Reco Sheet for Fcast'!$F$11:$G$11</definedName>
    <definedName name="BExTUKXSZBM7C57G6NGLWGU4WOHY" hidden="1">'[15]Reco Sheet for Fcast'!$I$6:$J$6</definedName>
    <definedName name="BExTUSQCFFYZCDNHWHADBC2E1ZP1" hidden="1">'[15]Reco Sheet for Fcast'!$I$7:$J$7</definedName>
    <definedName name="BExTUVFGOJEYS28JURA5KHQFDU5J" hidden="1">'[15]Reco Sheet for Fcast'!$F$7:$G$7</definedName>
    <definedName name="BExTUW10U40QCYGHM5NJ3YR1O5SP" hidden="1">'[15]Reco Sheet for Fcast'!$F$9:$G$9</definedName>
    <definedName name="BExTUWXFQHINU66YG82BI20ATMB5" hidden="1">'[15]Reco Sheet for Fcast'!$F$15:$G$26</definedName>
    <definedName name="BExTUY9WNSJ91GV8CP0SKJTEIV82" localSheetId="2" hidden="1">'[16]AMI P &amp; L'!#REF!</definedName>
    <definedName name="BExTUY9WNSJ91GV8CP0SKJTEIV82" hidden="1">'[16]AMI P &amp; L'!#REF!</definedName>
    <definedName name="BExTV67VIM8PV6KO253M4DUBJQLC" hidden="1">'[15]Reco Sheet for Fcast'!$F$15</definedName>
    <definedName name="BExTVELZCF2YA5L6F23BYZZR6WHF" localSheetId="2" hidden="1">'[16]AMI P &amp; L'!#REF!</definedName>
    <definedName name="BExTVELZCF2YA5L6F23BYZZR6WHF" hidden="1">'[16]AMI P &amp; L'!#REF!</definedName>
    <definedName name="BExTVGPIQZ99YFXUC8OONUX5BD42" hidden="1">'[15]Reco Sheet for Fcast'!$F$11:$G$11</definedName>
    <definedName name="BExTVS8U0EZLJRZ2MIUYGE8U301G" localSheetId="2" hidden="1">#REF!</definedName>
    <definedName name="BExTVS8U0EZLJRZ2MIUYGE8U301G" hidden="1">#REF!</definedName>
    <definedName name="BExTVZQLP9VFLEYQ9280W13X7E8K" hidden="1">'[15]Reco Sheet for Fcast'!$I$7:$J$7</definedName>
    <definedName name="BExTW5QDSCAJ7RXS743LW6RL5SJK" hidden="1">'[17]Bud Mth'!$L$6:$M$11</definedName>
    <definedName name="BExTWB4LA1PODQOH4LDTHQKBN16K" hidden="1">'[15]Reco Sheet for Fcast'!$F$15</definedName>
    <definedName name="BExTWI0Q8AWXUA3ZN7I5V3QK2KM1" hidden="1">'[15]Reco Sheet for Fcast'!$I$11:$J$11</definedName>
    <definedName name="BExTWJTIA3WUW1PUWXAOP9O8NKLZ" hidden="1">'[15]Reco Sheet for Fcast'!$F$6:$G$6</definedName>
    <definedName name="BExTWW95OX07FNA01WF5MSSSFQLX" hidden="1">'[15]Reco Sheet for Fcast'!$F$7:$G$7</definedName>
    <definedName name="BExTX11TGMK4J1I8SCX5QV40L2NX" localSheetId="2" hidden="1">#REF!</definedName>
    <definedName name="BExTX11TGMK4J1I8SCX5QV40L2NX" hidden="1">#REF!</definedName>
    <definedName name="BExTX1NDJMYRERGKCYTBGJXXUSGU" localSheetId="2" hidden="1">#REF!</definedName>
    <definedName name="BExTX1NDJMYRERGKCYTBGJXXUSGU" hidden="1">#REF!</definedName>
    <definedName name="BExTX476KI0RNB71XI5TYMANSGBG" hidden="1">'[15]Reco Sheet for Fcast'!$F$10:$G$10</definedName>
    <definedName name="BExTX8UBV7014XRKCDCLI03YH4RN" localSheetId="2" hidden="1">'[18]Capital orders'!#REF!</definedName>
    <definedName name="BExTX8UBV7014XRKCDCLI03YH4RN" hidden="1">'[18]Capital orders'!#REF!</definedName>
    <definedName name="BExTXJ6HBAIXMMWKZTJNFDYVZCAY" localSheetId="2" hidden="1">'[16]AMI P &amp; L'!#REF!</definedName>
    <definedName name="BExTXJ6HBAIXMMWKZTJNFDYVZCAY" hidden="1">'[16]AMI P &amp; L'!#REF!</definedName>
    <definedName name="BExTXT812NQT8GAEGH738U29BI0D" localSheetId="2" hidden="1">'[16]AMI P &amp; L'!#REF!</definedName>
    <definedName name="BExTXT812NQT8GAEGH738U29BI0D" hidden="1">'[16]AMI P &amp; L'!#REF!</definedName>
    <definedName name="BExTXWIP2TFPTQ76NHFOB72NICRZ" hidden="1">'[15]Reco Sheet for Fcast'!$H$2:$I$2</definedName>
    <definedName name="BExTY5T62H651VC86QM4X7E28JVA" localSheetId="2" hidden="1">'[16]AMI P &amp; L'!#REF!</definedName>
    <definedName name="BExTY5T62H651VC86QM4X7E28JVA" hidden="1">'[16]AMI P &amp; L'!#REF!</definedName>
    <definedName name="BExTYKCEFJ83LZM95M1V7CSFQVEA" hidden="1">'[15]Reco Sheet for Fcast'!$G$2</definedName>
    <definedName name="BExTYNHRQ0T9YWN16KKDWXQ3D73B" hidden="1">'[15]Reco Sheet for Fcast'!$F$9:$G$9</definedName>
    <definedName name="BExTYPLA9N640MFRJJQPKXT7P88M" hidden="1">'[15]Reco Sheet for Fcast'!$I$10:$J$10</definedName>
    <definedName name="BExTZ7F71SNTOX4LLZCK5R9VUMIJ" hidden="1">'[15]Reco Sheet for Fcast'!$F$8:$G$8</definedName>
    <definedName name="BExTZ8X5G9S3PA4FPSNK7T69W7QT" hidden="1">'[15]Reco Sheet for Fcast'!$F$15</definedName>
    <definedName name="BExTZ97Y0RMR8V5BI9F2H4MFB77O" hidden="1">'[15]Reco Sheet for Fcast'!$F$8:$G$8</definedName>
    <definedName name="BExTZK5PMCAXJL4DUIGL6H9Y8U4C" hidden="1">'[15]Reco Sheet for Fcast'!$G$2</definedName>
    <definedName name="BExTZKB6L5SXV5UN71YVTCBEIGWY" hidden="1">'[15]Reco Sheet for Fcast'!$F$11:$G$11</definedName>
    <definedName name="BExTZLICVKK4NBJFEGL270GJ2VQO" hidden="1">'[15]Reco Sheet for Fcast'!$F$11:$G$11</definedName>
    <definedName name="BExTZO2596CBZKPI7YNA1QQNPAIJ" localSheetId="2" hidden="1">'[16]AMI P &amp; L'!#REF!</definedName>
    <definedName name="BExTZO2596CBZKPI7YNA1QQNPAIJ" hidden="1">'[16]AMI P &amp; L'!#REF!</definedName>
    <definedName name="BExTZRI5JZ4A251Y611W94RCOSWH" localSheetId="2" hidden="1">#REF!</definedName>
    <definedName name="BExTZRI5JZ4A251Y611W94RCOSWH" hidden="1">#REF!</definedName>
    <definedName name="BExTZY8TDV4U7FQL7O10G6VKWKPJ" hidden="1">'[15]Reco Sheet for Fcast'!$F$10:$G$10</definedName>
    <definedName name="BExU02QNT4LT7H9JPUC4FXTLVGZT" localSheetId="2" hidden="1">'[16]AMI P &amp; L'!#REF!</definedName>
    <definedName name="BExU02QNT4LT7H9JPUC4FXTLVGZT" hidden="1">'[16]AMI P &amp; L'!#REF!</definedName>
    <definedName name="BExU0BFJJQO1HJZKI14QGOQ6JROO" hidden="1">'[15]Reco Sheet for Fcast'!$I$9:$J$9</definedName>
    <definedName name="BExU0FH5WTGW8MRFUFMDDSMJ6YQ5" hidden="1">'[15]Reco Sheet for Fcast'!$F$10:$G$10</definedName>
    <definedName name="BExU0GDOIL9U33QGU9ZU3YX3V1I4" hidden="1">'[15]Reco Sheet for Fcast'!$F$10:$G$10</definedName>
    <definedName name="BExU0GTRJDB0T7KEE27AHPJ1VG21" localSheetId="2" hidden="1">#REF!</definedName>
    <definedName name="BExU0GTRJDB0T7KEE27AHPJ1VG21" hidden="1">#REF!</definedName>
    <definedName name="BExU0HKTO8WJDQDWRTUK5TETM3HS" hidden="1">'[15]Reco Sheet for Fcast'!$F$15</definedName>
    <definedName name="BExU0MO3IK2BK6Z03N91DRPAM4ZL" localSheetId="2" hidden="1">'[18]Capital orders'!#REF!</definedName>
    <definedName name="BExU0MO3IK2BK6Z03N91DRPAM4ZL" hidden="1">'[18]Capital orders'!#REF!</definedName>
    <definedName name="BExU0MTJQPE041ZN7H8UKGV6MZT7" hidden="1">'[15]Reco Sheet for Fcast'!$F$10:$G$10</definedName>
    <definedName name="BExU0XWRUGFUSOVL9IX14W0517FO" localSheetId="2" hidden="1">'[18]Capital orders'!#REF!</definedName>
    <definedName name="BExU0XWRUGFUSOVL9IX14W0517FO" hidden="1">'[18]Capital orders'!#REF!</definedName>
    <definedName name="BExU0ZUUFYHLUK4M4E8GLGIBBNT0" hidden="1">'[15]Reco Sheet for Fcast'!$F$10:$G$10</definedName>
    <definedName name="BExU147D6RPG6ZVTSXRKFSVRHSBG" hidden="1">'[15]Reco Sheet for Fcast'!$F$11:$G$11</definedName>
    <definedName name="BExU16R10W1SOAPNG4CDJ01T7JRE" hidden="1">'[15]Reco Sheet for Fcast'!$I$6:$J$6</definedName>
    <definedName name="BExU17CKOR3GNIHDNVLH9L1IOJS9" hidden="1">'[15]Reco Sheet for Fcast'!$F$10:$G$10</definedName>
    <definedName name="BExU1CQSGHIYEUTB4X944L0P5KO6" hidden="1">'[15]Reco Sheet for Fcast'!$I$8:$J$8</definedName>
    <definedName name="BExU1GXUTLRPJN4MRINLAPHSZQFG" hidden="1">'[15]Reco Sheet for Fcast'!$F$15</definedName>
    <definedName name="BExU1IL9AOHFO85BZB6S60DK3N8H" localSheetId="2" hidden="1">'[16]AMI P &amp; L'!#REF!</definedName>
    <definedName name="BExU1IL9AOHFO85BZB6S60DK3N8H" hidden="1">'[16]AMI P &amp; L'!#REF!</definedName>
    <definedName name="BExU1NOPS09CLFZL1O31RAF9BQNQ" localSheetId="2" hidden="1">'[16]AMI P &amp; L'!#REF!</definedName>
    <definedName name="BExU1NOPS09CLFZL1O31RAF9BQNQ" hidden="1">'[16]AMI P &amp; L'!#REF!</definedName>
    <definedName name="BExU1PH9MOEX1JZVZ3D5M9DXB191" hidden="1">'[15]Reco Sheet for Fcast'!$H$2:$I$2</definedName>
    <definedName name="BExU1QZEEKJA35IMEOLOJ3ODX0ZA" hidden="1">'[15]Reco Sheet for Fcast'!$F$9:$G$9</definedName>
    <definedName name="BExU1VRURIWWVJ95O40WA23LMTJD" localSheetId="2" hidden="1">'[16]AMI P &amp; L'!#REF!</definedName>
    <definedName name="BExU1VRURIWWVJ95O40WA23LMTJD" hidden="1">'[16]AMI P &amp; L'!#REF!</definedName>
    <definedName name="BExU2M5CK6XK55UIHDVYRXJJJRI4" hidden="1">'[15]Reco Sheet for Fcast'!$F$15</definedName>
    <definedName name="BExU2TXVT25ZTOFQAF6CM53Z1RLF" hidden="1">'[15]Reco Sheet for Fcast'!$K$2</definedName>
    <definedName name="BExU2XZLYIU19G7358W5T9E87AFR" hidden="1">'[15]Reco Sheet for Fcast'!$I$7:$J$7</definedName>
    <definedName name="BExU31FMG5EZ3RLMEW3HTVQ1N7XG" localSheetId="2" hidden="1">#REF!</definedName>
    <definedName name="BExU31FMG5EZ3RLMEW3HTVQ1N7XG" hidden="1">#REF!</definedName>
    <definedName name="BExU3B66MCKJFSKT3HL8B5EJGVX0" hidden="1">'[15]Reco Sheet for Fcast'!$G$2</definedName>
    <definedName name="BExU3RYEDSJFAKYWNZXCULXMIK83" hidden="1">'[17]Bud Mth'!$F$11:$G$11</definedName>
    <definedName name="BExU3UNI9NR1RNZR07NSLSZMDOQQ" hidden="1">'[15]Reco Sheet for Fcast'!$I$6:$J$6</definedName>
    <definedName name="BExU401R18N6XKZKL7CNFOZQCM14" hidden="1">'[15]Reco Sheet for Fcast'!$F$10:$G$10</definedName>
    <definedName name="BExU42QVGY7TK39W1BIN6CDRG2OE" hidden="1">'[15]Reco Sheet for Fcast'!$I$10:$J$10</definedName>
    <definedName name="BExU47OZMS6TCWMEHHF0UCSFLLPI" hidden="1">'[15]Reco Sheet for Fcast'!$F$10:$G$10</definedName>
    <definedName name="BExU4D36E8TXN0M8KSNGEAFYP4DQ" hidden="1">'[15]Reco Sheet for Fcast'!$F$11:$G$11</definedName>
    <definedName name="BExU4G31RRVLJ3AC6E1FNEFMXM3O" hidden="1">'[15]Reco Sheet for Fcast'!$I$7:$J$7</definedName>
    <definedName name="BExU4GDVLPUEWBA4MRYRTQAUNO7B" localSheetId="2" hidden="1">'[16]AMI P &amp; L'!#REF!</definedName>
    <definedName name="BExU4GDVLPUEWBA4MRYRTQAUNO7B" hidden="1">'[16]AMI P &amp; L'!#REF!</definedName>
    <definedName name="BExU4I148DA7PRCCISLWQ6ABXFK6" hidden="1">'[15]Reco Sheet for Fcast'!$F$2:$G$2</definedName>
    <definedName name="BExU4L101H2KQHVKCKQ4PBAWZV6K" hidden="1">'[15]Reco Sheet for Fcast'!$G$2</definedName>
    <definedName name="BExU4NA00RRRBGRT6TOB0MXZRCRZ" hidden="1">'[15]Reco Sheet for Fcast'!$I$8:$J$8</definedName>
    <definedName name="BExU529I6YHVOG83TJHWSILIQU1S" hidden="1">'[15]Reco Sheet for Fcast'!$F$6:$G$6</definedName>
    <definedName name="BExU57YCIKPRD8QWL6EU0YR3NG3J" hidden="1">'[15]Reco Sheet for Fcast'!$G$2</definedName>
    <definedName name="BExU59WK17RXBRY6DNZSMRYEZFUD" hidden="1">'[15]Reco Sheet for Fcast'!$F$6:$G$6</definedName>
    <definedName name="BExU5DSTBWXLN6E59B757KRWRI6E" hidden="1">'[15]Reco Sheet for Fcast'!$H$2:$I$2</definedName>
    <definedName name="BExU5TDWM8NNDHYPQ7OQODTQ368A" hidden="1">'[15]Reco Sheet for Fcast'!$I$9:$J$9</definedName>
    <definedName name="BExU5X4OX1V1XHS6WSSORVQPP6Z3" hidden="1">'[15]Reco Sheet for Fcast'!$I$8:$J$8</definedName>
    <definedName name="BExU5XVPARTFMRYHNUTBKDIL4UJN" hidden="1">'[15]Reco Sheet for Fcast'!$F$9:$G$9</definedName>
    <definedName name="BExU66KMFBAP8JCVG9VM1RD1TNFF" hidden="1">'[15]Reco Sheet for Fcast'!$F$8:$G$8</definedName>
    <definedName name="BExU68IOM3CB3TACNAE9565TW7SH" hidden="1">'[15]Reco Sheet for Fcast'!$H$2:$I$2</definedName>
    <definedName name="BExU6AM82KN21E82HMWVP3LWP9IL" hidden="1">'[15]Reco Sheet for Fcast'!$I$8:$J$8</definedName>
    <definedName name="BExU6FEU1MRHU98R9YOJC5OKUJ6L" hidden="1">'[15]Reco Sheet for Fcast'!$I$11:$J$11</definedName>
    <definedName name="BExU6KIAJ663Y8W8QMU4HCF183DF" hidden="1">'[15]Reco Sheet for Fcast'!$F$7:$G$7</definedName>
    <definedName name="BExU6KT19B4PG6SHXFBGBPLM66KT" hidden="1">'[15]Reco Sheet for Fcast'!$G$2</definedName>
    <definedName name="BExU6PAVKIOAIMQ9XQIHHF1SUAGO" hidden="1">'[15]Reco Sheet for Fcast'!$F$6:$G$6</definedName>
    <definedName name="BExU6WXXC7SSQDMHSLUN5C2V4IYX" hidden="1">'[15]Reco Sheet for Fcast'!$I$7:$J$7</definedName>
    <definedName name="BExU73387E74XE8A9UKZLZNJYY65" hidden="1">'[15]Reco Sheet for Fcast'!$I$7:$J$7</definedName>
    <definedName name="BExU76ZHCJM8I7VSICCMSTC33O6U" hidden="1">'[15]Reco Sheet for Fcast'!$I$9:$J$9</definedName>
    <definedName name="BExU7BBTUF8BQ42DSGM94X5TG5GF" hidden="1">'[15]Reco Sheet for Fcast'!$I$10:$J$10</definedName>
    <definedName name="BExU7ES0XCYMF26C2IBWVI4GIYRC" localSheetId="2" hidden="1">#REF!</definedName>
    <definedName name="BExU7ES0XCYMF26C2IBWVI4GIYRC" hidden="1">#REF!</definedName>
    <definedName name="BExU7HH4EAHFQHT4AXKGWAWZP3I0" hidden="1">'[15]Reco Sheet for Fcast'!$I$8:$J$8</definedName>
    <definedName name="BExU7MF1ZVPDHOSMCAXOSYICHZ4I" hidden="1">'[15]Reco Sheet for Fcast'!$F$11:$G$11</definedName>
    <definedName name="BExU7O2BJ6D5YCKEL6FD2EFCWYRX" hidden="1">'[15]Reco Sheet for Fcast'!$I$7:$J$7</definedName>
    <definedName name="BExU7Q0JS9YIUKUPNSSAIDK2KJAV" hidden="1">'[15]Reco Sheet for Fcast'!$F$10:$G$10</definedName>
    <definedName name="BExU80I6AE5OU7P7F5V7HWIZBJ4P" localSheetId="2" hidden="1">'[16]AMI P &amp; L'!#REF!</definedName>
    <definedName name="BExU80I6AE5OU7P7F5V7HWIZBJ4P" hidden="1">'[16]AMI P &amp; L'!#REF!</definedName>
    <definedName name="BExU86NB26MCPYIISZ36HADONGT2" hidden="1">'[15]Reco Sheet for Fcast'!$H$2:$I$2</definedName>
    <definedName name="BExU885EZZNSZV3GP298UJ8LB7OL" hidden="1">'[15]Reco Sheet for Fcast'!$F$9:$G$9</definedName>
    <definedName name="BExU8FSAUP9TUZ1NO9WXK80QPHWV" hidden="1">'[15]Reco Sheet for Fcast'!$H$2:$I$2</definedName>
    <definedName name="BExU8KFLAN778MBN93NYZB0FV30G" hidden="1">'[15]Reco Sheet for Fcast'!$I$6:$J$6</definedName>
    <definedName name="BExU8UX9JX3XLB47YZ8GFXE0V7R2" hidden="1">'[15]Reco Sheet for Fcast'!$I$11:$J$11</definedName>
    <definedName name="BExU96M1J7P9DZQ3S9H0C12KGYTW" hidden="1">'[15]Reco Sheet for Fcast'!$F$11:$G$11</definedName>
    <definedName name="BExU9F05OR1GZ3057R6UL3WPEIYI" hidden="1">'[15]Reco Sheet for Fcast'!$I$10:$J$10</definedName>
    <definedName name="BExU9GCSO5YILIKG6VAHN13DL75K" hidden="1">'[15]Reco Sheet for Fcast'!$F$15</definedName>
    <definedName name="BExU9KJOZLO15N11MJVN782NFGJ0" hidden="1">'[15]Reco Sheet for Fcast'!$G$2</definedName>
    <definedName name="BExU9LG29XU2K1GNKRO4438JYQZE" hidden="1">'[15]Reco Sheet for Fcast'!$F$10:$G$10</definedName>
    <definedName name="BExU9RW36I5Z6JIXUIUB3PJH86LT" hidden="1">'[15]Reco Sheet for Fcast'!$I$11:$J$11</definedName>
    <definedName name="BExUA28AO7OWDG3H23Q0CL4B7BHW" hidden="1">'[15]Reco Sheet for Fcast'!$I$10:$J$10</definedName>
    <definedName name="BExUA5O923FFNEBY8BPO1TU3QGBM" hidden="1">'[15]Reco Sheet for Fcast'!$F$8:$G$8</definedName>
    <definedName name="BExUA6Q4K25VH452AQ3ZIRBCMS61" hidden="1">'[15]Reco Sheet for Fcast'!$I$11:$J$11</definedName>
    <definedName name="BExUAD618VJT7Y268F09VY8TCB6I" hidden="1">'[15]Reco Sheet for Fcast'!$F$11:$G$11</definedName>
    <definedName name="BExUAFV4JMBSM2SKBQL9NHL0NIBS" hidden="1">'[15]Reco Sheet for Fcast'!$I$8:$J$8</definedName>
    <definedName name="BExUAMWQODKBXMRH1QCMJLJBF8M7" hidden="1">'[15]Reco Sheet for Fcast'!$I$8:$J$8</definedName>
    <definedName name="BExUAX8WS5OPVLCDXRGKTU2QMTFO" hidden="1">'[15]Reco Sheet for Fcast'!$F$11:$G$11</definedName>
    <definedName name="BExUB08T2BYPVAJVBMXLIDWLL1OE" localSheetId="2" hidden="1">#REF!</definedName>
    <definedName name="BExUB08T2BYPVAJVBMXLIDWLL1OE" hidden="1">#REF!</definedName>
    <definedName name="BExUB33EK29TFQ0BN3SU5AAHUXYI" hidden="1">'[17]Bud Mth'!$I$9:$J$9</definedName>
    <definedName name="BExUB8HLEXSBVPZ5AXNQEK96F1N4" hidden="1">'[15]Reco Sheet for Fcast'!$I$8:$J$8</definedName>
    <definedName name="BExUBCDVZIEA7YT0LPSMHL5ZSERQ" hidden="1">'[15]Reco Sheet for Fcast'!$F$11:$G$11</definedName>
    <definedName name="BExUBKXBUCN760QYU7Q8GESBWOQH" hidden="1">'[15]Reco Sheet for Fcast'!$I$9:$J$9</definedName>
    <definedName name="BExUBL83ED0P076RN9RJ8P1MZ299" hidden="1">'[15]Reco Sheet for Fcast'!$H$2:$I$2</definedName>
    <definedName name="BExUBWBBDMQYIMES51STJPTYF2KB" localSheetId="2" hidden="1">'[18]Capital orders'!#REF!</definedName>
    <definedName name="BExUBWBBDMQYIMES51STJPTYF2KB" hidden="1">'[18]Capital orders'!#REF!</definedName>
    <definedName name="BExUC623BDYEODBN0N4DO6PJQ7NU" localSheetId="2" hidden="1">'[16]AMI P &amp; L'!#REF!</definedName>
    <definedName name="BExUC623BDYEODBN0N4DO6PJQ7NU" hidden="1">'[16]AMI P &amp; L'!#REF!</definedName>
    <definedName name="BExUC8G72O2YXWX0KZM5IEBC5NYF" hidden="1">'[17]Bud Mth'!$C$15:$D$29</definedName>
    <definedName name="BExUC8WH8TCKBB5313JGYYQ1WFLT" hidden="1">'[15]Reco Sheet for Fcast'!$I$11:$J$11</definedName>
    <definedName name="BExUCFCDK6SPH86I6STXX8X3WMC4" hidden="1">'[15]Reco Sheet for Fcast'!$F$11:$G$11</definedName>
    <definedName name="BExUCLC6AQ5KR6LXSAXV4QQ8ASVG" hidden="1">'[15]Reco Sheet for Fcast'!$I$9:$J$9</definedName>
    <definedName name="BExUD4IOJ12X3PJG5WXNNGDRCKAP" hidden="1">'[15]Reco Sheet for Fcast'!$G$2</definedName>
    <definedName name="BExUD9WX9BWK72UWVSLYZJLAY5VY" hidden="1">'[15]Reco Sheet for Fcast'!$I$6:$J$6</definedName>
    <definedName name="BExUDEV0CYVO7Y5IQQBEJ6FUY9S6" localSheetId="2" hidden="1">'[16]AMI P &amp; L'!#REF!</definedName>
    <definedName name="BExUDEV0CYVO7Y5IQQBEJ6FUY9S6" hidden="1">'[16]AMI P &amp; L'!#REF!</definedName>
    <definedName name="BExUDJ7DYJ87DXRZ8X55DX7WPECP" hidden="1">'[17]Bud Mth'!$F$11:$G$11</definedName>
    <definedName name="BExUDWOXQGIZW0EAIIYLQUPXF8YV" hidden="1">'[15]Reco Sheet for Fcast'!$H$2:$I$2</definedName>
    <definedName name="BExUDXAIC17W1FUU8Z10XUAVB7CS" hidden="1">'[15]Reco Sheet for Fcast'!$I$6:$J$6</definedName>
    <definedName name="BExUE5OMY7OAJQ9WR8C8HG311ORP" hidden="1">'[15]Reco Sheet for Fcast'!$F$6:$G$6</definedName>
    <definedName name="BExUEFKOQWXXGRNLAOJV2BJ66UB8" hidden="1">'[15]Reco Sheet for Fcast'!$K$2</definedName>
    <definedName name="BExUEJGX3OQQP5KFRJSRCZ70EI9V" localSheetId="2" hidden="1">'[16]AMI P &amp; L'!#REF!</definedName>
    <definedName name="BExUEJGX3OQQP5KFRJSRCZ70EI9V" hidden="1">'[16]AMI P &amp; L'!#REF!</definedName>
    <definedName name="BExUEYR71COFS2X8PDNU21IPMQEU" hidden="1">'[15]Reco Sheet for Fcast'!$F$8:$G$8</definedName>
    <definedName name="BExVPRLJ9I6RX45EDVFSQGCPJSOK" hidden="1">'[15]Reco Sheet for Fcast'!$I$10:$J$10</definedName>
    <definedName name="BExVRSFF20PCW4U8ETRBU8GKPJ09" localSheetId="2" hidden="1">'[18]Capital orders'!#REF!</definedName>
    <definedName name="BExVRSFF20PCW4U8ETRBU8GKPJ09" hidden="1">'[18]Capital orders'!#REF!</definedName>
    <definedName name="BExVSK5E1T5C3Z7L1TS7KHBIC1EB" hidden="1">'[17]Bud Mth'!$F$8:$G$8</definedName>
    <definedName name="BExVSL787C8E4HFQZ2NVLT35I2XV" hidden="1">'[15]Reco Sheet for Fcast'!$I$10:$J$10</definedName>
    <definedName name="BExVSTFTVV14SFGHQUOJL5SQ5TX9" hidden="1">'[15]Reco Sheet for Fcast'!$G$2</definedName>
    <definedName name="BExVT3MPE8LQ5JFN3HQIFKSQ80U4" hidden="1">'[15]Reco Sheet for Fcast'!$F$8:$G$8</definedName>
    <definedName name="BExVT7TRK3NZHPME2TFBXOF1WBR9" hidden="1">'[15]Reco Sheet for Fcast'!$I$9:$J$9</definedName>
    <definedName name="BExVT9H0R0T7WGQAAC0HABMG54YM" hidden="1">'[15]Reco Sheet for Fcast'!$K$2</definedName>
    <definedName name="BExVTCMDDEDGLUIMUU6BSFHEWTOP" localSheetId="2" hidden="1">'[16]AMI P &amp; L'!#REF!</definedName>
    <definedName name="BExVTCMDDEDGLUIMUU6BSFHEWTOP" hidden="1">'[16]AMI P &amp; L'!#REF!</definedName>
    <definedName name="BExVTCMDQMLKRA2NQR72XU6Y54IK" hidden="1">'[15]Reco Sheet for Fcast'!$H$2:$I$2</definedName>
    <definedName name="BExVTCRV8FQ5U9OYWWL44N6KFNHU" hidden="1">'[15]Reco Sheet for Fcast'!$I$11:$J$11</definedName>
    <definedName name="BExVTNESHPVG0A0KZ7BRX26MS0PF" hidden="1">'[15]Reco Sheet for Fcast'!$I$7:$J$7</definedName>
    <definedName name="BExVTTJVTNRSBHBTUZ78WG2JM5MK" hidden="1">'[15]Reco Sheet for Fcast'!$I$6:$J$6</definedName>
    <definedName name="BExVTXLMYR87BC04D1ERALPUFVPG" hidden="1">'[15]Reco Sheet for Fcast'!$F$15</definedName>
    <definedName name="BExVUL9V3H8ZF6Y72LQBBN639YAA" hidden="1">'[15]Reco Sheet for Fcast'!$F$8:$G$8</definedName>
    <definedName name="BExVV4WOJHBCFS30YPAH56TF8XV7" localSheetId="2" hidden="1">#REF!</definedName>
    <definedName name="BExVV4WOJHBCFS30YPAH56TF8XV7" hidden="1">#REF!</definedName>
    <definedName name="BExVV5T14N2HZIK7HQ4P2KG09U0J" hidden="1">'[15]Reco Sheet for Fcast'!$I$10:$J$10</definedName>
    <definedName name="BExVV7R410VYLADLX9LNG63ID6H1" hidden="1">'[15]Reco Sheet for Fcast'!$I$10:$J$10</definedName>
    <definedName name="BExVVCEED4JEKF59OV0G3T4XFMFO" hidden="1">'[15]Reco Sheet for Fcast'!$F$15</definedName>
    <definedName name="BExVVJAKR0OH8T15R52V6Z4K8OAI" localSheetId="2" hidden="1">'[18]Capital orders'!#REF!</definedName>
    <definedName name="BExVVJAKR0OH8T15R52V6Z4K8OAI" hidden="1">'[18]Capital orders'!#REF!</definedName>
    <definedName name="BExVVPFO2J7FMSRPD36909HN4BZJ" localSheetId="2" hidden="1">'[16]AMI P &amp; L'!#REF!</definedName>
    <definedName name="BExVVPFO2J7FMSRPD36909HN4BZJ" hidden="1">'[16]AMI P &amp; L'!#REF!</definedName>
    <definedName name="BExVVQ19AQ3VCARJOC38SF7OYE9Y" hidden="1">'[15]Reco Sheet for Fcast'!$I$11:$J$11</definedName>
    <definedName name="BExVVQ19TAECID45CS4HXT1RD3AQ" localSheetId="2" hidden="1">'[16]AMI P &amp; L'!#REF!</definedName>
    <definedName name="BExVVQ19TAECID45CS4HXT1RD3AQ" hidden="1">'[16]AMI P &amp; L'!#REF!</definedName>
    <definedName name="BExVW3YV5XGIVJ97UUPDJGJ2P15B" hidden="1">'[15]Reco Sheet for Fcast'!$I$8:$J$8</definedName>
    <definedName name="BExVW5X571GEYR5SCU1Z2DHKWM79" hidden="1">'[15]Reco Sheet for Fcast'!$H$2:$I$2</definedName>
    <definedName name="BExVW6YTKA098AF57M4PHNQ54XMH" hidden="1">'[15]Reco Sheet for Fcast'!$F$8:$G$8</definedName>
    <definedName name="BExVWH5O60DAWDALWYLP29FXHNYB" localSheetId="2" hidden="1">#REF!</definedName>
    <definedName name="BExVWH5O60DAWDALWYLP29FXHNYB" hidden="1">#REF!</definedName>
    <definedName name="BExVWINKCH0V0NUWH363SMXAZE62" hidden="1">'[15]Reco Sheet for Fcast'!$F$6:$G$6</definedName>
    <definedName name="BExVWSZWDVO3AP2D6EDY5H1QYOXC" hidden="1">'[17]Bud Mth'!$F$6:$G$6</definedName>
    <definedName name="BExVWYU8EK669NP172GEIGCTVPPA" hidden="1">'[15]Reco Sheet for Fcast'!$I$8:$J$8</definedName>
    <definedName name="BExVX2VZNPKLDHY7OGN2A2H5HC14" localSheetId="2" hidden="1">#REF!</definedName>
    <definedName name="BExVX2VZNPKLDHY7OGN2A2H5HC14" hidden="1">#REF!</definedName>
    <definedName name="BExVX3XN2DRJKL8EDBIG58RYQ36R" hidden="1">'[15]Reco Sheet for Fcast'!$I$6:$J$6</definedName>
    <definedName name="BExVXDZ63PUART77BBR5SI63TPC6" hidden="1">'[15]Reco Sheet for Fcast'!$I$11:$J$11</definedName>
    <definedName name="BExVXHKI6LFYMGWISMPACMO247HL" hidden="1">'[15]Reco Sheet for Fcast'!$F$9:$G$9</definedName>
    <definedName name="BExVXLX2BZ5EF2X6R41BTKRJR1NM" localSheetId="2" hidden="1">'[16]AMI P &amp; L'!#REF!</definedName>
    <definedName name="BExVXLX2BZ5EF2X6R41BTKRJR1NM" hidden="1">'[16]AMI P &amp; L'!#REF!</definedName>
    <definedName name="BExVY11V7U1SAY4QKYE0PBSPD7LW" hidden="1">'[15]Reco Sheet for Fcast'!$F$7:$G$7</definedName>
    <definedName name="BExVY1SV37DL5YU59HS4IG3VBCP4" localSheetId="2" hidden="1">'[16]AMI P &amp; L'!#REF!</definedName>
    <definedName name="BExVY1SV37DL5YU59HS4IG3VBCP4" hidden="1">'[16]AMI P &amp; L'!#REF!</definedName>
    <definedName name="BExVY3WFGJKSQA08UF9NCMST928Y" hidden="1">'[15]Reco Sheet for Fcast'!$F$7:$G$7</definedName>
    <definedName name="BExVY954UOEVQEIC5OFO4NEWVKAQ" hidden="1">'[15]Reco Sheet for Fcast'!$F$11:$G$11</definedName>
    <definedName name="BExVYH8GALJI83YRQSC210IEPVCS" hidden="1">'[15]Reco Sheet for Fcast'!$F$8:$G$8</definedName>
    <definedName name="BExVYHDYIV5397LC02V4FEP8VD6W" hidden="1">'[15]Reco Sheet for Fcast'!$I$10:$J$10</definedName>
    <definedName name="BExVYOVIZDA18YIQ0A30Q052PCAK" hidden="1">'[15]Reco Sheet for Fcast'!$H$2:$I$2</definedName>
    <definedName name="BExVYQIXPEM6J4JVP78BRHIC05PV" hidden="1">'[15]Reco Sheet for Fcast'!$F$8:$G$8</definedName>
    <definedName name="BExVYVGWN7SONLVDH9WJ2F1JS264" hidden="1">'[15]Reco Sheet for Fcast'!$I$7:$J$7</definedName>
    <definedName name="BExVZ9EO732IK6MNMG17Y1EFTJQC" hidden="1">'[15]Reco Sheet for Fcast'!$F$8:$G$8</definedName>
    <definedName name="BExVZB1Y5J4UL2LKK0363EU7GIJ1" hidden="1">'[15]Reco Sheet for Fcast'!$F$7:$G$7</definedName>
    <definedName name="BExVZJQVO5LQ0BJH5JEN5NOBIAF6" localSheetId="2" hidden="1">'[16]AMI P &amp; L'!#REF!</definedName>
    <definedName name="BExVZJQVO5LQ0BJH5JEN5NOBIAF6" hidden="1">'[16]AMI P &amp; L'!#REF!</definedName>
    <definedName name="BExVZNXWS91RD7NXV5NE2R3C8WW7" hidden="1">'[15]Reco Sheet for Fcast'!$I$8:$J$8</definedName>
    <definedName name="BExVZYQCU2I82W5UAYV4GQJ2JL8U" hidden="1">'[15]Reco Sheet for Fcast'!$J$2:$K$2</definedName>
    <definedName name="BExW02MMAYD9RIPXIGRXIWU01SWU" localSheetId="2" hidden="1">'[18]Capital orders'!#REF!</definedName>
    <definedName name="BExW02MMAYD9RIPXIGRXIWU01SWU" hidden="1">'[18]Capital orders'!#REF!</definedName>
    <definedName name="BExW0386REQRCQCVT9BCX80UPTRY" hidden="1">'[15]Reco Sheet for Fcast'!$K$2</definedName>
    <definedName name="BExW0CIOA9SK0V6OKKWTZOS8F5C5" hidden="1">'[17]Bud Mth'!$I$6:$J$6</definedName>
    <definedName name="BExW0FYP4WXY71CYUG40SUBG9UWU" hidden="1">'[15]Reco Sheet for Fcast'!$H$2:$I$2</definedName>
    <definedName name="BExW0RI61B4VV0ARXTFVBAWRA1C5" hidden="1">'[15]Reco Sheet for Fcast'!$F$9:$G$9</definedName>
    <definedName name="BExW1BVUYQTKMOR56MW7RVRX4L1L" hidden="1">'[15]Reco Sheet for Fcast'!$F$15</definedName>
    <definedName name="BExW1F1220628FOMTW5UAATHRJHK" hidden="1">'[15]Reco Sheet for Fcast'!$F$8:$G$8</definedName>
    <definedName name="BExW1RX03DZ35EAWTOIKB7PS5VV7" localSheetId="2" hidden="1">#REF!</definedName>
    <definedName name="BExW1RX03DZ35EAWTOIKB7PS5VV7" hidden="1">#REF!</definedName>
    <definedName name="BExW1TKA0Z9OP2DTG50GZR5EG8C7" hidden="1">'[15]Reco Sheet for Fcast'!$K$2</definedName>
    <definedName name="BExW1U0JLKQ094DW5MMOI8UHO09V" hidden="1">'[15]Reco Sheet for Fcast'!$I$8:$J$8</definedName>
    <definedName name="BExW283NP9D366XFPXLGSCI5UB0L" hidden="1">'[15]Reco Sheet for Fcast'!$F$6:$G$6</definedName>
    <definedName name="BExW2H3C8WJSBW5FGTFKVDVJC4CL" hidden="1">'[15]Reco Sheet for Fcast'!$I$7:$J$7</definedName>
    <definedName name="BExW2MSCKPGF5K3I7TL4KF5ISUOL" hidden="1">'[15]Reco Sheet for Fcast'!$F$15</definedName>
    <definedName name="BExW2NJ8EILHC8GHK3EOST8J05U0" hidden="1">'[15]Reco Sheet for Fcast'!$I$8:$J$8</definedName>
    <definedName name="BExW2SMO90FU9W8DVVES6Q4E6BZR" hidden="1">'[15]Reco Sheet for Fcast'!$F$6:$G$6</definedName>
    <definedName name="BExW2ZITSE40OUTU5LH01FV5JEA3" localSheetId="2" hidden="1">'[16]AMI P &amp; L'!#REF!</definedName>
    <definedName name="BExW2ZITSE40OUTU5LH01FV5JEA3" hidden="1">'[16]AMI P &amp; L'!#REF!</definedName>
    <definedName name="BExW36V9N91OHCUMGWJQL3I5P4JK" hidden="1">'[15]Reco Sheet for Fcast'!$F$15</definedName>
    <definedName name="BExW3E7HW3NMLQEPIHSOP33UGJEC" hidden="1">'[17]Bud Mth'!$E$1</definedName>
    <definedName name="BExW3EIBA1J9Q9NA9VCGZGRS8WV7" hidden="1">'[15]Reco Sheet for Fcast'!$F$9:$G$9</definedName>
    <definedName name="BExW3FEO8FI8N6AGQKYEG4SQVJWB" hidden="1">'[15]Reco Sheet for Fcast'!$K$2</definedName>
    <definedName name="BExW3GB28STOMJUSZEIA7YKYNS4Y" hidden="1">'[15]Reco Sheet for Fcast'!$H$2:$I$2</definedName>
    <definedName name="BExW3T1K638HT5E0Y8MMK108P5JT" hidden="1">'[15]Reco Sheet for Fcast'!$F$6:$G$6</definedName>
    <definedName name="BExW4217ZHL9VO39POSTJOD090WU" hidden="1">'[15]Reco Sheet for Fcast'!$F$6:$G$6</definedName>
    <definedName name="BExW4GPW71EBF8XPS2QGVQHBCDX3" hidden="1">'[15]Reco Sheet for Fcast'!$H$2:$I$2</definedName>
    <definedName name="BExW4JKC5837JBPCOJV337ZVYYY3" hidden="1">'[15]Reco Sheet for Fcast'!$G$2</definedName>
    <definedName name="BExW4QR9FV9MP5K610THBSM51RYO" hidden="1">'[15]Reco Sheet for Fcast'!$H$2:$I$2</definedName>
    <definedName name="BExW4Z029R9E19ZENN3WEA3VDAD1" hidden="1">'[15]Reco Sheet for Fcast'!$G$2</definedName>
    <definedName name="BExW4ZLNV6FJGQP2WOU4NKG3GNYO" localSheetId="2" hidden="1">#REF!</definedName>
    <definedName name="BExW4ZLNV6FJGQP2WOU4NKG3GNYO" hidden="1">#REF!</definedName>
    <definedName name="BExW5AZNT6IAZGNF2C879ODHY1B8" hidden="1">'[15]Reco Sheet for Fcast'!$F$11:$G$11</definedName>
    <definedName name="BExW5FMU99PBR9I4QY9LWERMXPCD" hidden="1">'[17]Bud Mth'!$J$2:$K$2</definedName>
    <definedName name="BExW5WPU27WD4NWZOT0ZEJIDLX5J" hidden="1">'[15]Reco Sheet for Fcast'!$I$6:$J$6</definedName>
    <definedName name="BExW660AV1TUV2XNUPD65RZR3QOO" hidden="1">'[15]Reco Sheet for Fcast'!$F$9:$G$9</definedName>
    <definedName name="BExW66LVVZK656PQY1257QMHP2AY" localSheetId="2" hidden="1">'[16]AMI P &amp; L'!#REF!</definedName>
    <definedName name="BExW66LVVZK656PQY1257QMHP2AY" hidden="1">'[16]AMI P &amp; L'!#REF!</definedName>
    <definedName name="BExW6AY8KWN3C31NX1MZHXBFTSK7" localSheetId="2" hidden="1">#REF!</definedName>
    <definedName name="BExW6AY8KWN3C31NX1MZHXBFTSK7" hidden="1">#REF!</definedName>
    <definedName name="BExW6EJPHAP1TWT380AZLXNHR22P" hidden="1">'[15]Reco Sheet for Fcast'!$I$7:$J$7</definedName>
    <definedName name="BExW6G1PJ38H10DVLL8WPQ736OEB" hidden="1">'[15]Reco Sheet for Fcast'!$I$6:$J$6</definedName>
    <definedName name="BExW75OA5AS517IHUYDHRJXDDOWS" hidden="1">'[15]Reco Sheet for Fcast'!$J$2:$K$2</definedName>
    <definedName name="BExW794A74Z5F2K8LVQLD6VSKXUE" hidden="1">'[15]Reco Sheet for Fcast'!$F$8:$G$8</definedName>
    <definedName name="BExW7H7MHCUHD1MA5VUKYPO21U2I" localSheetId="2" hidden="1">#REF!</definedName>
    <definedName name="BExW7H7MHCUHD1MA5VUKYPO21U2I" hidden="1">#REF!</definedName>
    <definedName name="BExW7O3S5FIOKIM535S9J7PKA52A" localSheetId="2" hidden="1">#REF!</definedName>
    <definedName name="BExW7O3S5FIOKIM535S9J7PKA52A" hidden="1">#REF!</definedName>
    <definedName name="BExW7RUK8CJ81J4KZCOOP63WMXTX" hidden="1">'[15]Reco Sheet for Fcast'!$I$9:$J$9</definedName>
    <definedName name="BExW886OBR91JIW5EKLII4CQO6E4" hidden="1">'[15]Reco Sheet for Fcast'!$F$8:$G$8</definedName>
    <definedName name="BExW8AFIEPGHQDY6PZGJPQ7YFTB1" localSheetId="2" hidden="1">#REF!</definedName>
    <definedName name="BExW8AFIEPGHQDY6PZGJPQ7YFTB1" hidden="1">#REF!</definedName>
    <definedName name="BExW8K0SSIPSKBVP06IJ71600HJZ" hidden="1">'[15]Reco Sheet for Fcast'!$H$2:$I$2</definedName>
    <definedName name="BExW8T0GVY3ZYO4ACSBLHS8SH895" hidden="1">'[15]Reco Sheet for Fcast'!$F$15</definedName>
    <definedName name="BExW8YEP73JMMU9HZ08PM4WHJQZ4" hidden="1">'[15]Reco Sheet for Fcast'!$I$8:$J$8</definedName>
    <definedName name="BExW937AT53OZQRHNWQZ5BVH24IE" hidden="1">'[15]Reco Sheet for Fcast'!$I$11:$J$11</definedName>
    <definedName name="BExW95LN5N0LYFFVP7GJEGDVDLF0" hidden="1">'[15]Reco Sheet for Fcast'!$G$2</definedName>
    <definedName name="BExW967733Q8RAJOHR2GJ3HO8JIW" hidden="1">'[15]Reco Sheet for Fcast'!$I$6:$J$6</definedName>
    <definedName name="BExW9POK1KIOI0ALS5MZIKTDIYMA" hidden="1">'[15]Reco Sheet for Fcast'!$I$10:$J$10</definedName>
    <definedName name="BExXLDE6PN4ESWT3LXJNQCY94NE4" localSheetId="2" hidden="1">'[16]AMI P &amp; L'!#REF!</definedName>
    <definedName name="BExXLDE6PN4ESWT3LXJNQCY94NE4" hidden="1">'[16]AMI P &amp; L'!#REF!</definedName>
    <definedName name="BExXLQVPK2H3IF0NDDA5CT612EUK" hidden="1">'[15]Reco Sheet for Fcast'!$I$6:$J$6</definedName>
    <definedName name="BExXLR6IO70TYTACKQH9M5PGV24J" hidden="1">'[15]Reco Sheet for Fcast'!$F$11:$G$11</definedName>
    <definedName name="BExXM065WOLYRYHGHOJE0OOFXA4M" localSheetId="2" hidden="1">'[16]AMI P &amp; L'!#REF!</definedName>
    <definedName name="BExXM065WOLYRYHGHOJE0OOFXA4M" hidden="1">'[16]AMI P &amp; L'!#REF!</definedName>
    <definedName name="BExXM3GUNXVDM82KUR17NNUMQCNI" hidden="1">'[15]Reco Sheet for Fcast'!$F$7:$G$7</definedName>
    <definedName name="BExXMA28M8SH7MKIGETSDA72WUIZ" hidden="1">'[15]Reco Sheet for Fcast'!$I$9:$J$9</definedName>
    <definedName name="BExXMJYBFUWD4HN6WTKX2CX41JCA" hidden="1">'[15]Reco Sheet for Fcast'!$I$10:$J$10</definedName>
    <definedName name="BExXMOLHIAHDLFSA31PUB36SC3I9" hidden="1">'[15]Reco Sheet for Fcast'!$G$2</definedName>
    <definedName name="BExXMT8T5Z3M2JBQN65X2LKH0YQI" hidden="1">'[15]Reco Sheet for Fcast'!$I$7:$J$7</definedName>
    <definedName name="BExXN1XNO7H60M9X1E7EVWFJDM5N" hidden="1">'[15]Reco Sheet for Fcast'!$I$7:$J$7</definedName>
    <definedName name="BExXN22ZOTIW49GPLWFYKVM90FNZ" hidden="1">'[15]Reco Sheet for Fcast'!$F$6:$G$6</definedName>
    <definedName name="BExXN6QAP8UJQVN4R4BQKPP4QK35" hidden="1">'[15]Reco Sheet for Fcast'!$F$7:$G$7</definedName>
    <definedName name="BExXNBOA39T2X6Y5Y5GZ5DDNA1AX" hidden="1">'[15]Reco Sheet for Fcast'!$F$8:$G$8</definedName>
    <definedName name="BExXND6872VJ3M2PGT056WQMWBHD" hidden="1">'[15]Reco Sheet for Fcast'!$G$2</definedName>
    <definedName name="BExXNF4F0489IITD5JLD8XFY5JNZ" localSheetId="2" hidden="1">#REF!</definedName>
    <definedName name="BExXNF4F0489IITD5JLD8XFY5JNZ" hidden="1">#REF!</definedName>
    <definedName name="BExXNPM24UN2PGVL9D1TUBFRIKR4" hidden="1">'[15]Reco Sheet for Fcast'!$F$7:$G$7</definedName>
    <definedName name="BExXNWYB165VO9MHARCL5WLCHWS0" localSheetId="2" hidden="1">'[16]AMI P &amp; L'!#REF!</definedName>
    <definedName name="BExXNWYB165VO9MHARCL5WLCHWS0" hidden="1">'[16]AMI P &amp; L'!#REF!</definedName>
    <definedName name="BExXO278QHQN8JDK5425EJ615ECC" hidden="1">'[15]Reco Sheet for Fcast'!$F$7:$G$7</definedName>
    <definedName name="BExXO8N5ROLIUVFKV9AVT4EASFRY" localSheetId="2" hidden="1">'[18]Capital orders'!#REF!</definedName>
    <definedName name="BExXO8N5ROLIUVFKV9AVT4EASFRY" hidden="1">'[18]Capital orders'!#REF!</definedName>
    <definedName name="BExXOBHOP0WGFHI2Y9AO4L440UVQ" hidden="1">'[15]Reco Sheet for Fcast'!$F$11:$G$11</definedName>
    <definedName name="BExXOHSAD2NSHOLLMZ2JWA4I3I1R" hidden="1">'[15]Reco Sheet for Fcast'!$I$7:$J$7</definedName>
    <definedName name="BExXOKH8LRQ9BNMQSYR3RTWXFPLJ" localSheetId="2" hidden="1">'[18]Capital orders'!#REF!</definedName>
    <definedName name="BExXOKH8LRQ9BNMQSYR3RTWXFPLJ" hidden="1">'[18]Capital orders'!#REF!</definedName>
    <definedName name="BExXP80B5FGA00JCM7UXKPI3PB7Y" hidden="1">'[15]Reco Sheet for Fcast'!$I$9:$J$9</definedName>
    <definedName name="BExXP85M4WXYVN1UVHUTOEKEG5XS" hidden="1">'[15]Reco Sheet for Fcast'!$F$8:$G$8</definedName>
    <definedName name="BExXPELOTHOAG0OWILLAH94OZV5J" hidden="1">'[15]Reco Sheet for Fcast'!$H$2:$I$2</definedName>
    <definedName name="BExXPLXY0H93MFKJ5WQCZHXQYOUA" localSheetId="2" hidden="1">#REF!</definedName>
    <definedName name="BExXPLXY0H93MFKJ5WQCZHXQYOUA" hidden="1">#REF!</definedName>
    <definedName name="BExXPS31W1VD2NMIE4E37LHVDF0L" hidden="1">'[15]Reco Sheet for Fcast'!$F$8:$G$8</definedName>
    <definedName name="BExXPZKYEMVF5JOC14HYOOYQK6JK" hidden="1">'[15]Reco Sheet for Fcast'!$G$2</definedName>
    <definedName name="BExXQ89PA10X79WBWOEP1AJX1OQM" hidden="1">'[15]Reco Sheet for Fcast'!$F$11:$G$11</definedName>
    <definedName name="BExXQCGQGGYSI0LTRVR73MUO50AW" hidden="1">'[15]Reco Sheet for Fcast'!$I$6:$J$6</definedName>
    <definedName name="BExXQEEXFHDQ8DSRAJSB5ET6J004" hidden="1">'[15]Reco Sheet for Fcast'!$F$6:$G$6</definedName>
    <definedName name="BExXQH41O5HZAH8BO6HCFY8YC3TU" localSheetId="2" hidden="1">'[16]AMI P &amp; L'!#REF!</definedName>
    <definedName name="BExXQH41O5HZAH8BO6HCFY8YC3TU" hidden="1">'[16]AMI P &amp; L'!#REF!</definedName>
    <definedName name="BExXQJIEF5R3QQ6D8HO3NGPU0IQC" hidden="1">'[15]Reco Sheet for Fcast'!$G$2</definedName>
    <definedName name="BExXQR0550UX7PZCHV6RMVWU8PH7" hidden="1">'[17]Bud Mth'!$E$1</definedName>
    <definedName name="BExXQU00K9ER4I1WM7T9J0W1E7ZC" hidden="1">'[15]Reco Sheet for Fcast'!$I$10:$J$10</definedName>
    <definedName name="BExXQU00KOR7XLM8B13DGJ1MIQDY" hidden="1">'[15]Reco Sheet for Fcast'!$F$10:$G$10</definedName>
    <definedName name="BExXQXG18PS8HGBOS03OSTQ0KEYC" hidden="1">'[15]Reco Sheet for Fcast'!$G$2</definedName>
    <definedName name="BExXQXQT4OAFQT5B0YB3USDJOJOB" hidden="1">'[15]Reco Sheet for Fcast'!$I$9:$J$9</definedName>
    <definedName name="BExXR3FSEXAHSXEQNJORWFCPX86N" hidden="1">'[15]Reco Sheet for Fcast'!$I$6:$J$6</definedName>
    <definedName name="BExXR3W3FKYQBLR299HO9RZ70C43" hidden="1">'[15]Reco Sheet for Fcast'!$F$6:$G$6</definedName>
    <definedName name="BExXR46U23CRRBV6IZT982MAEQKI" hidden="1">'[15]Reco Sheet for Fcast'!$I$7:$J$7</definedName>
    <definedName name="BExXR8OKAVX7O70V5IYG2PRKXSTI" hidden="1">'[15]Reco Sheet for Fcast'!$I$7:$J$7</definedName>
    <definedName name="BExXRA6N6XCLQM6XDV724ZIH6G93" hidden="1">'[15]Reco Sheet for Fcast'!$F$10:$G$10</definedName>
    <definedName name="BExXRABZ1CNKCG6K1MR6OUFHF7J9" hidden="1">'[15]Reco Sheet for Fcast'!$F$10:$G$10</definedName>
    <definedName name="BExXRBOFETC0OTJ6WY3VPMFH03VB" hidden="1">'[15]Reco Sheet for Fcast'!$I$8:$J$8</definedName>
    <definedName name="BExXRD13K1S9Y3JGR7CXSONT7RJZ" localSheetId="2" hidden="1">'[16]AMI P &amp; L'!#REF!</definedName>
    <definedName name="BExXRD13K1S9Y3JGR7CXSONT7RJZ" hidden="1">'[16]AMI P &amp; L'!#REF!</definedName>
    <definedName name="BExXRIFB4QQ87QIGA9AG0NXP577K" hidden="1">'[15]Reco Sheet for Fcast'!$F$10:$G$10</definedName>
    <definedName name="BExXRIQ2JF2CVTRDQX2D9SPH7FTN" hidden="1">'[15]Reco Sheet for Fcast'!$I$11:$J$11</definedName>
    <definedName name="BExXRLKJ6CS4AJYAEHD0WH96AEBA" localSheetId="2" hidden="1">#REF!</definedName>
    <definedName name="BExXRLKJ6CS4AJYAEHD0WH96AEBA" hidden="1">#REF!</definedName>
    <definedName name="BExXRO4A6VUH1F4XV8N1BRJ4896W" localSheetId="2" hidden="1">'[16]AMI P &amp; L'!#REF!</definedName>
    <definedName name="BExXRO4A6VUH1F4XV8N1BRJ4896W" hidden="1">'[16]AMI P &amp; L'!#REF!</definedName>
    <definedName name="BExXRO9N1SNJZGKD90P4K7FU1J0P" hidden="1">'[15]Reco Sheet for Fcast'!$F$15</definedName>
    <definedName name="BExXRV5QP3Z0KAQ1EQT9JYT2FV0L" hidden="1">'[15]Reco Sheet for Fcast'!$F$10:$G$10</definedName>
    <definedName name="BExXRZ20LZZCW8LVGDK0XETOTSAI" hidden="1">'[15]Reco Sheet for Fcast'!$F$15</definedName>
    <definedName name="BExXS63O4OMWMNXXAODZQFSDG33N" hidden="1">'[15]Reco Sheet for Fcast'!$F$6:$G$6</definedName>
    <definedName name="BExXS702KUBW3EFNSAYMW64C95M3" localSheetId="2" hidden="1">'[18]Capital orders'!#REF!</definedName>
    <definedName name="BExXS702KUBW3EFNSAYMW64C95M3" hidden="1">'[18]Capital orders'!#REF!</definedName>
    <definedName name="BExXSBSP1TOY051HSPEPM0AEIO2M" hidden="1">'[15]Reco Sheet for Fcast'!$F$6:$G$6</definedName>
    <definedName name="BExXSC8RFK5D68FJD2HI4K66SA6I" hidden="1">'[15]Reco Sheet for Fcast'!$F$10:$G$10</definedName>
    <definedName name="BExXSNHC88W4UMXEOIOOATJAIKZO" hidden="1">'[15]Reco Sheet for Fcast'!$I$8:$J$8</definedName>
    <definedName name="BExXSTBS08WIA9TLALV3UQ2Z3MRG" hidden="1">'[15]Reco Sheet for Fcast'!$I$7:$J$7</definedName>
    <definedName name="BExXSVQ2WOJJ73YEO8Q2FK60V4G8" hidden="1">'[15]Reco Sheet for Fcast'!$I$8:$J$8</definedName>
    <definedName name="BExXTA9CMTC19FSCX4UIQBV2C7R9" localSheetId="2" hidden="1">'[18]Capital orders'!#REF!</definedName>
    <definedName name="BExXTA9CMTC19FSCX4UIQBV2C7R9" hidden="1">'[18]Capital orders'!#REF!</definedName>
    <definedName name="BExXTHLRNL82GN7KZY3TOLO508N7" hidden="1">'[15]Reco Sheet for Fcast'!$F$8:$G$8</definedName>
    <definedName name="BExXTIY89DH3YOJMAQ0Q8WTGODVQ" localSheetId="2" hidden="1">#REF!</definedName>
    <definedName name="BExXTIY89DH3YOJMAQ0Q8WTGODVQ" hidden="1">#REF!</definedName>
    <definedName name="BExXTL72MKEQSQH9L2OTFLU8DM2B" hidden="1">'[15]Reco Sheet for Fcast'!$F$8:$G$8</definedName>
    <definedName name="BExXTM3M4RTCRSX7VGAXGQNPP668" hidden="1">'[15]Reco Sheet for Fcast'!$F$7:$G$7</definedName>
    <definedName name="BExXTOCF78J7WY6FOVBRY1N2RBBR" hidden="1">'[15]Reco Sheet for Fcast'!$H$2:$I$2</definedName>
    <definedName name="BExXTP3GYO6Z9RTKKT10XA0UTV3T" hidden="1">'[15]Reco Sheet for Fcast'!$I$8:$J$8</definedName>
    <definedName name="BExXTZKZ4CG92ZQLIRKEXXH9BFIR" hidden="1">'[15]Reco Sheet for Fcast'!$F$7:$G$7</definedName>
    <definedName name="BExXU4J2BM2964GD5UZHM752Q4NS" hidden="1">'[15]Reco Sheet for Fcast'!$F$9:$G$9</definedName>
    <definedName name="BExXU4ZC2TLLQLLN5Z55LSE6D0AG" hidden="1">'[15]Reco Sheet for Fcast'!$O$6:$P$10</definedName>
    <definedName name="BExXU6XDTT7RM93KILIDEYPA9XKF" hidden="1">'[15]Reco Sheet for Fcast'!$I$6:$J$6</definedName>
    <definedName name="BExXU8VLZA7WLPZ3RAQZGNERUD26" localSheetId="2" hidden="1">'[16]AMI P &amp; L'!#REF!</definedName>
    <definedName name="BExXU8VLZA7WLPZ3RAQZGNERUD26" hidden="1">'[16]AMI P &amp; L'!#REF!</definedName>
    <definedName name="BExXUB9RSLSCNN5ETLXY72DAPZZM" hidden="1">'[15]Reco Sheet for Fcast'!$I$10:$J$10</definedName>
    <definedName name="BExXUEV8QPATH32AX9XYWBHUVOO8" localSheetId="2" hidden="1">#REF!</definedName>
    <definedName name="BExXUEV8QPATH32AX9XYWBHUVOO8" hidden="1">#REF!</definedName>
    <definedName name="BExXUFRM82XQIN2T8KGLDQL1IBQW" hidden="1">'[15]Reco Sheet for Fcast'!$G$2</definedName>
    <definedName name="BExXUFX23FE72H6IM4JSHIQV4VNK" localSheetId="2" hidden="1">#REF!</definedName>
    <definedName name="BExXUFX23FE72H6IM4JSHIQV4VNK" hidden="1">#REF!</definedName>
    <definedName name="BExXUM27VX063JGHF9FYOOLNOP4V" localSheetId="2" hidden="1">#REF!</definedName>
    <definedName name="BExXUM27VX063JGHF9FYOOLNOP4V" hidden="1">#REF!</definedName>
    <definedName name="BExXUQEQBF6FI240ZGIF9YXZSRAU" hidden="1">'[15]Reco Sheet for Fcast'!$F$10:$G$10</definedName>
    <definedName name="BExXUYND6EJO7CJ5KRICV4O1JNWK" hidden="1">'[15]Reco Sheet for Fcast'!$F$9:$G$9</definedName>
    <definedName name="BExXV3LG12X440HUOAJXFCK9NX6J" localSheetId="2" hidden="1">#REF!</definedName>
    <definedName name="BExXV3LG12X440HUOAJXFCK9NX6J" hidden="1">#REF!</definedName>
    <definedName name="BExXV6FWG4H3S2QEUJZYIXILNGJ7" hidden="1">'[15]Reco Sheet for Fcast'!$F$8:$G$8</definedName>
    <definedName name="BExXVK87BMMO6LHKV0CFDNIQVIBS" hidden="1">'[15]Reco Sheet for Fcast'!$I$11:$J$11</definedName>
    <definedName name="BExXVKZ9WXPGL6IVY6T61IDD771I" hidden="1">'[15]Reco Sheet for Fcast'!$F$8:$G$8</definedName>
    <definedName name="BExXVLVNRJK2QSK3UMZRFRADS2G4" localSheetId="2" hidden="1">'[16]AMI P &amp; L'!#REF!</definedName>
    <definedName name="BExXVLVNRJK2QSK3UMZRFRADS2G4" hidden="1">'[16]AMI P &amp; L'!#REF!</definedName>
    <definedName name="BExXW27MMXHXUXX78SDTBE1JYTHT" hidden="1">'[15]Reco Sheet for Fcast'!$I$7:$J$7</definedName>
    <definedName name="BExXW2YIM2MYBSHRIX0RP9D4PRMN" hidden="1">'[15]Reco Sheet for Fcast'!$I$6:$J$6</definedName>
    <definedName name="BExXWBNE4KTFSXKVSRF6WX039WPB" hidden="1">'[15]Reco Sheet for Fcast'!$F$9:$G$9</definedName>
    <definedName name="BExXWFP5AYE7EHYTJWBZSQ8PQ0YX" hidden="1">'[15]Reco Sheet for Fcast'!$I$9:$J$9</definedName>
    <definedName name="BExXWLJG5TBEL46BL8CA7MCLGTUZ" localSheetId="2" hidden="1">#REF!</definedName>
    <definedName name="BExXWLJG5TBEL46BL8CA7MCLGTUZ" hidden="1">#REF!</definedName>
    <definedName name="BExXWVFIBQT8OY1O41FRFPFGXQHK" hidden="1">'[15]Reco Sheet for Fcast'!$K$2</definedName>
    <definedName name="BExXWWXHBZHA9J3N8K47F84X0M0L" hidden="1">'[15]Reco Sheet for Fcast'!$I$10:$J$10</definedName>
    <definedName name="BExXXBM521DL8R4ZX7NZ3DBCUOR5" localSheetId="2" hidden="1">'[16]AMI P &amp; L'!#REF!</definedName>
    <definedName name="BExXXBM521DL8R4ZX7NZ3DBCUOR5" hidden="1">'[16]AMI P &amp; L'!#REF!</definedName>
    <definedName name="BExXXC7OZI33XZ03NRMEP7VRLQK4" hidden="1">'[15]Reco Sheet for Fcast'!$I$7:$J$7</definedName>
    <definedName name="BExXXH5N3NKBQ7BCJPJTBF8CYM2Q" hidden="1">'[15]Reco Sheet for Fcast'!$I$6:$J$6</definedName>
    <definedName name="BExXXKWLM4D541BH6O8GOJMHFHMW" hidden="1">'[15]Reco Sheet for Fcast'!$I$9:$J$9</definedName>
    <definedName name="BExXXPPA1Q87XPI97X0OXCPBPDON" hidden="1">'[15]Reco Sheet for Fcast'!$I$11:$J$11</definedName>
    <definedName name="BExXXVUDA98IZTQ6MANKU4MTTDVR" hidden="1">'[15]Reco Sheet for Fcast'!$I$10:$J$10</definedName>
    <definedName name="BExXXZQNZY6IZI45DJXJK0MQZWA7" localSheetId="2" hidden="1">'[16]AMI P &amp; L'!#REF!</definedName>
    <definedName name="BExXXZQNZY6IZI45DJXJK0MQZWA7" hidden="1">'[16]AMI P &amp; L'!#REF!</definedName>
    <definedName name="BExXY5QFG6QP94SFT3935OBM8Y4K" hidden="1">'[15]Reco Sheet for Fcast'!$I$7:$J$7</definedName>
    <definedName name="BExXY7TYEBFXRYUYIFHTN65RJ8EW" localSheetId="2" hidden="1">'[16]AMI P &amp; L'!#REF!</definedName>
    <definedName name="BExXY7TYEBFXRYUYIFHTN65RJ8EW" hidden="1">'[16]AMI P &amp; L'!#REF!</definedName>
    <definedName name="BExXYCBSIHFUY3BDHNBY5TMPFMGL" localSheetId="2" hidden="1">#REF!</definedName>
    <definedName name="BExXYCBSIHFUY3BDHNBY5TMPFMGL" hidden="1">#REF!</definedName>
    <definedName name="BExXYLBHANUXC5FCTDDTGOVD3GQS" hidden="1">'[15]Reco Sheet for Fcast'!$I$8:$J$8</definedName>
    <definedName name="BExXYMNYAYH3WA2ZCFAYKZID9ZCI" hidden="1">'[15]Reco Sheet for Fcast'!$I$9:$J$9</definedName>
    <definedName name="BExXYYT12SVN2VDMLVNV4P3ISD8T" hidden="1">'[15]Reco Sheet for Fcast'!$I$7:$J$7</definedName>
    <definedName name="BExXZ3LNUGA4E1LWS1MPLGG3LXKD" localSheetId="2" hidden="1">#REF!</definedName>
    <definedName name="BExXZ3LNUGA4E1LWS1MPLGG3LXKD" hidden="1">#REF!</definedName>
    <definedName name="BExXZFVV4YB42AZ3H1I40YG3JAPU" hidden="1">'[15]Reco Sheet for Fcast'!$I$11:$J$11</definedName>
    <definedName name="BExXZHJ9T2JELF12CHHGD54J1B0C" hidden="1">'[15]Reco Sheet for Fcast'!$F$7:$G$7</definedName>
    <definedName name="BExXZMBX5F1N53KQHPU92S4B5ZZ4" hidden="1">'[15]Reco Sheet for Fcast'!$E$1</definedName>
    <definedName name="BExXZNJ2X1TK2LRK5ZY3MX49H5T7" hidden="1">'[15]Reco Sheet for Fcast'!$J$2:$K$2</definedName>
    <definedName name="BExXZOVPCEP495TQSON6PSRQ8XCY" localSheetId="2" hidden="1">'[16]AMI P &amp; L'!#REF!</definedName>
    <definedName name="BExXZOVPCEP495TQSON6PSRQ8XCY" hidden="1">'[16]AMI P &amp; L'!#REF!</definedName>
    <definedName name="BExXZS0XCQNYYY1DP75R3PCXFSRH" localSheetId="2" hidden="1">#REF!</definedName>
    <definedName name="BExXZS0XCQNYYY1DP75R3PCXFSRH" hidden="1">#REF!</definedName>
    <definedName name="BExXZXKH7NBARQQAZM69Z57IH1MM" hidden="1">'[15]Reco Sheet for Fcast'!$F$6:$G$6</definedName>
    <definedName name="BExY06EUGA7EW4VVDQKIUQW4P39O" localSheetId="2" hidden="1">#REF!</definedName>
    <definedName name="BExY06EUGA7EW4VVDQKIUQW4P39O" hidden="1">#REF!</definedName>
    <definedName name="BExY07WSDH5QEVM7BJXJK2ZRAI1O" localSheetId="2" hidden="1">'[16]AMI P &amp; L'!#REF!</definedName>
    <definedName name="BExY07WSDH5QEVM7BJXJK2ZRAI1O" hidden="1">'[16]AMI P &amp; L'!#REF!</definedName>
    <definedName name="BExY0BI99V6MXLHXBCSPUL0OPF3M" localSheetId="2" hidden="1">#REF!</definedName>
    <definedName name="BExY0BI99V6MXLHXBCSPUL0OPF3M" hidden="1">#REF!</definedName>
    <definedName name="BExY0C3UBVC4M59JIRXVQ8OWAJC1" hidden="1">'[15]Reco Sheet for Fcast'!$I$7:$J$7</definedName>
    <definedName name="BExY0OE8GFHMLLTEAFIOQTOPEVPB" hidden="1">'[15]Reco Sheet for Fcast'!$F$8:$G$8</definedName>
    <definedName name="BExY0OJHW85S0VKBA8T4HTYPYBOS" hidden="1">'[15]Reco Sheet for Fcast'!$I$10:$J$10</definedName>
    <definedName name="BExY0T1E034D7XAXNC6F7540LLIE" hidden="1">'[15]Reco Sheet for Fcast'!$F$15</definedName>
    <definedName name="BExY0V4VNPA7ZZUMJNNU0ZHE1KOH" localSheetId="2" hidden="1">#REF!</definedName>
    <definedName name="BExY0V4VNPA7ZZUMJNNU0ZHE1KOH" hidden="1">#REF!</definedName>
    <definedName name="BExY0XTZLHN49J2JH94BYTKBJLT3" hidden="1">'[15]Reco Sheet for Fcast'!$F$10:$G$10</definedName>
    <definedName name="BExY11FH9TXHERUYGG8FE50U7H7J" hidden="1">'[15]Reco Sheet for Fcast'!$F$10:$G$10</definedName>
    <definedName name="BExY16IWJ7CI1QGWVNBVHPYS9JPN" localSheetId="2" hidden="1">#REF!</definedName>
    <definedName name="BExY16IWJ7CI1QGWVNBVHPYS9JPN" hidden="1">#REF!</definedName>
    <definedName name="BExY180UKNW5NIAWD6ZUYTFEH8QS" hidden="1">'[15]Reco Sheet for Fcast'!$F$15</definedName>
    <definedName name="BExY1DPTV4LSY9MEOUGXF8X052NA" hidden="1">'[15]Reco Sheet for Fcast'!$F$7:$G$7</definedName>
    <definedName name="BExY1GK9ELBEKDD7O6HR6DUO8YGO" hidden="1">'[15]Reco Sheet for Fcast'!$I$11:$J$11</definedName>
    <definedName name="BExY1HBBZWCVKT5KEBLCKMKR9LKK" hidden="1">'[15]Reco Sheet for Fcast'!$F$9:$G$9</definedName>
    <definedName name="BExY1NWOXXFV9GGZ3PX444LZ8TVX" hidden="1">'[15]Reco Sheet for Fcast'!$F$10:$G$10</definedName>
    <definedName name="BExY1UCL0RND63LLSM9X5SFRG117" hidden="1">'[15]Reco Sheet for Fcast'!$H$2:$I$2</definedName>
    <definedName name="BExY1WAT3937L08HLHIRQHMP2A3H" hidden="1">'[15]Reco Sheet for Fcast'!$I$10:$J$10</definedName>
    <definedName name="BExY1YEBOSLMID7LURP8QB46AI91" hidden="1">'[15]Reco Sheet for Fcast'!$I$10:$J$10</definedName>
    <definedName name="BExY2FS4LFX9OHOTQT7SJ2PXAC25" hidden="1">'[15]Reco Sheet for Fcast'!$I$10:$J$10</definedName>
    <definedName name="BExY2GDPCZPVU0IQ6IJIB1YQQRQ6" hidden="1">'[15]Reco Sheet for Fcast'!$F$6:$G$6</definedName>
    <definedName name="BExY2GTSZ3VA9TXLY7KW1LIAKJ61" hidden="1">'[15]Reco Sheet for Fcast'!$F$6:$G$6</definedName>
    <definedName name="BExY2IXBR1SGYZH08T7QHKEFS8HA" hidden="1">'[15]Reco Sheet for Fcast'!$F$15</definedName>
    <definedName name="BExY2Q4B5FUDA5VU4VRUHX327QN0" hidden="1">'[15]Reco Sheet for Fcast'!$F$9:$G$9</definedName>
    <definedName name="BExY3HOSK7YI364K15OX70AVR6F1" localSheetId="2" hidden="1">'[16]AMI P &amp; L'!#REF!</definedName>
    <definedName name="BExY3HOSK7YI364K15OX70AVR6F1" hidden="1">'[16]AMI P &amp; L'!#REF!</definedName>
    <definedName name="BExY3T89AUR83SOAZZ3OMDEJDQ39" hidden="1">'[15]Reco Sheet for Fcast'!$F$10:$G$10</definedName>
    <definedName name="BExY45O3XSWT6MQU6R33GI3YUAUM" localSheetId="2" hidden="1">#REF!</definedName>
    <definedName name="BExY45O3XSWT6MQU6R33GI3YUAUM" hidden="1">#REF!</definedName>
    <definedName name="BExY4ET3RLNWSSJL6DIXQZOTATID" hidden="1">'[17]Bud Mth'!$G$2:$H$2</definedName>
    <definedName name="BExY4MG771JQ84EMIVB6HQGGHZY7" hidden="1">'[15]Reco Sheet for Fcast'!$H$2:$I$2</definedName>
    <definedName name="BExY4PWCSFB8P3J3TBQB2MD67263" hidden="1">'[15]Reco Sheet for Fcast'!$I$8:$J$8</definedName>
    <definedName name="BExY4RZW3KK11JLYBA4DWZ92M6LQ" hidden="1">'[15]Reco Sheet for Fcast'!$I$11:$J$11</definedName>
    <definedName name="BExY4XOVTTNVZ577RLIEC7NZQFIX" hidden="1">'[15]Reco Sheet for Fcast'!$F$7:$G$7</definedName>
    <definedName name="BExY50JAF5CG01GTHAUS7I4ZLUDC" hidden="1">'[15]Reco Sheet for Fcast'!$I$8:$J$8</definedName>
    <definedName name="BExY53J7EXFEOFTRNAHLK7IH3ACB" hidden="1">'[15]Reco Sheet for Fcast'!$F$8:$G$8</definedName>
    <definedName name="BExY5515SJTJS3VM80M3YYR0WF37" hidden="1">'[15]Reco Sheet for Fcast'!$F$15:$G$16</definedName>
    <definedName name="BExY5515WE39FQ3EG5QHG67V9C0O" hidden="1">'[15]Reco Sheet for Fcast'!$F$11:$G$11</definedName>
    <definedName name="BExY5986WNAD8NFCPXC9TVLBU4FG" hidden="1">'[15]Reco Sheet for Fcast'!$K$2</definedName>
    <definedName name="BExY5DF9MS25IFNWGJ1YAS5MDN8R" hidden="1">'[15]Reco Sheet for Fcast'!$K$2</definedName>
    <definedName name="BExY5ERVGL3UM2MGT8LJ0XPKTZEK" hidden="1">'[15]Reco Sheet for Fcast'!$I$7:$J$7</definedName>
    <definedName name="BExY5EX6NJFK8W754ZVZDN5DS04K" hidden="1">'[15]Reco Sheet for Fcast'!$I$6:$J$6</definedName>
    <definedName name="BExY5S3XD1NJT109CV54IFOHVLQ6" hidden="1">'[15]Reco Sheet for Fcast'!$F$9:$G$9</definedName>
    <definedName name="BExY5V3UFTA5NUDN1GI8BVHFL1ZK" localSheetId="2" hidden="1">'[18]Capital orders'!#REF!</definedName>
    <definedName name="BExY5V3UFTA5NUDN1GI8BVHFL1ZK" hidden="1">'[18]Capital orders'!#REF!</definedName>
    <definedName name="BExY6KVS1MMZ2R34PGEFR2BMTU9W" hidden="1">'[15]Reco Sheet for Fcast'!$I$11:$J$11</definedName>
    <definedName name="BExY6Q9YY7LW745GP7CYOGGSPHGE" hidden="1">'[15]Reco Sheet for Fcast'!$F$6:$G$6</definedName>
    <definedName name="BExZIA3C8LKJTEH3MKQ57KJH5TA2" hidden="1">'[15]Reco Sheet for Fcast'!$I$11:$J$11</definedName>
    <definedName name="BExZIIHH3QNQE3GFMHEE4UMHY6WQ" hidden="1">'[15]Reco Sheet for Fcast'!$F$6:$G$6</definedName>
    <definedName name="BExZIYO22G5UXOB42GDLYGVRJ6U7" hidden="1">'[15]Reco Sheet for Fcast'!$F$11:$G$11</definedName>
    <definedName name="BExZJ7CYXTDLM412P6E5FAC4YB5M" hidden="1">'[15]Reco Sheet for Fcast'!$F$15:$AI$18</definedName>
    <definedName name="BExZJ7I9T8XU4MZRKJ1VVU76V2LZ" hidden="1">'[15]Reco Sheet for Fcast'!$F$15</definedName>
    <definedName name="BExZJMY170JCUU1RWASNZ1HJPRTA" hidden="1">'[15]Reco Sheet for Fcast'!$F$8:$G$8</definedName>
    <definedName name="BExZJOQR77H0P4SUKVYACDCFBBXO" hidden="1">'[15]Reco Sheet for Fcast'!$I$6:$J$6</definedName>
    <definedName name="BExZJS6RG34ODDY9HMZ0O34MEMSB" hidden="1">'[15]Reco Sheet for Fcast'!$I$8:$J$8</definedName>
    <definedName name="BExZJWDUEYTV7TBR6HSM97T24VTT" localSheetId="2" hidden="1">#REF!</definedName>
    <definedName name="BExZJWDUEYTV7TBR6HSM97T24VTT" hidden="1">#REF!</definedName>
    <definedName name="BExZK34NR4BAD7HJAP7SQ926UQP3" hidden="1">'[15]Reco Sheet for Fcast'!$F$11:$G$11</definedName>
    <definedName name="BExZK3FGPHH5H771U7D5XY7XBS6E" localSheetId="2" hidden="1">'[16]AMI P &amp; L'!#REF!</definedName>
    <definedName name="BExZK3FGPHH5H771U7D5XY7XBS6E" hidden="1">'[16]AMI P &amp; L'!#REF!</definedName>
    <definedName name="BExZKHYORG3O8C772XPFHM1N8T80" localSheetId="2" hidden="1">'[16]AMI P &amp; L'!#REF!</definedName>
    <definedName name="BExZKHYORG3O8C772XPFHM1N8T80" hidden="1">'[16]AMI P &amp; L'!#REF!</definedName>
    <definedName name="BExZKJRF2IRR57DG9CLC7MSHWNNN" hidden="1">'[15]Reco Sheet for Fcast'!$F$8:$G$8</definedName>
    <definedName name="BExZKV5GYXO0X760SBD9TWTIQHGI" hidden="1">'[15]Reco Sheet for Fcast'!$F$10:$G$10</definedName>
    <definedName name="BExZL6E4YVXRUN7ZGF2BIGIXFR8K" localSheetId="2" hidden="1">'[16]AMI P &amp; L'!#REF!</definedName>
    <definedName name="BExZL6E4YVXRUN7ZGF2BIGIXFR8K" hidden="1">'[16]AMI P &amp; L'!#REF!</definedName>
    <definedName name="BExZLGVLMKTPFXG42QYT0PO81G7F" hidden="1">'[15]Reco Sheet for Fcast'!$F$9:$G$9</definedName>
    <definedName name="BExZLKMK7LRK14S09WLMH7MXSQXM" hidden="1">'[15]Reco Sheet for Fcast'!$F$7:$G$7</definedName>
    <definedName name="BExZM7JVLG0W8EG5RBU915U3SKBY" hidden="1">'[15]Reco Sheet for Fcast'!$F$7:$G$7</definedName>
    <definedName name="BExZM85FOVUFF110XMQ9O2ODSJUK" hidden="1">'[15]Reco Sheet for Fcast'!$I$7:$J$7</definedName>
    <definedName name="BExZMF1MMTZ1TA14PZ8ASSU2CBSP" hidden="1">'[15]Reco Sheet for Fcast'!$I$8:$J$8</definedName>
    <definedName name="BExZMKL5YQZD7F0FUCSVFGLPFK52" hidden="1">'[15]Reco Sheet for Fcast'!$F$9:$G$9</definedName>
    <definedName name="BExZMOC3VNZALJM71X2T6FV91GTB" hidden="1">'[15]Reco Sheet for Fcast'!$I$8:$J$8</definedName>
    <definedName name="BExZMXH39OB0I43XEL3K11U3G9PM" hidden="1">'[15]Reco Sheet for Fcast'!$I$6:$J$6</definedName>
    <definedName name="BExZMZQ3RBKDHT5GLFNLS52OSJA0" hidden="1">'[15]Reco Sheet for Fcast'!$F$11:$G$11</definedName>
    <definedName name="BExZN2F7Y2J2L2LN5WZRG949MS4A" hidden="1">'[15]Reco Sheet for Fcast'!$F$6:$G$6</definedName>
    <definedName name="BExZN847WUWKRYTZWG9TCQZJS3OL" hidden="1">'[15]Reco Sheet for Fcast'!$I$6:$J$6</definedName>
    <definedName name="BExZNH3VISFF4NQI11BZDP5IQ7VG" hidden="1">'[15]Reco Sheet for Fcast'!$F$6:$G$6</definedName>
    <definedName name="BExZNJYCFYVMAOI62GB2BABK1ELE" hidden="1">'[15]Reco Sheet for Fcast'!$I$8:$J$8</definedName>
    <definedName name="BExZNMCNFLS6EUF357U7TXQ4U84V" localSheetId="2" hidden="1">'[18]Capital orders'!#REF!</definedName>
    <definedName name="BExZNMCNFLS6EUF357U7TXQ4U84V" hidden="1">'[18]Capital orders'!#REF!</definedName>
    <definedName name="BExZNV707LIU6Z5H6QI6H67LHTI1" hidden="1">'[15]Reco Sheet for Fcast'!$F$9:$G$9</definedName>
    <definedName name="BExZNVCBKB930QQ9QW7KSGOZ0V1M" hidden="1">'[15]Reco Sheet for Fcast'!$I$9:$J$9</definedName>
    <definedName name="BExZNW8QJ18X0RSGFDWAE9ZSDX39" hidden="1">'[15]Reco Sheet for Fcast'!$H$2:$I$2</definedName>
    <definedName name="BExZNZDWRS6Q40L8OCWFEIVI0A1O" hidden="1">'[15]Reco Sheet for Fcast'!$I$6:$J$6</definedName>
    <definedName name="BExZO8TVZX68PZ4ENQ8QOILK16OS" localSheetId="2" hidden="1">#REF!</definedName>
    <definedName name="BExZO8TVZX68PZ4ENQ8QOILK16OS" hidden="1">#REF!</definedName>
    <definedName name="BExZOAH4GDULQO35ZGF099VIFGNC" localSheetId="2" hidden="1">#REF!</definedName>
    <definedName name="BExZOAH4GDULQO35ZGF099VIFGNC" hidden="1">#REF!</definedName>
    <definedName name="BExZOBO9NYLGVJQ31LVQ9XS2ZT4N" hidden="1">'[15]Reco Sheet for Fcast'!$I$10:$J$10</definedName>
    <definedName name="BExZOETNB1CJ3Y2RKLI1ZK0S8Z6H" hidden="1">'[15]Reco Sheet for Fcast'!$I$10:$J$10</definedName>
    <definedName name="BExZOREMVSK4E5VSWM838KHUB8AI" hidden="1">'[15]Reco Sheet for Fcast'!$I$6:$J$6</definedName>
    <definedName name="BExZOVR745T5P1KS9NV2PXZPZVRG" hidden="1">'[15]Reco Sheet for Fcast'!$I$11:$J$11</definedName>
    <definedName name="BExZOZSWGLSY2XYVRIS6VSNJDSGD" hidden="1">'[15]Reco Sheet for Fcast'!$I$8:$J$8</definedName>
    <definedName name="BExZP7AIJKLM6C6CSUIIFAHFBNX2" hidden="1">'[15]Reco Sheet for Fcast'!$G$2</definedName>
    <definedName name="BExZPIU08CG16AZ72BD0PB5ISUQE" localSheetId="2" hidden="1">'[18]Capital orders'!#REF!</definedName>
    <definedName name="BExZPIU08CG16AZ72BD0PB5ISUQE" hidden="1">'[18]Capital orders'!#REF!</definedName>
    <definedName name="BExZPQ0XY507N8FJMVPKCTK8HC9H" hidden="1">'[15]Reco Sheet for Fcast'!$K$2</definedName>
    <definedName name="BExZQ37OVBR25U32CO2YYVPZOMR5" hidden="1">'[15]Reco Sheet for Fcast'!$K$2</definedName>
    <definedName name="BExZQ3NT7H06VO0AR48WHZULZB93" hidden="1">'[15]Reco Sheet for Fcast'!$I$8:$J$8</definedName>
    <definedName name="BExZQ7PJU07SEJMDX18U9YVDC2GU" hidden="1">'[15]Reco Sheet for Fcast'!$F$6:$G$6</definedName>
    <definedName name="BExZQBLMR2P2GZNI8IW6QBSS5ZV9" localSheetId="2" hidden="1">'[18]Capital orders'!#REF!</definedName>
    <definedName name="BExZQBLMR2P2GZNI8IW6QBSS5ZV9" hidden="1">'[18]Capital orders'!#REF!</definedName>
    <definedName name="BExZQIHTGHK7OOI2Y2PN3JYBY82I" localSheetId="2" hidden="1">'[16]AMI P &amp; L'!#REF!</definedName>
    <definedName name="BExZQIHTGHK7OOI2Y2PN3JYBY82I" hidden="1">'[16]AMI P &amp; L'!#REF!</definedName>
    <definedName name="BExZQJJMGU5MHQOILGXGJPAQI5XI" localSheetId="2" hidden="1">'[16]AMI P &amp; L'!#REF!</definedName>
    <definedName name="BExZQJJMGU5MHQOILGXGJPAQI5XI" hidden="1">'[16]AMI P &amp; L'!#REF!</definedName>
    <definedName name="BExZQP3CUHU0IRXBVRJLP1KYRDVE" localSheetId="2" hidden="1">#REF!</definedName>
    <definedName name="BExZQP3CUHU0IRXBVRJLP1KYRDVE" hidden="1">#REF!</definedName>
    <definedName name="BExZQRHGZ7WP7RQ2CX0H6W1CIP9U" localSheetId="2" hidden="1">#REF!</definedName>
    <definedName name="BExZQRHGZ7WP7RQ2CX0H6W1CIP9U" hidden="1">#REF!</definedName>
    <definedName name="BExZQWFMANQLA8Z37ZECN1VLXVSB" localSheetId="2" hidden="1">#REF!</definedName>
    <definedName name="BExZQWFMANQLA8Z37ZECN1VLXVSB" hidden="1">#REF!</definedName>
    <definedName name="BExZQXBYEBN28QUH1KOVW6KKA5UM" hidden="1">'[15]Reco Sheet for Fcast'!$F$15</definedName>
    <definedName name="BExZQZKT146WEN8FTVZ7Y5TSB8L5" localSheetId="2" hidden="1">'[16]AMI P &amp; L'!#REF!</definedName>
    <definedName name="BExZQZKT146WEN8FTVZ7Y5TSB8L5" hidden="1">'[16]AMI P &amp; L'!#REF!</definedName>
    <definedName name="BExZR485AKBH93YZ08CMUC3WROED" hidden="1">'[15]Reco Sheet for Fcast'!$I$10:$J$10</definedName>
    <definedName name="BExZR7TL98P2PPUVGIZYR5873DWW" hidden="1">'[15]Reco Sheet for Fcast'!$F$9:$G$9</definedName>
    <definedName name="BExZRGD1603X5ACFALUUDKCD7X48" hidden="1">'[15]Reco Sheet for Fcast'!$I$9:$J$9</definedName>
    <definedName name="BExZRP1X6UVLN1UOLHH5VF4STP1O" localSheetId="2" hidden="1">'[16]AMI P &amp; L'!#REF!</definedName>
    <definedName name="BExZRP1X6UVLN1UOLHH5VF4STP1O" hidden="1">'[16]AMI P &amp; L'!#REF!</definedName>
    <definedName name="BExZRQ930U6OCYNV00CH5I0Q4LPE" hidden="1">'[15]Reco Sheet for Fcast'!$I$8:$J$8</definedName>
    <definedName name="BExZRW8W514W8OZ72YBONYJ64GXF" localSheetId="2" hidden="1">'[16]AMI P &amp; L'!#REF!</definedName>
    <definedName name="BExZRW8W514W8OZ72YBONYJ64GXF" hidden="1">'[16]AMI P &amp; L'!#REF!</definedName>
    <definedName name="BExZRWJP2BUVFJPO8U8ATQEP0LZU" hidden="1">'[15]Reco Sheet for Fcast'!$F$15</definedName>
    <definedName name="BExZRZUBL5A1WH7YZJXBZG8HPWC7" localSheetId="2" hidden="1">#REF!</definedName>
    <definedName name="BExZRZUBL5A1WH7YZJXBZG8HPWC7" hidden="1">#REF!</definedName>
    <definedName name="BExZSI9USDLZAN8LI8M4YYQL24GZ" hidden="1">'[15]Reco Sheet for Fcast'!$F$7:$G$7</definedName>
    <definedName name="BExZSS0LA2JY4ZLJ1Z5YCMLJJZCH" hidden="1">'[15]Reco Sheet for Fcast'!$F$11:$G$11</definedName>
    <definedName name="BExZT394ULBLT8EUHBM7KV741HQI" localSheetId="2" hidden="1">#REF!</definedName>
    <definedName name="BExZT394ULBLT8EUHBM7KV741HQI" hidden="1">#REF!</definedName>
    <definedName name="BExZTAQV2QVSZY5Y3VCCWUBSBW9P" localSheetId="2" hidden="1">'[16]AMI P &amp; L'!#REF!</definedName>
    <definedName name="BExZTAQV2QVSZY5Y3VCCWUBSBW9P" hidden="1">'[16]AMI P &amp; L'!#REF!</definedName>
    <definedName name="BExZTHSI2FX56PWRSNX9H5EWTZFO" hidden="1">'[15]Reco Sheet for Fcast'!$F$6:$G$6</definedName>
    <definedName name="BExZTJL3HVBFY139H6CJHEQCT1EL" hidden="1">'[15]Reco Sheet for Fcast'!$F$9:$G$9</definedName>
    <definedName name="BExZTLOL8OPABZI453E0KVNA1GJS" hidden="1">'[15]Reco Sheet for Fcast'!$F$11:$G$11</definedName>
    <definedName name="BExZTT6J3X0TOX0ZY6YPLUVMCW9X" localSheetId="2" hidden="1">'[16]AMI P &amp; L'!#REF!</definedName>
    <definedName name="BExZTT6J3X0TOX0ZY6YPLUVMCW9X" hidden="1">'[16]AMI P &amp; L'!#REF!</definedName>
    <definedName name="BExZTW6ECBRA0BBITWBQ8R93RMCL" hidden="1">'[15]Reco Sheet for Fcast'!$G$2</definedName>
    <definedName name="BExZU2BHYAOKSCBM3C5014ZF6IXS" hidden="1">'[15]Reco Sheet for Fcast'!$H$2:$I$2</definedName>
    <definedName name="BExZU2RMJTXOCS0ROPMYPE6WTD87" hidden="1">'[15]Reco Sheet for Fcast'!$F$7:$G$7</definedName>
    <definedName name="BExZUF7G8FENTJKH9R1XUWXM6CWD" hidden="1">'[15]Reco Sheet for Fcast'!$I$9:$J$9</definedName>
    <definedName name="BExZUHWEEZO4WXP5DG5P4U6A70KN" localSheetId="2" hidden="1">#REF!</definedName>
    <definedName name="BExZUHWEEZO4WXP5DG5P4U6A70KN" hidden="1">#REF!</definedName>
    <definedName name="BExZUNARUJBIZ08VCAV3GEVBIR3D" hidden="1">'[15]Reco Sheet for Fcast'!$I$8:$J$8</definedName>
    <definedName name="BExZUSZT5496UMBP4LFSLTR1GVEW" hidden="1">'[15]Reco Sheet for Fcast'!$I$9:$J$9</definedName>
    <definedName name="BExZUT54340I38GVCV79EL116WR0" hidden="1">'[15]Reco Sheet for Fcast'!$I$11:$J$11</definedName>
    <definedName name="BExZUYDULCX65H9OZ9JHPBNKF3MI" hidden="1">'[15]Reco Sheet for Fcast'!$F$7:$G$7</definedName>
    <definedName name="BExZV2QD5ZDK3AGDRULLA7JB46C3" hidden="1">'[15]Reco Sheet for Fcast'!$F$8:$G$8</definedName>
    <definedName name="BExZVBQ29OM0V8XAL3HL0JIM0MMU" hidden="1">'[15]Reco Sheet for Fcast'!$I$9:$J$9</definedName>
    <definedName name="BExZVBQ3B8IIQW88DDLAW5BA4PL4" localSheetId="2" hidden="1">#REF!</definedName>
    <definedName name="BExZVBQ3B8IIQW88DDLAW5BA4PL4" hidden="1">#REF!</definedName>
    <definedName name="BExZVLM4T9ORS4ZWHME46U4Q103C" hidden="1">'[15]Reco Sheet for Fcast'!$I$10:$J$10</definedName>
    <definedName name="BExZVM7OZWPPRH5YQW50EYMMIW1A" hidden="1">'[15]Reco Sheet for Fcast'!$I$6:$J$6</definedName>
    <definedName name="BExZVP7KJEUGEZ1AZ15Z29XW6KAH" hidden="1">'[15]Reco Sheet for Fcast'!$I$7:$J$7</definedName>
    <definedName name="BExZVPYGX2C5OSHMZ6F0KBKZ6B1S" hidden="1">'[15]Reco Sheet for Fcast'!$H$2:$I$2</definedName>
    <definedName name="BExZW5UARC8W9AQNLJX2I5WQWS5F" hidden="1">'[15]Reco Sheet for Fcast'!$I$9:$J$9</definedName>
    <definedName name="BExZW7HRGN6A9YS41KI2B2UUMJ7X" hidden="1">'[15]Reco Sheet for Fcast'!$I$7:$J$7</definedName>
    <definedName name="BExZW8ZPNV43UXGOT98FDNIBQHZY" hidden="1">'[15]Reco Sheet for Fcast'!$I$11:$J$11</definedName>
    <definedName name="BExZWB8KPDQGF787P51Y0GON31FF" hidden="1">'[17]Bud Mth'!$I$10:$J$10</definedName>
    <definedName name="BExZWKDP0QSA9SPSF40ZMQ81QV13" hidden="1">'[15]Reco Sheet for Fcast'!$F$7:$G$7</definedName>
    <definedName name="BExZWKZ5N3RDXU8MZ8HQVYYD8O0F" hidden="1">'[15]Reco Sheet for Fcast'!$F$6:$G$6</definedName>
    <definedName name="BExZWSMC9T48W74GFGQCIUJ8ZPP3" hidden="1">'[15]Reco Sheet for Fcast'!$G$2:$H$2</definedName>
    <definedName name="BExZWUF2V4HY3HI8JN9ZVPRWK1H3" hidden="1">'[15]Reco Sheet for Fcast'!$I$9:$J$9</definedName>
    <definedName name="BExZWX45URTK9KYDJHEXL1OTZ833" hidden="1">'[15]Reco Sheet for Fcast'!$I$9:$J$9</definedName>
    <definedName name="BExZX0EWQEZO86WDAD9A4EAEZ012" hidden="1">'[15]Reco Sheet for Fcast'!$F$9:$G$9</definedName>
    <definedName name="BExZX2T6ZT2DZLYSDJJBPVIT5OK2" hidden="1">'[15]Reco Sheet for Fcast'!$I$10:$J$10</definedName>
    <definedName name="BExZXHY0PBOVDNV2NSZ1Y4G6WMNK" localSheetId="2" hidden="1">#REF!</definedName>
    <definedName name="BExZXHY0PBOVDNV2NSZ1Y4G6WMNK" hidden="1">#REF!</definedName>
    <definedName name="BExZXOJDELULNLEH7WG0OYJT0NJ4" hidden="1">'[15]Reco Sheet for Fcast'!$I$6:$J$6</definedName>
    <definedName name="BExZXOOTRNUK8LGEAZ8ZCFW9KXQ1" hidden="1">'[15]Reco Sheet for Fcast'!$J$2:$K$2</definedName>
    <definedName name="BExZXQSD2T3TQZ268XCC2NG9O3JQ" localSheetId="2" hidden="1">#REF!</definedName>
    <definedName name="BExZXQSD2T3TQZ268XCC2NG9O3JQ" hidden="1">#REF!</definedName>
    <definedName name="BExZXT6JOXNKEDU23DKL8XZAJZIH" hidden="1">'[15]Reco Sheet for Fcast'!$I$8:$J$8</definedName>
    <definedName name="BExZXUTYW1HWEEZ1LIX4OQWC7HL1" hidden="1">'[15]Reco Sheet for Fcast'!$F$9:$G$9</definedName>
    <definedName name="BExZXY4NKQL9QD76YMQJ15U1C2G8" hidden="1">'[15]Reco Sheet for Fcast'!$I$11:$J$11</definedName>
    <definedName name="BExZXYQ7U5G08FQGUIGYT14QCBOF" hidden="1">'[15]Reco Sheet for Fcast'!$F$9:$G$9</definedName>
    <definedName name="BExZY02V77YJBMODJSWZOYCMPS5X" localSheetId="2" hidden="1">'[16]AMI P &amp; L'!#REF!</definedName>
    <definedName name="BExZY02V77YJBMODJSWZOYCMPS5X" hidden="1">'[16]AMI P &amp; L'!#REF!</definedName>
    <definedName name="BExZY49QRZIR6CA41LFA9LM6EULU" hidden="1">'[15]Reco Sheet for Fcast'!$F$7:$G$7</definedName>
    <definedName name="BExZZ2FQA9A8C7CJKMEFQ9VPSLCE" hidden="1">'[15]Reco Sheet for Fcast'!$G$2</definedName>
    <definedName name="BExZZ8VO1HB3783L61XHP87HBCBE" localSheetId="2" hidden="1">#REF!</definedName>
    <definedName name="BExZZ8VO1HB3783L61XHP87HBCBE" hidden="1">#REF!</definedName>
    <definedName name="BExZZCHAVHW8C2H649KRGVQ0WVRT" hidden="1">'[15]Reco Sheet for Fcast'!$I$9:$J$9</definedName>
    <definedName name="BExZZTK54OTLF2YB68BHGOS27GEN" localSheetId="2" hidden="1">'[16]AMI P &amp; L'!#REF!</definedName>
    <definedName name="BExZZTK54OTLF2YB68BHGOS27GEN" hidden="1">'[16]AMI P &amp; L'!#REF!</definedName>
    <definedName name="BExZZXB3JQQG4SIZS4MRU6NNW7HI" hidden="1">'[15]Reco Sheet for Fcast'!$F$7:$G$7</definedName>
    <definedName name="BExZZZEMIIFKMLLV4DJKX5TB9R5V" localSheetId="2" hidden="1">'[16]AMI P &amp; L'!#REF!</definedName>
    <definedName name="BExZZZEMIIFKMLLV4DJKX5TB9R5V" hidden="1">'[16]AMI P &amp; L'!#REF!</definedName>
    <definedName name="Capex_base" localSheetId="5">[19]Capex!$B$6</definedName>
    <definedName name="Capex_base">[20]Capex!$B$6</definedName>
    <definedName name="Capex_Base_Index" localSheetId="5">[19]Capex!$B$8</definedName>
    <definedName name="Capex_Base_Index">[20]Capex!$B$8</definedName>
    <definedName name="Capex_Years" localSheetId="5">[21]Capex!$C$1:$CZ$1</definedName>
    <definedName name="Capex_Years">[22]Capex!$C$1:$CZ$1</definedName>
    <definedName name="cats"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omm_Up_High">[3]Variables!$E$5</definedName>
    <definedName name="Comm_Up_Low">[3]Variables!$F$5</definedName>
    <definedName name="Comm_Uptake">[3]Variables!$D$5</definedName>
    <definedName name="CRAP" hidden="1">{#N/A,#N/A,FALSE,"Bgt";#N/A,#N/A,FALSE,"Act";#N/A,#N/A,FALSE,"Chrt Data";#N/A,#N/A,FALSE,"Bus Result";#N/A,#N/A,FALSE,"Main Charts";#N/A,#N/A,FALSE,"P&amp;L Ttl";#N/A,#N/A,FALSE,"P&amp;L C_Ttl";#N/A,#N/A,FALSE,"P&amp;L C_Oct";#N/A,#N/A,FALSE,"P&amp;L C_Sep";#N/A,#N/A,FALSE,"1996";#N/A,#N/A,FALSE,"Data"}</definedName>
    <definedName name="CRAPPER" hidden="1">{#N/A,#N/A,FALSE,"Bgt";#N/A,#N/A,FALSE,"Act";#N/A,#N/A,FALSE,"Chrt Data";#N/A,#N/A,FALSE,"Bus Result";#N/A,#N/A,FALSE,"Main Charts";#N/A,#N/A,FALSE,"P&amp;L Ttl";#N/A,#N/A,FALSE,"P&amp;L C_Ttl";#N/A,#N/A,FALSE,"P&amp;L C_Oct";#N/A,#N/A,FALSE,"P&amp;L C_Sep";#N/A,#N/A,FALSE,"1996";#N/A,#N/A,FALSE,"Data"}</definedName>
    <definedName name="CRAPPEST"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CP_span">#N/A</definedName>
    <definedName name="CRY">'[23]Business &amp; other details'!$C$34</definedName>
    <definedName name="d" hidden="1">{#N/A,#N/A,FALSE,"Bgt";#N/A,#N/A,FALSE,"Act";#N/A,#N/A,FALSE,"Chrt Data";#N/A,#N/A,FALSE,"Bus Result";#N/A,#N/A,FALSE,"Main Charts";#N/A,#N/A,FALSE,"P&amp;L Ttl";#N/A,#N/A,FALSE,"P&amp;L C_Ttl";#N/A,#N/A,FALSE,"P&amp;L C_Oct";#N/A,#N/A,FALSE,"P&amp;L C_Sep";#N/A,#N/A,FALSE,"1996";#N/A,#N/A,FALSE,"Data"}</definedName>
    <definedName name="DataHistCap">OFFSET([24]DbData!$A$5,0,0,COUNTA([24]DbData!$A$5:$A$65536),COUNTA([24]DbData!$5:$5))</definedName>
    <definedName name="Date_Range">[2]Data1!$A$2:$A$10,[2]Data1!$A$11:$A$286</definedName>
    <definedName name="Dauys"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DD" hidden="1">{#N/A,#N/A,FALSE,"Bgt";#N/A,#N/A,FALSE,"Act";#N/A,#N/A,FALSE,"Chrt Data";#N/A,#N/A,FALSE,"Bus Result";#N/A,#N/A,FALSE,"Main Charts";#N/A,#N/A,FALSE,"P&amp;L Ttl";#N/A,#N/A,FALSE,"P&amp;L C_Ttl";#N/A,#N/A,FALSE,"P&amp;L C_Oct";#N/A,#N/A,FALSE,"P&amp;L C_Sep";#N/A,#N/A,FALSE,"1996";#N/A,#N/A,FALSE,"Data"}</definedName>
    <definedName name="dms_663_List">'[25]AER only'!$M$12:$M$42</definedName>
    <definedName name="dms_ABN_List">'[25]AER only'!$D$12:$D$42</definedName>
    <definedName name="dms_Addr1_List">'[25]AER only'!$R$12:$R$42</definedName>
    <definedName name="dms_Addr2_List">'[25]AER only'!$S$12:$S$42</definedName>
    <definedName name="dms_CFinalYear_List">'[25]AER only'!$H$66:$H$75</definedName>
    <definedName name="dms_ContactEmail_List">'[25]AER only'!$AD$12:$AD$42</definedName>
    <definedName name="dms_ContactName1_List">'[25]AER only'!$AB$12:$AB$42</definedName>
    <definedName name="dms_ContactPh1_List">'[25]AER only'!$AC$12:$AC$42</definedName>
    <definedName name="dms_CRCP_FinalYear_Num">'[26]Business &amp; other details'!$D$62</definedName>
    <definedName name="dms_CRCP_index">'[25]AER only'!$H$79:$H$88</definedName>
    <definedName name="dms_CRCP_years">'[25]AER only'!$F$79:$F$88</definedName>
    <definedName name="dms_CRCP_yR">'[27]AER only'!$F$87</definedName>
    <definedName name="dms_CRCP_yS">'[27]AER only'!$F$86</definedName>
    <definedName name="dms_CRCP_yT">'[27]AER only'!$F$85</definedName>
    <definedName name="dms_CRCP_yU">'[27]AER only'!$F$84</definedName>
    <definedName name="dms_CRCP_yV">'[27]AER only'!$F$83</definedName>
    <definedName name="dms_CRCP_yW">'[27]AER only'!$F$82</definedName>
    <definedName name="dms_CRCP_yX">'[27]AER only'!$F$81</definedName>
    <definedName name="dms_CRCP_yY">'[27]AER only'!$F$80</definedName>
    <definedName name="dms_CRCP_yZ">'[25]AER only'!$F$79</definedName>
    <definedName name="dms_CRCPlength_List">'[25]AER only'!$K$12:$K$42</definedName>
    <definedName name="dms_CRCPlength_Num">'[25]Business &amp; other details'!$C$77</definedName>
    <definedName name="dms_CRCPlength_Num_List">'[25]AER only'!$G$66:$G$75</definedName>
    <definedName name="dms_CRY_ListC">'[25]AER only'!$K$66:$K$80</definedName>
    <definedName name="dms_CRY_ListF">'[25]AER only'!$J$66:$J$80</definedName>
    <definedName name="dms_DataQuality_List">'[25]AER only'!$B$82:$B$86</definedName>
    <definedName name="dms_DeterminationRef_List">'[25]AER only'!$N$12:$N$42</definedName>
    <definedName name="dms_FinalYear_List">'[25]AER only'!$F$66:$F$75</definedName>
    <definedName name="dms_FormControl_List">'[25]AER only'!$H$12:$H$42</definedName>
    <definedName name="dms_FRCP_FinalYear_Num">'[26]Business &amp; other details'!$D$59</definedName>
    <definedName name="dms_FRCP_y1">'[27]AER only'!$D$79</definedName>
    <definedName name="dms_FRCP_y2">'[25]AER only'!$D$80</definedName>
    <definedName name="dms_FRCP_y3">'[25]AER only'!$D$81</definedName>
    <definedName name="dms_FRCP_y4">'[25]AER only'!$D$82</definedName>
    <definedName name="dms_FRCP_y5">'[25]AER only'!$D$83</definedName>
    <definedName name="dms_FRCP_y6">'[25]AER only'!$D$84</definedName>
    <definedName name="dms_FRCP_y7">'[27]AER only'!$D$85</definedName>
    <definedName name="dms_FRCP_y8">'[27]AER only'!$D$86</definedName>
    <definedName name="dms_FRCP_y9">'[27]AER only'!$D$87</definedName>
    <definedName name="dms_FRCPlength_List">'[25]AER only'!$L$12:$L$42</definedName>
    <definedName name="dms_FRCPlength_Num">'[25]Business &amp; other details'!$C$74</definedName>
    <definedName name="dms_FRCPlength_Num_List">'[25]AER only'!$E$66:$E$75</definedName>
    <definedName name="dms_JurisdictionList">'[25]AER only'!$E$12:$E$42</definedName>
    <definedName name="dms_Model">'[23]Business &amp; other details'!$C$47</definedName>
    <definedName name="dms_Model_List">'[23]AER only'!$B$48:$B$55</definedName>
    <definedName name="dms_MultiYear_Flag">'[25]Business &amp; other details'!$C$67</definedName>
    <definedName name="dms_PAddr1_List">'[25]AER only'!$W$12:$W$42</definedName>
    <definedName name="dms_PAddr2_List">'[25]AER only'!$X$12:$X$42</definedName>
    <definedName name="dms_PostCode_List">'[25]AER only'!$V$12:$V$42</definedName>
    <definedName name="dms_PPostCode_List">'[25]AER only'!$AA$12:$AA$42</definedName>
    <definedName name="dms_PState_List">'[25]AER only'!$Z$12:$Z$42</definedName>
    <definedName name="dms_PSuburb_List">'[25]AER only'!$Y$12:$Y$42</definedName>
    <definedName name="dms_RPT_List">'[25]AER only'!$I$12:$I$42</definedName>
    <definedName name="dms_RPTMonth_List">'[25]AER only'!$J$12:$J$42</definedName>
    <definedName name="dms_RYE">'[26]Business &amp; other details'!$D$45</definedName>
    <definedName name="dms_RYE_Formula_Result">'[25]AER only'!$E$48:$E$55</definedName>
    <definedName name="dms_Sector_List">'[25]AER only'!$F$12:$F$42</definedName>
    <definedName name="dms_Segment_List">'[25]AER only'!$G$12:$G$42</definedName>
    <definedName name="dms_SingleYear_FinalYear_Result">'[27]Business &amp; other details'!$C$73</definedName>
    <definedName name="dms_SingleYear_Model">'[25]Business &amp; other details'!$C$69:$C$71</definedName>
    <definedName name="dms_SourceList">'[25]AER only'!$B$66:$B$79</definedName>
    <definedName name="dms_State_List">'[25]AER only'!$U$12:$U$42</definedName>
    <definedName name="dms_Suburb_List">'[25]AER only'!$T$12:$T$42</definedName>
    <definedName name="dms_TradingName">'[28]Business &amp; other details'!$C$14</definedName>
    <definedName name="dms_TradingName_List">'[29]AER only'!$B$12:$B$42</definedName>
    <definedName name="dms_TradingNameFull_List">'[29]AER only'!$C$12:$C$42</definedName>
    <definedName name="dms_Worksheet_List">'[23]AER only'!$C$48:$C$55</definedName>
    <definedName name="e" hidden="1">{#N/A,#N/A,FALSE,"Bgt";#N/A,#N/A,FALSE,"Act";#N/A,#N/A,FALSE,"Chrt Data";#N/A,#N/A,FALSE,"Bus Result";#N/A,#N/A,FALSE,"Main Charts";#N/A,#N/A,FALSE,"P&amp;L Ttl";#N/A,#N/A,FALSE,"P&amp;L C_Ttl";#N/A,#N/A,FALSE,"P&amp;L C_Oct";#N/A,#N/A,FALSE,"P&amp;L C_Sep";#N/A,#N/A,FALSE,"1996";#N/A,#N/A,FALSE,"Data"}</definedName>
    <definedName name="ED" hidden="1">{#N/A,#N/A,FALSE,"P&amp;L Ttl";#N/A,#N/A,FALSE,"P&amp;L C_Ttl New";#N/A,#N/A,FALSE,"Bus Res";#N/A,#N/A,FALSE,"Chrts";#N/A,#N/A,FALSE,"pcf";#N/A,#N/A,FALSE,"pcr ";#N/A,#N/A,FALSE,"Exp Stmt ";#N/A,#N/A,FALSE,"Cap";#N/A,#N/A,FALSE,"IT Ytd"}</definedName>
    <definedName name="EE" hidden="1">{#N/A,#N/A,FALSE,"P&amp;L Ttl";#N/A,#N/A,FALSE,"P&amp;L C_Ttl New";#N/A,#N/A,FALSE,"Bus Res";#N/A,#N/A,FALSE,"Chrts";#N/A,#N/A,FALSE,"pcf";#N/A,#N/A,FALSE,"pcr ";#N/A,#N/A,FALSE,"Exp Stmt ";#N/A,#N/A,FALSE,"Cap";#N/A,#N/A,FALSE,"IT Ytd"}</definedName>
    <definedName name="energy"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rfe" hidden="1">{#N/A,#N/A,FALSE,"Bgt";#N/A,#N/A,FALSE,"Act";#N/A,#N/A,FALSE,"Chrt Data";#N/A,#N/A,FALSE,"Bus Result";#N/A,#N/A,FALSE,"Main Charts";#N/A,#N/A,FALSE,"P&amp;L Ttl";#N/A,#N/A,FALSE,"P&amp;L C_Ttl";#N/A,#N/A,FALSE,"P&amp;L C_Oct";#N/A,#N/A,FALSE,"P&amp;L C_Sep";#N/A,#N/A,FALSE,"1996";#N/A,#N/A,FALSE,"Data"}</definedName>
    <definedName name="ergfe" hidden="1">{#N/A,#N/A,FALSE,"P&amp;L Ttl";#N/A,#N/A,FALSE,"P&amp;L C_Ttl New";#N/A,#N/A,FALSE,"Bus Res";#N/A,#N/A,FALSE,"Chrts";#N/A,#N/A,FALSE,"pcf";#N/A,#N/A,FALSE,"pcr ";#N/A,#N/A,FALSE,"Exp Stmt ";#N/A,#N/A,FALSE,"Cap";#N/A,#N/A,FALSE,"IT Ytd"}</definedName>
    <definedName name="ertyier76" hidden="1">{#N/A,#N/A,FALSE,"Bgt";#N/A,#N/A,FALSE,"Act";#N/A,#N/A,FALSE,"Chrt Data";#N/A,#N/A,FALSE,"Bus Result";#N/A,#N/A,FALSE,"Main Charts";#N/A,#N/A,FALSE,"P&amp;L Ttl";#N/A,#N/A,FALSE,"P&amp;L C_Ttl";#N/A,#N/A,FALSE,"P&amp;L C_Oct";#N/A,#N/A,FALSE,"P&amp;L C_Sep";#N/A,#N/A,FALSE,"1996";#N/A,#N/A,FALSE,"Data"}</definedName>
    <definedName name="EWE" hidden="1">{#N/A,#N/A,FALSE,"Bgt";#N/A,#N/A,FALSE,"Act";#N/A,#N/A,FALSE,"Chrt Data";#N/A,#N/A,FALSE,"Bus Result";#N/A,#N/A,FALSE,"Main Charts";#N/A,#N/A,FALSE,"P&amp;L Ttl";#N/A,#N/A,FALSE,"P&amp;L C_Ttl";#N/A,#N/A,FALSE,"P&amp;L C_Oct";#N/A,#N/A,FALSE,"P&amp;L C_Sep";#N/A,#N/A,FALSE,"1996";#N/A,#N/A,FALSE,"Data"}</definedName>
    <definedName name="excel"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fduj" hidden="1">{#N/A,#N/A,FALSE,"Bgt";#N/A,#N/A,FALSE,"Act";#N/A,#N/A,FALSE,"Chrt Data";#N/A,#N/A,FALSE,"Bus Result";#N/A,#N/A,FALSE,"Main Charts";#N/A,#N/A,FALSE,"P&amp;L Ttl";#N/A,#N/A,FALSE,"P&amp;L C_Ttl";#N/A,#N/A,FALSE,"P&amp;L C_Oct";#N/A,#N/A,FALSE,"P&amp;L C_Sep";#N/A,#N/A,FALSE,"1996";#N/A,#N/A,FALSE,"Data"}</definedName>
    <definedName name="FF" hidden="1">{#N/A,#N/A,FALSE,"pcf";#N/A,#N/A,FALSE,"pcr"}</definedName>
    <definedName name="foo" hidden="1">{#N/A,#N/A,FALSE,"Bgt";#N/A,#N/A,FALSE,"Act";#N/A,#N/A,FALSE,"Chrt Data";#N/A,#N/A,FALSE,"Bus Result";#N/A,#N/A,FALSE,"Main Charts";#N/A,#N/A,FALSE,"P&amp;L Ttl";#N/A,#N/A,FALSE,"P&amp;L C_Ttl";#N/A,#N/A,FALSE,"P&amp;L C_Oct";#N/A,#N/A,FALSE,"P&amp;L C_Sep";#N/A,#N/A,FALSE,"1996";#N/A,#N/A,FALSE,"Data"}</definedName>
    <definedName name="FRCP_1to5">"2015-16 to 2019-20"</definedName>
    <definedName name="FRCP_span">#N/A</definedName>
    <definedName name="FRCP_y5">'[27]Business &amp; other details'!$G$35</definedName>
    <definedName name="gbes" hidden="1">{#N/A,#N/A,FALSE,"Bgt";#N/A,#N/A,FALSE,"Act";#N/A,#N/A,FALSE,"Chrt Data";#N/A,#N/A,FALSE,"Bus Result";#N/A,#N/A,FALSE,"Main Charts";#N/A,#N/A,FALSE,"P&amp;L Ttl";#N/A,#N/A,FALSE,"P&amp;L C_Ttl";#N/A,#N/A,FALSE,"P&amp;L C_Oct";#N/A,#N/A,FALSE,"P&amp;L C_Sep";#N/A,#N/A,FALSE,"1996";#N/A,#N/A,FALSE,"Data"}</definedName>
    <definedName name="gbv" hidden="1">{#N/A,#N/A,FALSE,"Bgt";#N/A,#N/A,FALSE,"Act";#N/A,#N/A,FALSE,"Chrt Data";#N/A,#N/A,FALSE,"Bus Result";#N/A,#N/A,FALSE,"Main Charts";#N/A,#N/A,FALSE,"P&amp;L Ttl";#N/A,#N/A,FALSE,"P&amp;L C_Ttl";#N/A,#N/A,FALSE,"P&amp;L C_Oct";#N/A,#N/A,FALSE,"P&amp;L C_Sep";#N/A,#N/A,FALSE,"1996";#N/A,#N/A,FALSE,"Data"}</definedName>
    <definedName name="GFGFH" hidden="1">{#N/A,#N/A,FALSE,"pcf";#N/A,#N/A,FALSE,"pcr"}</definedName>
    <definedName name="grrrr" hidden="1">{#N/A,#N/A,FALSE,"Bgt";#N/A,#N/A,FALSE,"Act";#N/A,#N/A,FALSE,"Chrt Data";#N/A,#N/A,FALSE,"Bus Result";#N/A,#N/A,FALSE,"Main Charts";#N/A,#N/A,FALSE,"P&amp;L Ttl";#N/A,#N/A,FALSE,"P&amp;L C_Ttl";#N/A,#N/A,FALSE,"P&amp;L C_Oct";#N/A,#N/A,FALSE,"P&amp;L C_Sep";#N/A,#N/A,FALSE,"1996";#N/A,#N/A,FALSE,"Data"}</definedName>
    <definedName name="hj" hidden="1">{#N/A,#N/A,FALSE,"pcf";#N/A,#N/A,FALSE,"pcr"}</definedName>
    <definedName name="III" hidden="1">{#N/A,#N/A,FALSE,"Bgt";#N/A,#N/A,FALSE,"Act";#N/A,#N/A,FALSE,"Chrt Data";#N/A,#N/A,FALSE,"Bus Result";#N/A,#N/A,FALSE,"Main Charts";#N/A,#N/A,FALSE,"P&amp;L Ttl";#N/A,#N/A,FALSE,"P&amp;L C_Ttl";#N/A,#N/A,FALSE,"P&amp;L C_Oct";#N/A,#N/A,FALSE,"P&amp;L C_Sep";#N/A,#N/A,FALSE,"1996";#N/A,#N/A,FALSE,"Data"}</definedName>
    <definedName name="j" hidden="1">{#N/A,#N/A,FALSE,"Bgt";#N/A,#N/A,FALSE,"Act";#N/A,#N/A,FALSE,"Chrt Data";#N/A,#N/A,FALSE,"Bus Result";#N/A,#N/A,FALSE,"Main Charts";#N/A,#N/A,FALSE,"P&amp;L Ttl";#N/A,#N/A,FALSE,"P&amp;L C_Ttl";#N/A,#N/A,FALSE,"P&amp;L C_Oct";#N/A,#N/A,FALSE,"P&amp;L C_Sep";#N/A,#N/A,FALSE,"1996";#N/A,#N/A,FALSE,"Data"}</definedName>
    <definedName name="jesse"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JHJHJ" hidden="1">{#N/A,#N/A,FALSE,"Bgt";#N/A,#N/A,FALSE,"Act";#N/A,#N/A,FALSE,"Chrt Data";#N/A,#N/A,FALSE,"Bus Result";#N/A,#N/A,FALSE,"Main Charts";#N/A,#N/A,FALSE,"P&amp;L Ttl";#N/A,#N/A,FALSE,"P&amp;L C_Ttl";#N/A,#N/A,FALSE,"P&amp;L C_Oct";#N/A,#N/A,FALSE,"P&amp;L C_Sep";#N/A,#N/A,FALSE,"1996";#N/A,#N/A,FALSE,"Data"}</definedName>
    <definedName name="JHJJ" hidden="1">{#N/A,#N/A,FALSE,"Bgt";#N/A,#N/A,FALSE,"Act";#N/A,#N/A,FALSE,"Chrt Data";#N/A,#N/A,FALSE,"Bus Result";#N/A,#N/A,FALSE,"Main Charts";#N/A,#N/A,FALSE,"P&amp;L Ttl";#N/A,#N/A,FALSE,"P&amp;L C_Ttl";#N/A,#N/A,FALSE,"P&amp;L C_Oct";#N/A,#N/A,FALSE,"P&amp;L C_Sep";#N/A,#N/A,FALSE,"1996";#N/A,#N/A,FALSE,"Data"}</definedName>
    <definedName name="kmhjyuk" hidden="1">{#N/A,#N/A,FALSE,"pcf";#N/A,#N/A,FALSE,"pcr"}</definedName>
    <definedName name="kmim" hidden="1">{#N/A,#N/A,FALSE,"Bgt";#N/A,#N/A,FALSE,"Act";#N/A,#N/A,FALSE,"Chrt Data";#N/A,#N/A,FALSE,"Bus Result";#N/A,#N/A,FALSE,"Main Charts";#N/A,#N/A,FALSE,"P&amp;L Ttl";#N/A,#N/A,FALSE,"P&amp;L C_Ttl";#N/A,#N/A,FALSE,"P&amp;L C_Oct";#N/A,#N/A,FALSE,"P&amp;L C_Sep";#N/A,#N/A,FALSE,"1996";#N/A,#N/A,FALSE,"Data"}</definedName>
    <definedName name="kti" hidden="1">{#N/A,#N/A,FALSE,"P&amp;L Ttl";#N/A,#N/A,FALSE,"P&amp;L C_Ttl New";#N/A,#N/A,FALSE,"Bus Res";#N/A,#N/A,FALSE,"Chrts";#N/A,#N/A,FALSE,"pcf";#N/A,#N/A,FALSE,"pcr ";#N/A,#N/A,FALSE,"Exp Stmt ";#N/A,#N/A,FALSE,"Cap";#N/A,#N/A,FALSE,"IT Ytd"}</definedName>
    <definedName name="LOLD">1</definedName>
    <definedName name="LOLD_Table">16</definedName>
    <definedName name="NEM_pct_AUS_EE_savings">'[30]Estimate of regional breakdown'!$K$6</definedName>
    <definedName name="nhdtyjdf" hidden="1">{#N/A,#N/A,FALSE,"pcf";#N/A,#N/A,FALSE,"pcr"}</definedName>
    <definedName name="Nominal_to_Real">'[31]Input|Rate of change'!$C$25:$C$30</definedName>
    <definedName name="NSWloss">'[32]Dx losses'!$C$33</definedName>
    <definedName name="NvsASD">"V2002-12-31"</definedName>
    <definedName name="NvsAutoDrillOk">"VN"</definedName>
    <definedName name="NvsElapsedTime">0.00039050925988704</definedName>
    <definedName name="NvsEndTime">38077.7657938657</definedName>
    <definedName name="NvsInstSpec">"%,FPRODUCT,TJOB_BY_OWNER,N90025"</definedName>
    <definedName name="NvsLayoutType">"M3"</definedName>
    <definedName name="NvsNplSpec">"%,X,RZT.ACCOUNT.,CZT.ACCOUNT."</definedName>
    <definedName name="NvsPanelEffdt">"V1998-01-01"</definedName>
    <definedName name="NvsPanelSetid">"VCPR"</definedName>
    <definedName name="NvsReqBU">"VTRUST"</definedName>
    <definedName name="NvsReqBUOnly">"VY"</definedName>
    <definedName name="NvsTransLed">"VN"</definedName>
    <definedName name="NvsTreeASD">"V2002-12-31"</definedName>
    <definedName name="Op_Up_High">[3]Variables!$E$4</definedName>
    <definedName name="Op_Up_Low">[3]Variables!$F$4</definedName>
    <definedName name="Op_Uptake">[3]Variables!$D$4</definedName>
    <definedName name="percent">'[31]Lookup|Tables'!$G$14</definedName>
    <definedName name="PPP" hidden="1">{#N/A,#N/A,FALSE,"Bgt";#N/A,#N/A,FALSE,"Act";#N/A,#N/A,FALSE,"Chrt Data";#N/A,#N/A,FALSE,"Bus Result";#N/A,#N/A,FALSE,"Main Charts";#N/A,#N/A,FALSE,"P&amp;L Ttl";#N/A,#N/A,FALSE,"P&amp;L C_Ttl";#N/A,#N/A,FALSE,"P&amp;L C_Oct";#N/A,#N/A,FALSE,"P&amp;L C_Sep";#N/A,#N/A,FALSE,"1996";#N/A,#N/A,FALSE,"Data"}</definedName>
    <definedName name="Prosp_Up_High">[3]Variables!$E$8</definedName>
    <definedName name="Prosp_Up_Low">[3]Variables!$F$8</definedName>
    <definedName name="Prosp_Uptake">[3]Variables!$D$8</definedName>
    <definedName name="q" hidden="1">{#N/A,#N/A,FALSE,"Bgt";#N/A,#N/A,FALSE,"Act";#N/A,#N/A,FALSE,"Chrt Data";#N/A,#N/A,FALSE,"Bus Result";#N/A,#N/A,FALSE,"Main Charts";#N/A,#N/A,FALSE,"P&amp;L Ttl";#N/A,#N/A,FALSE,"P&amp;L C_Ttl";#N/A,#N/A,FALSE,"P&amp;L C_Oct";#N/A,#N/A,FALSE,"P&amp;L C_Sep";#N/A,#N/A,FALSE,"1996";#N/A,#N/A,FALSE,"Data"}</definedName>
    <definedName name="QLDloss">'[32]Dx losses'!$D$33</definedName>
    <definedName name="QQ"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CP_1to5">"2015-16 to 2019-20"</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ATSTbaselineRequested" hidden="1">TRUE</definedName>
    <definedName name="riskATSTboxGraph" hidden="1">TRUE</definedName>
    <definedName name="riskATSTcomparisonGraph" hidden="1">TRUE</definedName>
    <definedName name="riskATSThistogramGraph" hidden="1">FALSE</definedName>
    <definedName name="riskATSToutputStatistic" hidden="1">4</definedName>
    <definedName name="riskATSTprintReport" hidden="1">FALSE</definedName>
    <definedName name="riskATSTreportsInActiveBook" hidden="1">FALSE</definedName>
    <definedName name="riskATSTreportsSelected" hidden="1">TRUE</definedName>
    <definedName name="riskATSTsequentialStress" hidden="1">TRUE</definedName>
    <definedName name="riskATSTsummaryReport"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 hidden="1">{#N/A,#N/A,FALSE,"Bgt";#N/A,#N/A,FALSE,"Act";#N/A,#N/A,FALSE,"Chrt Data";#N/A,#N/A,FALSE,"Bus Result";#N/A,#N/A,FALSE,"Main Charts";#N/A,#N/A,FALSE,"P&amp;L Ttl";#N/A,#N/A,FALSE,"P&amp;L C_Ttl";#N/A,#N/A,FALSE,"P&amp;L C_Oct";#N/A,#N/A,FALSE,"P&amp;L C_Sep";#N/A,#N/A,FALSE,"1996";#N/A,#N/A,FALSE,"Data"}</definedName>
    <definedName name="RRRR" hidden="1">{#N/A,#N/A,FALSE,"pcf";#N/A,#N/A,FALSE,"pcr"}</definedName>
    <definedName name="rtgbr" hidden="1">{#N/A,#N/A,FALSE,"Bgt";#N/A,#N/A,FALSE,"Act";#N/A,#N/A,FALSE,"Chrt Data";#N/A,#N/A,FALSE,"Bus Result";#N/A,#N/A,FALSE,"Main Charts";#N/A,#N/A,FALSE,"P&amp;L Ttl";#N/A,#N/A,FALSE,"P&amp;L C_Ttl";#N/A,#N/A,FALSE,"P&amp;L C_Oct";#N/A,#N/A,FALSE,"P&amp;L C_Sep";#N/A,#N/A,FALSE,"1996";#N/A,#N/A,FALSE,"Data"}</definedName>
    <definedName name="SAloss">'[32]Dx losses'!$E$33</definedName>
    <definedName name="SAPBEXdnldView" hidden="1">"4D0Q4ZKDTZLR4R5LFJNICI02C"</definedName>
    <definedName name="SAPBEXhrIndnt" hidden="1">1</definedName>
    <definedName name="SAPBEXrevision" hidden="1">1</definedName>
    <definedName name="SAPBEXsysID" hidden="1">"BWP"</definedName>
    <definedName name="SAPBEXwbID" hidden="1">"40UUPT0P5GXX8RR8TR6BQRG2M"</definedName>
    <definedName name="SAPsysID" hidden="1">"708C5W7SBKP804JT78WJ0JNKI"</definedName>
    <definedName name="SAPwbID" hidden="1">"ARS"</definedName>
    <definedName name="sdfasdf" hidden="1">{#N/A,#N/A,FALSE,"pcf";#N/A,#N/A,FALSE,"pcr"}</definedName>
    <definedName name="sertyuw"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sgdg" hidden="1">{#N/A,#N/A,FALSE,"Bgt";#N/A,#N/A,FALSE,"Act";#N/A,#N/A,FALSE,"Chrt Data";#N/A,#N/A,FALSE,"Bus Result";#N/A,#N/A,FALSE,"Main Charts";#N/A,#N/A,FALSE,"P&amp;L Ttl";#N/A,#N/A,FALSE,"P&amp;L C_Ttl";#N/A,#N/A,FALSE,"P&amp;L C_Oct";#N/A,#N/A,FALSE,"P&amp;L C_Sep";#N/A,#N/A,FALSE,"1996";#N/A,#N/A,FALSE,"Data"}</definedName>
    <definedName name="sgfstryn" hidden="1">{#N/A,#N/A,FALSE,"Bgt";#N/A,#N/A,FALSE,"Act";#N/A,#N/A,FALSE,"Chrt Data";#N/A,#N/A,FALSE,"Bus Result";#N/A,#N/A,FALSE,"Main Charts";#N/A,#N/A,FALSE,"P&amp;L Ttl";#N/A,#N/A,FALSE,"P&amp;L C_Ttl";#N/A,#N/A,FALSE,"P&amp;L C_Oct";#N/A,#N/A,FALSE,"P&amp;L C_Sep";#N/A,#N/A,FALSE,"1996";#N/A,#N/A,FALSE,"Data"}</definedName>
    <definedName name="sggs" hidden="1">{#N/A,#N/A,FALSE,"Bgt";#N/A,#N/A,FALSE,"Act";#N/A,#N/A,FALSE,"Chrt Data";#N/A,#N/A,FALSE,"Bus Result";#N/A,#N/A,FALSE,"Main Charts";#N/A,#N/A,FALSE,"P&amp;L Ttl";#N/A,#N/A,FALSE,"P&amp;L C_Ttl";#N/A,#N/A,FALSE,"P&amp;L C_Oct";#N/A,#N/A,FALSE,"P&amp;L C_Sep";#N/A,#N/A,FALSE,"1996";#N/A,#N/A,FALSE,"Data"}</definedName>
    <definedName name="sgh" hidden="1">{#N/A,#N/A,FALSE,"Bgt";#N/A,#N/A,FALSE,"Act";#N/A,#N/A,FALSE,"Chrt Data";#N/A,#N/A,FALSE,"Bus Result";#N/A,#N/A,FALSE,"Main Charts";#N/A,#N/A,FALSE,"P&amp;L Ttl";#N/A,#N/A,FALSE,"P&amp;L C_Ttl";#N/A,#N/A,FALSE,"P&amp;L C_Oct";#N/A,#N/A,FALSE,"P&amp;L C_Sep";#N/A,#N/A,FALSE,"1996";#N/A,#N/A,FALSE,"Data"}</definedName>
    <definedName name="shs" hidden="1">{#N/A,#N/A,FALSE,"Bgt";#N/A,#N/A,FALSE,"Act";#N/A,#N/A,FALSE,"Chrt Data";#N/A,#N/A,FALSE,"Bus Result";#N/A,#N/A,FALSE,"Main Charts";#N/A,#N/A,FALSE,"P&amp;L Ttl";#N/A,#N/A,FALSE,"P&amp;L C_Ttl";#N/A,#N/A,FALSE,"P&amp;L C_Oct";#N/A,#N/A,FALSE,"P&amp;L C_Sep";#N/A,#N/A,FALSE,"1996";#N/A,#N/A,FALSE,"Data"}</definedName>
    <definedName name="shsh" hidden="1">{#N/A,#N/A,FALSE,"Bgt";#N/A,#N/A,FALSE,"Act";#N/A,#N/A,FALSE,"Chrt Data";#N/A,#N/A,FALSE,"Bus Result";#N/A,#N/A,FALSE,"Main Charts";#N/A,#N/A,FALSE,"P&amp;L Ttl";#N/A,#N/A,FALSE,"P&amp;L C_Ttl";#N/A,#N/A,FALSE,"P&amp;L C_Oct";#N/A,#N/A,FALSE,"P&amp;L C_Sep";#N/A,#N/A,FALSE,"1996";#N/A,#N/A,FALSE,"Data"}</definedName>
    <definedName name="SS" hidden="1">{#N/A,#N/A,FALSE,"Bgt";#N/A,#N/A,FALSE,"Act";#N/A,#N/A,FALSE,"Chrt Data";#N/A,#N/A,FALSE,"Bus Result";#N/A,#N/A,FALSE,"Main Charts";#N/A,#N/A,FALSE,"P&amp;L Ttl";#N/A,#N/A,FALSE,"P&amp;L C_Ttl";#N/A,#N/A,FALSE,"P&amp;L C_Oct";#N/A,#N/A,FALSE,"P&amp;L C_Sep";#N/A,#N/A,FALSE,"1996";#N/A,#N/A,FALSE,"Data"}</definedName>
    <definedName name="stoopid" hidden="1">{#N/A,#N/A,FALSE,"Bgt";#N/A,#N/A,FALSE,"Act";#N/A,#N/A,FALSE,"Chrt Data";#N/A,#N/A,FALSE,"Bus Result";#N/A,#N/A,FALSE,"Main Charts";#N/A,#N/A,FALSE,"P&amp;L Ttl";#N/A,#N/A,FALSE,"P&amp;L C_Ttl";#N/A,#N/A,FALSE,"P&amp;L C_Oct";#N/A,#N/A,FALSE,"P&amp;L C_Sep";#N/A,#N/A,FALSE,"1996";#N/A,#N/A,FALSE,"Data"}</definedName>
    <definedName name="TASloss">'[32]Dx losses'!$F$33</definedName>
    <definedName name="tiimt" hidden="1">{#N/A,#N/A,FALSE,"pcf";#N/A,#N/A,FALSE,"pcr"}</definedName>
    <definedName name="tikt"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tle">[33]Contents!$B$1</definedName>
    <definedName name="tiumut" hidden="1">{#N/A,#N/A,FALSE,"SUM QTR 3";#N/A,#N/A,FALSE,"Detail QTR 3 (w_o ly)"}</definedName>
    <definedName name="ujm" hidden="1">{#N/A,#N/A,FALSE,"Bgt";#N/A,#N/A,FALSE,"Act";#N/A,#N/A,FALSE,"Chrt Data";#N/A,#N/A,FALSE,"Bus Result";#N/A,#N/A,FALSE,"Main Charts";#N/A,#N/A,FALSE,"P&amp;L Ttl";#N/A,#N/A,FALSE,"P&amp;L C_Ttl";#N/A,#N/A,FALSE,"P&amp;L C_Oct";#N/A,#N/A,FALSE,"P&amp;L C_Sep";#N/A,#N/A,FALSE,"1996";#N/A,#N/A,FALSE,"Data"}</definedName>
    <definedName name="ukfykf" hidden="1">{#N/A,#N/A,FALSE,"P&amp;L Ttl";#N/A,#N/A,FALSE,"P&amp;L C_Ttl New";#N/A,#N/A,FALSE,"Bus Res";#N/A,#N/A,FALSE,"Chrts";#N/A,#N/A,FALSE,"pcf";#N/A,#N/A,FALSE,"pcr ";#N/A,#N/A,FALSE,"Exp Stmt ";#N/A,#N/A,FALSE,"Cap";#N/A,#N/A,FALSE,"IT Ytd"}</definedName>
    <definedName name="VICloss">'[32]Dx losses'!$G$33</definedName>
    <definedName name="w" hidden="1">{#N/A,#N/A,FALSE,"pcf";#N/A,#N/A,FALSE,"pcr"}</definedName>
    <definedName name="w4yy"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ANNUAL._.REPORT."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Budget_199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S._.RPT." hidden="1">{#N/A,#N/A,FALSE,"P&amp;L Ttl";#N/A,#N/A,FALSE,"P&amp;L C_Ttl New";#N/A,#N/A,FALSE,"Bus Res";#N/A,#N/A,FALSE,"Chrts";#N/A,#N/A,FALSE,"pcf";#N/A,#N/A,FALSE,"pcr ";#N/A,#N/A,FALSE,"Exp Stmt ";#N/A,#N/A,FALSE,"Cap";#N/A,#N/A,FALSE,"IT Ytd"}</definedName>
    <definedName name="wrn.pages." hidden="1">{#N/A,#N/A,FALSE,"Bgt";#N/A,#N/A,FALSE,"Act";#N/A,#N/A,FALSE,"Chrt Data";#N/A,#N/A,FALSE,"Bus Result";#N/A,#N/A,FALSE,"Main Charts";#N/A,#N/A,FALSE,"P&amp;L Ttl";#N/A,#N/A,FALSE,"P&amp;L C_Ttl";#N/A,#N/A,FALSE,"P&amp;L C_Oct";#N/A,#N/A,FALSE,"P&amp;L C_Sep";#N/A,#N/A,FALSE,"1996";#N/A,#N/A,FALSE,"Data"}</definedName>
    <definedName name="wrn.S_R._.tables." hidden="1">{#N/A,#N/A,FALSE,"pcf";#N/A,#N/A,FALSE,"pcr"}</definedName>
    <definedName name="wrn.S_RQTR3." hidden="1">{#N/A,#N/A,FALSE,"SUM QTR 3";#N/A,#N/A,FALSE,"Detail QTR 3 (w_o ly)"}</definedName>
    <definedName name="yht" hidden="1">{#N/A,#N/A,FALSE,"SUM QTR 3";#N/A,#N/A,FALSE,"Detail QTR 3 (w_o ly)"}</definedName>
  </definedNames>
  <calcPr calcId="162913"/>
</workbook>
</file>

<file path=xl/calcChain.xml><?xml version="1.0" encoding="utf-8"?>
<calcChain xmlns="http://schemas.openxmlformats.org/spreadsheetml/2006/main">
  <c r="D53" i="26" l="1"/>
  <c r="N4" i="26" l="1"/>
  <c r="L51" i="26" l="1"/>
  <c r="G68" i="27"/>
  <c r="G70" i="27" s="1"/>
  <c r="H126" i="27"/>
  <c r="H118" i="27"/>
  <c r="G73" i="27"/>
  <c r="C6" i="21" l="1"/>
  <c r="F8" i="25" l="1"/>
  <c r="I84" i="27" l="1"/>
  <c r="D60" i="27" s="1"/>
  <c r="H84" i="27"/>
  <c r="C60" i="27" s="1"/>
  <c r="G84" i="27"/>
  <c r="B29" i="27" s="1"/>
  <c r="F84" i="27"/>
  <c r="E84" i="27"/>
  <c r="D84" i="27"/>
  <c r="C84" i="27"/>
  <c r="B84" i="27"/>
  <c r="J81" i="27"/>
  <c r="J84" i="27" s="1"/>
  <c r="E74" i="27" s="1"/>
  <c r="J80" i="27"/>
  <c r="K80" i="27" s="1"/>
  <c r="G59" i="27"/>
  <c r="F55" i="27"/>
  <c r="E55" i="27"/>
  <c r="D55" i="27"/>
  <c r="C55" i="27"/>
  <c r="B55" i="27"/>
  <c r="G54" i="27"/>
  <c r="G53" i="27"/>
  <c r="G52" i="27"/>
  <c r="G44" i="27"/>
  <c r="G39" i="27"/>
  <c r="F38" i="27"/>
  <c r="F40" i="27" s="1"/>
  <c r="E38" i="27"/>
  <c r="E40" i="27" s="1"/>
  <c r="D38" i="27"/>
  <c r="D40" i="27" s="1"/>
  <c r="C38" i="27"/>
  <c r="C40" i="27" s="1"/>
  <c r="B38" i="27"/>
  <c r="B40" i="27" s="1"/>
  <c r="G37" i="27"/>
  <c r="G36" i="27"/>
  <c r="G28" i="27"/>
  <c r="G23" i="27"/>
  <c r="F20" i="27"/>
  <c r="F22" i="27" s="1"/>
  <c r="F24" i="27" s="1"/>
  <c r="E20" i="27"/>
  <c r="E22" i="27" s="1"/>
  <c r="E24" i="27" s="1"/>
  <c r="D20" i="27"/>
  <c r="D22" i="27" s="1"/>
  <c r="D24" i="27" s="1"/>
  <c r="C20" i="27"/>
  <c r="C22" i="27" s="1"/>
  <c r="C24" i="27" s="1"/>
  <c r="B20" i="27"/>
  <c r="G19" i="27"/>
  <c r="G18" i="27"/>
  <c r="G17" i="27"/>
  <c r="G16" i="27"/>
  <c r="D10" i="27"/>
  <c r="G9" i="27"/>
  <c r="G5" i="27"/>
  <c r="F111" i="27"/>
  <c r="E60" i="27"/>
  <c r="E10" i="27"/>
  <c r="E45" i="27"/>
  <c r="E46" i="27" s="1"/>
  <c r="E29" i="27"/>
  <c r="E30" i="27" s="1"/>
  <c r="C45" i="27"/>
  <c r="C46" i="27" s="1"/>
  <c r="K81" i="27"/>
  <c r="K84" i="27" s="1"/>
  <c r="F74" i="27" s="1"/>
  <c r="E111" i="27"/>
  <c r="D29" i="27"/>
  <c r="D30" i="27" s="1"/>
  <c r="C29" i="27" l="1"/>
  <c r="C30" i="27" s="1"/>
  <c r="C10" i="27"/>
  <c r="G20" i="27"/>
  <c r="B60" i="27"/>
  <c r="B74" i="27"/>
  <c r="D111" i="27"/>
  <c r="C74" i="27"/>
  <c r="D45" i="27"/>
  <c r="D46" i="27" s="1"/>
  <c r="D74" i="27"/>
  <c r="G55" i="27"/>
  <c r="B22" i="27"/>
  <c r="G38" i="27"/>
  <c r="G40" i="27"/>
  <c r="B10" i="27"/>
  <c r="B45" i="27"/>
  <c r="G111" i="27"/>
  <c r="F60" i="27"/>
  <c r="F10" i="27"/>
  <c r="F29" i="27"/>
  <c r="F30" i="27" s="1"/>
  <c r="F45" i="27"/>
  <c r="F46" i="27" s="1"/>
  <c r="B30" i="27"/>
  <c r="B46" i="27"/>
  <c r="G29" i="27" l="1"/>
  <c r="H111" i="27"/>
  <c r="G60" i="27"/>
  <c r="G74" i="27"/>
  <c r="G75" i="27" s="1"/>
  <c r="G45" i="27"/>
  <c r="G22" i="27"/>
  <c r="B24" i="27"/>
  <c r="G24" i="27" s="1"/>
  <c r="G46" i="27"/>
  <c r="G10" i="27"/>
  <c r="G30" i="27"/>
  <c r="K51" i="26" l="1"/>
  <c r="I16" i="26"/>
  <c r="H16" i="26"/>
  <c r="G16" i="26"/>
  <c r="F16" i="26"/>
  <c r="J16" i="26"/>
  <c r="C34" i="26" s="1"/>
  <c r="E16" i="26"/>
  <c r="I13" i="26"/>
  <c r="J13" i="26" s="1"/>
  <c r="C31" i="26" s="1"/>
  <c r="H13" i="26"/>
  <c r="G13" i="26"/>
  <c r="F13" i="26"/>
  <c r="D52" i="26"/>
  <c r="D50" i="26"/>
  <c r="C50" i="26"/>
  <c r="D49" i="26"/>
  <c r="D48" i="26"/>
  <c r="D43" i="26"/>
  <c r="D41" i="26"/>
  <c r="C41" i="26"/>
  <c r="D40" i="26"/>
  <c r="D39" i="26"/>
  <c r="R35" i="26"/>
  <c r="Q35" i="26"/>
  <c r="P35" i="26"/>
  <c r="O35" i="26"/>
  <c r="N35" i="26"/>
  <c r="R32" i="26"/>
  <c r="Q32" i="26"/>
  <c r="P32" i="26"/>
  <c r="O32" i="26"/>
  <c r="N32" i="26"/>
  <c r="J25" i="26"/>
  <c r="J24" i="26"/>
  <c r="J22" i="26"/>
  <c r="J21" i="26"/>
  <c r="J15" i="26"/>
  <c r="C33" i="26" s="1"/>
  <c r="J14" i="26"/>
  <c r="J12" i="26"/>
  <c r="C30" i="26" s="1"/>
  <c r="D30" i="17"/>
  <c r="E30" i="17"/>
  <c r="F30" i="17"/>
  <c r="G30" i="17"/>
  <c r="H30" i="17"/>
  <c r="I30" i="17"/>
  <c r="F35" i="17" s="1"/>
  <c r="J30" i="17"/>
  <c r="K30" i="17"/>
  <c r="L30" i="17"/>
  <c r="D31" i="17"/>
  <c r="E31" i="17"/>
  <c r="F31" i="17"/>
  <c r="G31" i="17"/>
  <c r="F36" i="17" s="1"/>
  <c r="H31" i="17"/>
  <c r="I31" i="17"/>
  <c r="E36" i="17" s="1"/>
  <c r="J31" i="17"/>
  <c r="K31" i="17"/>
  <c r="L31" i="17"/>
  <c r="C31" i="17"/>
  <c r="C30" i="17"/>
  <c r="E35" i="17" s="1"/>
  <c r="D22" i="17"/>
  <c r="E22" i="17"/>
  <c r="F22" i="17"/>
  <c r="G22" i="17"/>
  <c r="H22" i="17"/>
  <c r="I22" i="17"/>
  <c r="J22" i="17"/>
  <c r="K22" i="17"/>
  <c r="L22" i="17"/>
  <c r="D23" i="17"/>
  <c r="E23" i="17"/>
  <c r="F23" i="17"/>
  <c r="G23" i="17"/>
  <c r="H23" i="17"/>
  <c r="I23" i="17"/>
  <c r="J23" i="17"/>
  <c r="K23" i="17"/>
  <c r="L23" i="17"/>
  <c r="C23" i="17"/>
  <c r="C22" i="17"/>
  <c r="E76" i="25"/>
  <c r="D76" i="25"/>
  <c r="E75" i="25"/>
  <c r="D75" i="25"/>
  <c r="E74" i="25"/>
  <c r="D74" i="25"/>
  <c r="E73" i="25"/>
  <c r="D73" i="25"/>
  <c r="E72" i="25"/>
  <c r="D72" i="25"/>
  <c r="E71" i="25"/>
  <c r="D71" i="25"/>
  <c r="E70" i="25"/>
  <c r="D70" i="25"/>
  <c r="E69" i="25"/>
  <c r="D69" i="25"/>
  <c r="E68" i="25"/>
  <c r="D68" i="25"/>
  <c r="E67" i="25"/>
  <c r="D67" i="25"/>
  <c r="E66" i="25"/>
  <c r="D66" i="25"/>
  <c r="E65" i="25"/>
  <c r="D65" i="25"/>
  <c r="E64" i="25"/>
  <c r="D64" i="25"/>
  <c r="E63" i="25"/>
  <c r="D63" i="25"/>
  <c r="E62" i="25"/>
  <c r="D62" i="25"/>
  <c r="E61" i="25"/>
  <c r="D61" i="25"/>
  <c r="E60" i="25"/>
  <c r="D60" i="25"/>
  <c r="E59" i="25"/>
  <c r="D59" i="25"/>
  <c r="E58" i="25"/>
  <c r="D58" i="25"/>
  <c r="E57" i="25"/>
  <c r="D57" i="25"/>
  <c r="E56" i="25"/>
  <c r="D56" i="25"/>
  <c r="E55" i="25"/>
  <c r="D55" i="25"/>
  <c r="E54" i="25"/>
  <c r="D54" i="25"/>
  <c r="E53" i="25"/>
  <c r="D53" i="25"/>
  <c r="E52" i="25"/>
  <c r="D52" i="25"/>
  <c r="E51" i="25"/>
  <c r="D51" i="25"/>
  <c r="E50" i="25"/>
  <c r="D50" i="25"/>
  <c r="E49" i="25"/>
  <c r="D49" i="25"/>
  <c r="E48" i="25"/>
  <c r="D48" i="25"/>
  <c r="E47" i="25"/>
  <c r="D47" i="25"/>
  <c r="E46" i="25"/>
  <c r="D46" i="25"/>
  <c r="E45" i="25"/>
  <c r="D45" i="25"/>
  <c r="E44" i="25"/>
  <c r="D44" i="25"/>
  <c r="E43" i="25"/>
  <c r="D43" i="25"/>
  <c r="E42" i="25"/>
  <c r="D42" i="25"/>
  <c r="E41" i="25"/>
  <c r="D41" i="25"/>
  <c r="E40" i="25"/>
  <c r="D40" i="25"/>
  <c r="E39" i="25"/>
  <c r="D39" i="25"/>
  <c r="E38" i="25"/>
  <c r="D38" i="25"/>
  <c r="E37" i="25"/>
  <c r="D37" i="25"/>
  <c r="E36" i="25"/>
  <c r="D36" i="25"/>
  <c r="E35" i="25"/>
  <c r="D35" i="25"/>
  <c r="E34" i="25"/>
  <c r="D34" i="25"/>
  <c r="E33" i="25"/>
  <c r="D33" i="25"/>
  <c r="E32" i="25"/>
  <c r="D32" i="25"/>
  <c r="E31" i="25"/>
  <c r="D31" i="25"/>
  <c r="E30" i="25"/>
  <c r="D30" i="25"/>
  <c r="E29" i="25"/>
  <c r="D29" i="25"/>
  <c r="E28" i="25"/>
  <c r="D28" i="25"/>
  <c r="E27" i="25"/>
  <c r="D27" i="25"/>
  <c r="E26" i="25"/>
  <c r="D26" i="25"/>
  <c r="E25" i="25"/>
  <c r="D25" i="25"/>
  <c r="E24" i="25"/>
  <c r="D24" i="25"/>
  <c r="E23" i="25"/>
  <c r="D23" i="25"/>
  <c r="E22" i="25"/>
  <c r="D22" i="25"/>
  <c r="E21" i="25"/>
  <c r="D21" i="25"/>
  <c r="E20" i="25"/>
  <c r="D20" i="25"/>
  <c r="E19" i="25"/>
  <c r="D19" i="25"/>
  <c r="E18" i="25"/>
  <c r="D18" i="25"/>
  <c r="E17" i="25"/>
  <c r="D17" i="25"/>
  <c r="E16" i="25"/>
  <c r="D16" i="25"/>
  <c r="E15" i="25"/>
  <c r="D15" i="25"/>
  <c r="E14" i="25"/>
  <c r="D14" i="25"/>
  <c r="E13" i="25"/>
  <c r="D13" i="25"/>
  <c r="P4" i="25" s="1"/>
  <c r="M4" i="25"/>
  <c r="I4" i="25"/>
  <c r="E4" i="25"/>
  <c r="P3" i="25"/>
  <c r="L3" i="25"/>
  <c r="P9" i="25" s="1"/>
  <c r="H3" i="25"/>
  <c r="D3" i="25"/>
  <c r="N2" i="25"/>
  <c r="J2" i="25"/>
  <c r="F2" i="25"/>
  <c r="B2" i="25"/>
  <c r="C35" i="26" l="1"/>
  <c r="H35" i="26" s="1"/>
  <c r="J6" i="26"/>
  <c r="C48" i="26"/>
  <c r="C39" i="26"/>
  <c r="C52" i="26"/>
  <c r="C43" i="26"/>
  <c r="C40" i="26"/>
  <c r="C49" i="26"/>
  <c r="G8" i="25"/>
  <c r="C2" i="25"/>
  <c r="D8" i="25" s="1"/>
  <c r="G2" i="25"/>
  <c r="H8" i="25" s="1"/>
  <c r="K2" i="25"/>
  <c r="O2" i="25"/>
  <c r="E3" i="25"/>
  <c r="E9" i="25" s="1"/>
  <c r="I3" i="25"/>
  <c r="I9" i="25" s="1"/>
  <c r="M3" i="25"/>
  <c r="B4" i="25"/>
  <c r="F4" i="25"/>
  <c r="J4" i="25"/>
  <c r="N4" i="25"/>
  <c r="L8" i="25"/>
  <c r="P8" i="25"/>
  <c r="J9" i="25"/>
  <c r="N9" i="25"/>
  <c r="C8" i="25"/>
  <c r="O8" i="25"/>
  <c r="M9" i="25"/>
  <c r="D2" i="25"/>
  <c r="E8" i="25" s="1"/>
  <c r="H2" i="25"/>
  <c r="L2" i="25"/>
  <c r="B3" i="25"/>
  <c r="F3" i="25"/>
  <c r="F9" i="25" s="1"/>
  <c r="J3" i="25"/>
  <c r="N3" i="25"/>
  <c r="C4" i="25"/>
  <c r="G4" i="25"/>
  <c r="K4" i="25"/>
  <c r="O4" i="25"/>
  <c r="I8" i="25"/>
  <c r="M8" i="25"/>
  <c r="K9" i="25"/>
  <c r="K8" i="25"/>
  <c r="E2" i="25"/>
  <c r="I2" i="25"/>
  <c r="M2" i="25"/>
  <c r="C3" i="25"/>
  <c r="C9" i="25" s="1"/>
  <c r="G3" i="25"/>
  <c r="G9" i="25" s="1"/>
  <c r="K3" i="25"/>
  <c r="O3" i="25"/>
  <c r="O9" i="25" s="1"/>
  <c r="D4" i="25"/>
  <c r="H4" i="25"/>
  <c r="L4" i="25"/>
  <c r="J8" i="25"/>
  <c r="N8" i="25"/>
  <c r="D9" i="25"/>
  <c r="H9" i="25"/>
  <c r="L9" i="25"/>
  <c r="D44" i="26" l="1"/>
  <c r="H44" i="26" s="1"/>
  <c r="K7" i="26" s="1"/>
  <c r="K4" i="26" s="1"/>
  <c r="H53" i="26"/>
  <c r="L3" i="26"/>
  <c r="J3" i="26"/>
  <c r="K3" i="26"/>
  <c r="L7" i="26" l="1"/>
  <c r="L4" i="26" s="1"/>
  <c r="C11" i="21" s="1"/>
  <c r="S7" i="26"/>
  <c r="Q7" i="26"/>
  <c r="N7" i="26"/>
  <c r="G6" i="21" s="1"/>
  <c r="O7" i="26"/>
  <c r="Q4" i="26" l="1"/>
  <c r="H6" i="21" s="1"/>
  <c r="H7" i="21" s="1"/>
  <c r="R7" i="26"/>
  <c r="R4" i="26" s="1"/>
  <c r="H11" i="21" s="1"/>
  <c r="H12" i="21" s="1"/>
  <c r="O4" i="26"/>
  <c r="G11" i="21" s="1"/>
  <c r="S4" i="26"/>
  <c r="I6" i="21" s="1"/>
  <c r="I7" i="21" s="1"/>
  <c r="T7" i="26"/>
  <c r="T4" i="26" s="1"/>
  <c r="I11" i="21" s="1"/>
  <c r="I12" i="21" s="1"/>
  <c r="F4" i="16"/>
  <c r="F5" i="16"/>
  <c r="F7" i="16"/>
  <c r="F3" i="16"/>
  <c r="F8" i="16" s="1"/>
  <c r="C35" i="17" l="1"/>
  <c r="D35" i="17"/>
  <c r="D36" i="17"/>
  <c r="C36" i="17" l="1"/>
  <c r="C8" i="16" l="1"/>
  <c r="B40" i="17" l="1"/>
  <c r="B39" i="17"/>
  <c r="E9" i="17"/>
  <c r="F9" i="17" s="1"/>
  <c r="C15" i="17" s="1"/>
  <c r="E39" i="17" l="1"/>
  <c r="E44" i="17" s="1"/>
  <c r="F4" i="17" s="1"/>
  <c r="G5" i="21" s="1"/>
  <c r="G7" i="21" s="1"/>
  <c r="F39" i="17"/>
  <c r="F44" i="17" s="1"/>
  <c r="G4" i="17" s="1"/>
  <c r="G10" i="21" s="1"/>
  <c r="G12" i="21" s="1"/>
  <c r="E40" i="17"/>
  <c r="E45" i="17" s="1"/>
  <c r="F3" i="17" s="1"/>
  <c r="F5" i="21" s="1"/>
  <c r="F7" i="21" s="1"/>
  <c r="F40" i="17"/>
  <c r="F45" i="17" s="1"/>
  <c r="G3" i="17" s="1"/>
  <c r="F10" i="21" s="1"/>
  <c r="F12" i="21" s="1"/>
  <c r="C40" i="17"/>
  <c r="C45" i="17" s="1"/>
  <c r="D3" i="17" s="1"/>
  <c r="C39" i="17"/>
  <c r="C44" i="17" s="1"/>
  <c r="D4" i="17" s="1"/>
  <c r="C5" i="21" s="1"/>
  <c r="D40" i="17"/>
  <c r="D45" i="17" s="1"/>
  <c r="E3" i="17" s="1"/>
  <c r="D39" i="17"/>
  <c r="D44" i="17" s="1"/>
  <c r="E4" i="17" s="1"/>
  <c r="C10" i="21" s="1"/>
  <c r="B10" i="21" l="1"/>
  <c r="B12" i="21" s="1"/>
  <c r="B5" i="21"/>
  <c r="B7" i="21" s="1"/>
  <c r="C7" i="21"/>
  <c r="C12" i="21"/>
  <c r="D7" i="16"/>
  <c r="D4" i="16" l="1"/>
  <c r="D6" i="16"/>
  <c r="D3" i="16"/>
  <c r="D5" i="16"/>
  <c r="D8" i="16" l="1"/>
</calcChain>
</file>

<file path=xl/comments1.xml><?xml version="1.0" encoding="utf-8"?>
<comments xmlns="http://schemas.openxmlformats.org/spreadsheetml/2006/main">
  <authors>
    <author>Author</author>
  </authors>
  <commentList>
    <comment ref="C12" authorId="0" shapeId="0">
      <text>
        <r>
          <rPr>
            <b/>
            <sz val="9"/>
            <color indexed="81"/>
            <rFont val="Tahoma"/>
            <family val="2"/>
          </rPr>
          <t>Author:</t>
        </r>
        <r>
          <rPr>
            <sz val="9"/>
            <color indexed="81"/>
            <rFont val="Tahoma"/>
            <family val="2"/>
          </rPr>
          <t xml:space="preserve">
2014 Electric Line Clearance regulations RIS (ESV)</t>
        </r>
      </text>
    </comment>
  </commentList>
</comments>
</file>

<file path=xl/comments2.xml><?xml version="1.0" encoding="utf-8"?>
<comments xmlns="http://schemas.openxmlformats.org/spreadsheetml/2006/main">
  <authors>
    <author>Author</author>
  </authors>
  <commentList>
    <comment ref="M23" authorId="0" shapeId="0">
      <text>
        <r>
          <rPr>
            <b/>
            <sz val="9"/>
            <color indexed="81"/>
            <rFont val="Tahoma"/>
            <family val="2"/>
          </rPr>
          <t>Author:</t>
        </r>
        <r>
          <rPr>
            <sz val="9"/>
            <color indexed="81"/>
            <rFont val="Tahoma"/>
            <family val="2"/>
          </rPr>
          <t xml:space="preserve">
The opex pass through amount is presented in Dec 2012 dollars in the AER's decision document. We converted this to Dec 2010 dollars to enable a comparison with the total opex forecast, which is presented in Dec 2010 dollars.</t>
        </r>
      </text>
    </comment>
    <comment ref="M38" authorId="0" shapeId="0">
      <text>
        <r>
          <rPr>
            <b/>
            <sz val="9"/>
            <color indexed="81"/>
            <rFont val="Tahoma"/>
            <family val="2"/>
          </rPr>
          <t>Author:</t>
        </r>
        <r>
          <rPr>
            <sz val="9"/>
            <color indexed="81"/>
            <rFont val="Tahoma"/>
            <family val="2"/>
          </rPr>
          <t xml:space="preserve">
Table L.66 in the AER's original final decision includes a value of $60297.4 for an Electricity safety regulations step chnage. This was based on the sum of two cost components: Electricity Safety (Electric Line Clearance) Regulations and 'At risk townships'. The forecast costs for Electricity Safety (Electric Line Clearance) Regulations was subsequently varied by the Tribunal. The AER did not publish a revised Table L.66 to account for the Tribunal varied cost forecasts.</t>
        </r>
      </text>
    </comment>
    <comment ref="M39" authorId="0" shapeId="0">
      <text>
        <r>
          <rPr>
            <b/>
            <sz val="9"/>
            <color indexed="81"/>
            <rFont val="Tahoma"/>
            <family val="2"/>
          </rPr>
          <t>Author:</t>
        </r>
        <r>
          <rPr>
            <sz val="9"/>
            <color indexed="81"/>
            <rFont val="Tahoma"/>
            <family val="2"/>
          </rPr>
          <t xml:space="preserve">
The opex pass through amount is presented in Dec 2012 dollars in the AER's decision document. We converted this to Dec 2010 dollars to enable a comparison with the total opex forecast, which is presented in Dec 2010 dollars.</t>
        </r>
      </text>
    </comment>
    <comment ref="M55" authorId="0" shapeId="0">
      <text>
        <r>
          <rPr>
            <b/>
            <sz val="9"/>
            <color indexed="81"/>
            <rFont val="Tahoma"/>
            <family val="2"/>
          </rPr>
          <t>Author:</t>
        </r>
        <r>
          <rPr>
            <sz val="9"/>
            <color indexed="81"/>
            <rFont val="Tahoma"/>
            <family val="2"/>
          </rPr>
          <t xml:space="preserve">
The 'Electricity safety regulations' step change for United Energy as shown in Table L.66 of our October 2010 includes cost escalation. The value we relied upon in this OEF spreadsheet (Row 16 of 'Bushfire obligations') is exclusive of cost escalation. This is inconsistent with our approach to AusNet's step change that applies the cost escalated version (see above row 22).</t>
        </r>
      </text>
    </comment>
  </commentList>
</comments>
</file>

<file path=xl/sharedStrings.xml><?xml version="1.0" encoding="utf-8"?>
<sst xmlns="http://schemas.openxmlformats.org/spreadsheetml/2006/main" count="386" uniqueCount="172">
  <si>
    <t>Total</t>
  </si>
  <si>
    <t>CIT</t>
  </si>
  <si>
    <t>PCR</t>
  </si>
  <si>
    <t>UED</t>
  </si>
  <si>
    <t>Energex</t>
  </si>
  <si>
    <t>Ergon</t>
  </si>
  <si>
    <t>Ergon Energy</t>
  </si>
  <si>
    <t>Source:</t>
  </si>
  <si>
    <t>weight</t>
  </si>
  <si>
    <t>EBT RIN</t>
  </si>
  <si>
    <t>SAPN</t>
  </si>
  <si>
    <t>% of network councils responsible for (length)</t>
  </si>
  <si>
    <t>% costs councils responsible for</t>
  </si>
  <si>
    <t>% veg management undertaken by councils approximation</t>
  </si>
  <si>
    <t>% of network services opex that is vegetation management</t>
  </si>
  <si>
    <t>Adjustment</t>
  </si>
  <si>
    <t>2008/09</t>
  </si>
  <si>
    <t>2009/10</t>
  </si>
  <si>
    <t>2010/11</t>
  </si>
  <si>
    <t>2011/12</t>
  </si>
  <si>
    <t>2012/13</t>
  </si>
  <si>
    <t>$000 nominal</t>
  </si>
  <si>
    <t>2013/14</t>
  </si>
  <si>
    <t>OEF adjustment for division of responsibility for vegetation management</t>
  </si>
  <si>
    <t>AusNet Services' Network</t>
  </si>
  <si>
    <t>Network services opex</t>
  </si>
  <si>
    <t>unit</t>
  </si>
  <si>
    <t>dollars</t>
  </si>
  <si>
    <t>CitiPower</t>
  </si>
  <si>
    <t>000s</t>
  </si>
  <si>
    <t>$2010 Dec</t>
  </si>
  <si>
    <t>Powercor</t>
  </si>
  <si>
    <t>AusNet</t>
  </si>
  <si>
    <t>% of Opex related to new bushfire obligations</t>
  </si>
  <si>
    <t>OEF for bushfire risk</t>
  </si>
  <si>
    <t>Regulatory Determination forecasts for standard control services 2011-15</t>
  </si>
  <si>
    <t>New bushfire related regulatory obligations forecast 2011-15</t>
  </si>
  <si>
    <t>kms Council Responsibility</t>
  </si>
  <si>
    <t>kms MEC</t>
  </si>
  <si>
    <t>km total</t>
  </si>
  <si>
    <t>Percentage  Council responsibility</t>
  </si>
  <si>
    <t>Vegetation management opex</t>
  </si>
  <si>
    <t>Category analysis RIN responses</t>
  </si>
  <si>
    <t>Economic Benchmarking RIN responses</t>
  </si>
  <si>
    <t>% of network services opex incurred due to difference in coucil obligations</t>
  </si>
  <si>
    <t>AusNet services response to AER information request on division of responsibility for vegetation management. 16 February 2015</t>
  </si>
  <si>
    <t>AER, CitiPower Pty Distribution determination 2011-15, September 2012; AER, Final decision - appendices: Victorian electricity distribution network service providers -  Distribution determination 2011-2015, October 2011.</t>
  </si>
  <si>
    <t>AER, Final decision: Powercor cost pass through application of 13 December 2011 for costs arising from the Victorian Bushfire Royal Commission, May 2011; AER, Powercor Australia Ltd Distribution determination 2011-15, October 2012; AER, Final decision - appendices: Victorian electricity distribution network service providers -  Distribution determination 2011-2015, October 2011.</t>
  </si>
  <si>
    <t>AER, Final decision - appendices: Victorian electricity distribution network service providers -  Distribution determination 2011-2015, October 2011</t>
  </si>
  <si>
    <t>AER, Final Decision: SP AusNet cost pass through application of 31 July 2012 for costs arising from the Victorian Bushfire Royal Commission, 19 October 2012; AER, Final decision - appendices: Victorian electricity distribution network service providers -  Distribution determination 2011-2015, October 2011.</t>
  </si>
  <si>
    <t>2006-13</t>
  </si>
  <si>
    <t>2006-17</t>
  </si>
  <si>
    <t>2012-17</t>
  </si>
  <si>
    <t>Customer numbers in 2017</t>
  </si>
  <si>
    <t>AND</t>
  </si>
  <si>
    <t>* SFA CD only</t>
  </si>
  <si>
    <t>Weighted</t>
  </si>
  <si>
    <t>4 Models</t>
  </si>
  <si>
    <t>3 Models</t>
  </si>
  <si>
    <t>1 Model</t>
  </si>
  <si>
    <t>Cost disadvantage faced by comparison firms over the benchmarking period (2019 firms)</t>
  </si>
  <si>
    <t>Cost disadvantage faced by comparison firms over the benchmarking period (2015 firms)</t>
  </si>
  <si>
    <t>2014/15</t>
  </si>
  <si>
    <t>2015/16</t>
  </si>
  <si>
    <t>2016/17</t>
  </si>
  <si>
    <t>2017/18</t>
  </si>
  <si>
    <t>Division of responsibility</t>
  </si>
  <si>
    <t>Bushfire risk</t>
  </si>
  <si>
    <t>2006-13 comparators</t>
  </si>
  <si>
    <t>Customer weights</t>
  </si>
  <si>
    <t>2006-13 comparator firms</t>
  </si>
  <si>
    <t>Weights</t>
  </si>
  <si>
    <t>Forecast cost disadvantage for comparison firms over 2011  to 2015 (2015 firms)</t>
  </si>
  <si>
    <t>Forecast cost disadvantage for comparison firms over 2011 to 2015 (2019 firms)</t>
  </si>
  <si>
    <t>Start period - benchmarking</t>
  </si>
  <si>
    <t>End period - benchmarking</t>
  </si>
  <si>
    <t>Start period affected by bushfire obligations</t>
  </si>
  <si>
    <t>Updated comparator firms</t>
  </si>
  <si>
    <t>United Energy</t>
  </si>
  <si>
    <t>CPI (Dec)</t>
  </si>
  <si>
    <t>Calander year data (Real June same year)</t>
  </si>
  <si>
    <t>Financial year data (Real December previous year)</t>
  </si>
  <si>
    <t>2005/06</t>
  </si>
  <si>
    <t>2006/07</t>
  </si>
  <si>
    <t>2007/08</t>
  </si>
  <si>
    <t>2018/19</t>
  </si>
  <si>
    <t>Multiplication factor to convert $1 in the financial year to June 2015 $</t>
  </si>
  <si>
    <t>Multiplication factor to convert $1 in the calendar year to June 2015 $</t>
  </si>
  <si>
    <t>ABS A2325846C</t>
  </si>
  <si>
    <t>Index Numbers ;  All groups CPI ;  Australia ;</t>
  </si>
  <si>
    <t>Index Numbers</t>
  </si>
  <si>
    <t>Original</t>
  </si>
  <si>
    <t>INDEX</t>
  </si>
  <si>
    <t>Quarter</t>
  </si>
  <si>
    <t>A2325846C</t>
  </si>
  <si>
    <t>$000 Jun 2015</t>
  </si>
  <si>
    <t>2012-2018</t>
  </si>
  <si>
    <t xml:space="preserve">Source: AER - Final Decision Ergon Energy - OEF calculations summary updated_working_Long period_DRAFT.xlsx, 'CPI-master' worksheet.  </t>
  </si>
  <si>
    <t>2006-2018</t>
  </si>
  <si>
    <t>Source: AER, Victorian Electricity Distribution Network Service Providers, Distribution Decision 2011-2015, Final Decision - Appendices, October 2010, p. 301.  Available at: https://www.aer.gov.au/system/files/Victorian%20distribution%20final%20decision%202011-2015%20-%20appendices%20%2829%20October%202010%29_1.pdf.</t>
  </si>
  <si>
    <t>Source: AER, Final Decision -- Powercor Cost Pass Through Application of 13 December 2011 for Cost arising from the Victorian Bushfire Royal Commission, 7 March 2012, p. 94.  Available at: https://webarchive.nla.gov.au/wayback/20150625200431/http:/www.aer.gov.au/sites/default/files/AER%20final%20decision%207%20March%202012%20-%20Powercor%20VBRC%20passthrough%20application.pdf</t>
  </si>
  <si>
    <t>2006-18</t>
  </si>
  <si>
    <t>2012-18</t>
  </si>
  <si>
    <t>Step change</t>
  </si>
  <si>
    <t>Source</t>
  </si>
  <si>
    <t>Pages</t>
  </si>
  <si>
    <t>Electricity Safety (Electric Line Clearance) Regulations - Tribunal varied</t>
  </si>
  <si>
    <t>AER 2011-15 vegetation management step change final decision (as varied by Tribunal)</t>
  </si>
  <si>
    <t>p. 2</t>
  </si>
  <si>
    <t>Total opex forecast</t>
  </si>
  <si>
    <t>Nominal forecast</t>
  </si>
  <si>
    <t>AER CitiPower 2011-15 revenue determination (as varied by Tribunal)</t>
  </si>
  <si>
    <t>p. 17</t>
  </si>
  <si>
    <t>Real forecast ('000s, $2010 Dec)</t>
  </si>
  <si>
    <t>AusNet Services</t>
  </si>
  <si>
    <t>Step changes ('000s, $2010 Dec)</t>
  </si>
  <si>
    <t>Electricity Safety (Bushfire Mitigation) Regulations—POEL inspection program</t>
  </si>
  <si>
    <t>AER Victorian DNSPs 2011-15 revenue determination, Appendix L</t>
  </si>
  <si>
    <t>p. 304</t>
  </si>
  <si>
    <t>Electricity Safety (Electric Line Clearance) Regulations, incl. hazard trees</t>
  </si>
  <si>
    <t>p. 301</t>
  </si>
  <si>
    <t>Electricity safety management—Conductor ties</t>
  </si>
  <si>
    <t>Electricity safety management—Enhanced asset inspection programs</t>
  </si>
  <si>
    <t xml:space="preserve">"Electricity safety regulations" step change </t>
  </si>
  <si>
    <t>Cost escalators applied in 2010 decisions</t>
  </si>
  <si>
    <t>"Electricity safety regulations" step change (plus escalations)</t>
  </si>
  <si>
    <t>Table L.66</t>
  </si>
  <si>
    <t>Victorian Bushfire Royal Commission opex pass through</t>
  </si>
  <si>
    <t>AER Final Decision on AusNet Services VBRC cost pass through application</t>
  </si>
  <si>
    <t>p. 3</t>
  </si>
  <si>
    <t>AER AusNet Services 2011-15 revenue determination (as varied by Tribunal)</t>
  </si>
  <si>
    <t>p. 20</t>
  </si>
  <si>
    <t>Real forecast, updated for VBRC pass through</t>
  </si>
  <si>
    <t>'At risk township' protection plans</t>
  </si>
  <si>
    <t>p. 446</t>
  </si>
  <si>
    <t>"Electricity safety regulations" step change</t>
  </si>
  <si>
    <t>Victorian Bushfire Royal Commission pass through</t>
  </si>
  <si>
    <t>AER Final Decision on Powercor's VBRC cost pass through application</t>
  </si>
  <si>
    <t>p. 93</t>
  </si>
  <si>
    <t>AER Powercor 2011-15 revenue determination (as varied by Tribunal)</t>
  </si>
  <si>
    <t>Electrical Safety (Management) Regulations - Compliance</t>
  </si>
  <si>
    <t>Electricity Safety (Electric Line Clearance) Regulations</t>
  </si>
  <si>
    <t>Electricity Safety (Bushfire Mitigation) Regulations—POELs</t>
  </si>
  <si>
    <t>AER United Energy 2011-15 revenue determination (as varied by Tribunal)</t>
  </si>
  <si>
    <t>p. 19</t>
  </si>
  <si>
    <t>CPI analysis used in October 2010 decisions</t>
  </si>
  <si>
    <t>Conversion factor to change nominal value of $1 in a calendar year to $2010 Dec value</t>
  </si>
  <si>
    <t>Table 1.6: Pass through totals ($nominal)</t>
  </si>
  <si>
    <t>ESV VBRC Letter</t>
  </si>
  <si>
    <t>Operating expenditure</t>
  </si>
  <si>
    <t>Capital expenditure</t>
  </si>
  <si>
    <t>Revised ESMS Acceptance</t>
  </si>
  <si>
    <t>Transition Program Imposition</t>
  </si>
  <si>
    <t>Update for final decision</t>
  </si>
  <si>
    <t>Number of years in benchmarking period (minus one)</t>
  </si>
  <si>
    <t>Number of years affected by increasing bushfire obligations within the benchmarking period (minus one)</t>
  </si>
  <si>
    <t>Vegetation management OEF</t>
  </si>
  <si>
    <t>2006-18 comparators</t>
  </si>
  <si>
    <t>2012-18 comparators</t>
  </si>
  <si>
    <t>Update for final decision - May 2020</t>
  </si>
  <si>
    <t>Draft decision - October 2019</t>
  </si>
  <si>
    <t>Jemena</t>
  </si>
  <si>
    <t>Real forecast ('000,000s, $2010 Dec)</t>
  </si>
  <si>
    <t>ESV levy step change (not included)</t>
  </si>
  <si>
    <r>
      <t xml:space="preserve">p. </t>
    </r>
    <r>
      <rPr>
        <sz val="11"/>
        <color rgb="FFFF0000"/>
        <rFont val="Calibri"/>
        <family val="2"/>
        <scheme val="minor"/>
      </rPr>
      <t>276</t>
    </r>
  </si>
  <si>
    <t>p. 276</t>
  </si>
  <si>
    <t>AER Jemena 2011-15 revenue determination (as varied by Tribunal)</t>
  </si>
  <si>
    <t>JEN</t>
  </si>
  <si>
    <t xml:space="preserve">Ergon Energy and Energex </t>
  </si>
  <si>
    <t>Draft decision - September 2020</t>
  </si>
  <si>
    <t>AusNet Services and Jemena</t>
  </si>
  <si>
    <t>Ergon and Energex - Update for final decision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</si>
</sst>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quot;$&quot;#,##0_);[Red]\(&quot;$&quot;#,##0\)"/>
    <numFmt numFmtId="169" formatCode="0.0%"/>
    <numFmt numFmtId="170" formatCode="0.000000000000000%"/>
    <numFmt numFmtId="171" formatCode="_-&quot;$&quot;* #,##0_-;\-&quot;$&quot;* #,##0_-;_-&quot;$&quot;* &quot;-&quot;??_-;_-@_-"/>
    <numFmt numFmtId="172" formatCode="_-* #,##0_-;\-* #,##0_-;_-* &quot;-&quot;??_-;_-@_-"/>
    <numFmt numFmtId="173" formatCode="_-* #,##0.0_-;\-* #,##0.0_-;_-* &quot;-&quot;??_-;_-@_-"/>
    <numFmt numFmtId="174" formatCode="0.000"/>
    <numFmt numFmtId="175" formatCode="[$-C09]mmm\-yyyy;@"/>
    <numFmt numFmtId="176" formatCode="mmm\-yyyy"/>
    <numFmt numFmtId="177" formatCode="_-* #,##0.0000_-;\-* #,##0.0000_-;_-* &quot;-&quot;??_-;_-@_-"/>
    <numFmt numFmtId="178" formatCode="0.0"/>
    <numFmt numFmtId="179" formatCode="#,##0.000"/>
    <numFmt numFmtId="180" formatCode="_([$€-2]* #,##0.00_);_([$€-2]* \(#,##0.00\);_([$€-2]* &quot;-&quot;??_)"/>
    <numFmt numFmtId="181" formatCode="#,##0.000_ ;[Red]\-#,##0.000\ "/>
    <numFmt numFmtId="182" formatCode="_(* #,##0.0_);_(* \(#,##0.0\);_(* &quot;-&quot;?_);_(@_)"/>
    <numFmt numFmtId="183" formatCode="_-* #,##0.00_-;[Red]\(#,##0.00\)_-;_-* &quot;-&quot;??_-;_-@_-"/>
    <numFmt numFmtId="184" formatCode="mm/dd/yy"/>
    <numFmt numFmtId="185" formatCode="0_);[Red]\(0\)"/>
    <numFmt numFmtId="186" formatCode="_(* #,##0_);_(* \(#,##0\);_(* &quot;-&quot;?_);_(@_)"/>
    <numFmt numFmtId="187" formatCode="#,##0.0_);\(#,##0.0\)"/>
    <numFmt numFmtId="188" formatCode="#,##0_ ;\-#,##0\ "/>
    <numFmt numFmtId="189" formatCode="#,##0;[Red]\(#,##0.0\)"/>
    <numFmt numFmtId="190" formatCode="#,##0_ ;[Red]\(#,##0\)\ "/>
    <numFmt numFmtId="191" formatCode="#,##0.00;\(#,##0.00\)"/>
    <numFmt numFmtId="192" formatCode="_)d\-mmm\-yy_)"/>
    <numFmt numFmtId="193" formatCode="_(#,##0.0_);\(#,##0.0\);_(&quot;-&quot;_)"/>
    <numFmt numFmtId="194" formatCode="_(###0_);\(###0\);_(###0_)"/>
    <numFmt numFmtId="195" formatCode="#,##0.0000_);[Red]\(#,##0.0000\)"/>
  </numFmts>
  <fonts count="80">
    <font>
      <sz val="11"/>
      <color theme="1"/>
      <name val="Calibri"/>
      <family val="2"/>
      <scheme val="minor"/>
    </font>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10"/>
      <name val="Arial"/>
      <family val="2"/>
    </font>
    <font>
      <sz val="11"/>
      <name val="Calibri"/>
      <family val="2"/>
      <scheme val="minor"/>
    </font>
    <font>
      <sz val="11"/>
      <color theme="0" tint="-0.499984740745262"/>
      <name val="Calibri"/>
      <family val="2"/>
      <scheme val="minor"/>
    </font>
    <font>
      <b/>
      <sz val="11"/>
      <color theme="0" tint="-0.499984740745262"/>
      <name val="Calibri"/>
      <family val="2"/>
      <scheme val="minor"/>
    </font>
    <font>
      <sz val="11"/>
      <name val="Calibri"/>
      <family val="2"/>
    </font>
    <font>
      <b/>
      <sz val="11"/>
      <color indexed="8"/>
      <name val="Calibri"/>
      <family val="2"/>
    </font>
    <font>
      <i/>
      <sz val="11"/>
      <color theme="1"/>
      <name val="Calibri"/>
      <family val="2"/>
      <scheme val="minor"/>
    </font>
    <font>
      <b/>
      <sz val="11"/>
      <name val="Calibri"/>
      <family val="2"/>
      <scheme val="minor"/>
    </font>
    <font>
      <b/>
      <sz val="11"/>
      <color theme="3"/>
      <name val="Calibri"/>
      <family val="2"/>
      <scheme val="minor"/>
    </font>
    <font>
      <sz val="11"/>
      <color rgb="FF3F3F76"/>
      <name val="Calibri"/>
      <family val="2"/>
      <scheme val="minor"/>
    </font>
    <font>
      <b/>
      <sz val="11"/>
      <color rgb="FFFA7D00"/>
      <name val="Calibri"/>
      <family val="2"/>
      <scheme val="minor"/>
    </font>
    <font>
      <sz val="8"/>
      <color indexed="8"/>
      <name val="Arial"/>
      <family val="2"/>
    </font>
    <font>
      <u/>
      <sz val="11"/>
      <color theme="10"/>
      <name val="Calibri"/>
      <family val="2"/>
      <scheme val="minor"/>
    </font>
    <font>
      <sz val="11"/>
      <color rgb="FFFF0000"/>
      <name val="Calibri"/>
      <family val="2"/>
      <scheme val="minor"/>
    </font>
    <font>
      <b/>
      <sz val="10"/>
      <name val="Arial"/>
      <family val="2"/>
    </font>
    <font>
      <sz val="11"/>
      <color indexed="8"/>
      <name val="Calibri"/>
      <family val="2"/>
    </font>
    <font>
      <b/>
      <sz val="16"/>
      <color indexed="9"/>
      <name val="Arial"/>
      <family val="2"/>
    </font>
    <font>
      <b/>
      <sz val="12"/>
      <name val="Arial"/>
      <family val="2"/>
    </font>
    <font>
      <sz val="11"/>
      <color theme="1"/>
      <name val="Arial"/>
      <family val="2"/>
    </font>
    <font>
      <sz val="10"/>
      <name val="Helv"/>
      <charset val="204"/>
    </font>
    <font>
      <sz val="14"/>
      <name val="System"/>
      <family val="2"/>
    </font>
    <font>
      <b/>
      <sz val="12"/>
      <color theme="0"/>
      <name val="Calibri"/>
      <family val="2"/>
      <scheme val="minor"/>
    </font>
    <font>
      <b/>
      <sz val="14"/>
      <name val="Arial"/>
      <family val="2"/>
    </font>
    <font>
      <sz val="9"/>
      <name val="Arial"/>
      <family val="2"/>
    </font>
    <font>
      <sz val="8"/>
      <name val="Arial"/>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name val="Verdana"/>
      <family val="2"/>
    </font>
    <font>
      <sz val="10"/>
      <color indexed="24"/>
      <name val="Arial"/>
      <family val="2"/>
    </font>
    <font>
      <i/>
      <sz val="11"/>
      <color indexed="23"/>
      <name val="Calibri"/>
      <family val="2"/>
    </font>
    <font>
      <sz val="9"/>
      <name val="GillSans"/>
      <family val="2"/>
    </font>
    <font>
      <sz val="9"/>
      <name val="GillSans Light"/>
      <family val="2"/>
    </font>
    <font>
      <sz val="11"/>
      <color indexed="17"/>
      <name val="Calibri"/>
      <family val="2"/>
    </font>
    <font>
      <b/>
      <sz val="15"/>
      <color indexed="62"/>
      <name val="Calibri"/>
      <family val="2"/>
    </font>
    <font>
      <b/>
      <sz val="9"/>
      <name val="Arial"/>
      <family val="2"/>
    </font>
    <font>
      <b/>
      <sz val="13"/>
      <color indexed="62"/>
      <name val="Calibri"/>
      <family val="2"/>
    </font>
    <font>
      <b/>
      <sz val="11"/>
      <color indexed="62"/>
      <name val="Calibri"/>
      <family val="2"/>
    </font>
    <font>
      <b/>
      <sz val="8"/>
      <name val="Arial"/>
      <family val="2"/>
    </font>
    <font>
      <b/>
      <sz val="8.5"/>
      <name val="Univers 65"/>
      <family val="2"/>
    </font>
    <font>
      <u/>
      <sz val="11"/>
      <color theme="10"/>
      <name val="Calibri"/>
      <family val="2"/>
    </font>
    <font>
      <u/>
      <sz val="10"/>
      <color indexed="12"/>
      <name val="Arial"/>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b/>
      <sz val="9"/>
      <color indexed="9"/>
      <name val="Arial"/>
      <family val="2"/>
    </font>
    <font>
      <sz val="11"/>
      <color indexed="52"/>
      <name val="Calibri"/>
      <family val="2"/>
    </font>
    <font>
      <sz val="12"/>
      <color indexed="14"/>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sz val="10"/>
      <color theme="1"/>
      <name val="Verdana"/>
      <family val="2"/>
    </font>
    <font>
      <u/>
      <sz val="10"/>
      <color indexed="12"/>
      <name val="MS Sans Serif"/>
      <family val="2"/>
    </font>
    <font>
      <sz val="9"/>
      <color indexed="21"/>
      <name val="Helvetica-Black"/>
      <family val="2"/>
    </font>
    <font>
      <sz val="11"/>
      <name val="Helvetica-Black"/>
      <family val="2"/>
    </font>
  </fonts>
  <fills count="53">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CC99"/>
      </patternFill>
    </fill>
    <fill>
      <patternFill patternType="solid">
        <fgColor rgb="FFF2F2F2"/>
      </patternFill>
    </fill>
    <fill>
      <patternFill patternType="solid">
        <fgColor theme="4" tint="0.79998168889431442"/>
        <bgColor indexed="64"/>
      </patternFill>
    </fill>
    <fill>
      <patternFill patternType="solid">
        <fgColor theme="5" tint="0.59999389629810485"/>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theme="1"/>
        <bgColor indexed="64"/>
      </patternFill>
    </fill>
    <fill>
      <patternFill patternType="solid">
        <fgColor theme="0" tint="-0.499984740745262"/>
        <bgColor indexed="64"/>
      </patternFill>
    </fill>
    <fill>
      <patternFill patternType="solid">
        <fgColor indexed="8"/>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indexed="26"/>
        <bgColor indexed="64"/>
      </patternFill>
    </fill>
    <fill>
      <patternFill patternType="solid">
        <fgColor indexed="27"/>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31"/>
        <bgColor indexed="31"/>
      </patternFill>
    </fill>
    <fill>
      <patternFill patternType="solid">
        <fgColor indexed="44"/>
        <bgColor indexed="44"/>
      </patternFill>
    </fill>
    <fill>
      <patternFill patternType="solid">
        <fgColor indexed="49"/>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44"/>
        <bgColor indexed="64"/>
      </patternFill>
    </fill>
    <fill>
      <patternFill patternType="gray0625">
        <bgColor indexed="44"/>
      </patternFill>
    </fill>
    <fill>
      <patternFill patternType="solid">
        <fgColor indexed="42"/>
        <bgColor indexed="64"/>
      </patternFill>
    </fill>
    <fill>
      <patternFill patternType="solid">
        <fgColor indexed="62"/>
        <bgColor indexed="64"/>
      </patternFill>
    </fill>
    <fill>
      <patternFill patternType="mediumGray">
        <fgColor indexed="22"/>
      </patternFill>
    </fill>
    <fill>
      <patternFill patternType="solid">
        <fgColor theme="4" tint="-0.499984740745262"/>
        <bgColor indexed="64"/>
      </patternFill>
    </fill>
    <fill>
      <patternFill patternType="solid">
        <fgColor indexed="27"/>
      </patternFill>
    </fill>
    <fill>
      <patternFill patternType="solid">
        <fgColor indexed="4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style="thin">
        <color indexed="64"/>
      </top>
      <bottom style="medium">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right/>
      <top/>
      <bottom style="medium">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indexed="64"/>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ck">
        <color indexed="22"/>
      </bottom>
      <diagonal/>
    </border>
    <border>
      <left/>
      <right/>
      <top/>
      <bottom style="medium">
        <color indexed="49"/>
      </bottom>
      <diagonal/>
    </border>
  </borders>
  <cellStyleXfs count="924">
    <xf numFmtId="0" fontId="0" fillId="0" borderId="0"/>
    <xf numFmtId="9" fontId="1" fillId="0" borderId="0" applyFont="0" applyFill="0" applyBorder="0" applyAlignment="0" applyProtection="0"/>
    <xf numFmtId="0" fontId="1" fillId="0" borderId="0"/>
    <xf numFmtId="167" fontId="1" fillId="0" borderId="0" applyFont="0" applyFill="0" applyBorder="0" applyAlignment="0" applyProtection="0"/>
    <xf numFmtId="166" fontId="1" fillId="0" borderId="0" applyFont="0" applyFill="0" applyBorder="0" applyAlignment="0" applyProtection="0"/>
    <xf numFmtId="167"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13" fillId="0" borderId="12" applyNumberFormat="0" applyFill="0" applyAlignment="0" applyProtection="0"/>
    <xf numFmtId="0" fontId="14" fillId="4" borderId="13" applyNumberFormat="0" applyAlignment="0" applyProtection="0"/>
    <xf numFmtId="0" fontId="15" fillId="5" borderId="13" applyNumberFormat="0" applyAlignment="0" applyProtection="0"/>
    <xf numFmtId="167" fontId="1" fillId="0" borderId="0" applyFont="0" applyFill="0" applyBorder="0" applyAlignment="0" applyProtection="0"/>
    <xf numFmtId="0" fontId="17" fillId="0" borderId="0" applyNumberFormat="0" applyFill="0" applyBorder="0" applyAlignment="0" applyProtection="0"/>
    <xf numFmtId="167" fontId="1" fillId="0" borderId="0" applyFont="0" applyFill="0" applyBorder="0" applyAlignment="0" applyProtection="0"/>
    <xf numFmtId="0" fontId="5" fillId="0" borderId="0"/>
    <xf numFmtId="180" fontId="5" fillId="0" borderId="0"/>
    <xf numFmtId="180" fontId="5" fillId="0" borderId="0"/>
    <xf numFmtId="0" fontId="24" fillId="0" borderId="0"/>
    <xf numFmtId="0" fontId="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5" fillId="0" borderId="0"/>
    <xf numFmtId="0" fontId="5" fillId="0" borderId="0" applyFill="0"/>
    <xf numFmtId="0" fontId="5" fillId="0" borderId="0"/>
    <xf numFmtId="182" fontId="5" fillId="18" borderId="0" applyFont="0" applyBorder="0">
      <alignment horizontal="right"/>
    </xf>
    <xf numFmtId="0" fontId="5" fillId="0" borderId="0"/>
    <xf numFmtId="165" fontId="5" fillId="19" borderId="0" applyFont="0" applyBorder="0" applyAlignment="0">
      <alignment horizontal="right"/>
      <protection locked="0"/>
    </xf>
    <xf numFmtId="0" fontId="5" fillId="0" borderId="0"/>
    <xf numFmtId="0" fontId="1" fillId="0" borderId="0"/>
    <xf numFmtId="180" fontId="5" fillId="0" borderId="0"/>
    <xf numFmtId="0" fontId="1" fillId="0" borderId="0"/>
    <xf numFmtId="0" fontId="5" fillId="0" borderId="0"/>
    <xf numFmtId="0" fontId="5" fillId="11" borderId="0"/>
    <xf numFmtId="0" fontId="5" fillId="0" borderId="0"/>
    <xf numFmtId="0" fontId="1" fillId="0" borderId="0"/>
    <xf numFmtId="0" fontId="5" fillId="0" borderId="0"/>
    <xf numFmtId="0" fontId="5" fillId="0" borderId="0"/>
    <xf numFmtId="0" fontId="5" fillId="0" borderId="0"/>
    <xf numFmtId="183" fontId="29" fillId="0" borderId="0"/>
    <xf numFmtId="183" fontId="29" fillId="0" borderId="0"/>
    <xf numFmtId="0" fontId="20" fillId="20" borderId="0" applyNumberFormat="0" applyBorder="0" applyAlignment="0" applyProtection="0"/>
    <xf numFmtId="0" fontId="1" fillId="8"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20" borderId="0" applyNumberFormat="0" applyBorder="0" applyAlignment="0" applyProtection="0"/>
    <xf numFmtId="0" fontId="1" fillId="9" borderId="0" applyNumberFormat="0" applyBorder="0" applyAlignment="0" applyProtection="0"/>
    <xf numFmtId="0" fontId="20" fillId="21"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20" fillId="26" borderId="0" applyNumberFormat="0" applyBorder="0" applyAlignment="0" applyProtection="0"/>
    <xf numFmtId="0" fontId="2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20" fillId="29" borderId="0" applyNumberFormat="0" applyBorder="0" applyAlignment="0" applyProtection="0"/>
    <xf numFmtId="0" fontId="20" fillId="33" borderId="0" applyNumberFormat="0" applyBorder="0" applyAlignment="0" applyProtection="0"/>
    <xf numFmtId="0" fontId="30" fillId="30" borderId="0" applyNumberFormat="0" applyBorder="0" applyAlignment="0" applyProtection="0"/>
    <xf numFmtId="0" fontId="30" fillId="34" borderId="0" applyNumberFormat="0" applyBorder="0" applyAlignment="0" applyProtection="0"/>
    <xf numFmtId="0" fontId="20" fillId="26" borderId="0" applyNumberFormat="0" applyBorder="0" applyAlignment="0" applyProtection="0"/>
    <xf numFmtId="0" fontId="20" fillId="30" borderId="0" applyNumberFormat="0" applyBorder="0" applyAlignment="0" applyProtection="0"/>
    <xf numFmtId="0" fontId="30" fillId="30" borderId="0" applyNumberFormat="0" applyBorder="0" applyAlignment="0" applyProtection="0"/>
    <xf numFmtId="0" fontId="30" fillId="35" borderId="0" applyNumberFormat="0" applyBorder="0" applyAlignment="0" applyProtection="0"/>
    <xf numFmtId="0" fontId="20" fillId="36" borderId="0" applyNumberFormat="0" applyBorder="0" applyAlignment="0" applyProtection="0"/>
    <xf numFmtId="0" fontId="2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20" fillId="29" borderId="0" applyNumberFormat="0" applyBorder="0" applyAlignment="0" applyProtection="0"/>
    <xf numFmtId="0" fontId="20" fillId="37" borderId="0" applyNumberFormat="0" applyBorder="0" applyAlignment="0" applyProtection="0"/>
    <xf numFmtId="0" fontId="30" fillId="37" borderId="0" applyNumberFormat="0" applyBorder="0" applyAlignment="0" applyProtection="0"/>
    <xf numFmtId="0" fontId="30" fillId="38" borderId="0" applyNumberFormat="0" applyBorder="0" applyAlignment="0" applyProtection="0"/>
    <xf numFmtId="0" fontId="31" fillId="0" borderId="0"/>
    <xf numFmtId="164" fontId="32" fillId="0" borderId="0" applyFont="0" applyFill="0" applyBorder="0" applyAlignment="0" applyProtection="0"/>
    <xf numFmtId="0" fontId="33" fillId="39" borderId="0" applyNumberFormat="0" applyBorder="0" applyAlignment="0" applyProtection="0"/>
    <xf numFmtId="0" fontId="34" fillId="0" borderId="0" applyNumberFormat="0" applyFill="0" applyBorder="0" applyAlignment="0"/>
    <xf numFmtId="165" fontId="5" fillId="10" borderId="0" applyNumberFormat="0" applyFont="0" applyBorder="0" applyAlignment="0">
      <alignment horizontal="right"/>
    </xf>
    <xf numFmtId="165" fontId="5" fillId="10" borderId="0" applyNumberFormat="0" applyFont="0" applyBorder="0" applyAlignment="0">
      <alignment horizontal="right"/>
    </xf>
    <xf numFmtId="165" fontId="5" fillId="10" borderId="0" applyNumberFormat="0" applyFont="0" applyBorder="0" applyAlignment="0">
      <alignment horizontal="right"/>
    </xf>
    <xf numFmtId="0" fontId="35" fillId="0" borderId="0" applyNumberFormat="0" applyFill="0" applyBorder="0" applyAlignment="0">
      <protection locked="0"/>
    </xf>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7" fillId="40" borderId="23" applyNumberFormat="0" applyAlignment="0" applyProtection="0"/>
    <xf numFmtId="0" fontId="37" fillId="40" borderId="23" applyNumberFormat="0" applyAlignment="0" applyProtection="0"/>
    <xf numFmtId="165" fontId="5" fillId="0" borderId="0" applyFont="0" applyFill="0" applyBorder="0" applyAlignment="0" applyProtection="0"/>
    <xf numFmtId="0" fontId="38"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7" fontId="1" fillId="0" borderId="0" applyFont="0" applyFill="0" applyBorder="0" applyAlignment="0" applyProtection="0"/>
    <xf numFmtId="167" fontId="5" fillId="0" borderId="0" applyFont="0" applyFill="0" applyBorder="0" applyAlignment="0" applyProtection="0"/>
    <xf numFmtId="167" fontId="39"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20"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39" fillId="0" borderId="0" applyFont="0" applyFill="0" applyBorder="0" applyAlignment="0" applyProtection="0"/>
    <xf numFmtId="167" fontId="5" fillId="0" borderId="0" applyFont="0" applyFill="0" applyBorder="0" applyAlignment="0" applyProtection="0"/>
    <xf numFmtId="0" fontId="5" fillId="0" borderId="0" applyFont="0" applyFill="0" applyBorder="0" applyAlignment="0" applyProtection="0"/>
    <xf numFmtId="167" fontId="5" fillId="0" borderId="0" applyFont="0" applyFill="0" applyBorder="0" applyAlignment="0" applyProtection="0"/>
    <xf numFmtId="167" fontId="39" fillId="0" borderId="0" applyFont="0" applyFill="0" applyBorder="0" applyAlignment="0" applyProtection="0"/>
    <xf numFmtId="167" fontId="39" fillId="0" borderId="0" applyFont="0" applyFill="0" applyBorder="0" applyAlignment="0" applyProtection="0"/>
    <xf numFmtId="0"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3" fontId="40"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4" fontId="5" fillId="0" borderId="0" applyFont="0" applyFill="0" applyBorder="0" applyAlignment="0" applyProtection="0"/>
    <xf numFmtId="184" fontId="5" fillId="0" borderId="0" applyFont="0" applyFill="0" applyBorder="0" applyAlignment="0" applyProtection="0"/>
    <xf numFmtId="184" fontId="5" fillId="0" borderId="0" applyFont="0" applyFill="0" applyBorder="0" applyAlignment="0" applyProtection="0"/>
    <xf numFmtId="49" fontId="12" fillId="16" borderId="19">
      <alignment horizontal="center" vertical="center" wrapText="1"/>
    </xf>
    <xf numFmtId="0" fontId="10" fillId="41" borderId="0" applyNumberFormat="0" applyBorder="0" applyAlignment="0" applyProtection="0"/>
    <xf numFmtId="0" fontId="10" fillId="42" borderId="0" applyNumberFormat="0" applyBorder="0" applyAlignment="0" applyProtection="0"/>
    <xf numFmtId="0" fontId="10" fillId="43" borderId="0" applyNumberFormat="0" applyBorder="0" applyAlignment="0" applyProtection="0"/>
    <xf numFmtId="180" fontId="20" fillId="0" borderId="0" applyFont="0" applyFill="0" applyBorder="0" applyAlignment="0" applyProtection="0"/>
    <xf numFmtId="0" fontId="41" fillId="0" borderId="0" applyNumberFormat="0" applyFill="0" applyBorder="0" applyAlignment="0" applyProtection="0"/>
    <xf numFmtId="185" fontId="5" fillId="0" borderId="0" applyFont="0" applyFill="0" applyBorder="0" applyAlignment="0" applyProtection="0"/>
    <xf numFmtId="185" fontId="5" fillId="0" borderId="0" applyFont="0" applyFill="0" applyBorder="0" applyAlignment="0" applyProtection="0"/>
    <xf numFmtId="0" fontId="42" fillId="0" borderId="0"/>
    <xf numFmtId="0" fontId="43" fillId="0" borderId="0"/>
    <xf numFmtId="0" fontId="44" fillId="44" borderId="0" applyNumberFormat="0" applyBorder="0" applyAlignment="0" applyProtection="0"/>
    <xf numFmtId="0" fontId="19" fillId="0" borderId="0" applyFill="0" applyBorder="0">
      <alignment vertical="center"/>
    </xf>
    <xf numFmtId="0" fontId="45" fillId="0" borderId="24" applyNumberFormat="0" applyFill="0" applyAlignment="0" applyProtection="0"/>
    <xf numFmtId="0" fontId="19" fillId="0" borderId="0" applyFill="0" applyBorder="0">
      <alignment vertical="center"/>
    </xf>
    <xf numFmtId="0" fontId="46" fillId="0" borderId="0" applyFill="0" applyBorder="0">
      <alignment vertical="center"/>
    </xf>
    <xf numFmtId="0" fontId="47" fillId="0" borderId="25" applyNumberFormat="0" applyFill="0" applyAlignment="0" applyProtection="0"/>
    <xf numFmtId="0" fontId="46" fillId="0" borderId="0" applyFill="0" applyBorder="0">
      <alignment vertical="center"/>
    </xf>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9" fillId="0" borderId="0" applyFill="0" applyBorder="0">
      <alignment vertical="center"/>
    </xf>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8" fillId="0" borderId="26" applyNumberFormat="0" applyFill="0" applyAlignment="0" applyProtection="0"/>
    <xf numFmtId="0" fontId="49" fillId="0" borderId="0" applyFill="0" applyBorder="0">
      <alignment vertical="center"/>
    </xf>
    <xf numFmtId="0" fontId="29" fillId="0" borderId="0" applyFill="0" applyBorder="0">
      <alignment vertical="center"/>
    </xf>
    <xf numFmtId="0" fontId="48" fillId="0" borderId="0" applyNumberFormat="0" applyFill="0" applyBorder="0" applyAlignment="0" applyProtection="0"/>
    <xf numFmtId="0" fontId="29" fillId="0" borderId="0" applyFill="0" applyBorder="0">
      <alignment vertical="center"/>
    </xf>
    <xf numFmtId="169" fontId="50" fillId="0" borderId="0"/>
    <xf numFmtId="0" fontId="51"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17" fillId="0" borderId="0" applyNumberFormat="0" applyFill="0" applyBorder="0" applyAlignment="0" applyProtection="0"/>
    <xf numFmtId="0" fontId="52" fillId="0" borderId="0" applyNumberFormat="0" applyFill="0" applyBorder="0" applyAlignment="0" applyProtection="0">
      <alignment vertical="top"/>
      <protection locked="0"/>
    </xf>
    <xf numFmtId="0" fontId="54" fillId="0" borderId="0" applyFill="0" applyBorder="0">
      <alignment horizontal="center" vertical="center"/>
      <protection locked="0"/>
    </xf>
    <xf numFmtId="0" fontId="55" fillId="0" borderId="0" applyFill="0" applyBorder="0">
      <alignment horizontal="left" vertical="center"/>
      <protection locked="0"/>
    </xf>
    <xf numFmtId="182" fontId="5" fillId="18" borderId="0" applyFont="0" applyBorder="0">
      <alignment horizontal="right"/>
    </xf>
    <xf numFmtId="169" fontId="5" fillId="18" borderId="0" applyFont="0" applyBorder="0" applyAlignment="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165" fontId="5" fillId="19" borderId="0" applyFont="0" applyBorder="0" applyAlignment="0">
      <alignment horizontal="right"/>
      <protection locked="0"/>
    </xf>
    <xf numFmtId="165" fontId="5" fillId="19" borderId="0" applyFont="0" applyBorder="0" applyAlignment="0">
      <alignment horizontal="right"/>
      <protection locked="0"/>
    </xf>
    <xf numFmtId="165" fontId="5" fillId="19" borderId="0" applyFont="0" applyBorder="0" applyAlignment="0">
      <alignment horizontal="right"/>
      <protection locked="0"/>
    </xf>
    <xf numFmtId="165" fontId="5" fillId="19" borderId="0" applyFont="0" applyBorder="0" applyAlignment="0">
      <alignment horizontal="right"/>
      <protection locked="0"/>
    </xf>
    <xf numFmtId="165" fontId="5" fillId="19" borderId="0" applyFont="0" applyBorder="0" applyAlignment="0">
      <alignment horizontal="right"/>
      <protection locked="0"/>
    </xf>
    <xf numFmtId="165" fontId="5" fillId="45" borderId="0" applyFont="0" applyBorder="0" applyAlignment="0">
      <alignment horizontal="right"/>
      <protection locked="0"/>
    </xf>
    <xf numFmtId="10" fontId="5" fillId="45" borderId="0" applyFont="0" applyBorder="0">
      <alignment horizontal="right"/>
      <protection locked="0"/>
    </xf>
    <xf numFmtId="165" fontId="5" fillId="45" borderId="0" applyFont="0" applyBorder="0" applyAlignment="0">
      <alignment horizontal="right"/>
      <protection locked="0"/>
    </xf>
    <xf numFmtId="3" fontId="5" fillId="46" borderId="0" applyFont="0" applyBorder="0">
      <protection locked="0"/>
    </xf>
    <xf numFmtId="169" fontId="46" fillId="46" borderId="0" applyBorder="0" applyAlignment="0">
      <protection locked="0"/>
    </xf>
    <xf numFmtId="186" fontId="5" fillId="47" borderId="0" applyFont="0" applyBorder="0">
      <alignment horizontal="right"/>
      <protection locked="0"/>
    </xf>
    <xf numFmtId="186" fontId="5" fillId="47" borderId="0" applyFont="0" applyBorder="0">
      <alignment horizontal="right"/>
      <protection locked="0"/>
    </xf>
    <xf numFmtId="186" fontId="5" fillId="47" borderId="0" applyFont="0" applyBorder="0">
      <alignment horizontal="right"/>
      <protection locked="0"/>
    </xf>
    <xf numFmtId="165" fontId="5" fillId="18" borderId="0" applyFont="0" applyBorder="0">
      <alignment horizontal="right"/>
      <protection locked="0"/>
    </xf>
    <xf numFmtId="165" fontId="5" fillId="18" borderId="0" applyFont="0" applyBorder="0">
      <alignment horizontal="right"/>
      <protection locked="0"/>
    </xf>
    <xf numFmtId="165" fontId="5" fillId="18" borderId="0" applyFont="0" applyBorder="0">
      <alignment horizontal="right"/>
      <protection locked="0"/>
    </xf>
    <xf numFmtId="181" fontId="1" fillId="12" borderId="21">
      <protection locked="0"/>
    </xf>
    <xf numFmtId="181" fontId="1" fillId="12" borderId="21">
      <protection locked="0"/>
    </xf>
    <xf numFmtId="181" fontId="1" fillId="12" borderId="21">
      <protection locked="0"/>
    </xf>
    <xf numFmtId="49" fontId="1" fillId="12" borderId="21" applyFont="0" applyAlignment="0">
      <alignment horizontal="left" vertical="center" wrapText="1"/>
      <protection locked="0"/>
    </xf>
    <xf numFmtId="49" fontId="1" fillId="12" borderId="21" applyFont="0" applyAlignment="0">
      <alignment horizontal="left" vertical="center" wrapText="1"/>
      <protection locked="0"/>
    </xf>
    <xf numFmtId="49" fontId="1" fillId="12" borderId="21" applyFont="0" applyAlignment="0">
      <alignment horizontal="left" vertical="center" wrapText="1"/>
      <protection locked="0"/>
    </xf>
    <xf numFmtId="169" fontId="57" fillId="48" borderId="0" applyBorder="0" applyAlignment="0"/>
    <xf numFmtId="0" fontId="29" fillId="10" borderId="0"/>
    <xf numFmtId="0" fontId="58" fillId="0" borderId="27" applyNumberFormat="0" applyFill="0" applyAlignment="0" applyProtection="0"/>
    <xf numFmtId="182" fontId="28" fillId="10" borderId="17" applyFont="0" applyBorder="0" applyAlignment="0"/>
    <xf numFmtId="169" fontId="46" fillId="10" borderId="0" applyFont="0" applyBorder="0" applyAlignment="0"/>
    <xf numFmtId="187" fontId="59" fillId="0" borderId="0"/>
    <xf numFmtId="0" fontId="22" fillId="0" borderId="0" applyFill="0" applyBorder="0">
      <alignment horizontal="left" vertical="center"/>
    </xf>
    <xf numFmtId="0" fontId="60" fillId="24" borderId="0" applyNumberFormat="0" applyBorder="0" applyAlignment="0" applyProtection="0"/>
    <xf numFmtId="181" fontId="1" fillId="17" borderId="21"/>
    <xf numFmtId="181" fontId="1" fillId="17" borderId="21"/>
    <xf numFmtId="181" fontId="1" fillId="17" borderId="21"/>
    <xf numFmtId="188" fontId="61" fillId="0" borderId="0"/>
    <xf numFmtId="0" fontId="5" fillId="0" borderId="0"/>
    <xf numFmtId="0" fontId="5" fillId="11" borderId="0"/>
    <xf numFmtId="0" fontId="5" fillId="0" borderId="0"/>
    <xf numFmtId="0" fontId="5" fillId="11" borderId="0"/>
    <xf numFmtId="0" fontId="1" fillId="0" borderId="0"/>
    <xf numFmtId="0" fontId="5" fillId="0" borderId="0" applyFill="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11"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11" borderId="0"/>
    <xf numFmtId="0" fontId="5" fillId="11" borderId="0"/>
    <xf numFmtId="0" fontId="5" fillId="0" borderId="0"/>
    <xf numFmtId="0" fontId="5" fillId="11" borderId="0"/>
    <xf numFmtId="0" fontId="5" fillId="0" borderId="0"/>
    <xf numFmtId="0" fontId="39" fillId="0" borderId="0"/>
    <xf numFmtId="0" fontId="20" fillId="0" borderId="0"/>
    <xf numFmtId="0" fontId="20" fillId="0" borderId="0"/>
    <xf numFmtId="0" fontId="5" fillId="0" borderId="0"/>
    <xf numFmtId="0" fontId="5" fillId="0" borderId="0"/>
    <xf numFmtId="0" fontId="5" fillId="0" borderId="0"/>
    <xf numFmtId="0" fontId="5" fillId="0" borderId="0"/>
    <xf numFmtId="0" fontId="5" fillId="0" borderId="0"/>
    <xf numFmtId="0" fontId="5" fillId="0" borderId="0" applyFill="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11" borderId="0"/>
    <xf numFmtId="0" fontId="5" fillId="11" borderId="0"/>
    <xf numFmtId="0" fontId="5" fillId="0" borderId="0"/>
    <xf numFmtId="0" fontId="5" fillId="11" borderId="0"/>
    <xf numFmtId="0" fontId="1" fillId="0" borderId="0"/>
    <xf numFmtId="0" fontId="1" fillId="0" borderId="0"/>
    <xf numFmtId="0" fontId="1" fillId="0" borderId="0"/>
    <xf numFmtId="0" fontId="5" fillId="0" borderId="0"/>
    <xf numFmtId="0" fontId="5" fillId="0" borderId="0"/>
    <xf numFmtId="0" fontId="5" fillId="0" borderId="0"/>
    <xf numFmtId="0" fontId="1" fillId="0" borderId="0">
      <protection locked="0"/>
    </xf>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pplyFill="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20" fillId="0" borderId="0"/>
    <xf numFmtId="0" fontId="32" fillId="0" borderId="0"/>
    <xf numFmtId="0" fontId="5" fillId="0" borderId="0"/>
    <xf numFmtId="0" fontId="5" fillId="11"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189" fontId="5" fillId="0" borderId="0" applyFill="0" applyBorder="0"/>
    <xf numFmtId="189" fontId="5" fillId="0" borderId="0" applyFill="0" applyBorder="0"/>
    <xf numFmtId="189" fontId="5" fillId="0" borderId="0" applyFill="0" applyBorder="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9" fontId="63" fillId="0" borderId="0"/>
    <xf numFmtId="0" fontId="49" fillId="0" borderId="0" applyFill="0" applyBorder="0">
      <alignment vertical="center"/>
    </xf>
    <xf numFmtId="0" fontId="38" fillId="0" borderId="0" applyNumberFormat="0" applyFont="0" applyFill="0" applyBorder="0" applyAlignment="0" applyProtection="0">
      <alignment horizontal="left"/>
    </xf>
    <xf numFmtId="15" fontId="38" fillId="0" borderId="0" applyFont="0" applyFill="0" applyBorder="0" applyAlignment="0" applyProtection="0"/>
    <xf numFmtId="4" fontId="38" fillId="0" borderId="0" applyFont="0" applyFill="0" applyBorder="0" applyAlignment="0" applyProtection="0"/>
    <xf numFmtId="190" fontId="64" fillId="0" borderId="11"/>
    <xf numFmtId="0" fontId="65" fillId="0" borderId="18">
      <alignment horizontal="center"/>
    </xf>
    <xf numFmtId="0" fontId="65" fillId="0" borderId="18">
      <alignment horizontal="center"/>
    </xf>
    <xf numFmtId="0" fontId="65" fillId="0" borderId="18">
      <alignment horizontal="center"/>
    </xf>
    <xf numFmtId="0" fontId="65" fillId="0" borderId="18">
      <alignment horizontal="center"/>
    </xf>
    <xf numFmtId="0" fontId="65" fillId="0" borderId="18">
      <alignment horizontal="center"/>
    </xf>
    <xf numFmtId="0" fontId="65" fillId="0" borderId="18">
      <alignment horizontal="center"/>
    </xf>
    <xf numFmtId="0" fontId="65" fillId="0" borderId="18">
      <alignment horizontal="center"/>
    </xf>
    <xf numFmtId="3" fontId="38" fillId="0" borderId="0" applyFont="0" applyFill="0" applyBorder="0" applyAlignment="0" applyProtection="0"/>
    <xf numFmtId="0" fontId="38" fillId="49" borderId="0" applyNumberFormat="0" applyFont="0" applyBorder="0" applyAlignment="0" applyProtection="0"/>
    <xf numFmtId="191" fontId="5" fillId="0" borderId="0"/>
    <xf numFmtId="191" fontId="5" fillId="0" borderId="0"/>
    <xf numFmtId="191" fontId="5" fillId="0" borderId="0"/>
    <xf numFmtId="192" fontId="29" fillId="0" borderId="0" applyFill="0" applyBorder="0">
      <alignment horizontal="right" vertical="center"/>
    </xf>
    <xf numFmtId="193" fontId="29" fillId="0" borderId="0" applyFill="0" applyBorder="0">
      <alignment horizontal="right" vertical="center"/>
    </xf>
    <xf numFmtId="194" fontId="29" fillId="0" borderId="0" applyFill="0" applyBorder="0">
      <alignment horizontal="right" vertical="center"/>
    </xf>
    <xf numFmtId="181" fontId="23" fillId="12" borderId="20">
      <alignment horizontal="right" indent="2"/>
      <protection locked="0"/>
    </xf>
    <xf numFmtId="0" fontId="5" fillId="22" borderId="0" applyNumberFormat="0" applyFont="0" applyBorder="0" applyAlignment="0" applyProtection="0"/>
    <xf numFmtId="0" fontId="5" fillId="22" borderId="0" applyNumberFormat="0" applyFont="0" applyBorder="0" applyAlignment="0" applyProtection="0"/>
    <xf numFmtId="0" fontId="5" fillId="23" borderId="0" applyNumberFormat="0" applyFont="0" applyBorder="0" applyAlignment="0" applyProtection="0"/>
    <xf numFmtId="0" fontId="5" fillId="23" borderId="0" applyNumberFormat="0" applyFont="0" applyBorder="0" applyAlignment="0" applyProtection="0"/>
    <xf numFmtId="0" fontId="5" fillId="25" borderId="0" applyNumberFormat="0" applyFont="0" applyBorder="0" applyAlignment="0" applyProtection="0"/>
    <xf numFmtId="0" fontId="5" fillId="25" borderId="0" applyNumberFormat="0" applyFont="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25" borderId="0" applyNumberFormat="0" applyFont="0" applyBorder="0" applyAlignment="0" applyProtection="0"/>
    <xf numFmtId="0" fontId="5" fillId="25" borderId="0" applyNumberFormat="0" applyFont="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Border="0" applyAlignment="0" applyProtection="0"/>
    <xf numFmtId="0" fontId="5" fillId="0" borderId="0" applyNumberFormat="0" applyFont="0" applyBorder="0" applyAlignment="0" applyProtection="0"/>
    <xf numFmtId="0" fontId="66" fillId="0" borderId="0" applyNumberFormat="0" applyFill="0" applyBorder="0" applyAlignment="0" applyProtection="0"/>
    <xf numFmtId="0" fontId="21" fillId="5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2" fillId="0" borderId="0"/>
    <xf numFmtId="0" fontId="27" fillId="0" borderId="0"/>
    <xf numFmtId="15" fontId="5" fillId="0" borderId="0"/>
    <xf numFmtId="15" fontId="5" fillId="0" borderId="0"/>
    <xf numFmtId="15" fontId="5" fillId="0" borderId="0"/>
    <xf numFmtId="10" fontId="5" fillId="0" borderId="0"/>
    <xf numFmtId="10" fontId="5" fillId="0" borderId="0"/>
    <xf numFmtId="10" fontId="5" fillId="0" borderId="0"/>
    <xf numFmtId="0" fontId="67" fillId="15" borderId="6" applyBorder="0" applyProtection="0">
      <alignment horizontal="centerContinuous" vertical="center"/>
    </xf>
    <xf numFmtId="0" fontId="68" fillId="0" borderId="0" applyBorder="0" applyProtection="0">
      <alignment vertical="center"/>
    </xf>
    <xf numFmtId="0" fontId="69" fillId="0" borderId="0">
      <alignment horizontal="left"/>
    </xf>
    <xf numFmtId="0" fontId="69" fillId="0" borderId="8" applyFill="0" applyBorder="0" applyProtection="0">
      <alignment horizontal="left" vertical="top"/>
    </xf>
    <xf numFmtId="0" fontId="21" fillId="14" borderId="0">
      <alignment horizontal="left" vertical="center"/>
      <protection locked="0"/>
    </xf>
    <xf numFmtId="0" fontId="26" fillId="13" borderId="0">
      <alignment vertical="center"/>
      <protection locked="0"/>
    </xf>
    <xf numFmtId="49" fontId="5" fillId="0" borderId="0" applyFont="0" applyFill="0" applyBorder="0" applyAlignment="0" applyProtection="0"/>
    <xf numFmtId="0" fontId="70" fillId="0" borderId="0"/>
    <xf numFmtId="49" fontId="5" fillId="0" borderId="0" applyFont="0" applyFill="0" applyBorder="0" applyAlignment="0" applyProtection="0"/>
    <xf numFmtId="0" fontId="71" fillId="0" borderId="0"/>
    <xf numFmtId="0" fontId="71" fillId="0" borderId="0"/>
    <xf numFmtId="0" fontId="70" fillId="0" borderId="0"/>
    <xf numFmtId="187" fontId="72" fillId="0" borderId="0"/>
    <xf numFmtId="0" fontId="66" fillId="0" borderId="0" applyNumberFormat="0" applyFill="0" applyBorder="0" applyAlignment="0" applyProtection="0"/>
    <xf numFmtId="0" fontId="73" fillId="0" borderId="0" applyFill="0" applyBorder="0">
      <alignment horizontal="left" vertical="center"/>
      <protection locked="0"/>
    </xf>
    <xf numFmtId="0" fontId="70" fillId="0" borderId="0"/>
    <xf numFmtId="0" fontId="74" fillId="0" borderId="0" applyFill="0" applyBorder="0">
      <alignment horizontal="left" vertical="center"/>
      <protection locked="0"/>
    </xf>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75" fillId="0" borderId="0" applyNumberFormat="0" applyFill="0" applyBorder="0" applyAlignment="0" applyProtection="0"/>
    <xf numFmtId="195" fontId="5" fillId="0" borderId="6" applyBorder="0" applyProtection="0">
      <alignment horizontal="right"/>
    </xf>
    <xf numFmtId="195" fontId="5" fillId="0" borderId="6" applyBorder="0" applyProtection="0">
      <alignment horizontal="right"/>
    </xf>
    <xf numFmtId="195" fontId="5" fillId="0" borderId="6" applyBorder="0" applyProtection="0">
      <alignment horizontal="right"/>
    </xf>
    <xf numFmtId="0" fontId="5" fillId="0" borderId="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4"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5" fillId="11" borderId="0"/>
    <xf numFmtId="0" fontId="5" fillId="11" borderId="0"/>
    <xf numFmtId="0" fontId="5" fillId="11"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65" fillId="0" borderId="18">
      <alignment horizontal="center"/>
    </xf>
    <xf numFmtId="0" fontId="65" fillId="0" borderId="18">
      <alignment horizontal="center"/>
    </xf>
    <xf numFmtId="0" fontId="65" fillId="0" borderId="18">
      <alignment horizontal="center"/>
    </xf>
    <xf numFmtId="0" fontId="65" fillId="0" borderId="18">
      <alignment horizontal="center"/>
    </xf>
    <xf numFmtId="0" fontId="65" fillId="0" borderId="18">
      <alignment horizontal="center"/>
    </xf>
    <xf numFmtId="0" fontId="65" fillId="0" borderId="18">
      <alignment horizontal="center"/>
    </xf>
    <xf numFmtId="0" fontId="65" fillId="0" borderId="18">
      <alignment horizontal="center"/>
    </xf>
    <xf numFmtId="0" fontId="20" fillId="23" borderId="0" applyNumberFormat="0" applyBorder="0" applyAlignment="0" applyProtection="0"/>
    <xf numFmtId="0" fontId="20" fillId="51" borderId="0" applyNumberFormat="0" applyBorder="0" applyAlignment="0" applyProtection="0"/>
    <xf numFmtId="0" fontId="20" fillId="25" borderId="0" applyNumberFormat="0" applyBorder="0" applyAlignment="0" applyProtection="0"/>
    <xf numFmtId="0" fontId="20" fillId="52"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165" fontId="5" fillId="10" borderId="0" applyNumberFormat="0" applyFont="0" applyBorder="0" applyAlignment="0">
      <alignment horizontal="right"/>
    </xf>
    <xf numFmtId="165" fontId="5" fillId="10" borderId="0" applyNumberFormat="0" applyFont="0" applyBorder="0" applyAlignment="0">
      <alignment horizontal="right"/>
    </xf>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6" fillId="23" borderId="22" applyNumberFormat="0" applyAlignment="0" applyProtection="0"/>
    <xf numFmtId="0" fontId="37" fillId="40" borderId="23" applyNumberFormat="0" applyAlignment="0" applyProtection="0"/>
    <xf numFmtId="0" fontId="37" fillId="40" borderId="23" applyNumberFormat="0" applyAlignment="0" applyProtection="0"/>
    <xf numFmtId="167" fontId="5" fillId="0" borderId="0" applyFont="0" applyFill="0" applyBorder="0" applyAlignment="0" applyProtection="0"/>
    <xf numFmtId="167" fontId="76" fillId="0" borderId="0" applyFont="0" applyFill="0" applyBorder="0" applyAlignment="0" applyProtection="0"/>
    <xf numFmtId="166" fontId="1" fillId="0" borderId="0" applyFont="0" applyFill="0" applyBorder="0" applyAlignment="0" applyProtection="0"/>
    <xf numFmtId="0" fontId="47" fillId="0" borderId="31" applyNumberFormat="0" applyFill="0" applyAlignment="0" applyProtection="0"/>
    <xf numFmtId="0" fontId="48" fillId="0" borderId="32" applyNumberFormat="0" applyFill="0" applyAlignment="0" applyProtection="0"/>
    <xf numFmtId="0" fontId="48" fillId="0" borderId="32" applyNumberFormat="0" applyFill="0" applyAlignment="0" applyProtection="0"/>
    <xf numFmtId="0" fontId="48" fillId="0" borderId="32" applyNumberFormat="0" applyFill="0" applyAlignment="0" applyProtection="0"/>
    <xf numFmtId="0" fontId="48" fillId="0" borderId="32" applyNumberFormat="0" applyFill="0" applyAlignment="0" applyProtection="0"/>
    <xf numFmtId="0" fontId="77" fillId="0" borderId="0" applyNumberFormat="0" applyFill="0" applyBorder="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0" fontId="56" fillId="21" borderId="22" applyNumberFormat="0" applyAlignment="0" applyProtection="0"/>
    <xf numFmtId="165" fontId="5" fillId="19" borderId="0" applyFont="0" applyBorder="0" applyAlignment="0">
      <alignment horizontal="right"/>
      <protection locked="0"/>
    </xf>
    <xf numFmtId="165" fontId="5" fillId="45" borderId="0" applyFont="0" applyBorder="0" applyAlignment="0">
      <alignment horizontal="right"/>
      <protection locked="0"/>
    </xf>
    <xf numFmtId="165" fontId="5" fillId="45" borderId="0" applyFont="0" applyBorder="0" applyAlignment="0">
      <alignment horizontal="right"/>
      <protection locked="0"/>
    </xf>
    <xf numFmtId="165" fontId="5" fillId="19" borderId="0" applyFont="0" applyBorder="0" applyAlignment="0">
      <alignment horizontal="right"/>
      <protection locked="0"/>
    </xf>
    <xf numFmtId="165" fontId="5" fillId="18" borderId="0" applyFont="0" applyBorder="0">
      <alignment horizontal="right"/>
      <protection locked="0"/>
    </xf>
    <xf numFmtId="165" fontId="5" fillId="18" borderId="0" applyFont="0" applyBorder="0">
      <alignment horizontal="right"/>
      <protection locked="0"/>
    </xf>
    <xf numFmtId="165" fontId="5" fillId="18" borderId="0" applyFont="0" applyBorder="0">
      <alignment horizontal="right"/>
      <protection locked="0"/>
    </xf>
    <xf numFmtId="165" fontId="5" fillId="18" borderId="0" applyFont="0" applyBorder="0">
      <alignment horizontal="right"/>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applyFill="0"/>
    <xf numFmtId="0" fontId="20" fillId="0" borderId="0"/>
    <xf numFmtId="0" fontId="5" fillId="0" borderId="0" applyFill="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5" fillId="22" borderId="28" applyNumberFormat="0" applyFon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0" fontId="62" fillId="23" borderId="29" applyNumberFormat="0" applyAlignment="0" applyProtection="0"/>
    <xf numFmtId="9" fontId="20" fillId="0" borderId="0" applyFont="0" applyFill="0" applyBorder="0" applyAlignment="0" applyProtection="0"/>
    <xf numFmtId="9" fontId="1" fillId="0" borderId="0" applyFont="0" applyFill="0" applyBorder="0" applyAlignment="0" applyProtection="0"/>
    <xf numFmtId="190" fontId="64" fillId="0" borderId="11"/>
    <xf numFmtId="0" fontId="78" fillId="15" borderId="6" applyBorder="0" applyProtection="0">
      <alignment horizontal="centerContinuous" vertical="center"/>
    </xf>
    <xf numFmtId="0" fontId="78" fillId="15" borderId="6" applyBorder="0" applyProtection="0">
      <alignment horizontal="centerContinuous" vertical="center"/>
    </xf>
    <xf numFmtId="0" fontId="78" fillId="15" borderId="6" applyBorder="0" applyProtection="0">
      <alignment horizontal="centerContinuous" vertical="center"/>
    </xf>
    <xf numFmtId="0" fontId="78" fillId="15" borderId="6" applyBorder="0" applyProtection="0">
      <alignment horizontal="centerContinuous" vertical="center"/>
    </xf>
    <xf numFmtId="0" fontId="69" fillId="0" borderId="8" applyFill="0" applyBorder="0" applyProtection="0">
      <alignment horizontal="left" vertical="top"/>
    </xf>
    <xf numFmtId="0" fontId="79" fillId="0" borderId="0"/>
    <xf numFmtId="0" fontId="79" fillId="0" borderId="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0" fontId="10" fillId="0" borderId="30" applyNumberFormat="0" applyFill="0" applyAlignment="0" applyProtection="0"/>
    <xf numFmtId="195" fontId="5" fillId="0" borderId="6" applyBorder="0" applyProtection="0">
      <alignment horizontal="right"/>
    </xf>
    <xf numFmtId="195" fontId="5" fillId="0" borderId="6" applyBorder="0" applyProtection="0">
      <alignment horizontal="right"/>
    </xf>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cellStyleXfs>
  <cellXfs count="142">
    <xf numFmtId="0" fontId="0" fillId="0" borderId="0" xfId="0"/>
    <xf numFmtId="0" fontId="0" fillId="0" borderId="0" xfId="0" applyFill="1"/>
    <xf numFmtId="10" fontId="0" fillId="0" borderId="0" xfId="1" applyNumberFormat="1" applyFont="1"/>
    <xf numFmtId="169" fontId="0" fillId="0" borderId="0" xfId="1" applyNumberFormat="1" applyFont="1" applyFill="1"/>
    <xf numFmtId="0" fontId="0" fillId="0" borderId="1" xfId="0" applyBorder="1"/>
    <xf numFmtId="0" fontId="0" fillId="0" borderId="4" xfId="0" applyBorder="1"/>
    <xf numFmtId="0" fontId="2" fillId="0" borderId="0" xfId="0" applyFont="1"/>
    <xf numFmtId="9" fontId="0" fillId="0" borderId="0" xfId="1" applyFont="1"/>
    <xf numFmtId="10" fontId="0" fillId="0" borderId="0" xfId="0" applyNumberFormat="1"/>
    <xf numFmtId="3" fontId="0" fillId="0" borderId="0" xfId="0" applyNumberFormat="1"/>
    <xf numFmtId="9" fontId="0" fillId="0" borderId="0" xfId="0" applyNumberFormat="1"/>
    <xf numFmtId="9" fontId="0" fillId="0" borderId="0" xfId="1" applyNumberFormat="1" applyFont="1"/>
    <xf numFmtId="170" fontId="0" fillId="0" borderId="0" xfId="0" applyNumberFormat="1"/>
    <xf numFmtId="171" fontId="0" fillId="0" borderId="0" xfId="4" applyNumberFormat="1" applyFont="1"/>
    <xf numFmtId="166" fontId="0" fillId="0" borderId="0" xfId="4" applyNumberFormat="1" applyFont="1"/>
    <xf numFmtId="0" fontId="0" fillId="0" borderId="2" xfId="0" applyBorder="1"/>
    <xf numFmtId="0" fontId="0" fillId="2" borderId="0" xfId="0" applyFill="1"/>
    <xf numFmtId="9" fontId="0" fillId="0" borderId="1" xfId="1" applyFont="1" applyBorder="1"/>
    <xf numFmtId="171" fontId="0" fillId="0" borderId="1" xfId="4" applyNumberFormat="1" applyFont="1" applyBorder="1"/>
    <xf numFmtId="0" fontId="0" fillId="0" borderId="0" xfId="0" applyAlignment="1">
      <alignment vertical="top" wrapText="1"/>
    </xf>
    <xf numFmtId="1" fontId="2" fillId="0" borderId="0" xfId="0" applyNumberFormat="1" applyFont="1"/>
    <xf numFmtId="3" fontId="2" fillId="0" borderId="0" xfId="0" applyNumberFormat="1" applyFont="1"/>
    <xf numFmtId="10" fontId="2" fillId="0" borderId="0" xfId="1" applyNumberFormat="1" applyFont="1"/>
    <xf numFmtId="0" fontId="0" fillId="0" borderId="0" xfId="0" applyFill="1" applyAlignment="1">
      <alignment vertical="top" wrapText="1"/>
    </xf>
    <xf numFmtId="10" fontId="0" fillId="0" borderId="0" xfId="1" applyNumberFormat="1" applyFont="1" applyFill="1"/>
    <xf numFmtId="1" fontId="2" fillId="0" borderId="0" xfId="0" applyNumberFormat="1" applyFont="1" applyFill="1"/>
    <xf numFmtId="168" fontId="0" fillId="0" borderId="1" xfId="0" applyNumberFormat="1" applyFill="1" applyBorder="1"/>
    <xf numFmtId="3" fontId="6" fillId="0" borderId="1" xfId="0" applyNumberFormat="1" applyFont="1" applyBorder="1"/>
    <xf numFmtId="0" fontId="0" fillId="0" borderId="1" xfId="0" applyBorder="1" applyAlignment="1">
      <alignment vertical="top" wrapText="1"/>
    </xf>
    <xf numFmtId="172" fontId="0" fillId="0" borderId="1" xfId="3" applyNumberFormat="1" applyFont="1" applyBorder="1"/>
    <xf numFmtId="3" fontId="0" fillId="0" borderId="1" xfId="0" applyNumberFormat="1" applyBorder="1"/>
    <xf numFmtId="10" fontId="0" fillId="0" borderId="1" xfId="1" applyNumberFormat="1" applyFont="1" applyBorder="1"/>
    <xf numFmtId="10" fontId="0" fillId="0" borderId="1" xfId="0" applyNumberFormat="1" applyBorder="1"/>
    <xf numFmtId="169" fontId="0" fillId="0" borderId="0" xfId="0" applyNumberFormat="1" applyFill="1" applyAlignment="1">
      <alignment horizontal="center"/>
    </xf>
    <xf numFmtId="0" fontId="0" fillId="0" borderId="0" xfId="0" applyAlignment="1">
      <alignment horizontal="center"/>
    </xf>
    <xf numFmtId="169" fontId="0" fillId="0" borderId="0" xfId="0" applyNumberFormat="1" applyAlignment="1">
      <alignment horizontal="center"/>
    </xf>
    <xf numFmtId="0" fontId="0" fillId="0" borderId="0" xfId="0" applyFill="1" applyBorder="1"/>
    <xf numFmtId="0" fontId="2" fillId="0" borderId="1" xfId="0" applyFont="1" applyBorder="1"/>
    <xf numFmtId="0" fontId="0" fillId="0" borderId="0" xfId="0" applyFill="1" applyAlignment="1">
      <alignment horizontal="center"/>
    </xf>
    <xf numFmtId="0" fontId="2" fillId="0" borderId="7" xfId="0" applyFont="1" applyBorder="1"/>
    <xf numFmtId="0" fontId="0" fillId="0" borderId="8" xfId="0" applyBorder="1"/>
    <xf numFmtId="0" fontId="0" fillId="0" borderId="7" xfId="0" applyBorder="1"/>
    <xf numFmtId="0" fontId="0" fillId="0" borderId="10" xfId="0" applyBorder="1"/>
    <xf numFmtId="0" fontId="7" fillId="0" borderId="0" xfId="0" applyFont="1"/>
    <xf numFmtId="10" fontId="7" fillId="0" borderId="0" xfId="0" applyNumberFormat="1" applyFont="1"/>
    <xf numFmtId="10" fontId="8" fillId="0" borderId="0" xfId="0" applyNumberFormat="1" applyFont="1"/>
    <xf numFmtId="10" fontId="2" fillId="0" borderId="1" xfId="1" applyNumberFormat="1" applyFont="1" applyFill="1" applyBorder="1"/>
    <xf numFmtId="10" fontId="0" fillId="0" borderId="3" xfId="0" applyNumberFormat="1" applyBorder="1"/>
    <xf numFmtId="10" fontId="0" fillId="0" borderId="5" xfId="0" applyNumberFormat="1" applyBorder="1"/>
    <xf numFmtId="10" fontId="0" fillId="0" borderId="0" xfId="0" applyNumberFormat="1" applyFill="1" applyAlignment="1">
      <alignment horizontal="center"/>
    </xf>
    <xf numFmtId="0" fontId="6" fillId="0" borderId="0" xfId="0" applyFont="1"/>
    <xf numFmtId="0" fontId="0" fillId="0" borderId="1" xfId="0" applyFill="1" applyBorder="1"/>
    <xf numFmtId="0" fontId="6" fillId="0" borderId="1" xfId="0" applyFont="1" applyFill="1" applyBorder="1"/>
    <xf numFmtId="10" fontId="6" fillId="0" borderId="1" xfId="1" applyNumberFormat="1" applyFont="1" applyBorder="1"/>
    <xf numFmtId="0" fontId="12" fillId="0" borderId="1" xfId="0" applyFont="1" applyBorder="1"/>
    <xf numFmtId="10" fontId="12" fillId="0" borderId="1" xfId="1" applyNumberFormat="1" applyFont="1" applyBorder="1"/>
    <xf numFmtId="172" fontId="10" fillId="0" borderId="0" xfId="0" applyNumberFormat="1" applyFont="1" applyFill="1" applyBorder="1" applyAlignment="1">
      <alignment horizontal="center"/>
    </xf>
    <xf numFmtId="3" fontId="9" fillId="0" borderId="0" xfId="0" applyNumberFormat="1" applyFont="1" applyFill="1" applyBorder="1" applyAlignment="1">
      <alignment horizontal="center" vertical="center"/>
    </xf>
    <xf numFmtId="0" fontId="11" fillId="0" borderId="0" xfId="0" applyFont="1" applyFill="1" applyBorder="1"/>
    <xf numFmtId="0" fontId="2" fillId="0" borderId="0" xfId="0" applyFont="1" applyFill="1" applyBorder="1"/>
    <xf numFmtId="0" fontId="7" fillId="0" borderId="0" xfId="0" applyFont="1" applyFill="1" applyBorder="1"/>
    <xf numFmtId="172" fontId="0" fillId="0" borderId="0" xfId="0" applyNumberFormat="1" applyFill="1" applyBorder="1"/>
    <xf numFmtId="169" fontId="0" fillId="0" borderId="0" xfId="1" applyNumberFormat="1" applyFont="1" applyFill="1" applyBorder="1"/>
    <xf numFmtId="172" fontId="2" fillId="0" borderId="0" xfId="0" applyNumberFormat="1" applyFont="1" applyFill="1" applyBorder="1"/>
    <xf numFmtId="10" fontId="2" fillId="0" borderId="0" xfId="1" applyNumberFormat="1" applyFont="1" applyFill="1" applyBorder="1"/>
    <xf numFmtId="173" fontId="0" fillId="0" borderId="0" xfId="3" applyNumberFormat="1" applyFont="1" applyFill="1" applyBorder="1"/>
    <xf numFmtId="169" fontId="0" fillId="0" borderId="0" xfId="0" applyNumberFormat="1" applyFill="1" applyBorder="1"/>
    <xf numFmtId="0" fontId="0" fillId="0" borderId="0" xfId="0" applyBorder="1"/>
    <xf numFmtId="172" fontId="0" fillId="0" borderId="0" xfId="0" applyNumberFormat="1"/>
    <xf numFmtId="1" fontId="0" fillId="0" borderId="1" xfId="3" applyNumberFormat="1" applyFont="1" applyBorder="1"/>
    <xf numFmtId="171" fontId="0" fillId="0" borderId="1" xfId="4" applyNumberFormat="1" applyFont="1" applyFill="1" applyBorder="1"/>
    <xf numFmtId="0" fontId="13" fillId="0" borderId="12" xfId="9" applyAlignment="1">
      <alignment horizontal="right"/>
    </xf>
    <xf numFmtId="0" fontId="13" fillId="0" borderId="12" xfId="9"/>
    <xf numFmtId="0" fontId="0" fillId="0" borderId="0" xfId="0" applyAlignment="1">
      <alignment horizontal="right"/>
    </xf>
    <xf numFmtId="0" fontId="14" fillId="4" borderId="13" xfId="10" applyAlignment="1">
      <alignment horizontal="right"/>
    </xf>
    <xf numFmtId="174" fontId="15" fillId="5" borderId="13" xfId="11" applyNumberFormat="1"/>
    <xf numFmtId="0" fontId="0" fillId="0" borderId="0" xfId="0" applyAlignment="1">
      <alignment wrapText="1"/>
    </xf>
    <xf numFmtId="175" fontId="16" fillId="0" borderId="0" xfId="0" applyNumberFormat="1" applyFont="1" applyAlignment="1" applyProtection="1">
      <alignment horizontal="left"/>
    </xf>
    <xf numFmtId="176" fontId="0" fillId="0" borderId="0" xfId="0" applyNumberFormat="1"/>
    <xf numFmtId="0" fontId="2" fillId="0" borderId="0" xfId="0" applyFont="1" applyFill="1"/>
    <xf numFmtId="0" fontId="2" fillId="6" borderId="0" xfId="0" applyFont="1" applyFill="1"/>
    <xf numFmtId="0" fontId="0" fillId="0" borderId="0" xfId="0" applyAlignment="1">
      <alignment horizontal="center" vertical="center"/>
    </xf>
    <xf numFmtId="172" fontId="0" fillId="2" borderId="14" xfId="0" applyNumberFormat="1" applyFill="1" applyBorder="1" applyAlignment="1">
      <alignment horizontal="center" vertical="center"/>
    </xf>
    <xf numFmtId="172" fontId="0" fillId="2" borderId="14" xfId="12" applyNumberFormat="1" applyFont="1" applyFill="1" applyBorder="1" applyAlignment="1">
      <alignment horizontal="center" vertical="center"/>
    </xf>
    <xf numFmtId="0" fontId="17" fillId="0" borderId="0" xfId="13"/>
    <xf numFmtId="172" fontId="0" fillId="0" borderId="0" xfId="12" applyNumberFormat="1" applyFont="1" applyAlignment="1">
      <alignment horizontal="center" vertical="center"/>
    </xf>
    <xf numFmtId="172" fontId="0" fillId="0" borderId="0" xfId="0" applyNumberFormat="1" applyAlignment="1">
      <alignment horizontal="center" vertical="center"/>
    </xf>
    <xf numFmtId="0" fontId="2" fillId="6" borderId="0" xfId="0" applyFont="1" applyFill="1" applyAlignment="1">
      <alignment horizontal="center" vertical="center"/>
    </xf>
    <xf numFmtId="0" fontId="0" fillId="0" borderId="15" xfId="0" quotePrefix="1" applyBorder="1"/>
    <xf numFmtId="172" fontId="0" fillId="0" borderId="15" xfId="12" applyNumberFormat="1" applyFont="1" applyBorder="1" applyAlignment="1">
      <alignment horizontal="center" vertical="center"/>
    </xf>
    <xf numFmtId="0" fontId="0" fillId="0" borderId="0" xfId="0" applyFont="1"/>
    <xf numFmtId="169" fontId="0" fillId="0" borderId="0" xfId="1" applyNumberFormat="1" applyFont="1" applyAlignment="1"/>
    <xf numFmtId="177" fontId="0" fillId="0" borderId="0" xfId="12" applyNumberFormat="1" applyFont="1" applyAlignment="1">
      <alignment horizontal="center" vertical="center"/>
    </xf>
    <xf numFmtId="172" fontId="0" fillId="0" borderId="0" xfId="12" applyNumberFormat="1" applyFont="1" applyBorder="1" applyAlignment="1">
      <alignment horizontal="center" vertical="center"/>
    </xf>
    <xf numFmtId="167" fontId="0" fillId="0" borderId="0" xfId="0" applyNumberFormat="1"/>
    <xf numFmtId="0" fontId="0" fillId="0" borderId="0" xfId="0" applyAlignment="1">
      <alignment horizontal="left"/>
    </xf>
    <xf numFmtId="172" fontId="0" fillId="2" borderId="0" xfId="0" applyNumberFormat="1" applyFill="1" applyAlignment="1">
      <alignment horizontal="center" vertical="center"/>
    </xf>
    <xf numFmtId="172" fontId="0" fillId="2" borderId="0" xfId="12" applyNumberFormat="1" applyFont="1" applyFill="1" applyAlignment="1">
      <alignment horizontal="center" vertical="center"/>
    </xf>
    <xf numFmtId="0" fontId="2" fillId="7" borderId="0" xfId="0" applyFont="1" applyFill="1"/>
    <xf numFmtId="178" fontId="0" fillId="0" borderId="1" xfId="0" applyNumberFormat="1" applyFill="1" applyBorder="1"/>
    <xf numFmtId="178" fontId="0" fillId="0" borderId="0" xfId="0" applyNumberFormat="1" applyFill="1"/>
    <xf numFmtId="179" fontId="0" fillId="0" borderId="0" xfId="0" applyNumberFormat="1" applyFill="1" applyBorder="1"/>
    <xf numFmtId="174" fontId="0" fillId="0" borderId="0" xfId="0" applyNumberFormat="1" applyFill="1"/>
    <xf numFmtId="165" fontId="0" fillId="0" borderId="1" xfId="0" applyNumberFormat="1" applyFill="1" applyBorder="1"/>
    <xf numFmtId="165" fontId="0" fillId="0" borderId="16" xfId="0" applyNumberFormat="1" applyFill="1" applyBorder="1"/>
    <xf numFmtId="167" fontId="0" fillId="0" borderId="0" xfId="12" applyFont="1"/>
    <xf numFmtId="10" fontId="0" fillId="0" borderId="1" xfId="1" applyNumberFormat="1" applyFont="1" applyFill="1" applyBorder="1"/>
    <xf numFmtId="169" fontId="0" fillId="0" borderId="0" xfId="0" applyNumberFormat="1" applyFill="1"/>
    <xf numFmtId="3" fontId="6" fillId="0" borderId="1" xfId="0" applyNumberFormat="1" applyFont="1" applyFill="1" applyBorder="1"/>
    <xf numFmtId="0" fontId="6" fillId="0" borderId="0" xfId="0" applyFont="1" applyFill="1"/>
    <xf numFmtId="0" fontId="0" fillId="0" borderId="0" xfId="0" applyFont="1" applyFill="1"/>
    <xf numFmtId="0" fontId="7" fillId="0" borderId="0" xfId="0" applyFont="1" applyFill="1"/>
    <xf numFmtId="0" fontId="2" fillId="0" borderId="7" xfId="0" applyFont="1" applyFill="1" applyBorder="1"/>
    <xf numFmtId="0" fontId="0" fillId="0" borderId="7" xfId="0" applyFill="1" applyBorder="1"/>
    <xf numFmtId="0" fontId="0" fillId="0" borderId="8" xfId="0" applyFill="1" applyBorder="1"/>
    <xf numFmtId="10" fontId="0" fillId="0" borderId="8" xfId="1" applyNumberFormat="1" applyFont="1" applyFill="1" applyBorder="1" applyAlignment="1">
      <alignment horizontal="center" vertical="center"/>
    </xf>
    <xf numFmtId="10" fontId="0" fillId="0" borderId="9" xfId="1" applyNumberFormat="1" applyFont="1" applyFill="1" applyBorder="1" applyAlignment="1">
      <alignment horizontal="center" vertical="center"/>
    </xf>
    <xf numFmtId="10" fontId="0" fillId="0" borderId="7" xfId="1" applyNumberFormat="1" applyFont="1" applyFill="1" applyBorder="1"/>
    <xf numFmtId="10" fontId="0" fillId="0" borderId="10" xfId="1" applyNumberFormat="1" applyFont="1" applyFill="1" applyBorder="1"/>
    <xf numFmtId="10" fontId="0" fillId="0" borderId="11" xfId="1" applyNumberFormat="1" applyFont="1" applyFill="1" applyBorder="1" applyAlignment="1">
      <alignment horizontal="center" vertical="center"/>
    </xf>
    <xf numFmtId="10" fontId="0" fillId="0" borderId="1" xfId="1" applyNumberFormat="1" applyFont="1" applyFill="1" applyBorder="1" applyAlignment="1">
      <alignment horizontal="center" vertical="center"/>
    </xf>
    <xf numFmtId="10" fontId="0" fillId="0" borderId="9" xfId="1" applyNumberFormat="1" applyFont="1" applyBorder="1" applyAlignment="1">
      <alignment horizontal="center" vertical="center"/>
    </xf>
    <xf numFmtId="10" fontId="0" fillId="0" borderId="1" xfId="1" applyNumberFormat="1" applyFont="1" applyBorder="1" applyAlignment="1">
      <alignment horizontal="center" vertical="center"/>
    </xf>
    <xf numFmtId="10" fontId="0" fillId="0" borderId="7" xfId="1" applyNumberFormat="1" applyFont="1" applyBorder="1"/>
    <xf numFmtId="10" fontId="0" fillId="0" borderId="10" xfId="1" applyNumberFormat="1" applyFont="1" applyBorder="1"/>
    <xf numFmtId="10" fontId="0" fillId="0" borderId="3" xfId="0" applyNumberFormat="1" applyFill="1" applyBorder="1"/>
    <xf numFmtId="10" fontId="0" fillId="0" borderId="5" xfId="0" applyNumberFormat="1" applyFill="1" applyBorder="1"/>
    <xf numFmtId="166" fontId="0" fillId="0" borderId="0" xfId="4" applyNumberFormat="1" applyFont="1" applyFill="1"/>
    <xf numFmtId="166" fontId="0" fillId="0" borderId="1" xfId="4" applyNumberFormat="1" applyFont="1" applyFill="1" applyBorder="1"/>
    <xf numFmtId="9" fontId="0" fillId="0" borderId="0" xfId="1" applyFont="1" applyFill="1"/>
    <xf numFmtId="10" fontId="6" fillId="0" borderId="0" xfId="0" applyNumberFormat="1" applyFont="1" applyFill="1"/>
    <xf numFmtId="0" fontId="6" fillId="0" borderId="0" xfId="0" applyFont="1" applyFill="1" applyAlignment="1"/>
    <xf numFmtId="10" fontId="0" fillId="3" borderId="0" xfId="0" applyNumberFormat="1" applyFill="1" applyAlignment="1">
      <alignment horizontal="center"/>
    </xf>
    <xf numFmtId="10" fontId="0" fillId="3" borderId="0" xfId="1" applyNumberFormat="1" applyFont="1" applyFill="1"/>
    <xf numFmtId="10" fontId="0" fillId="3" borderId="0" xfId="0" applyNumberFormat="1" applyFill="1"/>
    <xf numFmtId="0" fontId="0" fillId="0" borderId="0" xfId="0"/>
    <xf numFmtId="10" fontId="0" fillId="0" borderId="0" xfId="0" applyNumberFormat="1" applyFill="1"/>
    <xf numFmtId="0" fontId="0" fillId="3" borderId="7" xfId="0" applyFill="1" applyBorder="1"/>
    <xf numFmtId="0" fontId="6" fillId="0" borderId="6" xfId="0" applyFont="1" applyBorder="1" applyAlignment="1">
      <alignment horizontal="center"/>
    </xf>
    <xf numFmtId="0" fontId="0" fillId="0" borderId="6" xfId="0" applyFill="1" applyBorder="1" applyAlignment="1">
      <alignment horizontal="center"/>
    </xf>
    <xf numFmtId="0" fontId="0" fillId="3" borderId="0" xfId="0" applyFill="1" applyAlignment="1">
      <alignment horizontal="center" wrapText="1"/>
    </xf>
    <xf numFmtId="0" fontId="0" fillId="3" borderId="0" xfId="0" applyFill="1" applyAlignment="1">
      <alignment horizontal="center"/>
    </xf>
  </cellXfs>
  <cellStyles count="924">
    <cellStyle name=" 1" xfId="15"/>
    <cellStyle name=" 1 2" xfId="17"/>
    <cellStyle name=" 1 2 2" xfId="19"/>
    <cellStyle name=" 1 2 3" xfId="45"/>
    <cellStyle name=" 1 3" xfId="16"/>
    <cellStyle name=" 1 3 2" xfId="36"/>
    <cellStyle name=" 1 4" xfId="18"/>
    <cellStyle name=" 1_29(d) - Gas extensions -tariffs" xfId="39"/>
    <cellStyle name="_3GIS model v2.77_Distribution Business_Retail Fin Perform " xfId="20"/>
    <cellStyle name="_3GIS model v2.77_Fleet Overhead Costs 2_Retail Fin Perform " xfId="21"/>
    <cellStyle name="_3GIS model v2.77_Fleet Overhead Costs_Retail Fin Perform " xfId="22"/>
    <cellStyle name="_3GIS model v2.77_Forecast 2_Retail Fin Perform " xfId="23"/>
    <cellStyle name="_3GIS model v2.77_Forecast_Retail Fin Perform " xfId="24"/>
    <cellStyle name="_3GIS model v2.77_Funding &amp; Cashflow_1_Retail Fin Perform " xfId="25"/>
    <cellStyle name="_3GIS model v2.77_Funding &amp; Cashflow_Retail Fin Perform " xfId="26"/>
    <cellStyle name="_3GIS model v2.77_Group P&amp;L_1_Retail Fin Perform " xfId="27"/>
    <cellStyle name="_3GIS model v2.77_Group P&amp;L_Retail Fin Perform " xfId="28"/>
    <cellStyle name="_3GIS model v2.77_Opening  Detailed BS_Retail Fin Perform " xfId="29"/>
    <cellStyle name="_3GIS model v2.77_OUTPUT DB_Retail Fin Perform " xfId="30"/>
    <cellStyle name="_3GIS model v2.77_OUTPUT EB_Retail Fin Perform " xfId="31"/>
    <cellStyle name="_3GIS model v2.77_Report_Retail Fin Perform " xfId="32"/>
    <cellStyle name="_3GIS model v2.77_Retail Fin Perform " xfId="33"/>
    <cellStyle name="_3GIS model v2.77_Sheet2 2_Retail Fin Perform " xfId="34"/>
    <cellStyle name="_3GIS model v2.77_Sheet2_Retail Fin Perform " xfId="35"/>
    <cellStyle name="_Capex" xfId="51"/>
    <cellStyle name="_Capex 2" xfId="52"/>
    <cellStyle name="_Capex_29(d) - Gas extensions -tariffs" xfId="53"/>
    <cellStyle name="_UED AMP 2009-14 Final 250309 Less PU" xfId="54"/>
    <cellStyle name="_UED AMP 2009-14 Final 250309 Less PU_1011 monthly" xfId="55"/>
    <cellStyle name="20% - Accent1 2" xfId="56"/>
    <cellStyle name="20% - Accent1 2 2" xfId="594"/>
    <cellStyle name="20% - Accent1 3" xfId="57"/>
    <cellStyle name="20% - Accent2 2" xfId="58"/>
    <cellStyle name="20% - Accent3 2" xfId="59"/>
    <cellStyle name="20% - Accent4 2" xfId="60"/>
    <cellStyle name="20% - Accent5 2" xfId="61"/>
    <cellStyle name="20% - Accent5 2 2" xfId="595"/>
    <cellStyle name="20% - Accent6 2" xfId="62"/>
    <cellStyle name="40% - Accent1 2" xfId="63"/>
    <cellStyle name="40% - Accent1 2 2" xfId="596"/>
    <cellStyle name="40% - Accent1 3" xfId="64"/>
    <cellStyle name="40% - Accent2 2" xfId="65"/>
    <cellStyle name="40% - Accent3 2" xfId="66"/>
    <cellStyle name="40% - Accent4 2" xfId="67"/>
    <cellStyle name="40% - Accent5 2" xfId="68"/>
    <cellStyle name="40% - Accent5 2 2" xfId="597"/>
    <cellStyle name="40% - Accent6 2" xfId="69"/>
    <cellStyle name="60% - Accent1 2" xfId="70"/>
    <cellStyle name="60% - Accent1 2 2" xfId="598"/>
    <cellStyle name="60% - Accent2 2" xfId="71"/>
    <cellStyle name="60% - Accent3 2" xfId="72"/>
    <cellStyle name="60% - Accent4 2" xfId="73"/>
    <cellStyle name="60% - Accent5 2" xfId="74"/>
    <cellStyle name="60% - Accent5 2 2" xfId="599"/>
    <cellStyle name="60% - Accent6 2" xfId="75"/>
    <cellStyle name="Accent1 - 20%" xfId="76"/>
    <cellStyle name="Accent1 - 40%" xfId="77"/>
    <cellStyle name="Accent1 - 60%" xfId="78"/>
    <cellStyle name="Accent1 2" xfId="79"/>
    <cellStyle name="Accent1 3" xfId="563"/>
    <cellStyle name="Accent1 4" xfId="564"/>
    <cellStyle name="Accent1 5" xfId="565"/>
    <cellStyle name="Accent2 - 20%" xfId="80"/>
    <cellStyle name="Accent2 - 40%" xfId="81"/>
    <cellStyle name="Accent2 - 60%" xfId="82"/>
    <cellStyle name="Accent2 2" xfId="83"/>
    <cellStyle name="Accent2 3" xfId="566"/>
    <cellStyle name="Accent2 4" xfId="567"/>
    <cellStyle name="Accent2 5" xfId="568"/>
    <cellStyle name="Accent3 - 20%" xfId="84"/>
    <cellStyle name="Accent3 - 40%" xfId="85"/>
    <cellStyle name="Accent3 - 60%" xfId="86"/>
    <cellStyle name="Accent3 2" xfId="87"/>
    <cellStyle name="Accent3 3" xfId="569"/>
    <cellStyle name="Accent3 4" xfId="570"/>
    <cellStyle name="Accent3 5" xfId="571"/>
    <cellStyle name="Accent4 - 20%" xfId="88"/>
    <cellStyle name="Accent4 - 40%" xfId="89"/>
    <cellStyle name="Accent4 - 60%" xfId="90"/>
    <cellStyle name="Accent4 2" xfId="91"/>
    <cellStyle name="Accent4 3" xfId="572"/>
    <cellStyle name="Accent4 4" xfId="573"/>
    <cellStyle name="Accent4 5" xfId="574"/>
    <cellStyle name="Accent5 - 20%" xfId="92"/>
    <cellStyle name="Accent5 - 40%" xfId="93"/>
    <cellStyle name="Accent5 - 60%" xfId="94"/>
    <cellStyle name="Accent5 2" xfId="95"/>
    <cellStyle name="Accent5 3" xfId="575"/>
    <cellStyle name="Accent5 4" xfId="576"/>
    <cellStyle name="Accent5 5" xfId="577"/>
    <cellStyle name="Accent6 - 20%" xfId="96"/>
    <cellStyle name="Accent6 - 40%" xfId="97"/>
    <cellStyle name="Accent6 - 60%" xfId="98"/>
    <cellStyle name="Accent6 2" xfId="99"/>
    <cellStyle name="Accent6 3" xfId="578"/>
    <cellStyle name="Accent6 4" xfId="579"/>
    <cellStyle name="Accent6 5" xfId="580"/>
    <cellStyle name="Agara" xfId="100"/>
    <cellStyle name="B79812_.wvu.PrintTitlest" xfId="101"/>
    <cellStyle name="Bad 2" xfId="102"/>
    <cellStyle name="Black" xfId="103"/>
    <cellStyle name="Blockout" xfId="104"/>
    <cellStyle name="Blockout 2" xfId="105"/>
    <cellStyle name="Blockout 2 2" xfId="600"/>
    <cellStyle name="Blockout 3" xfId="106"/>
    <cellStyle name="Blockout 4" xfId="601"/>
    <cellStyle name="Blue" xfId="107"/>
    <cellStyle name="Calculation" xfId="11" builtinId="22"/>
    <cellStyle name="Calculation 2" xfId="108"/>
    <cellStyle name="Calculation 2 2" xfId="109"/>
    <cellStyle name="Calculation 2 2 2" xfId="602"/>
    <cellStyle name="Calculation 2 2 2 2" xfId="603"/>
    <cellStyle name="Calculation 2 2 3" xfId="604"/>
    <cellStyle name="Calculation 2 2 3 2" xfId="605"/>
    <cellStyle name="Calculation 2 2 4" xfId="606"/>
    <cellStyle name="Calculation 2 2 5" xfId="607"/>
    <cellStyle name="Calculation 2 3" xfId="110"/>
    <cellStyle name="Calculation 2 3 2" xfId="608"/>
    <cellStyle name="Calculation 2 3 2 2" xfId="609"/>
    <cellStyle name="Calculation 2 3 3" xfId="610"/>
    <cellStyle name="Calculation 2 3 3 2" xfId="611"/>
    <cellStyle name="Calculation 2 3 4" xfId="612"/>
    <cellStyle name="Calculation 2 3 5" xfId="613"/>
    <cellStyle name="Calculation 2 4" xfId="614"/>
    <cellStyle name="Calculation 2 4 2" xfId="615"/>
    <cellStyle name="Calculation 2 4 2 2" xfId="616"/>
    <cellStyle name="Calculation 2 4 3" xfId="617"/>
    <cellStyle name="Calculation 2 4 3 2" xfId="618"/>
    <cellStyle name="Calculation 2 4 4" xfId="619"/>
    <cellStyle name="Calculation 2 5" xfId="620"/>
    <cellStyle name="Calculation 2 5 2" xfId="621"/>
    <cellStyle name="Calculation 2 5 2 2" xfId="622"/>
    <cellStyle name="Calculation 2 5 3" xfId="623"/>
    <cellStyle name="Calculation 2 5 3 2" xfId="624"/>
    <cellStyle name="Calculation 2 5 4" xfId="625"/>
    <cellStyle name="Calculation 2 6" xfId="626"/>
    <cellStyle name="Calculation 2 7" xfId="627"/>
    <cellStyle name="Check Cell 2" xfId="111"/>
    <cellStyle name="Check Cell 2 2" xfId="628"/>
    <cellStyle name="Check Cell 2 2 2" xfId="629"/>
    <cellStyle name="Check Cell 2 2 2 2" xfId="112"/>
    <cellStyle name="Comma" xfId="3" builtinId="3"/>
    <cellStyle name="Comma [0]7Z_87C" xfId="113"/>
    <cellStyle name="Comma 0" xfId="114"/>
    <cellStyle name="Comma 1" xfId="115"/>
    <cellStyle name="Comma 1 2" xfId="116"/>
    <cellStyle name="Comma 10" xfId="117"/>
    <cellStyle name="Comma 11" xfId="118"/>
    <cellStyle name="Comma 12" xfId="14"/>
    <cellStyle name="Comma 2" xfId="5"/>
    <cellStyle name="Comma 2 2" xfId="120"/>
    <cellStyle name="Comma 2 2 2" xfId="121"/>
    <cellStyle name="Comma 2 2 3" xfId="122"/>
    <cellStyle name="Comma 2 3" xfId="123"/>
    <cellStyle name="Comma 2 3 2" xfId="124"/>
    <cellStyle name="Comma 2 4" xfId="125"/>
    <cellStyle name="Comma 2 5" xfId="126"/>
    <cellStyle name="Comma 2 5 2" xfId="630"/>
    <cellStyle name="Comma 2 6" xfId="127"/>
    <cellStyle name="Comma 2 7" xfId="119"/>
    <cellStyle name="Comma 3" xfId="12"/>
    <cellStyle name="Comma 3 2" xfId="129"/>
    <cellStyle name="Comma 3 2 2" xfId="130"/>
    <cellStyle name="Comma 3 3" xfId="131"/>
    <cellStyle name="Comma 3 3 2" xfId="132"/>
    <cellStyle name="Comma 3 4" xfId="133"/>
    <cellStyle name="Comma 3 5" xfId="134"/>
    <cellStyle name="Comma 3 6" xfId="135"/>
    <cellStyle name="Comma 3 7" xfId="128"/>
    <cellStyle name="Comma 4" xfId="136"/>
    <cellStyle name="Comma 4 2" xfId="137"/>
    <cellStyle name="Comma 5" xfId="138"/>
    <cellStyle name="Comma 5 2" xfId="631"/>
    <cellStyle name="Comma 6" xfId="139"/>
    <cellStyle name="Comma 7" xfId="140"/>
    <cellStyle name="Comma 8" xfId="141"/>
    <cellStyle name="Comma 9" xfId="142"/>
    <cellStyle name="Comma 9 2" xfId="143"/>
    <cellStyle name="Comma 9 3" xfId="144"/>
    <cellStyle name="Comma0" xfId="145"/>
    <cellStyle name="Currency" xfId="4" builtinId="4"/>
    <cellStyle name="Currency 11" xfId="146"/>
    <cellStyle name="Currency 11 2" xfId="147"/>
    <cellStyle name="Currency 2" xfId="148"/>
    <cellStyle name="Currency 2 2" xfId="149"/>
    <cellStyle name="Currency 2 3" xfId="150"/>
    <cellStyle name="Currency 3" xfId="151"/>
    <cellStyle name="Currency 3 2" xfId="152"/>
    <cellStyle name="Currency 4" xfId="153"/>
    <cellStyle name="Currency 4 2" xfId="154"/>
    <cellStyle name="Currency 5" xfId="155"/>
    <cellStyle name="Currency 5 2" xfId="632"/>
    <cellStyle name="Currency 6" xfId="156"/>
    <cellStyle name="Currency 6 2" xfId="157"/>
    <cellStyle name="Currency 6 3" xfId="158"/>
    <cellStyle name="Currency 7" xfId="159"/>
    <cellStyle name="D4_B8B1_005004B79812_.wvu.PrintTitlest" xfId="160"/>
    <cellStyle name="Date" xfId="161"/>
    <cellStyle name="Date 2" xfId="162"/>
    <cellStyle name="dms_Blue_HDR" xfId="163"/>
    <cellStyle name="Emphasis 1" xfId="164"/>
    <cellStyle name="Emphasis 2" xfId="165"/>
    <cellStyle name="Emphasis 3" xfId="166"/>
    <cellStyle name="Euro" xfId="167"/>
    <cellStyle name="Explanatory Text 2" xfId="168"/>
    <cellStyle name="Fixed" xfId="169"/>
    <cellStyle name="Fixed 2" xfId="170"/>
    <cellStyle name="Gilsans" xfId="171"/>
    <cellStyle name="Gilsansl" xfId="172"/>
    <cellStyle name="Good 2" xfId="173"/>
    <cellStyle name="Heading 1 2" xfId="174"/>
    <cellStyle name="Heading 1 2 2" xfId="175"/>
    <cellStyle name="Heading 1 3" xfId="176"/>
    <cellStyle name="Heading 2 2" xfId="177"/>
    <cellStyle name="Heading 2 2 2" xfId="178"/>
    <cellStyle name="Heading 2 2 3" xfId="633"/>
    <cellStyle name="Heading 2 3" xfId="179"/>
    <cellStyle name="Heading 3" xfId="9" builtinId="18"/>
    <cellStyle name="Heading 3 2" xfId="180"/>
    <cellStyle name="Heading 3 2 2" xfId="181"/>
    <cellStyle name="Heading 3 2 2 2" xfId="182"/>
    <cellStyle name="Heading 3 2 2 2 2" xfId="183"/>
    <cellStyle name="Heading 3 2 2 2 2 2" xfId="184"/>
    <cellStyle name="Heading 3 2 2 2 2 3" xfId="185"/>
    <cellStyle name="Heading 3 2 2 2 2 4" xfId="186"/>
    <cellStyle name="Heading 3 2 2 2 3" xfId="187"/>
    <cellStyle name="Heading 3 2 2 2 4" xfId="188"/>
    <cellStyle name="Heading 3 2 2 2 5" xfId="189"/>
    <cellStyle name="Heading 3 2 2 2 6" xfId="634"/>
    <cellStyle name="Heading 3 2 2 3" xfId="190"/>
    <cellStyle name="Heading 3 2 2 3 2" xfId="191"/>
    <cellStyle name="Heading 3 2 2 3 2 2" xfId="192"/>
    <cellStyle name="Heading 3 2 2 3 2 3" xfId="193"/>
    <cellStyle name="Heading 3 2 2 3 2 4" xfId="194"/>
    <cellStyle name="Heading 3 2 2 3 3" xfId="195"/>
    <cellStyle name="Heading 3 2 2 3 4" xfId="196"/>
    <cellStyle name="Heading 3 2 2 3 5" xfId="197"/>
    <cellStyle name="Heading 3 2 2 4" xfId="198"/>
    <cellStyle name="Heading 3 2 2 4 2" xfId="199"/>
    <cellStyle name="Heading 3 2 2 4 3" xfId="200"/>
    <cellStyle name="Heading 3 2 2 4 4" xfId="201"/>
    <cellStyle name="Heading 3 2 2 5" xfId="202"/>
    <cellStyle name="Heading 3 2 2 5 2" xfId="203"/>
    <cellStyle name="Heading 3 2 2 5 3" xfId="204"/>
    <cellStyle name="Heading 3 2 2 6" xfId="635"/>
    <cellStyle name="Heading 3 2 3" xfId="205"/>
    <cellStyle name="Heading 3 2 3 2" xfId="636"/>
    <cellStyle name="Heading 3 2 4" xfId="206"/>
    <cellStyle name="Heading 3 2 4 2" xfId="207"/>
    <cellStyle name="Heading 3 2 4 2 2" xfId="208"/>
    <cellStyle name="Heading 3 2 4 2 3" xfId="209"/>
    <cellStyle name="Heading 3 2 4 2 4" xfId="210"/>
    <cellStyle name="Heading 3 2 4 3" xfId="211"/>
    <cellStyle name="Heading 3 2 4 4" xfId="212"/>
    <cellStyle name="Heading 3 2 4 5" xfId="213"/>
    <cellStyle name="Heading 3 2 5" xfId="214"/>
    <cellStyle name="Heading 3 2 5 2" xfId="215"/>
    <cellStyle name="Heading 3 2 5 2 2" xfId="216"/>
    <cellStyle name="Heading 3 2 5 2 3" xfId="217"/>
    <cellStyle name="Heading 3 2 5 2 4" xfId="218"/>
    <cellStyle name="Heading 3 2 5 3" xfId="219"/>
    <cellStyle name="Heading 3 2 5 4" xfId="220"/>
    <cellStyle name="Heading 3 2 5 5" xfId="221"/>
    <cellStyle name="Heading 3 2 6" xfId="222"/>
    <cellStyle name="Heading 3 2 6 2" xfId="223"/>
    <cellStyle name="Heading 3 2 6 3" xfId="224"/>
    <cellStyle name="Heading 3 2 6 4" xfId="225"/>
    <cellStyle name="Heading 3 2 7" xfId="226"/>
    <cellStyle name="Heading 3 2 7 2" xfId="227"/>
    <cellStyle name="Heading 3 2 7 3" xfId="228"/>
    <cellStyle name="Heading 3 2 8" xfId="637"/>
    <cellStyle name="Heading 3 3" xfId="229"/>
    <cellStyle name="Heading 4 2" xfId="230"/>
    <cellStyle name="Heading 4 2 2" xfId="231"/>
    <cellStyle name="Heading 4 3" xfId="232"/>
    <cellStyle name="Heading(4)" xfId="233"/>
    <cellStyle name="Hyperlink" xfId="13" builtinId="8"/>
    <cellStyle name="Hyperlink 2" xfId="234"/>
    <cellStyle name="Hyperlink 2 2" xfId="235"/>
    <cellStyle name="Hyperlink 2 3" xfId="236"/>
    <cellStyle name="Hyperlink 3" xfId="237"/>
    <cellStyle name="Hyperlink 3 2" xfId="638"/>
    <cellStyle name="Hyperlink 4" xfId="238"/>
    <cellStyle name="Hyperlink Arrow" xfId="239"/>
    <cellStyle name="Hyperlink Text" xfId="240"/>
    <cellStyle name="import" xfId="241"/>
    <cellStyle name="import%" xfId="242"/>
    <cellStyle name="import_ICRC Electricity model 1-1  (1 Feb 2003) " xfId="40"/>
    <cellStyle name="Input" xfId="10" builtinId="20"/>
    <cellStyle name="Input 2" xfId="243"/>
    <cellStyle name="Input 2 2" xfId="244"/>
    <cellStyle name="Input 2 2 2" xfId="639"/>
    <cellStyle name="Input 2 2 2 2" xfId="640"/>
    <cellStyle name="Input 2 2 3" xfId="641"/>
    <cellStyle name="Input 2 2 3 2" xfId="642"/>
    <cellStyle name="Input 2 2 4" xfId="643"/>
    <cellStyle name="Input 2 2 5" xfId="644"/>
    <cellStyle name="Input 2 3" xfId="245"/>
    <cellStyle name="Input 2 3 2" xfId="645"/>
    <cellStyle name="Input 2 3 2 2" xfId="646"/>
    <cellStyle name="Input 2 3 3" xfId="647"/>
    <cellStyle name="Input 2 3 3 2" xfId="648"/>
    <cellStyle name="Input 2 3 4" xfId="649"/>
    <cellStyle name="Input 2 3 5" xfId="650"/>
    <cellStyle name="Input 2 4" xfId="651"/>
    <cellStyle name="Input 2 4 2" xfId="652"/>
    <cellStyle name="Input 2 4 2 2" xfId="653"/>
    <cellStyle name="Input 2 4 3" xfId="654"/>
    <cellStyle name="Input 2 4 3 2" xfId="655"/>
    <cellStyle name="Input 2 4 4" xfId="656"/>
    <cellStyle name="Input 2 5" xfId="657"/>
    <cellStyle name="Input 2 5 2" xfId="658"/>
    <cellStyle name="Input 2 5 2 2" xfId="659"/>
    <cellStyle name="Input 2 5 3" xfId="660"/>
    <cellStyle name="Input 2 5 3 2" xfId="661"/>
    <cellStyle name="Input 2 5 4" xfId="662"/>
    <cellStyle name="Input 2 6" xfId="663"/>
    <cellStyle name="Input 2 7" xfId="664"/>
    <cellStyle name="Input1" xfId="42"/>
    <cellStyle name="Input1 2" xfId="246"/>
    <cellStyle name="Input1 2 2" xfId="247"/>
    <cellStyle name="Input1 2 3" xfId="665"/>
    <cellStyle name="Input1 3" xfId="248"/>
    <cellStyle name="Input1 3 2" xfId="249"/>
    <cellStyle name="Input1 3 3" xfId="666"/>
    <cellStyle name="Input1 4" xfId="250"/>
    <cellStyle name="Input1 4 2" xfId="667"/>
    <cellStyle name="Input1 5" xfId="251"/>
    <cellStyle name="Input1 6" xfId="668"/>
    <cellStyle name="Input1%" xfId="252"/>
    <cellStyle name="Input1_ICRC Electricity model 1-1  (1 Feb 2003) " xfId="253"/>
    <cellStyle name="Input1default" xfId="254"/>
    <cellStyle name="Input1default%" xfId="255"/>
    <cellStyle name="Input2" xfId="256"/>
    <cellStyle name="Input2 2" xfId="257"/>
    <cellStyle name="Input2 3" xfId="258"/>
    <cellStyle name="Input3" xfId="259"/>
    <cellStyle name="Input3 2" xfId="260"/>
    <cellStyle name="Input3 2 2" xfId="669"/>
    <cellStyle name="Input3 3" xfId="261"/>
    <cellStyle name="Input3 3 2" xfId="670"/>
    <cellStyle name="Input3 4" xfId="671"/>
    <cellStyle name="Input3 5" xfId="672"/>
    <cellStyle name="InputCell" xfId="262"/>
    <cellStyle name="InputCell 2" xfId="263"/>
    <cellStyle name="InputCell 3" xfId="264"/>
    <cellStyle name="InputCellText" xfId="265"/>
    <cellStyle name="InputCellText 2" xfId="266"/>
    <cellStyle name="InputCellText 3" xfId="267"/>
    <cellStyle name="key result" xfId="268"/>
    <cellStyle name="Lines" xfId="269"/>
    <cellStyle name="Linked Cell 2" xfId="270"/>
    <cellStyle name="Local import" xfId="271"/>
    <cellStyle name="Local import %" xfId="272"/>
    <cellStyle name="Mine" xfId="273"/>
    <cellStyle name="Model Name" xfId="274"/>
    <cellStyle name="Neutral 2" xfId="275"/>
    <cellStyle name="NonInputCell" xfId="276"/>
    <cellStyle name="NonInputCell 2" xfId="277"/>
    <cellStyle name="NonInputCell 3" xfId="278"/>
    <cellStyle name="Normal" xfId="0" builtinId="0"/>
    <cellStyle name="Normal - Style1" xfId="279"/>
    <cellStyle name="Normal 10" xfId="43"/>
    <cellStyle name="Normal 10 2" xfId="280"/>
    <cellStyle name="Normal 10 2 2 2" xfId="562"/>
    <cellStyle name="Normal 10 2 2 2 7" xfId="918"/>
    <cellStyle name="Normal 11" xfId="281"/>
    <cellStyle name="Normal 11 2" xfId="282"/>
    <cellStyle name="Normal 11 3" xfId="283"/>
    <cellStyle name="Normal 11 4" xfId="284"/>
    <cellStyle name="Normal 114" xfId="38"/>
    <cellStyle name="Normal 114 2" xfId="285"/>
    <cellStyle name="Normal 12" xfId="286"/>
    <cellStyle name="Normal 12 2" xfId="287"/>
    <cellStyle name="Normal 13" xfId="288"/>
    <cellStyle name="Normal 13 2" xfId="37"/>
    <cellStyle name="Normal 13_29(d) - Gas extensions -tariffs" xfId="289"/>
    <cellStyle name="Normal 14" xfId="46"/>
    <cellStyle name="Normal 14 2" xfId="290"/>
    <cellStyle name="Normal 14 2 2" xfId="673"/>
    <cellStyle name="Normal 14 3" xfId="291"/>
    <cellStyle name="Normal 14 3 2" xfId="292"/>
    <cellStyle name="Normal 14 3 3" xfId="293"/>
    <cellStyle name="Normal 14 4" xfId="294"/>
    <cellStyle name="Normal 14 5" xfId="295"/>
    <cellStyle name="Normal 14 9" xfId="920"/>
    <cellStyle name="Normal 14 9 2" xfId="921"/>
    <cellStyle name="Normal 143" xfId="674"/>
    <cellStyle name="Normal 144" xfId="675"/>
    <cellStyle name="Normal 147" xfId="676"/>
    <cellStyle name="Normal 148" xfId="677"/>
    <cellStyle name="Normal 149" xfId="678"/>
    <cellStyle name="Normal 15" xfId="296"/>
    <cellStyle name="Normal 15 2" xfId="297"/>
    <cellStyle name="Normal 15 3" xfId="679"/>
    <cellStyle name="Normal 150" xfId="680"/>
    <cellStyle name="Normal 151" xfId="681"/>
    <cellStyle name="Normal 152" xfId="682"/>
    <cellStyle name="Normal 153" xfId="683"/>
    <cellStyle name="Normal 154" xfId="684"/>
    <cellStyle name="Normal 155" xfId="685"/>
    <cellStyle name="Normal 156" xfId="686"/>
    <cellStyle name="Normal 159" xfId="916"/>
    <cellStyle name="Normal 16" xfId="298"/>
    <cellStyle name="Normal 16 2" xfId="299"/>
    <cellStyle name="Normal 16 3" xfId="687"/>
    <cellStyle name="Normal 161" xfId="688"/>
    <cellStyle name="Normal 162" xfId="689"/>
    <cellStyle name="Normal 163" xfId="690"/>
    <cellStyle name="Normal 164" xfId="691"/>
    <cellStyle name="Normal 169" xfId="692"/>
    <cellStyle name="Normal 17" xfId="300"/>
    <cellStyle name="Normal 17 2" xfId="301"/>
    <cellStyle name="Normal 17 2 2" xfId="302"/>
    <cellStyle name="Normal 17 2 2 2" xfId="303"/>
    <cellStyle name="Normal 17 2 2 3" xfId="304"/>
    <cellStyle name="Normal 17 2 3" xfId="305"/>
    <cellStyle name="Normal 17 2 4" xfId="306"/>
    <cellStyle name="Normal 17 3" xfId="307"/>
    <cellStyle name="Normal 17 3 2" xfId="308"/>
    <cellStyle name="Normal 17 3 2 2" xfId="309"/>
    <cellStyle name="Normal 17 3 2 3" xfId="310"/>
    <cellStyle name="Normal 17 3 3" xfId="311"/>
    <cellStyle name="Normal 17 3 4" xfId="312"/>
    <cellStyle name="Normal 17 4" xfId="313"/>
    <cellStyle name="Normal 17 4 2" xfId="314"/>
    <cellStyle name="Normal 17 4 3" xfId="315"/>
    <cellStyle name="Normal 17 5" xfId="316"/>
    <cellStyle name="Normal 17 6" xfId="317"/>
    <cellStyle name="Normal 170" xfId="693"/>
    <cellStyle name="Normal 171" xfId="694"/>
    <cellStyle name="Normal 172" xfId="695"/>
    <cellStyle name="Normal 177" xfId="696"/>
    <cellStyle name="Normal 178" xfId="697"/>
    <cellStyle name="Normal 179" xfId="698"/>
    <cellStyle name="Normal 18" xfId="318"/>
    <cellStyle name="Normal 18 2" xfId="319"/>
    <cellStyle name="Normal 180" xfId="699"/>
    <cellStyle name="Normal 181" xfId="700"/>
    <cellStyle name="Normal 182" xfId="701"/>
    <cellStyle name="Normal 183" xfId="702"/>
    <cellStyle name="Normal 184" xfId="703"/>
    <cellStyle name="Normal 185" xfId="704"/>
    <cellStyle name="Normal 186" xfId="705"/>
    <cellStyle name="Normal 187" xfId="706"/>
    <cellStyle name="Normal 188" xfId="707"/>
    <cellStyle name="Normal 189" xfId="708"/>
    <cellStyle name="Normal 19" xfId="320"/>
    <cellStyle name="Normal 190" xfId="709"/>
    <cellStyle name="Normal 192" xfId="710"/>
    <cellStyle name="Normal 193" xfId="711"/>
    <cellStyle name="Normal 196" xfId="712"/>
    <cellStyle name="Normal 197" xfId="713"/>
    <cellStyle name="Normal 198" xfId="714"/>
    <cellStyle name="Normal 199" xfId="715"/>
    <cellStyle name="Normal 2" xfId="6"/>
    <cellStyle name="Normal 2 2" xfId="322"/>
    <cellStyle name="Normal 2 2 2" xfId="41"/>
    <cellStyle name="Normal 2 2 3" xfId="323"/>
    <cellStyle name="Normal 2 2 4" xfId="324"/>
    <cellStyle name="Normal 2 2 5" xfId="325"/>
    <cellStyle name="Normal 2 3" xfId="326"/>
    <cellStyle name="Normal 2 3 2" xfId="327"/>
    <cellStyle name="Normal 2 3_29(d) - Gas extensions -tariffs" xfId="328"/>
    <cellStyle name="Normal 2 4" xfId="329"/>
    <cellStyle name="Normal 2 4 2" xfId="330"/>
    <cellStyle name="Normal 2 4 3" xfId="331"/>
    <cellStyle name="Normal 2 5" xfId="48"/>
    <cellStyle name="Normal 2 6" xfId="321"/>
    <cellStyle name="Normal 2_29(d) - Gas extensions -tariffs" xfId="332"/>
    <cellStyle name="Normal 20" xfId="333"/>
    <cellStyle name="Normal 20 2" xfId="334"/>
    <cellStyle name="Normal 20 2 2" xfId="335"/>
    <cellStyle name="Normal 20 3" xfId="336"/>
    <cellStyle name="Normal 20 4" xfId="337"/>
    <cellStyle name="Normal 20 5" xfId="716"/>
    <cellStyle name="Normal 200" xfId="717"/>
    <cellStyle name="Normal 201" xfId="718"/>
    <cellStyle name="Normal 202" xfId="719"/>
    <cellStyle name="Normal 203" xfId="720"/>
    <cellStyle name="Normal 204" xfId="721"/>
    <cellStyle name="Normal 205" xfId="722"/>
    <cellStyle name="Normal 207" xfId="723"/>
    <cellStyle name="Normal 208" xfId="724"/>
    <cellStyle name="Normal 209" xfId="725"/>
    <cellStyle name="Normal 21" xfId="338"/>
    <cellStyle name="Normal 21 2" xfId="339"/>
    <cellStyle name="Normal 21 3" xfId="340"/>
    <cellStyle name="Normal 210" xfId="726"/>
    <cellStyle name="Normal 211" xfId="727"/>
    <cellStyle name="Normal 212" xfId="728"/>
    <cellStyle name="Normal 213" xfId="729"/>
    <cellStyle name="Normal 214" xfId="730"/>
    <cellStyle name="Normal 215" xfId="731"/>
    <cellStyle name="Normal 216" xfId="732"/>
    <cellStyle name="Normal 22" xfId="341"/>
    <cellStyle name="Normal 23" xfId="342"/>
    <cellStyle name="Normal 23 2" xfId="343"/>
    <cellStyle name="Normal 23 2 2" xfId="344"/>
    <cellStyle name="Normal 23 3" xfId="345"/>
    <cellStyle name="Normal 23 4" xfId="346"/>
    <cellStyle name="Normal 24" xfId="347"/>
    <cellStyle name="Normal 24 2" xfId="348"/>
    <cellStyle name="Normal 24 2 2" xfId="349"/>
    <cellStyle name="Normal 24 3" xfId="350"/>
    <cellStyle name="Normal 24 4" xfId="351"/>
    <cellStyle name="Normal 25" xfId="352"/>
    <cellStyle name="Normal 25 2" xfId="353"/>
    <cellStyle name="Normal 25 2 2" xfId="354"/>
    <cellStyle name="Normal 25 3" xfId="355"/>
    <cellStyle name="Normal 25 4" xfId="356"/>
    <cellStyle name="Normal 26" xfId="357"/>
    <cellStyle name="Normal 26 2" xfId="358"/>
    <cellStyle name="Normal 26 2 2" xfId="359"/>
    <cellStyle name="Normal 26 3" xfId="360"/>
    <cellStyle name="Normal 26 4" xfId="361"/>
    <cellStyle name="Normal 27" xfId="362"/>
    <cellStyle name="Normal 28" xfId="44"/>
    <cellStyle name="Normal 28 4" xfId="919"/>
    <cellStyle name="Normal 29" xfId="363"/>
    <cellStyle name="Normal 3" xfId="2"/>
    <cellStyle name="Normal 3 2" xfId="8"/>
    <cellStyle name="Normal 3 3" xfId="364"/>
    <cellStyle name="Normal 3 3 2" xfId="365"/>
    <cellStyle name="Normal 3 3 3" xfId="366"/>
    <cellStyle name="Normal 3 4" xfId="367"/>
    <cellStyle name="Normal 3 5" xfId="368"/>
    <cellStyle name="Normal 3 5 2" xfId="369"/>
    <cellStyle name="Normal 3 5 3" xfId="370"/>
    <cellStyle name="Normal 3_29(d) - Gas extensions -tariffs" xfId="371"/>
    <cellStyle name="Normal 30" xfId="372"/>
    <cellStyle name="Normal 31" xfId="373"/>
    <cellStyle name="Normal 32" xfId="50"/>
    <cellStyle name="Normal 32 3" xfId="917"/>
    <cellStyle name="Normal 33" xfId="374"/>
    <cellStyle name="Normal 34" xfId="375"/>
    <cellStyle name="Normal 34 2" xfId="733"/>
    <cellStyle name="Normal 35" xfId="581"/>
    <cellStyle name="Normal 36" xfId="582"/>
    <cellStyle name="Normal 37" xfId="583"/>
    <cellStyle name="Normal 37 2" xfId="734"/>
    <cellStyle name="Normal 38" xfId="376"/>
    <cellStyle name="Normal 38 2" xfId="377"/>
    <cellStyle name="Normal 38_29(d) - Gas extensions -tariffs" xfId="378"/>
    <cellStyle name="Normal 39" xfId="735"/>
    <cellStyle name="Normal 4" xfId="47"/>
    <cellStyle name="Normal 4 2" xfId="379"/>
    <cellStyle name="Normal 4 2 2" xfId="380"/>
    <cellStyle name="Normal 4 2 2 2" xfId="381"/>
    <cellStyle name="Normal 4 2 2 2 2" xfId="382"/>
    <cellStyle name="Normal 4 2 2 2 3" xfId="383"/>
    <cellStyle name="Normal 4 2 2 3" xfId="384"/>
    <cellStyle name="Normal 4 2 2 4" xfId="385"/>
    <cellStyle name="Normal 4 2 3" xfId="386"/>
    <cellStyle name="Normal 4 2 3 2" xfId="387"/>
    <cellStyle name="Normal 4 2 3 2 2" xfId="388"/>
    <cellStyle name="Normal 4 2 3 2 3" xfId="389"/>
    <cellStyle name="Normal 4 2 3 3" xfId="390"/>
    <cellStyle name="Normal 4 2 3 4" xfId="391"/>
    <cellStyle name="Normal 4 3" xfId="392"/>
    <cellStyle name="Normal 4 3 2" xfId="393"/>
    <cellStyle name="Normal 4 3 2 2" xfId="394"/>
    <cellStyle name="Normal 4 3 2 3" xfId="395"/>
    <cellStyle name="Normal 4 3 3" xfId="396"/>
    <cellStyle name="Normal 4 3 3 2" xfId="397"/>
    <cellStyle name="Normal 4 3 4" xfId="398"/>
    <cellStyle name="Normal 4 3 5" xfId="736"/>
    <cellStyle name="Normal 4 4" xfId="399"/>
    <cellStyle name="Normal 4 5" xfId="400"/>
    <cellStyle name="Normal 4 6" xfId="401"/>
    <cellStyle name="Normal 4_29(d) - Gas extensions -tariffs" xfId="402"/>
    <cellStyle name="Normal 40" xfId="403"/>
    <cellStyle name="Normal 40 2" xfId="404"/>
    <cellStyle name="Normal 40_29(d) - Gas extensions -tariffs" xfId="405"/>
    <cellStyle name="Normal 41" xfId="922"/>
    <cellStyle name="Normal 41 2" xfId="923"/>
    <cellStyle name="Normal 5" xfId="49"/>
    <cellStyle name="Normal 5 2" xfId="406"/>
    <cellStyle name="Normal 5 2 2" xfId="737"/>
    <cellStyle name="Normal 5 3" xfId="407"/>
    <cellStyle name="Normal 6" xfId="408"/>
    <cellStyle name="Normal 6 2" xfId="409"/>
    <cellStyle name="Normal 6 2 2" xfId="410"/>
    <cellStyle name="Normal 7" xfId="411"/>
    <cellStyle name="Normal 7 2" xfId="412"/>
    <cellStyle name="Normal 7 2 2" xfId="413"/>
    <cellStyle name="Normal 7 2 2 2" xfId="414"/>
    <cellStyle name="Normal 7 2 2 3" xfId="415"/>
    <cellStyle name="Normal 7 2 3" xfId="416"/>
    <cellStyle name="Normal 7 2 4" xfId="417"/>
    <cellStyle name="Normal 7 3" xfId="738"/>
    <cellStyle name="Normal 8" xfId="418"/>
    <cellStyle name="Normal 8 2" xfId="419"/>
    <cellStyle name="Normal 8 2 2" xfId="420"/>
    <cellStyle name="Normal 8 2 3" xfId="421"/>
    <cellStyle name="Normal 8 2 3 2" xfId="422"/>
    <cellStyle name="Normal 8 2 3 3" xfId="423"/>
    <cellStyle name="Normal 8 2 4" xfId="424"/>
    <cellStyle name="Normal 9" xfId="425"/>
    <cellStyle name="Normal 9 2" xfId="426"/>
    <cellStyle name="Note 2" xfId="427"/>
    <cellStyle name="Note 2 2" xfId="428"/>
    <cellStyle name="Note 2 2 2" xfId="739"/>
    <cellStyle name="Note 2 2 2 2" xfId="740"/>
    <cellStyle name="Note 2 2 2 3" xfId="741"/>
    <cellStyle name="Note 2 2 3" xfId="742"/>
    <cellStyle name="Note 2 2 4" xfId="743"/>
    <cellStyle name="Note 2 2 5" xfId="744"/>
    <cellStyle name="Note 2 3" xfId="429"/>
    <cellStyle name="Note 2 3 2" xfId="745"/>
    <cellStyle name="Note 2 3 2 2" xfId="746"/>
    <cellStyle name="Note 2 3 2 3" xfId="747"/>
    <cellStyle name="Note 2 3 3" xfId="748"/>
    <cellStyle name="Note 2 3 4" xfId="749"/>
    <cellStyle name="Note 2 3 5" xfId="750"/>
    <cellStyle name="Note 2 4" xfId="751"/>
    <cellStyle name="Note 2 4 2" xfId="752"/>
    <cellStyle name="Note 2 4 2 2" xfId="753"/>
    <cellStyle name="Note 2 4 2 3" xfId="754"/>
    <cellStyle name="Note 2 4 3" xfId="755"/>
    <cellStyle name="Note 2 4 4" xfId="756"/>
    <cellStyle name="Note 2 5" xfId="757"/>
    <cellStyle name="Note 2 5 2" xfId="758"/>
    <cellStyle name="Note 2 5 2 2" xfId="759"/>
    <cellStyle name="Note 2 5 2 3" xfId="760"/>
    <cellStyle name="Note 2 5 3" xfId="761"/>
    <cellStyle name="Note 2 5 4" xfId="762"/>
    <cellStyle name="Note 2 6" xfId="763"/>
    <cellStyle name="Note 2 6 2" xfId="764"/>
    <cellStyle name="Note 2 6 2 2" xfId="765"/>
    <cellStyle name="Note 2 6 2 3" xfId="766"/>
    <cellStyle name="Note 2 6 3" xfId="767"/>
    <cellStyle name="Note 2 6 4" xfId="768"/>
    <cellStyle name="Note 2 7" xfId="769"/>
    <cellStyle name="Note 2 8" xfId="770"/>
    <cellStyle name="Note 2 9" xfId="771"/>
    <cellStyle name="Note 3" xfId="430"/>
    <cellStyle name="Note 3 2" xfId="431"/>
    <cellStyle name="Note 3 2 2" xfId="772"/>
    <cellStyle name="Note 3 3" xfId="432"/>
    <cellStyle name="Note 3 3 2" xfId="773"/>
    <cellStyle name="Note 3 4" xfId="774"/>
    <cellStyle name="Note 4" xfId="433"/>
    <cellStyle name="Note 4 2" xfId="434"/>
    <cellStyle name="Note 4 2 2" xfId="775"/>
    <cellStyle name="Note 4 3" xfId="435"/>
    <cellStyle name="Note 4 3 2" xfId="776"/>
    <cellStyle name="Note 4 4" xfId="777"/>
    <cellStyle name="Output 2" xfId="436"/>
    <cellStyle name="Output 2 10" xfId="778"/>
    <cellStyle name="Output 2 11" xfId="779"/>
    <cellStyle name="Output 2 12" xfId="780"/>
    <cellStyle name="Output 2 2" xfId="437"/>
    <cellStyle name="Output 2 2 2" xfId="781"/>
    <cellStyle name="Output 2 2 2 2" xfId="782"/>
    <cellStyle name="Output 2 2 2 3" xfId="783"/>
    <cellStyle name="Output 2 2 3" xfId="784"/>
    <cellStyle name="Output 2 2 3 2" xfId="785"/>
    <cellStyle name="Output 2 2 3 3" xfId="786"/>
    <cellStyle name="Output 2 2 4" xfId="787"/>
    <cellStyle name="Output 2 2 5" xfId="788"/>
    <cellStyle name="Output 2 2 6" xfId="789"/>
    <cellStyle name="Output 2 3" xfId="438"/>
    <cellStyle name="Output 2 3 2" xfId="790"/>
    <cellStyle name="Output 2 3 2 2" xfId="791"/>
    <cellStyle name="Output 2 3 2 3" xfId="792"/>
    <cellStyle name="Output 2 3 3" xfId="793"/>
    <cellStyle name="Output 2 3 3 2" xfId="794"/>
    <cellStyle name="Output 2 3 3 3" xfId="795"/>
    <cellStyle name="Output 2 3 4" xfId="796"/>
    <cellStyle name="Output 2 3 5" xfId="797"/>
    <cellStyle name="Output 2 3 6" xfId="798"/>
    <cellStyle name="Output 2 4" xfId="799"/>
    <cellStyle name="Output 2 4 2" xfId="800"/>
    <cellStyle name="Output 2 4 2 2" xfId="801"/>
    <cellStyle name="Output 2 4 2 3" xfId="802"/>
    <cellStyle name="Output 2 4 3" xfId="803"/>
    <cellStyle name="Output 2 4 3 2" xfId="804"/>
    <cellStyle name="Output 2 4 3 3" xfId="805"/>
    <cellStyle name="Output 2 4 4" xfId="806"/>
    <cellStyle name="Output 2 4 5" xfId="807"/>
    <cellStyle name="Output 2 5" xfId="808"/>
    <cellStyle name="Output 2 5 2" xfId="809"/>
    <cellStyle name="Output 2 5 2 2" xfId="810"/>
    <cellStyle name="Output 2 5 2 3" xfId="811"/>
    <cellStyle name="Output 2 5 3" xfId="812"/>
    <cellStyle name="Output 2 5 3 2" xfId="813"/>
    <cellStyle name="Output 2 5 3 3" xfId="814"/>
    <cellStyle name="Output 2 5 4" xfId="815"/>
    <cellStyle name="Output 2 5 5" xfId="816"/>
    <cellStyle name="Output 2 6" xfId="817"/>
    <cellStyle name="Output 2 6 2" xfId="818"/>
    <cellStyle name="Output 2 6 2 2" xfId="819"/>
    <cellStyle name="Output 2 6 2 3" xfId="820"/>
    <cellStyle name="Output 2 6 3" xfId="821"/>
    <cellStyle name="Output 2 6 3 2" xfId="822"/>
    <cellStyle name="Output 2 6 3 3" xfId="823"/>
    <cellStyle name="Output 2 6 4" xfId="824"/>
    <cellStyle name="Output 2 6 5" xfId="825"/>
    <cellStyle name="Output 2 7" xfId="826"/>
    <cellStyle name="Output 2 7 2" xfId="827"/>
    <cellStyle name="Output 2 7 2 2" xfId="828"/>
    <cellStyle name="Output 2 7 2 3" xfId="829"/>
    <cellStyle name="Output 2 7 3" xfId="830"/>
    <cellStyle name="Output 2 7 3 2" xfId="831"/>
    <cellStyle name="Output 2 7 3 3" xfId="832"/>
    <cellStyle name="Output 2 7 4" xfId="833"/>
    <cellStyle name="Output 2 7 5" xfId="834"/>
    <cellStyle name="Output 2 8" xfId="835"/>
    <cellStyle name="Output 2 8 2" xfId="836"/>
    <cellStyle name="Output 2 8 3" xfId="837"/>
    <cellStyle name="Output 2 9" xfId="838"/>
    <cellStyle name="Output 2 9 2" xfId="839"/>
    <cellStyle name="Output 2 9 3" xfId="840"/>
    <cellStyle name="Percent" xfId="1" builtinId="5"/>
    <cellStyle name="Percent [2]" xfId="439"/>
    <cellStyle name="Percent [2] 2" xfId="440"/>
    <cellStyle name="Percent [2]_29(d) - Gas extensions -tariffs" xfId="441"/>
    <cellStyle name="Percent 10" xfId="584"/>
    <cellStyle name="Percent 11" xfId="585"/>
    <cellStyle name="Percent 12" xfId="442"/>
    <cellStyle name="Percent 12 2" xfId="443"/>
    <cellStyle name="Percent 12 2 2" xfId="444"/>
    <cellStyle name="Percent 12 3" xfId="445"/>
    <cellStyle name="Percent 12 4" xfId="446"/>
    <cellStyle name="Percent 2" xfId="7"/>
    <cellStyle name="Percent 2 2" xfId="447"/>
    <cellStyle name="Percent 2 2 2" xfId="448"/>
    <cellStyle name="Percent 2 2 2 2" xfId="449"/>
    <cellStyle name="Percent 2 2 2 2 2" xfId="450"/>
    <cellStyle name="Percent 2 2 2 2 3" xfId="451"/>
    <cellStyle name="Percent 2 2 2 3" xfId="452"/>
    <cellStyle name="Percent 2 2 2 4" xfId="453"/>
    <cellStyle name="Percent 2 2 3" xfId="454"/>
    <cellStyle name="Percent 2 2 3 2" xfId="455"/>
    <cellStyle name="Percent 2 2 3 2 2" xfId="456"/>
    <cellStyle name="Percent 2 2 3 2 3" xfId="457"/>
    <cellStyle name="Percent 2 2 3 3" xfId="458"/>
    <cellStyle name="Percent 2 2 3 4" xfId="459"/>
    <cellStyle name="Percent 2 3" xfId="460"/>
    <cellStyle name="Percent 2 3 2" xfId="461"/>
    <cellStyle name="Percent 2 3 2 2" xfId="462"/>
    <cellStyle name="Percent 2 3 2 3" xfId="463"/>
    <cellStyle name="Percent 2 3 3" xfId="464"/>
    <cellStyle name="Percent 2 3 4" xfId="465"/>
    <cellStyle name="Percent 2 4" xfId="466"/>
    <cellStyle name="Percent 2 4 2" xfId="467"/>
    <cellStyle name="Percent 2 4 2 2" xfId="468"/>
    <cellStyle name="Percent 2 4 2 3" xfId="469"/>
    <cellStyle name="Percent 2 4 3" xfId="470"/>
    <cellStyle name="Percent 2 4 4" xfId="471"/>
    <cellStyle name="Percent 3" xfId="472"/>
    <cellStyle name="Percent 3 2" xfId="473"/>
    <cellStyle name="Percent 3 3" xfId="841"/>
    <cellStyle name="Percent 3 4" xfId="474"/>
    <cellStyle name="Percent 3 4 2" xfId="475"/>
    <cellStyle name="Percent 3 4 3" xfId="476"/>
    <cellStyle name="Percent 4" xfId="477"/>
    <cellStyle name="Percent 4 2" xfId="842"/>
    <cellStyle name="Percent 5" xfId="478"/>
    <cellStyle name="Percent 5 2" xfId="479"/>
    <cellStyle name="Percent 5 3" xfId="480"/>
    <cellStyle name="Percent 6" xfId="481"/>
    <cellStyle name="Percent 7" xfId="482"/>
    <cellStyle name="Percent 8" xfId="483"/>
    <cellStyle name="Percent 9" xfId="586"/>
    <cellStyle name="Percentage" xfId="484"/>
    <cellStyle name="Period Title" xfId="485"/>
    <cellStyle name="PSChar" xfId="486"/>
    <cellStyle name="PSDate" xfId="487"/>
    <cellStyle name="PSDec" xfId="488"/>
    <cellStyle name="PSDetail" xfId="489"/>
    <cellStyle name="PSDetail 2" xfId="843"/>
    <cellStyle name="PSHeading" xfId="490"/>
    <cellStyle name="PSHeading 2" xfId="491"/>
    <cellStyle name="PSHeading 2 2" xfId="492"/>
    <cellStyle name="PSHeading 2 2 2" xfId="587"/>
    <cellStyle name="PSHeading 2 3" xfId="588"/>
    <cellStyle name="PSHeading 3" xfId="493"/>
    <cellStyle name="PSHeading 3 2" xfId="494"/>
    <cellStyle name="PSHeading 3 2 2" xfId="495"/>
    <cellStyle name="PSHeading 3 2 2 2" xfId="589"/>
    <cellStyle name="PSHeading 3 2 3" xfId="590"/>
    <cellStyle name="PSHeading 3 3" xfId="591"/>
    <cellStyle name="PSHeading 4" xfId="496"/>
    <cellStyle name="PSHeading 4 2" xfId="592"/>
    <cellStyle name="PSHeading 5" xfId="593"/>
    <cellStyle name="PSInt" xfId="497"/>
    <cellStyle name="PSSpacer" xfId="498"/>
    <cellStyle name="Ratio" xfId="499"/>
    <cellStyle name="Ratio 2" xfId="500"/>
    <cellStyle name="Ratio_29(d) - Gas extensions -tariffs" xfId="501"/>
    <cellStyle name="Right Date" xfId="502"/>
    <cellStyle name="Right Number" xfId="503"/>
    <cellStyle name="Right Year" xfId="504"/>
    <cellStyle name="RIN_Input$_3dp" xfId="505"/>
    <cellStyle name="SAPError" xfId="506"/>
    <cellStyle name="SAPError 2" xfId="507"/>
    <cellStyle name="SAPKey" xfId="508"/>
    <cellStyle name="SAPKey 2" xfId="509"/>
    <cellStyle name="SAPLocked" xfId="510"/>
    <cellStyle name="SAPLocked 2" xfId="511"/>
    <cellStyle name="SAPOutput" xfId="512"/>
    <cellStyle name="SAPOutput 2" xfId="513"/>
    <cellStyle name="SAPSpace" xfId="514"/>
    <cellStyle name="SAPSpace 2" xfId="515"/>
    <cellStyle name="SAPText" xfId="516"/>
    <cellStyle name="SAPText 2" xfId="517"/>
    <cellStyle name="SAPUnLocked" xfId="518"/>
    <cellStyle name="SAPUnLocked 2" xfId="519"/>
    <cellStyle name="Sheet Title" xfId="520"/>
    <cellStyle name="SheetHeader1" xfId="521"/>
    <cellStyle name="Style 1" xfId="522"/>
    <cellStyle name="Style 1 2" xfId="523"/>
    <cellStyle name="Style 1 2 2" xfId="524"/>
    <cellStyle name="Style 1 3" xfId="525"/>
    <cellStyle name="Style 1 3 2" xfId="526"/>
    <cellStyle name="Style 1 3 3" xfId="527"/>
    <cellStyle name="Style 1 4" xfId="528"/>
    <cellStyle name="Style 1_29(d) - Gas extensions -tariffs" xfId="529"/>
    <cellStyle name="Style2" xfId="530"/>
    <cellStyle name="Style3" xfId="531"/>
    <cellStyle name="Style4" xfId="532"/>
    <cellStyle name="Style4 2" xfId="533"/>
    <cellStyle name="Style4_29(d) - Gas extensions -tariffs" xfId="534"/>
    <cellStyle name="Style5" xfId="535"/>
    <cellStyle name="Style5 2" xfId="536"/>
    <cellStyle name="Style5_29(d) - Gas extensions -tariffs" xfId="537"/>
    <cellStyle name="Table Head Green" xfId="538"/>
    <cellStyle name="Table Head Green 2" xfId="844"/>
    <cellStyle name="Table Head Green 2 2" xfId="845"/>
    <cellStyle name="Table Head Green 3" xfId="846"/>
    <cellStyle name="Table Head Green 4" xfId="847"/>
    <cellStyle name="Table Head_pldt" xfId="539"/>
    <cellStyle name="Table Source" xfId="540"/>
    <cellStyle name="Table Units" xfId="541"/>
    <cellStyle name="Table Units 2" xfId="848"/>
    <cellStyle name="TableLvl2" xfId="542"/>
    <cellStyle name="TableLvl3" xfId="543"/>
    <cellStyle name="Text" xfId="544"/>
    <cellStyle name="Text 2" xfId="545"/>
    <cellStyle name="Text 3" xfId="546"/>
    <cellStyle name="Text Head 1" xfId="547"/>
    <cellStyle name="Text Head 1 2" xfId="849"/>
    <cellStyle name="Text Head 2" xfId="548"/>
    <cellStyle name="Text Head 2 2" xfId="850"/>
    <cellStyle name="Text Indent 2" xfId="549"/>
    <cellStyle name="Theirs" xfId="550"/>
    <cellStyle name="Title 2" xfId="551"/>
    <cellStyle name="TOC 1" xfId="552"/>
    <cellStyle name="TOC 2" xfId="553"/>
    <cellStyle name="TOC 3" xfId="554"/>
    <cellStyle name="Total 2" xfId="555"/>
    <cellStyle name="Total 2 10" xfId="851"/>
    <cellStyle name="Total 2 11" xfId="852"/>
    <cellStyle name="Total 2 12" xfId="853"/>
    <cellStyle name="Total 2 2" xfId="556"/>
    <cellStyle name="Total 2 2 2" xfId="854"/>
    <cellStyle name="Total 2 2 2 2" xfId="855"/>
    <cellStyle name="Total 2 2 2 3" xfId="856"/>
    <cellStyle name="Total 2 2 3" xfId="857"/>
    <cellStyle name="Total 2 2 3 2" xfId="858"/>
    <cellStyle name="Total 2 2 3 3" xfId="859"/>
    <cellStyle name="Total 2 2 4" xfId="860"/>
    <cellStyle name="Total 2 2 5" xfId="861"/>
    <cellStyle name="Total 2 2 6" xfId="862"/>
    <cellStyle name="Total 2 3" xfId="557"/>
    <cellStyle name="Total 2 3 2" xfId="863"/>
    <cellStyle name="Total 2 3 2 2" xfId="864"/>
    <cellStyle name="Total 2 3 2 3" xfId="865"/>
    <cellStyle name="Total 2 3 3" xfId="866"/>
    <cellStyle name="Total 2 3 3 2" xfId="867"/>
    <cellStyle name="Total 2 3 3 3" xfId="868"/>
    <cellStyle name="Total 2 3 4" xfId="869"/>
    <cellStyle name="Total 2 3 5" xfId="870"/>
    <cellStyle name="Total 2 3 6" xfId="871"/>
    <cellStyle name="Total 2 4" xfId="872"/>
    <cellStyle name="Total 2 4 2" xfId="873"/>
    <cellStyle name="Total 2 4 2 2" xfId="874"/>
    <cellStyle name="Total 2 4 2 3" xfId="875"/>
    <cellStyle name="Total 2 4 3" xfId="876"/>
    <cellStyle name="Total 2 4 3 2" xfId="877"/>
    <cellStyle name="Total 2 4 3 3" xfId="878"/>
    <cellStyle name="Total 2 4 4" xfId="879"/>
    <cellStyle name="Total 2 4 5" xfId="880"/>
    <cellStyle name="Total 2 5" xfId="881"/>
    <cellStyle name="Total 2 5 2" xfId="882"/>
    <cellStyle name="Total 2 5 2 2" xfId="883"/>
    <cellStyle name="Total 2 5 2 3" xfId="884"/>
    <cellStyle name="Total 2 5 3" xfId="885"/>
    <cellStyle name="Total 2 5 3 2" xfId="886"/>
    <cellStyle name="Total 2 5 3 3" xfId="887"/>
    <cellStyle name="Total 2 5 4" xfId="888"/>
    <cellStyle name="Total 2 5 5" xfId="889"/>
    <cellStyle name="Total 2 6" xfId="890"/>
    <cellStyle name="Total 2 6 2" xfId="891"/>
    <cellStyle name="Total 2 6 2 2" xfId="892"/>
    <cellStyle name="Total 2 6 2 3" xfId="893"/>
    <cellStyle name="Total 2 6 3" xfId="894"/>
    <cellStyle name="Total 2 6 3 2" xfId="895"/>
    <cellStyle name="Total 2 6 3 3" xfId="896"/>
    <cellStyle name="Total 2 6 4" xfId="897"/>
    <cellStyle name="Total 2 6 5" xfId="898"/>
    <cellStyle name="Total 2 7" xfId="899"/>
    <cellStyle name="Total 2 7 2" xfId="900"/>
    <cellStyle name="Total 2 7 2 2" xfId="901"/>
    <cellStyle name="Total 2 7 2 3" xfId="902"/>
    <cellStyle name="Total 2 7 3" xfId="903"/>
    <cellStyle name="Total 2 7 3 2" xfId="904"/>
    <cellStyle name="Total 2 7 3 3" xfId="905"/>
    <cellStyle name="Total 2 7 4" xfId="906"/>
    <cellStyle name="Total 2 7 5" xfId="907"/>
    <cellStyle name="Total 2 8" xfId="908"/>
    <cellStyle name="Total 2 8 2" xfId="909"/>
    <cellStyle name="Total 2 8 3" xfId="910"/>
    <cellStyle name="Total 2 9" xfId="911"/>
    <cellStyle name="Total 2 9 2" xfId="912"/>
    <cellStyle name="Total 2 9 3" xfId="913"/>
    <cellStyle name="Warning Text 2" xfId="558"/>
    <cellStyle name="year" xfId="559"/>
    <cellStyle name="year 2" xfId="560"/>
    <cellStyle name="year 2 2" xfId="914"/>
    <cellStyle name="year 3" xfId="915"/>
    <cellStyle name="year_29(d) - Gas extensions -tariffs" xfId="56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9" Type="http://schemas.openxmlformats.org/officeDocument/2006/relationships/externalLink" Target="externalLinks/externalLink33.xml"/><Relationship Id="rId3" Type="http://schemas.openxmlformats.org/officeDocument/2006/relationships/worksheet" Target="worksheets/sheet3.xml"/><Relationship Id="rId21" Type="http://schemas.openxmlformats.org/officeDocument/2006/relationships/externalLink" Target="externalLinks/externalLink15.xml"/><Relationship Id="rId34" Type="http://schemas.openxmlformats.org/officeDocument/2006/relationships/externalLink" Target="externalLinks/externalLink28.xml"/><Relationship Id="rId42" Type="http://schemas.openxmlformats.org/officeDocument/2006/relationships/sharedStrings" Target="sharedStrings.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externalLink" Target="externalLinks/externalLink27.xml"/><Relationship Id="rId38" Type="http://schemas.openxmlformats.org/officeDocument/2006/relationships/externalLink" Target="externalLinks/externalLink32.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externalLink" Target="externalLinks/externalLink23.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externalLink" Target="externalLinks/externalLink26.xml"/><Relationship Id="rId37" Type="http://schemas.openxmlformats.org/officeDocument/2006/relationships/externalLink" Target="externalLinks/externalLink31.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36" Type="http://schemas.openxmlformats.org/officeDocument/2006/relationships/externalLink" Target="externalLinks/externalLink30.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externalLink" Target="externalLinks/externalLink25.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35" Type="http://schemas.openxmlformats.org/officeDocument/2006/relationships/externalLink" Target="externalLinks/externalLink29.xml"/><Relationship Id="rId43"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12</xdr:col>
      <xdr:colOff>9525</xdr:colOff>
      <xdr:row>56</xdr:row>
      <xdr:rowOff>155575</xdr:rowOff>
    </xdr:from>
    <xdr:ext cx="6628571" cy="4476190"/>
    <xdr:pic>
      <xdr:nvPicPr>
        <xdr:cNvPr id="3" name="Picture 2">
          <a:extLst>
            <a:ext uri="{FF2B5EF4-FFF2-40B4-BE49-F238E27FC236}">
              <a16:creationId xmlns:a16="http://schemas.microsoft.com/office/drawing/2014/main" id="{517AA3AB-D883-497B-98CA-E828854B9FC4}"/>
            </a:ext>
          </a:extLst>
        </xdr:cNvPr>
        <xdr:cNvPicPr>
          <a:picLocks noChangeAspect="1"/>
        </xdr:cNvPicPr>
      </xdr:nvPicPr>
      <xdr:blipFill>
        <a:blip xmlns:r="http://schemas.openxmlformats.org/officeDocument/2006/relationships" r:embed="rId1"/>
        <a:stretch>
          <a:fillRect/>
        </a:stretch>
      </xdr:blipFill>
      <xdr:spPr>
        <a:xfrm>
          <a:off x="10728325" y="10766425"/>
          <a:ext cx="6628571" cy="4476190"/>
        </a:xfrm>
        <a:prstGeom prst="rect">
          <a:avLst/>
        </a:prstGeom>
      </xdr:spPr>
    </xdr:pic>
    <xdr:clientData/>
  </xdr:oneCellAnchor>
  <xdr:twoCellAnchor editAs="oneCell">
    <xdr:from>
      <xdr:col>0</xdr:col>
      <xdr:colOff>800101</xdr:colOff>
      <xdr:row>56</xdr:row>
      <xdr:rowOff>133350</xdr:rowOff>
    </xdr:from>
    <xdr:to>
      <xdr:col>8</xdr:col>
      <xdr:colOff>825501</xdr:colOff>
      <xdr:row>70</xdr:row>
      <xdr:rowOff>28575</xdr:rowOff>
    </xdr:to>
    <xdr:pic>
      <xdr:nvPicPr>
        <xdr:cNvPr id="4"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1" y="10744200"/>
          <a:ext cx="7454900" cy="2473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FIN\MKT\INTER-DEPT\Legacy%20Data\_FINANCIAL%20ACCOUNTING\FIN_ACC\Fin%20Acctg\Statutory%20Accounts\Dec%2000%20Accounts\Powercor\TBPCA20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Users\jswansson\Documents\projects%20current\Live\AER%20OEF%20review%202017\AER\RINs\CA%20RIN%2015-16\Essential%202015-16%20-%20Economic%20Benchmarking%20RIN%20Response.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Users\jswansson\Documents\projects%20current\Live\AER%20OEF%20review%202017\AER\RINs\CA%20RIN%2015-16\ActewAGL%202013-14%20-%20Economic%20benchmarking%20RIN%20response.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T:\Users\jswansson\Documents\projects%20current\Live\AER%20OEF%20review%202017\AER\RINs\CA%20RIN%2015-16\Essential%202013-14%20-%20RIN%20response%20-%20Benchmarking%20-%20Consolidated%20Information.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T:\Users\jswansson\Documents\projects%20current\Live\AER%20OEF%20review%202017\AER\RINs\CA%20RIN%2015-16\Endeavour%20Energy%20(D)%202013-14%20-%20Economic%20Benchmarking.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T:\Users\jswansson\Documents\projects%20current\Live\AER%20OEF%20review%202017\AER\RINs\CA%20RIN%2015-16\Powercor%202014%20-%20Economic%20Benchmarking.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orp\FIN\MKT\DEPT\AIMRO\Monthly%20Reporting\Bus%20Report\2011\02.%20Feb%202011\PL%20and%20Flash%20analysis\Capex%20Report%20Feb%20201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orp\FIN\MKT\DEPT\AIMRO\Monthly%20Reporting\Bus%20Report\2011\02.%20Feb%202011\PL%20and%20Flash%20analysis\Metering%20P_L%20-%20Feb%20201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orp\fin\MKT\DEPT\AIMRO\Monthly%20Reporting\Bus%20Report\2011\06.%20June%202011\Meter%20Volumes%20Reports\Meter%20volumes%20report%20May%20201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MKT\INTER-DEPT\DEPT\CMA\2010\12-Dec\Capital\BW%20Capital%20Summary%20Flash%20December%201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T:\AER\EBTRIN\00AER\EBT%20DNSP%20PP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Users\jswansson\Documents\projects%20current\Live\AER%20OEF%20review%202017\background\SRG%20gathered\ABS\inflation.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AER/EBTRIN/00AER/EBT%20DNSP%20PPI.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T:\Documents%20and%20Settings\kcheu\Local%20Settings\Temporary%20Internet%20Files\Content.Outlook\SMGVD7WK\Database%20%20mockup%20-%20EBT%20RIN%20data.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Documents%20and%20Settings/kcheu/Local%20Settings/Temporary%20Internet%20Files/Content.Outlook/SMGVD7WK/Database%20%20mockup%20-%20EBT%20RIN%20data.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T:\Users\Merz%20Consulting%201\Dropbox%20(Merz)\01%20Projects\Sapere%20Research%20Group\Jobs\MC000109%20-%20AER%20OEF%20Review\RINs\Category%20Analysis%20RINs%20(2014-15)\ActewAGL%202014-15%20-%20CA%20-%2020151102%20-%20original%20-%20(D15%20165551).xlsm"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T:\Documents%20and%20Settings\areddaway.AEMO\My%20Documents\SharePoint%20Drafts\sharedocs\sites\ts\ef\Electricity\RooftopPvAnalysisNew.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T:\Users\Merz%20Consulting%201\Dropbox%20(Merz)\01%20Projects\Sapere%20Research%20Group\Jobs\MC000109%20-%20AER%20OEF%20Review\RINs\Category%20Analysis%20RINs%20(2014-15)\Essential%202014-15%20-%20CA%20-%2020151127%20-%20original%20-%20(D15%20179628).xlsm"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T:\Users\jswansson\Documents\projects%20current\Live\AER%20OEF%20review%202017\AER\RINs\Category%20Analysis%20RINs%20(2013-14)\Citipower%202014%20-%20CA%20-%2020150610%20-%20original%20-%20(d15%2059146).xlsm"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T:\Users\jswansson\Documents\projects%20current\Live\AER%20OEF%20review%202017\AER\RINs\Category%20Analysis%20RINs%20(2013-14)\Jemena%202014%20-%20CA%20-%2020160106%20-%20revision%20-%20(d15%2059580(v2)).xlsm"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T:\Users\Merz%20Consulting%201\Dropbox%20(Merz)\01%20Projects\Sapere%20Research%20Group\Jobs\MC000109%20-%20AER%20OEF%20Review\RINs\Category%20Analysis%20RINs%20(2014-15)\Ausgrid%202014-15%20-%20CA%20-%2020151030%20-%20original%20-%20(D15%20165041).xlsm"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T:\Users\Merz%20Consulting%201\Dropbox%20(Merz)\01%20Projects\Sapere%20Research%20Group\Jobs\MC000109%20-%20AER%20OEF%20Review\RINs\Category%20Analysis%20RINs%20(2014-15)\Energex%202014-15%20-%20CA%20-%2020151030%20-%20original%20-%20(D15%20164823).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Documents%20and%20Settings\MLu\Local%20Settings\Temporary%20Internet%20Files\Content.Outlook\C5YE9EN8\NSG%20Forecast%20-%20Updated%20for%20MM.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T:\Transmission%20Services\Energy%20Forecasting\National%20Forecasting%20Project\2013\5-Energy%20Efficiency\Energy%20efficiency%20modelling%20using%20updated%20E3%20modelling,%20v5.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T:\Users\jswansson\Documents\projects%20current\Live\AER%20OEF%20review%202017\background\SRG%20gathered\opex\AER%20Draft%20decision%20Ausgrid%20distribution%20determination%20-%20Ausgrid%202014%20-%20Opex%20model%20-%20November%202014.XLSM"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T:\Transmission%20Services\Energy%20Forecasting\National%20Forecasting%20Project\2013\5-Energy%20Efficiency\EE%20Combined%20results,%20v5%20(including%20comparison%20with%20last%20year)%20v2.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T:\Users\jswansson\Documents\projects%20current\Live\AER%20OEF%20review%202017\AER\RINs\Category%20Analysis%20RINs%20(2013-14)\Powercor%202014%20-%20CA%20-%2020150430%20-%20original%20-%20(d15%205929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Users\jswansson\Documents\projects%20current\Live\AER%20OEF%20review%202017\AER\RINs\CA%20RIN%2015-16\Powercor%202016%20-%20Economic%20Benchmarking%20RIN.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Users\jswansson\Documents\projects%20current\Live\AER%20OEF%20review%202017\AER\RINs\CA%20RIN%2015-16\Ausgrid%202014-15%20-%20Economic%20Benchmarking%20RIN%20-%20File%20for%20publication.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Users\jswansson\Documents\projects%20current\Live\AER%20OEF%20review%202017\AER\RINs\CA%20RIN%2015-16\Ausgrid%202015%20-16%20-%20Economic%20Benchmarking%20RIN%20Response%20-%20Attachment.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Users\jswansson\Documents\projects%20current\Live\AER%20OEF%20review%202017\AER\RINs\CA%20RIN%2015-16\PowerCor%202015%20-%20Economic%20Benchmarking%20RIN.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Users\jswansson\Documents\projects%20current\Live\AER%20OEF%20review%202017\AER\RINs\CA%20RIN%2015-16\ActewAGL%202015-16%20-%20Economic%20Benchmarking%20RIN%20Response.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Users\jswansson\Documents\projects%20current\Live\AER%20OEF%20review%202017\AER\RINs\CA%20RIN%2015-16\ActewAGL%20Distribution%202014-15%20-%20Economic%20Benchmarking%20RI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PCOR00"/>
      <sheetName val="TB 00"/>
      <sheetName val="Tax"/>
      <sheetName val="Loss on Disposal"/>
      <sheetName val="Interest"/>
      <sheetName val="Operating Leases"/>
      <sheetName val="Corp cap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sheetData sheetId="1"/>
      <sheetData sheetId="2"/>
      <sheetData sheetId="3">
        <row r="44">
          <cell r="C44" t="str">
            <v>2015-16</v>
          </cell>
        </row>
      </sheetData>
      <sheetData sheetId="4"/>
      <sheetData sheetId="5"/>
      <sheetData sheetId="6"/>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0 Business &amp; other details"/>
      <sheetName val="3.1 Revenue"/>
      <sheetName val="3.2 Opex"/>
      <sheetName val="3.2.3 Provisions"/>
      <sheetName val="3.3 Assets (RAB)"/>
      <sheetName val="3.4 Operational data"/>
      <sheetName val="3.5 Physical assets"/>
      <sheetName val="3.6 Quality of service"/>
      <sheetName val="3.7 Operating environment"/>
      <sheetName val="3.7.4 Weather stations"/>
      <sheetName val="Unlocked worksheet"/>
      <sheetName val="Sheet1"/>
    </sheetNames>
    <sheetDataSet>
      <sheetData sheetId="0"/>
      <sheetData sheetId="1">
        <row r="43">
          <cell r="C43" t="str">
            <v>2013-14</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0 Business &amp; other details"/>
      <sheetName val="3.1 Revenue"/>
      <sheetName val="3.2 Opex"/>
      <sheetName val="3.2.3 Provisions"/>
      <sheetName val="3.3 Assets (RAB)"/>
      <sheetName val="3.4 Operational data"/>
      <sheetName val="3.5 Physical assets"/>
      <sheetName val="3.6 Quality of service"/>
      <sheetName val="3.7 Operating environment"/>
      <sheetName val="3.7.4 Weather stations"/>
      <sheetName val="Unlocked worksheet"/>
    </sheetNames>
    <sheetDataSet>
      <sheetData sheetId="0"/>
      <sheetData sheetId="1">
        <row r="43">
          <cell r="C43" t="str">
            <v>2013-14</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0 Business &amp; other details"/>
      <sheetName val="3.1 Revenue"/>
      <sheetName val="3.2 Opex"/>
      <sheetName val="3.2.3 Provisions"/>
      <sheetName val="3.3 Assets (RAB)"/>
      <sheetName val="3.4 Operational data"/>
      <sheetName val="3.5 Physical assets"/>
      <sheetName val="3.6 Quality of service"/>
      <sheetName val="3.7 Operating environment"/>
      <sheetName val="3.7.4 Weather stations"/>
      <sheetName val="Unlocked worksheet"/>
    </sheetNames>
    <sheetDataSet>
      <sheetData sheetId="0"/>
      <sheetData sheetId="1">
        <row r="43">
          <cell r="C43" t="str">
            <v>2013-14</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0 Business &amp; other details"/>
      <sheetName val="3.1 Revenue"/>
      <sheetName val="3.2 Opex"/>
      <sheetName val="3.2.3 Provisions"/>
      <sheetName val="3.3 Assets (RAB)"/>
      <sheetName val="3.4 Operational data"/>
      <sheetName val="3.5 Physical assets"/>
      <sheetName val="3.6 Quality of service"/>
      <sheetName val="3.7 Operating environment"/>
      <sheetName val="3.7.4 Weather stations"/>
      <sheetName val="Unlocked worksheet"/>
    </sheetNames>
    <sheetDataSet>
      <sheetData sheetId="0"/>
      <sheetData sheetId="1">
        <row r="35">
          <cell r="C35">
            <v>2014</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ex-METR"/>
      <sheetName val="Func code 205 breakdown"/>
      <sheetName val="Metr Direct Capex by AC"/>
      <sheetName val="Metr Direct Capex by order BW"/>
      <sheetName val="Metr Direct Capex BW"/>
      <sheetName val="Metr Overheads BW"/>
      <sheetName val="Metr Total Capex BW"/>
      <sheetName val="Metr Total Capex Rollout"/>
      <sheetName val="Reco Sheet for Fcast"/>
      <sheetName val="Capex Bud 11-ME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E1" t="str">
            <v>F240 CAP Capital Expenditure Forecast Function Codes Listing</v>
          </cell>
        </row>
        <row r="2">
          <cell r="G2" t="str">
            <v>Author</v>
          </cell>
          <cell r="H2" t="str">
            <v>SGOHIL</v>
          </cell>
          <cell r="J2" t="str">
            <v>Status of Data</v>
          </cell>
          <cell r="K2" t="str">
            <v>31/05/2010 12:21:34</v>
          </cell>
        </row>
        <row r="6">
          <cell r="F6" t="str">
            <v>Author</v>
          </cell>
          <cell r="G6" t="str">
            <v>SGOHIL</v>
          </cell>
          <cell r="I6" t="str">
            <v>Last Refreshed</v>
          </cell>
          <cell r="J6" t="str">
            <v>31/05/2010 13:40:23</v>
          </cell>
          <cell r="L6" t="str">
            <v>Order (Selection Options, Optional)</v>
          </cell>
          <cell r="M6" t="str">
            <v>Empty Demarcation</v>
          </cell>
          <cell r="O6" t="str">
            <v>Actuals 4 Period Season (single period)</v>
          </cell>
          <cell r="P6" t="str">
            <v>004.2010</v>
          </cell>
        </row>
        <row r="7">
          <cell r="F7" t="str">
            <v>Current User</v>
          </cell>
          <cell r="G7" t="str">
            <v>RPARNES</v>
          </cell>
          <cell r="I7" t="str">
            <v>Key Date</v>
          </cell>
          <cell r="J7" t="str">
            <v>31/05/2010</v>
          </cell>
          <cell r="L7" t="str">
            <v>Business Area Intervals Optional</v>
          </cell>
          <cell r="M7" t="str">
            <v>METR</v>
          </cell>
          <cell r="O7" t="str">
            <v>Forecast Period Variable</v>
          </cell>
          <cell r="P7" t="str">
            <v>005.2010</v>
          </cell>
        </row>
        <row r="8">
          <cell r="F8" t="str">
            <v>Last Changed By</v>
          </cell>
          <cell r="G8" t="str">
            <v>SSEHARAN</v>
          </cell>
          <cell r="I8" t="str">
            <v>Changed At</v>
          </cell>
          <cell r="J8" t="str">
            <v>7/05/2010 14:47:41</v>
          </cell>
          <cell r="L8" t="str">
            <v>Order Type Optional Selects</v>
          </cell>
          <cell r="M8" t="str">
            <v>Empty Demarcation</v>
          </cell>
          <cell r="O8" t="str">
            <v>WBS Element (Selection Options, Optional)</v>
          </cell>
          <cell r="P8" t="str">
            <v>Empty Demarcation</v>
          </cell>
        </row>
        <row r="9">
          <cell r="F9" t="str">
            <v>InfoProvider</v>
          </cell>
          <cell r="G9" t="str">
            <v>ZOPA_M01</v>
          </cell>
          <cell r="I9" t="str">
            <v>Status of Data</v>
          </cell>
          <cell r="J9" t="str">
            <v>31/05/2010 12:21:34</v>
          </cell>
          <cell r="L9" t="str">
            <v>Forecast Version (Single Mandatory)</v>
          </cell>
          <cell r="M9" t="str">
            <v>20</v>
          </cell>
          <cell r="O9" t="str">
            <v>Budget version (single value entry,mandatory)</v>
          </cell>
          <cell r="P9" t="str">
            <v>1</v>
          </cell>
        </row>
        <row r="10">
          <cell r="F10" t="str">
            <v>Query Technical Name</v>
          </cell>
          <cell r="G10" t="str">
            <v>ZOPA_M01_Q0010</v>
          </cell>
          <cell r="I10" t="str">
            <v>Relevance of Data (Date)</v>
          </cell>
          <cell r="J10" t="str">
            <v>31/05/2010</v>
          </cell>
          <cell r="L10" t="str">
            <v>BW FunctionCode Optional Selections</v>
          </cell>
          <cell r="M10" t="str">
            <v>205</v>
          </cell>
          <cell r="O10" t="str">
            <v>Company Code (Selection Options, Optional)</v>
          </cell>
          <cell r="P10" t="str">
            <v>Empty Demarcation</v>
          </cell>
        </row>
        <row r="11">
          <cell r="F11" t="str">
            <v>Query Description</v>
          </cell>
          <cell r="G11" t="str">
            <v>F240 CAP Capital Expenditure Forecast Function Codes Listing</v>
          </cell>
          <cell r="I11" t="str">
            <v>Relevance of Data (Time)</v>
          </cell>
          <cell r="J11" t="str">
            <v>12:21:34</v>
          </cell>
        </row>
        <row r="15">
          <cell r="C15" t="str">
            <v>Business area</v>
          </cell>
          <cell r="D15">
            <v>0</v>
          </cell>
          <cell r="F15">
            <v>0</v>
          </cell>
          <cell r="G15">
            <v>0</v>
          </cell>
          <cell r="H15">
            <v>0</v>
          </cell>
          <cell r="I15">
            <v>0</v>
          </cell>
          <cell r="J15">
            <v>0</v>
          </cell>
          <cell r="K15" t="str">
            <v xml:space="preserve">
Forecast 5
MAY 2010</v>
          </cell>
          <cell r="L15" t="str">
            <v xml:space="preserve">
Forecast 6
JUN 2010</v>
          </cell>
          <cell r="M15" t="str">
            <v xml:space="preserve">
Forecast 7
JUL 2010</v>
          </cell>
          <cell r="N15" t="str">
            <v xml:space="preserve">
Forecast 8
AUG 2010</v>
          </cell>
          <cell r="O15" t="str">
            <v xml:space="preserve">
Forecast 9
SEP 2010</v>
          </cell>
          <cell r="P15" t="str">
            <v xml:space="preserve">
Forecast 10
OCT 2010</v>
          </cell>
          <cell r="Q15" t="str">
            <v xml:space="preserve">
Forecast 11
NOV 2010</v>
          </cell>
          <cell r="R15" t="str">
            <v xml:space="preserve">
Forecast 12
DEC 2010</v>
          </cell>
          <cell r="S15" t="str">
            <v>Total periods 5-12</v>
          </cell>
        </row>
        <row r="16">
          <cell r="C16" t="str">
            <v>BWFIN Function Code</v>
          </cell>
          <cell r="D16" t="str">
            <v>205 IT METERING DATA SERVICES</v>
          </cell>
          <cell r="F16" t="str">
            <v>Cost element</v>
          </cell>
          <cell r="G16">
            <v>0</v>
          </cell>
          <cell r="H16" t="str">
            <v>WBS (Function Code)</v>
          </cell>
          <cell r="I16" t="str">
            <v>Order</v>
          </cell>
          <cell r="J16">
            <v>0</v>
          </cell>
          <cell r="K16" t="str">
            <v>* 1,000 AUD</v>
          </cell>
          <cell r="L16" t="str">
            <v>* 1,000 AUD</v>
          </cell>
          <cell r="M16" t="str">
            <v>* 1,000 AUD</v>
          </cell>
          <cell r="N16" t="str">
            <v>* 1,000 AUD</v>
          </cell>
          <cell r="O16" t="str">
            <v>* 1,000 AUD</v>
          </cell>
          <cell r="P16" t="str">
            <v>* 1,000 AUD</v>
          </cell>
          <cell r="Q16" t="str">
            <v>* 1,000 AUD</v>
          </cell>
          <cell r="R16" t="str">
            <v>* 1,000 AUD</v>
          </cell>
        </row>
        <row r="17">
          <cell r="C17" t="str">
            <v>Capex or Opex  Indic</v>
          </cell>
          <cell r="D17">
            <v>0</v>
          </cell>
          <cell r="F17" t="str">
            <v>524100</v>
          </cell>
          <cell r="G17" t="str">
            <v>Cap Purch ComputerHW</v>
          </cell>
          <cell r="H17" t="str">
            <v>BG/10/MT/BTC/205/01</v>
          </cell>
          <cell r="I17" t="str">
            <v>#</v>
          </cell>
          <cell r="J17" t="str">
            <v>Not assigned</v>
          </cell>
          <cell r="K17">
            <v>0.375</v>
          </cell>
          <cell r="L17">
            <v>0.375</v>
          </cell>
          <cell r="M17">
            <v>0.375</v>
          </cell>
          <cell r="N17">
            <v>0.375</v>
          </cell>
          <cell r="O17">
            <v>0.375</v>
          </cell>
          <cell r="P17">
            <v>0.375</v>
          </cell>
          <cell r="Q17">
            <v>0.375</v>
          </cell>
          <cell r="R17">
            <v>0.375</v>
          </cell>
          <cell r="S17">
            <v>3000</v>
          </cell>
        </row>
        <row r="18">
          <cell r="C18" t="str">
            <v>Company code</v>
          </cell>
          <cell r="D18">
            <v>0</v>
          </cell>
          <cell r="F18">
            <v>0</v>
          </cell>
          <cell r="G18">
            <v>0</v>
          </cell>
          <cell r="H18">
            <v>0</v>
          </cell>
          <cell r="I18" t="str">
            <v>Result</v>
          </cell>
          <cell r="J18">
            <v>0</v>
          </cell>
          <cell r="K18">
            <v>0.375</v>
          </cell>
          <cell r="L18">
            <v>0.375</v>
          </cell>
          <cell r="M18">
            <v>0.375</v>
          </cell>
          <cell r="N18">
            <v>0.375</v>
          </cell>
          <cell r="O18">
            <v>0.375</v>
          </cell>
          <cell r="P18">
            <v>0.375</v>
          </cell>
          <cell r="Q18">
            <v>0.375</v>
          </cell>
          <cell r="R18">
            <v>0.375</v>
          </cell>
          <cell r="S18">
            <v>3000</v>
          </cell>
        </row>
        <row r="19">
          <cell r="C19" t="str">
            <v>Cost element</v>
          </cell>
          <cell r="D19" t="str">
            <v>]4500/633000 Corporate Overheads to Capital[, ]4500/634000 Local Overheads to Capital[...</v>
          </cell>
          <cell r="F19">
            <v>0</v>
          </cell>
          <cell r="G19">
            <v>0</v>
          </cell>
          <cell r="H19" t="str">
            <v>BG/10/MT/BTP/205/01</v>
          </cell>
          <cell r="I19" t="str">
            <v>#</v>
          </cell>
          <cell r="J19" t="str">
            <v>Not assigned</v>
          </cell>
        </row>
        <row r="20">
          <cell r="C20" t="str">
            <v>Order type</v>
          </cell>
          <cell r="D20">
            <v>0</v>
          </cell>
          <cell r="F20">
            <v>0</v>
          </cell>
          <cell r="G20">
            <v>0</v>
          </cell>
          <cell r="H20">
            <v>0</v>
          </cell>
          <cell r="I20" t="str">
            <v>Result</v>
          </cell>
          <cell r="J20">
            <v>0</v>
          </cell>
        </row>
        <row r="21">
          <cell r="C21" t="str">
            <v>Order</v>
          </cell>
          <cell r="D21">
            <v>0</v>
          </cell>
          <cell r="F21">
            <v>0</v>
          </cell>
          <cell r="G21">
            <v>0</v>
          </cell>
          <cell r="H21" t="str">
            <v>BG/10/MT/FIC/205/01</v>
          </cell>
          <cell r="I21" t="str">
            <v>#</v>
          </cell>
          <cell r="J21" t="str">
            <v>Not assigned</v>
          </cell>
        </row>
        <row r="22">
          <cell r="C22" t="str">
            <v>Time Analysis: Forecast Reports</v>
          </cell>
          <cell r="D22" t="str">
            <v>,Forecast 5_x000D_
MAY 2010,Forecast 6_x000D_
JUN 2010,Forecast 7_x000D_
JUL 2010,Forecast 8_x000D_
AUG 2010,Forecast 9_x000D_
SEP 2010...</v>
          </cell>
          <cell r="F22">
            <v>0</v>
          </cell>
          <cell r="G22">
            <v>0</v>
          </cell>
          <cell r="H22">
            <v>0</v>
          </cell>
          <cell r="I22" t="str">
            <v>Result</v>
          </cell>
          <cell r="J22">
            <v>0</v>
          </cell>
        </row>
        <row r="23">
          <cell r="C23" t="str">
            <v>WBS (Function Code)</v>
          </cell>
          <cell r="D23">
            <v>0</v>
          </cell>
          <cell r="F23">
            <v>0</v>
          </cell>
          <cell r="G23">
            <v>0</v>
          </cell>
          <cell r="H23" t="str">
            <v>BG/10/MT/FIP/205/01</v>
          </cell>
          <cell r="I23" t="str">
            <v>#</v>
          </cell>
          <cell r="J23" t="str">
            <v>Not assigned</v>
          </cell>
        </row>
        <row r="24">
          <cell r="F24">
            <v>0</v>
          </cell>
          <cell r="G24">
            <v>0</v>
          </cell>
          <cell r="H24">
            <v>0</v>
          </cell>
          <cell r="I24" t="str">
            <v>Result</v>
          </cell>
          <cell r="J24">
            <v>0</v>
          </cell>
        </row>
        <row r="25">
          <cell r="F25">
            <v>0</v>
          </cell>
          <cell r="G25">
            <v>0</v>
          </cell>
          <cell r="H25" t="str">
            <v>BG/10/MT/ITC/205/01</v>
          </cell>
          <cell r="I25" t="str">
            <v>#</v>
          </cell>
          <cell r="J25" t="str">
            <v>Not assigned</v>
          </cell>
        </row>
        <row r="26">
          <cell r="F26">
            <v>0</v>
          </cell>
          <cell r="G26">
            <v>0</v>
          </cell>
          <cell r="H26">
            <v>0</v>
          </cell>
          <cell r="I26" t="str">
            <v>Result</v>
          </cell>
          <cell r="J26">
            <v>0</v>
          </cell>
        </row>
        <row r="27">
          <cell r="F27">
            <v>0</v>
          </cell>
          <cell r="G27">
            <v>0</v>
          </cell>
          <cell r="H27" t="str">
            <v>BG/10/MT/ITP/205/01</v>
          </cell>
          <cell r="I27" t="str">
            <v>#</v>
          </cell>
          <cell r="J27" t="str">
            <v>Not assigned</v>
          </cell>
        </row>
        <row r="28">
          <cell r="F28">
            <v>0</v>
          </cell>
          <cell r="G28">
            <v>0</v>
          </cell>
          <cell r="H28">
            <v>0</v>
          </cell>
          <cell r="I28" t="str">
            <v>Result</v>
          </cell>
          <cell r="J28">
            <v>0</v>
          </cell>
        </row>
        <row r="29">
          <cell r="F29">
            <v>0</v>
          </cell>
          <cell r="G29">
            <v>0</v>
          </cell>
          <cell r="H29" t="str">
            <v>Result</v>
          </cell>
          <cell r="I29">
            <v>0</v>
          </cell>
          <cell r="J29">
            <v>0</v>
          </cell>
        </row>
        <row r="30">
          <cell r="F30" t="str">
            <v>533000</v>
          </cell>
          <cell r="G30" t="str">
            <v>IT Prof Services</v>
          </cell>
          <cell r="H30" t="str">
            <v>BG/10/MT/ITC/205/01</v>
          </cell>
          <cell r="I30" t="str">
            <v>#</v>
          </cell>
          <cell r="J30" t="str">
            <v>Not assigned</v>
          </cell>
        </row>
        <row r="31">
          <cell r="F31">
            <v>0</v>
          </cell>
          <cell r="G31">
            <v>0</v>
          </cell>
          <cell r="H31">
            <v>0</v>
          </cell>
          <cell r="I31" t="str">
            <v>Result</v>
          </cell>
          <cell r="J31">
            <v>0</v>
          </cell>
        </row>
        <row r="32">
          <cell r="F32">
            <v>0</v>
          </cell>
          <cell r="G32">
            <v>0</v>
          </cell>
          <cell r="H32" t="str">
            <v>BG/10/MT/ITP/205/01</v>
          </cell>
          <cell r="I32" t="str">
            <v>#</v>
          </cell>
          <cell r="J32" t="str">
            <v>Not assigned</v>
          </cell>
        </row>
        <row r="33">
          <cell r="F33">
            <v>0</v>
          </cell>
          <cell r="G33">
            <v>0</v>
          </cell>
          <cell r="H33">
            <v>0</v>
          </cell>
          <cell r="I33" t="str">
            <v>Result</v>
          </cell>
          <cell r="J33">
            <v>0</v>
          </cell>
        </row>
        <row r="34">
          <cell r="F34">
            <v>0</v>
          </cell>
          <cell r="G34">
            <v>0</v>
          </cell>
          <cell r="H34" t="str">
            <v>Result</v>
          </cell>
          <cell r="I34">
            <v>0</v>
          </cell>
          <cell r="J34">
            <v>0</v>
          </cell>
        </row>
        <row r="35">
          <cell r="F35" t="str">
            <v>611988</v>
          </cell>
          <cell r="G35" t="str">
            <v>AMI Cpx Prj Mgmt Fee</v>
          </cell>
          <cell r="H35" t="str">
            <v>BG/10/MT/AMC/205/20</v>
          </cell>
          <cell r="I35" t="str">
            <v>#</v>
          </cell>
          <cell r="J35" t="str">
            <v>Not assigned</v>
          </cell>
        </row>
        <row r="36">
          <cell r="F36">
            <v>0</v>
          </cell>
          <cell r="G36">
            <v>0</v>
          </cell>
          <cell r="H36">
            <v>0</v>
          </cell>
          <cell r="I36" t="str">
            <v>Result</v>
          </cell>
          <cell r="J36">
            <v>0</v>
          </cell>
        </row>
        <row r="37">
          <cell r="F37">
            <v>0</v>
          </cell>
          <cell r="G37">
            <v>0</v>
          </cell>
          <cell r="H37" t="str">
            <v>BG/10/MT/AMP/205/20</v>
          </cell>
          <cell r="I37" t="str">
            <v>#</v>
          </cell>
          <cell r="J37" t="str">
            <v>Not assigned</v>
          </cell>
        </row>
        <row r="38">
          <cell r="F38">
            <v>0</v>
          </cell>
          <cell r="G38">
            <v>0</v>
          </cell>
          <cell r="H38">
            <v>0</v>
          </cell>
          <cell r="I38" t="str">
            <v>Result</v>
          </cell>
          <cell r="J38">
            <v>0</v>
          </cell>
        </row>
        <row r="39">
          <cell r="F39">
            <v>0</v>
          </cell>
          <cell r="G39">
            <v>0</v>
          </cell>
          <cell r="H39" t="str">
            <v>BG/10/MT/BTC/205/20</v>
          </cell>
          <cell r="I39" t="str">
            <v>#</v>
          </cell>
          <cell r="J39" t="str">
            <v>Not assigned</v>
          </cell>
        </row>
        <row r="40">
          <cell r="F40">
            <v>0</v>
          </cell>
          <cell r="G40">
            <v>0</v>
          </cell>
          <cell r="H40">
            <v>0</v>
          </cell>
          <cell r="I40" t="str">
            <v>Result</v>
          </cell>
          <cell r="J40">
            <v>0</v>
          </cell>
        </row>
        <row r="41">
          <cell r="F41">
            <v>0</v>
          </cell>
          <cell r="G41">
            <v>0</v>
          </cell>
          <cell r="H41" t="str">
            <v>BG/10/MT/BTP/205/20</v>
          </cell>
          <cell r="I41" t="str">
            <v>#</v>
          </cell>
          <cell r="J41" t="str">
            <v>Not assigned</v>
          </cell>
        </row>
        <row r="42">
          <cell r="F42">
            <v>0</v>
          </cell>
          <cell r="G42">
            <v>0</v>
          </cell>
          <cell r="H42">
            <v>0</v>
          </cell>
          <cell r="I42" t="str">
            <v>Result</v>
          </cell>
          <cell r="J42">
            <v>0</v>
          </cell>
        </row>
        <row r="43">
          <cell r="F43">
            <v>0</v>
          </cell>
          <cell r="G43">
            <v>0</v>
          </cell>
          <cell r="H43" t="str">
            <v>BG/10/MT/FIC/205/20</v>
          </cell>
          <cell r="I43" t="str">
            <v>#</v>
          </cell>
          <cell r="J43" t="str">
            <v>Not assigned</v>
          </cell>
        </row>
        <row r="44">
          <cell r="F44">
            <v>0</v>
          </cell>
          <cell r="G44">
            <v>0</v>
          </cell>
          <cell r="H44">
            <v>0</v>
          </cell>
          <cell r="I44" t="str">
            <v>Result</v>
          </cell>
          <cell r="J44">
            <v>0</v>
          </cell>
        </row>
        <row r="45">
          <cell r="F45">
            <v>0</v>
          </cell>
          <cell r="G45">
            <v>0</v>
          </cell>
          <cell r="H45" t="str">
            <v>BG/10/MT/FIP/205/20</v>
          </cell>
          <cell r="I45" t="str">
            <v>#</v>
          </cell>
          <cell r="J45" t="str">
            <v>Not assigned</v>
          </cell>
        </row>
        <row r="46">
          <cell r="F46">
            <v>0</v>
          </cell>
          <cell r="G46">
            <v>0</v>
          </cell>
          <cell r="H46">
            <v>0</v>
          </cell>
          <cell r="I46" t="str">
            <v>Result</v>
          </cell>
          <cell r="J46">
            <v>0</v>
          </cell>
        </row>
        <row r="47">
          <cell r="F47">
            <v>0</v>
          </cell>
          <cell r="G47">
            <v>0</v>
          </cell>
          <cell r="H47" t="str">
            <v>BG/10/MT/ITC/205/20</v>
          </cell>
          <cell r="I47" t="str">
            <v>#</v>
          </cell>
          <cell r="J47" t="str">
            <v>Not assigned</v>
          </cell>
        </row>
        <row r="48">
          <cell r="F48">
            <v>0</v>
          </cell>
          <cell r="G48">
            <v>0</v>
          </cell>
          <cell r="H48">
            <v>0</v>
          </cell>
          <cell r="I48" t="str">
            <v>Result</v>
          </cell>
          <cell r="J48">
            <v>0</v>
          </cell>
        </row>
        <row r="49">
          <cell r="F49">
            <v>0</v>
          </cell>
          <cell r="G49">
            <v>0</v>
          </cell>
          <cell r="H49" t="str">
            <v>BG/10/MT/ITP/205/20</v>
          </cell>
          <cell r="I49" t="str">
            <v>#</v>
          </cell>
          <cell r="J49" t="str">
            <v>Not assigned</v>
          </cell>
        </row>
        <row r="50">
          <cell r="F50">
            <v>0</v>
          </cell>
          <cell r="G50">
            <v>0</v>
          </cell>
          <cell r="H50">
            <v>0</v>
          </cell>
          <cell r="I50" t="str">
            <v>Result</v>
          </cell>
          <cell r="J50">
            <v>0</v>
          </cell>
        </row>
        <row r="51">
          <cell r="F51">
            <v>0</v>
          </cell>
          <cell r="G51">
            <v>0</v>
          </cell>
          <cell r="H51" t="str">
            <v>BG/10/MT/MDC/205/20</v>
          </cell>
          <cell r="I51" t="str">
            <v>#</v>
          </cell>
          <cell r="J51" t="str">
            <v>Not assigned</v>
          </cell>
        </row>
        <row r="52">
          <cell r="F52">
            <v>0</v>
          </cell>
          <cell r="G52">
            <v>0</v>
          </cell>
          <cell r="H52">
            <v>0</v>
          </cell>
          <cell r="I52" t="str">
            <v>Result</v>
          </cell>
          <cell r="J52">
            <v>0</v>
          </cell>
        </row>
        <row r="53">
          <cell r="F53">
            <v>0</v>
          </cell>
          <cell r="G53">
            <v>0</v>
          </cell>
          <cell r="H53" t="str">
            <v>BG/10/MT/MDP/205/20</v>
          </cell>
          <cell r="I53" t="str">
            <v>#</v>
          </cell>
          <cell r="J53" t="str">
            <v>Not assigned</v>
          </cell>
        </row>
        <row r="54">
          <cell r="F54">
            <v>0</v>
          </cell>
          <cell r="G54">
            <v>0</v>
          </cell>
          <cell r="H54">
            <v>0</v>
          </cell>
          <cell r="I54" t="str">
            <v>Result</v>
          </cell>
          <cell r="J54">
            <v>0</v>
          </cell>
        </row>
        <row r="55">
          <cell r="F55">
            <v>0</v>
          </cell>
          <cell r="G55">
            <v>0</v>
          </cell>
          <cell r="H55" t="str">
            <v>Result</v>
          </cell>
          <cell r="I55">
            <v>0</v>
          </cell>
          <cell r="J55">
            <v>0</v>
          </cell>
        </row>
        <row r="56">
          <cell r="F56" t="str">
            <v>635005</v>
          </cell>
          <cell r="G56" t="str">
            <v>AMI Proj Margin</v>
          </cell>
          <cell r="H56" t="str">
            <v>BG/10/MT/AMC/205/20</v>
          </cell>
          <cell r="I56" t="str">
            <v>#</v>
          </cell>
          <cell r="J56" t="str">
            <v>Not assigned</v>
          </cell>
        </row>
        <row r="57">
          <cell r="F57">
            <v>0</v>
          </cell>
          <cell r="G57">
            <v>0</v>
          </cell>
          <cell r="H57">
            <v>0</v>
          </cell>
          <cell r="I57" t="str">
            <v>Result</v>
          </cell>
          <cell r="J57">
            <v>0</v>
          </cell>
        </row>
        <row r="58">
          <cell r="F58">
            <v>0</v>
          </cell>
          <cell r="G58">
            <v>0</v>
          </cell>
          <cell r="H58" t="str">
            <v>BG/10/MT/AMP/205/20</v>
          </cell>
          <cell r="I58" t="str">
            <v>#</v>
          </cell>
          <cell r="J58" t="str">
            <v>Not assigned</v>
          </cell>
        </row>
        <row r="59">
          <cell r="F59">
            <v>0</v>
          </cell>
          <cell r="G59">
            <v>0</v>
          </cell>
          <cell r="H59">
            <v>0</v>
          </cell>
          <cell r="I59" t="str">
            <v>Result</v>
          </cell>
          <cell r="J59">
            <v>0</v>
          </cell>
        </row>
        <row r="60">
          <cell r="F60">
            <v>0</v>
          </cell>
          <cell r="G60">
            <v>0</v>
          </cell>
          <cell r="H60" t="str">
            <v>BG/10/MT/BTC/205/20</v>
          </cell>
          <cell r="I60" t="str">
            <v>#</v>
          </cell>
          <cell r="J60" t="str">
            <v>Not assigned</v>
          </cell>
        </row>
        <row r="61">
          <cell r="F61">
            <v>0</v>
          </cell>
          <cell r="G61">
            <v>0</v>
          </cell>
          <cell r="H61">
            <v>0</v>
          </cell>
          <cell r="I61" t="str">
            <v>Result</v>
          </cell>
          <cell r="J61">
            <v>0</v>
          </cell>
        </row>
        <row r="62">
          <cell r="F62">
            <v>0</v>
          </cell>
          <cell r="G62">
            <v>0</v>
          </cell>
          <cell r="H62" t="str">
            <v>BG/10/MT/BTP/205/20</v>
          </cell>
          <cell r="I62" t="str">
            <v>#</v>
          </cell>
          <cell r="J62" t="str">
            <v>Not assigned</v>
          </cell>
        </row>
        <row r="63">
          <cell r="F63">
            <v>0</v>
          </cell>
          <cell r="G63">
            <v>0</v>
          </cell>
          <cell r="H63">
            <v>0</v>
          </cell>
          <cell r="I63" t="str">
            <v>Result</v>
          </cell>
          <cell r="J63">
            <v>0</v>
          </cell>
        </row>
        <row r="64">
          <cell r="F64">
            <v>0</v>
          </cell>
          <cell r="G64">
            <v>0</v>
          </cell>
          <cell r="H64" t="str">
            <v>BG/10/MT/FIC/205/20</v>
          </cell>
          <cell r="I64" t="str">
            <v>#</v>
          </cell>
          <cell r="J64" t="str">
            <v>Not assigned</v>
          </cell>
        </row>
        <row r="65">
          <cell r="F65">
            <v>0</v>
          </cell>
          <cell r="G65">
            <v>0</v>
          </cell>
          <cell r="H65">
            <v>0</v>
          </cell>
          <cell r="I65" t="str">
            <v>Result</v>
          </cell>
          <cell r="J65">
            <v>0</v>
          </cell>
        </row>
        <row r="66">
          <cell r="F66">
            <v>0</v>
          </cell>
          <cell r="G66">
            <v>0</v>
          </cell>
          <cell r="H66" t="str">
            <v>BG/10/MT/FIP/205/20</v>
          </cell>
          <cell r="I66" t="str">
            <v>#</v>
          </cell>
          <cell r="J66" t="str">
            <v>Not assigned</v>
          </cell>
        </row>
        <row r="67">
          <cell r="F67">
            <v>0</v>
          </cell>
          <cell r="G67">
            <v>0</v>
          </cell>
          <cell r="H67">
            <v>0</v>
          </cell>
          <cell r="I67" t="str">
            <v>Result</v>
          </cell>
          <cell r="J67">
            <v>0</v>
          </cell>
        </row>
        <row r="68">
          <cell r="F68">
            <v>0</v>
          </cell>
          <cell r="G68">
            <v>0</v>
          </cell>
          <cell r="H68" t="str">
            <v>BG/10/MT/ITC/205/20</v>
          </cell>
          <cell r="I68" t="str">
            <v>#</v>
          </cell>
          <cell r="J68" t="str">
            <v>Not assigned</v>
          </cell>
        </row>
        <row r="69">
          <cell r="F69">
            <v>0</v>
          </cell>
          <cell r="G69">
            <v>0</v>
          </cell>
          <cell r="H69">
            <v>0</v>
          </cell>
          <cell r="I69" t="str">
            <v>Result</v>
          </cell>
          <cell r="J69">
            <v>0</v>
          </cell>
        </row>
        <row r="70">
          <cell r="F70">
            <v>0</v>
          </cell>
          <cell r="G70">
            <v>0</v>
          </cell>
          <cell r="H70" t="str">
            <v>BG/10/MT/ITP/205/20</v>
          </cell>
          <cell r="I70" t="str">
            <v>#</v>
          </cell>
          <cell r="J70" t="str">
            <v>Not assigned</v>
          </cell>
        </row>
        <row r="71">
          <cell r="F71">
            <v>0</v>
          </cell>
          <cell r="G71">
            <v>0</v>
          </cell>
          <cell r="H71">
            <v>0</v>
          </cell>
          <cell r="I71" t="str">
            <v>Result</v>
          </cell>
          <cell r="J71">
            <v>0</v>
          </cell>
        </row>
        <row r="72">
          <cell r="F72">
            <v>0</v>
          </cell>
          <cell r="G72">
            <v>0</v>
          </cell>
          <cell r="H72" t="str">
            <v>BG/10/MT/MDC/205/20</v>
          </cell>
          <cell r="I72" t="str">
            <v>#</v>
          </cell>
          <cell r="J72" t="str">
            <v>Not assigned</v>
          </cell>
        </row>
        <row r="73">
          <cell r="F73">
            <v>0</v>
          </cell>
          <cell r="G73">
            <v>0</v>
          </cell>
          <cell r="H73">
            <v>0</v>
          </cell>
          <cell r="I73" t="str">
            <v>Result</v>
          </cell>
          <cell r="J73">
            <v>0</v>
          </cell>
        </row>
        <row r="74">
          <cell r="F74">
            <v>0</v>
          </cell>
          <cell r="G74">
            <v>0</v>
          </cell>
          <cell r="H74" t="str">
            <v>BG/10/MT/MDP/205/20</v>
          </cell>
          <cell r="I74" t="str">
            <v>#</v>
          </cell>
          <cell r="J74" t="str">
            <v>Not assigned</v>
          </cell>
        </row>
        <row r="75">
          <cell r="F75">
            <v>0</v>
          </cell>
          <cell r="G75">
            <v>0</v>
          </cell>
          <cell r="H75">
            <v>0</v>
          </cell>
          <cell r="I75" t="str">
            <v>Result</v>
          </cell>
          <cell r="J75">
            <v>0</v>
          </cell>
        </row>
        <row r="76">
          <cell r="F76">
            <v>0</v>
          </cell>
          <cell r="G76">
            <v>0</v>
          </cell>
          <cell r="H76" t="str">
            <v>Result</v>
          </cell>
          <cell r="I76">
            <v>0</v>
          </cell>
          <cell r="J76">
            <v>0</v>
          </cell>
        </row>
        <row r="77">
          <cell r="F77" t="str">
            <v>Overall Result</v>
          </cell>
          <cell r="G77">
            <v>0</v>
          </cell>
          <cell r="H77">
            <v>0</v>
          </cell>
          <cell r="I77">
            <v>0</v>
          </cell>
          <cell r="J77">
            <v>0</v>
          </cell>
        </row>
      </sheetData>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METR Comb"/>
      <sheetName val="Detailed P&amp;L-JMT"/>
      <sheetName val="GM"/>
      <sheetName val="Tech"/>
      <sheetName val="AMI P &amp; L"/>
      <sheetName val="Unit Pricing - PAL"/>
      <sheetName val="Unit Pricing - CP"/>
      <sheetName val="Regulation"/>
      <sheetName val="Deployment"/>
      <sheetName val="BExRepositorySheet"/>
      <sheetName val="P&amp;L-METR BW Proj"/>
      <sheetName val="P&amp;L-METR BW BA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s"/>
      <sheetName val="Summary-Bus Report"/>
      <sheetName val="Summary-Bus Report Rollout"/>
      <sheetName val="Act Rates"/>
      <sheetName val="Graph Rollout"/>
      <sheetName val="Graph"/>
      <sheetName val="PNS Details (2)"/>
      <sheetName val="Month Report PAL BAU"/>
      <sheetName val="Month Report PAL Rollout"/>
      <sheetName val="Powercor Meters Act"/>
      <sheetName val="Powercor Meters Budget"/>
      <sheetName val="Act Mth"/>
      <sheetName val="Bud Mth"/>
      <sheetName val="Month Report CP"/>
      <sheetName val="Month Report CP Rollout"/>
      <sheetName val="CitiPower Meters Budget"/>
      <sheetName val="CitiPower Meters Act"/>
      <sheetName val="SAP PAL Jan"/>
      <sheetName val="SAP PAL Feb"/>
      <sheetName val="SAP PAL Mar"/>
      <sheetName val="SAP PAL Apr"/>
      <sheetName val="SAP PAL May"/>
      <sheetName val="SAP CP Jan"/>
      <sheetName val="SAP CP Feb"/>
      <sheetName val="SAP CP Mar"/>
      <sheetName val="SAP CP Apr"/>
      <sheetName val="SAP CP May"/>
      <sheetName val="Bud Rates"/>
      <sheetName val="BExRepository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1">
          <cell r="E1" t="str">
            <v>F200 CCA Global Opexp By F_Code 12 Month Budget 2010</v>
          </cell>
        </row>
        <row r="2">
          <cell r="G2" t="str">
            <v>Author</v>
          </cell>
          <cell r="H2" t="str">
            <v>SGOHIL</v>
          </cell>
          <cell r="J2" t="str">
            <v>Status of Data</v>
          </cell>
          <cell r="K2" t="str">
            <v>4/03/2010 01:45:52</v>
          </cell>
        </row>
        <row r="6">
          <cell r="F6" t="str">
            <v>Author</v>
          </cell>
          <cell r="G6" t="str">
            <v>SGOHIL</v>
          </cell>
          <cell r="I6" t="str">
            <v>Last Refreshed</v>
          </cell>
          <cell r="J6" t="str">
            <v>4/03/2010 17:17:35</v>
          </cell>
          <cell r="L6" t="str">
            <v>Plan Version (Single Value Entry, Required)</v>
          </cell>
          <cell r="M6" t="str">
            <v>1</v>
          </cell>
        </row>
        <row r="7">
          <cell r="F7" t="str">
            <v>Current User</v>
          </cell>
          <cell r="G7" t="str">
            <v>RPARNES</v>
          </cell>
          <cell r="I7" t="str">
            <v>Key Date</v>
          </cell>
          <cell r="J7" t="str">
            <v>4/03/2010</v>
          </cell>
          <cell r="L7" t="str">
            <v>Business Area Intervals Optional</v>
          </cell>
          <cell r="M7" t="str">
            <v>METR</v>
          </cell>
        </row>
        <row r="8">
          <cell r="F8" t="str">
            <v>Last Changed By</v>
          </cell>
          <cell r="G8" t="str">
            <v>VPARTHASARAT</v>
          </cell>
          <cell r="I8" t="str">
            <v>Changed At</v>
          </cell>
          <cell r="J8" t="str">
            <v>8/10/2009 12:48:21</v>
          </cell>
          <cell r="L8" t="str">
            <v>Function Codes Optional Intvl2</v>
          </cell>
          <cell r="M8" t="str">
            <v>Empty Demarcation</v>
          </cell>
        </row>
        <row r="9">
          <cell r="F9" t="str">
            <v>InfoProvider</v>
          </cell>
          <cell r="G9" t="str">
            <v>ZOPEX_M01</v>
          </cell>
          <cell r="I9" t="str">
            <v>Status of Data</v>
          </cell>
          <cell r="J9" t="str">
            <v>4/03/2010 01:45:52</v>
          </cell>
          <cell r="L9" t="str">
            <v>Company Code (Selection Options, Optional)</v>
          </cell>
          <cell r="M9" t="str">
            <v>4550, 4650</v>
          </cell>
        </row>
        <row r="10">
          <cell r="F10" t="str">
            <v>Query Technical Name</v>
          </cell>
          <cell r="G10" t="str">
            <v>ZOPEX_M01_Q0015</v>
          </cell>
          <cell r="I10" t="str">
            <v>Relevance of Data (Date)</v>
          </cell>
          <cell r="J10" t="str">
            <v>4/03/2010</v>
          </cell>
          <cell r="L10" t="str">
            <v>Fiscal Year (Single Value Entry, Required)</v>
          </cell>
          <cell r="M10" t="str">
            <v>2010</v>
          </cell>
        </row>
        <row r="11">
          <cell r="F11" t="str">
            <v>Query Description</v>
          </cell>
          <cell r="G11" t="str">
            <v>F200 CCA Global Opexp By F_Code 12 Month Budget 2010</v>
          </cell>
          <cell r="I11" t="str">
            <v>Relevance of Data (Time)</v>
          </cell>
          <cell r="J11" t="str">
            <v>1:45:52</v>
          </cell>
        </row>
        <row r="15">
          <cell r="C15" t="str">
            <v>Business Area</v>
          </cell>
          <cell r="D15">
            <v>0</v>
          </cell>
          <cell r="F15">
            <v>0</v>
          </cell>
          <cell r="G15">
            <v>0</v>
          </cell>
          <cell r="H15">
            <v>0</v>
          </cell>
          <cell r="I15">
            <v>0</v>
          </cell>
          <cell r="J15">
            <v>0</v>
          </cell>
          <cell r="K15" t="str">
            <v>Jan
2011</v>
          </cell>
          <cell r="L15" t="str">
            <v>Feb
2011</v>
          </cell>
          <cell r="M15" t="str">
            <v>Mar
2011</v>
          </cell>
          <cell r="N15" t="str">
            <v>Apr
2011</v>
          </cell>
          <cell r="O15" t="str">
            <v>May
2011</v>
          </cell>
          <cell r="P15" t="str">
            <v>Jun
2011</v>
          </cell>
          <cell r="Q15" t="str">
            <v>Jul
2011</v>
          </cell>
          <cell r="R15" t="str">
            <v>Aug
2011</v>
          </cell>
          <cell r="S15" t="str">
            <v>Sep
2011</v>
          </cell>
        </row>
        <row r="16">
          <cell r="C16" t="str">
            <v>BWFIN Function Code</v>
          </cell>
          <cell r="D16" t="str">
            <v>430, 991</v>
          </cell>
          <cell r="F16" t="str">
            <v>Company code</v>
          </cell>
          <cell r="G16">
            <v>0</v>
          </cell>
          <cell r="H16" t="str">
            <v>BWFIN Function Code</v>
          </cell>
          <cell r="I16" t="str">
            <v>Cost element</v>
          </cell>
          <cell r="J16">
            <v>0</v>
          </cell>
          <cell r="K16" t="str">
            <v>AUD</v>
          </cell>
          <cell r="L16" t="str">
            <v>AUD</v>
          </cell>
          <cell r="M16" t="str">
            <v>AUD</v>
          </cell>
          <cell r="N16" t="str">
            <v>AUD</v>
          </cell>
          <cell r="O16" t="str">
            <v>AUD</v>
          </cell>
          <cell r="P16" t="str">
            <v>AUD</v>
          </cell>
          <cell r="Q16" t="str">
            <v>AUD</v>
          </cell>
          <cell r="R16" t="str">
            <v>AUD</v>
          </cell>
          <cell r="S16" t="str">
            <v>AUD</v>
          </cell>
        </row>
        <row r="17">
          <cell r="C17" t="str">
            <v>Chart of accounts</v>
          </cell>
          <cell r="D17">
            <v>0</v>
          </cell>
          <cell r="F17" t="str">
            <v>4550</v>
          </cell>
          <cell r="G17" t="str">
            <v>Powercor Australia Ltd</v>
          </cell>
          <cell r="H17" t="str">
            <v>430</v>
          </cell>
          <cell r="I17" t="str">
            <v>4500ALLCSTELEM</v>
          </cell>
          <cell r="J17" t="str">
            <v>All Cost Elements</v>
          </cell>
          <cell r="K17">
            <v>44926.84</v>
          </cell>
          <cell r="L17">
            <v>60447.17</v>
          </cell>
          <cell r="M17">
            <v>86817.24</v>
          </cell>
          <cell r="N17">
            <v>83214.039999999994</v>
          </cell>
          <cell r="O17">
            <v>98784.21</v>
          </cell>
          <cell r="P17">
            <v>122071.26</v>
          </cell>
          <cell r="Q17">
            <v>130242.7</v>
          </cell>
          <cell r="R17">
            <v>141807.46</v>
          </cell>
          <cell r="S17">
            <v>153757.67000000001</v>
          </cell>
        </row>
        <row r="18">
          <cell r="C18" t="str">
            <v>Company code</v>
          </cell>
          <cell r="D18">
            <v>0</v>
          </cell>
          <cell r="F18">
            <v>0</v>
          </cell>
          <cell r="G18">
            <v>0</v>
          </cell>
          <cell r="H18">
            <v>0</v>
          </cell>
          <cell r="I18">
            <v>624055</v>
          </cell>
          <cell r="J18" t="str">
            <v>Cde Tst D/C Metr S P</v>
          </cell>
          <cell r="K18">
            <v>4592.07</v>
          </cell>
          <cell r="L18">
            <v>10496.16</v>
          </cell>
          <cell r="M18">
            <v>8309.4599999999991</v>
          </cell>
          <cell r="N18">
            <v>7653.45</v>
          </cell>
          <cell r="O18">
            <v>7653.45</v>
          </cell>
          <cell r="P18">
            <v>9840.15</v>
          </cell>
          <cell r="Q18">
            <v>7653.45</v>
          </cell>
          <cell r="R18">
            <v>7653.45</v>
          </cell>
          <cell r="S18">
            <v>9840.15</v>
          </cell>
        </row>
        <row r="19">
          <cell r="C19" t="str">
            <v>Cost center</v>
          </cell>
          <cell r="D19">
            <v>0</v>
          </cell>
          <cell r="F19">
            <v>0</v>
          </cell>
          <cell r="G19">
            <v>0</v>
          </cell>
          <cell r="H19">
            <v>0</v>
          </cell>
          <cell r="I19">
            <v>624057</v>
          </cell>
          <cell r="J19" t="str">
            <v>Comp Tst Single Ph M</v>
          </cell>
          <cell r="K19">
            <v>7856.2</v>
          </cell>
          <cell r="L19">
            <v>7463.39</v>
          </cell>
          <cell r="M19">
            <v>9034.6299999999992</v>
          </cell>
          <cell r="N19">
            <v>8249.01</v>
          </cell>
          <cell r="O19">
            <v>8249.01</v>
          </cell>
          <cell r="P19">
            <v>8249.01</v>
          </cell>
          <cell r="Q19">
            <v>8249.01</v>
          </cell>
          <cell r="R19">
            <v>8249.01</v>
          </cell>
          <cell r="S19">
            <v>8249.01</v>
          </cell>
        </row>
        <row r="20">
          <cell r="C20" t="str">
            <v>Cost element</v>
          </cell>
          <cell r="D20">
            <v>0</v>
          </cell>
          <cell r="F20">
            <v>0</v>
          </cell>
          <cell r="G20">
            <v>0</v>
          </cell>
          <cell r="H20">
            <v>0</v>
          </cell>
          <cell r="I20">
            <v>624058</v>
          </cell>
          <cell r="J20" t="str">
            <v>Compl Tst Multi Ph M</v>
          </cell>
          <cell r="K20">
            <v>3666.18</v>
          </cell>
          <cell r="L20">
            <v>7856.1</v>
          </cell>
          <cell r="M20">
            <v>4713.66</v>
          </cell>
          <cell r="N20">
            <v>3666.18</v>
          </cell>
          <cell r="O20">
            <v>3666.18</v>
          </cell>
          <cell r="P20">
            <v>3666.18</v>
          </cell>
          <cell r="Q20">
            <v>4189.92</v>
          </cell>
          <cell r="R20">
            <v>4189.92</v>
          </cell>
          <cell r="S20">
            <v>3666.18</v>
          </cell>
        </row>
        <row r="21">
          <cell r="C21" t="str">
            <v>G/L Account</v>
          </cell>
          <cell r="D21">
            <v>0</v>
          </cell>
          <cell r="F21">
            <v>0</v>
          </cell>
          <cell r="G21">
            <v>0</v>
          </cell>
          <cell r="H21">
            <v>0</v>
          </cell>
          <cell r="I21">
            <v>624067</v>
          </cell>
          <cell r="J21" t="str">
            <v>Mtr Pd Inv AMI-PAL</v>
          </cell>
          <cell r="K21">
            <v>8730.7000000000007</v>
          </cell>
          <cell r="L21">
            <v>9079.4</v>
          </cell>
          <cell r="M21">
            <v>9079.4</v>
          </cell>
          <cell r="N21">
            <v>9079.4</v>
          </cell>
          <cell r="O21">
            <v>9079.4</v>
          </cell>
          <cell r="P21">
            <v>9777.9</v>
          </cell>
          <cell r="Q21">
            <v>9777.9</v>
          </cell>
          <cell r="R21">
            <v>9428.1</v>
          </cell>
          <cell r="S21">
            <v>9079.4</v>
          </cell>
        </row>
        <row r="22">
          <cell r="C22" t="str">
            <v>Partner Activity</v>
          </cell>
          <cell r="D22">
            <v>0</v>
          </cell>
        </row>
        <row r="23">
          <cell r="C23" t="str">
            <v>Partner Business Pro</v>
          </cell>
          <cell r="D23">
            <v>0</v>
          </cell>
        </row>
        <row r="24">
          <cell r="C24" t="str">
            <v>Partner Cost Center</v>
          </cell>
          <cell r="D24">
            <v>0</v>
          </cell>
        </row>
        <row r="25">
          <cell r="C25" t="str">
            <v>Partner Object Type</v>
          </cell>
          <cell r="D25">
            <v>0</v>
          </cell>
        </row>
        <row r="26">
          <cell r="C26" t="str">
            <v>Partner object</v>
          </cell>
          <cell r="D26">
            <v>0</v>
          </cell>
        </row>
        <row r="27">
          <cell r="C27" t="str">
            <v>Partner Order</v>
          </cell>
          <cell r="D27">
            <v>0</v>
          </cell>
        </row>
        <row r="28">
          <cell r="C28" t="str">
            <v>Partner WBS Element</v>
          </cell>
          <cell r="D28">
            <v>0</v>
          </cell>
        </row>
        <row r="29">
          <cell r="C29" t="str">
            <v>Time Analysis. Period 001, 002, ..., 012 and total 001-012</v>
          </cell>
          <cell r="D29">
            <v>0</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Dec Forecast"/>
      <sheetName val="Flash V1"/>
      <sheetName val="Busi Rpt V1"/>
      <sheetName val="Busi Rpt Graph"/>
      <sheetName val="Capex Growth"/>
      <sheetName val="Adjustments"/>
      <sheetName val="F220 AMI Services"/>
      <sheetName val="F220"/>
      <sheetName val="REG Capex"/>
      <sheetName val="BW V1"/>
      <sheetName val="7 SERIES "/>
      <sheetName val="1.1A PCA Company P&amp;L Corp"/>
      <sheetName val="A606IT BU Proj"/>
      <sheetName val="A606IT BU Proj FC"/>
      <sheetName val="Capital ord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NSP charts"/>
      <sheetName val="Analysis"/>
      <sheetName val="RAB"/>
      <sheetName val="Opex"/>
      <sheetName val="Depreciation"/>
      <sheetName val="Capex"/>
      <sheetName val="Asset cost"/>
      <sheetName val="CPI"/>
      <sheetName val="Physical data"/>
      <sheetName val="Network characteristics charts"/>
      <sheetName val="Reliability"/>
      <sheetName val="Network size table"/>
      <sheetName val="Circuit lines"/>
    </sheetNames>
    <sheetDataSet>
      <sheetData sheetId="0"/>
      <sheetData sheetId="1"/>
      <sheetData sheetId="2">
        <row r="9">
          <cell r="C9">
            <v>1.2200232828870778</v>
          </cell>
        </row>
      </sheetData>
      <sheetData sheetId="3">
        <row r="9">
          <cell r="C9">
            <v>1.2200232828870778</v>
          </cell>
        </row>
      </sheetData>
      <sheetData sheetId="4">
        <row r="8">
          <cell r="C8">
            <v>1.2200232828870778</v>
          </cell>
        </row>
      </sheetData>
      <sheetData sheetId="5">
        <row r="6">
          <cell r="B6">
            <v>2013</v>
          </cell>
        </row>
        <row r="8">
          <cell r="B8">
            <v>104.8</v>
          </cell>
        </row>
      </sheetData>
      <sheetData sheetId="6">
        <row r="2">
          <cell r="B2">
            <v>6.0917429206479495E-2</v>
          </cell>
        </row>
      </sheetData>
      <sheetData sheetId="7">
        <row r="240">
          <cell r="B240">
            <v>83.8</v>
          </cell>
        </row>
      </sheetData>
      <sheetData sheetId="8">
        <row r="8">
          <cell r="F8">
            <v>3868.9319999999998</v>
          </cell>
        </row>
      </sheetData>
      <sheetData sheetId="9"/>
      <sheetData sheetId="10">
        <row r="6">
          <cell r="F6">
            <v>33.01</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Data1"/>
      <sheetName val="MASTER"/>
      <sheetName val="CPI-master"/>
      <sheetName val="CPI"/>
    </sheetNames>
    <sheetDataSet>
      <sheetData sheetId="0"/>
      <sheetData sheetId="1">
        <row r="1">
          <cell r="B1" t="str">
            <v>Index Numbers ;  All groups CPI ;  Sydney ;</v>
          </cell>
          <cell r="C1" t="str">
            <v>Index Numbers ;  All groups CPI ;  Melbourne ;</v>
          </cell>
          <cell r="D1" t="str">
            <v>Index Numbers ;  All groups CPI ;  Brisbane ;</v>
          </cell>
          <cell r="E1" t="str">
            <v>Index Numbers ;  All groups CPI ;  Adelaide ;</v>
          </cell>
          <cell r="F1" t="str">
            <v>Index Numbers ;  All groups CPI ;  Perth ;</v>
          </cell>
          <cell r="G1" t="str">
            <v>Index Numbers ;  All groups CPI ;  Hobart ;</v>
          </cell>
          <cell r="H1" t="str">
            <v>Index Numbers ;  All groups CPI ;  Darwin ;</v>
          </cell>
          <cell r="I1" t="str">
            <v>Index Numbers ;  All groups CPI ;  Canberra ;</v>
          </cell>
          <cell r="J1" t="str">
            <v>Index Numbers ;  All groups CPI ;  Australia ;</v>
          </cell>
          <cell r="K1" t="str">
            <v>Percentage Change from Corresponding Quarter of Previous Year ;  All groups CPI ;  Sydney ;</v>
          </cell>
          <cell r="L1" t="str">
            <v>Percentage Change from Corresponding Quarter of Previous Year ;  All groups CPI ;  Melbourne ;</v>
          </cell>
          <cell r="M1" t="str">
            <v>Percentage Change from Corresponding Quarter of Previous Year ;  All groups CPI ;  Brisbane ;</v>
          </cell>
          <cell r="N1" t="str">
            <v>Percentage Change from Corresponding Quarter of Previous Year ;  All groups CPI ;  Adelaide ;</v>
          </cell>
          <cell r="O1" t="str">
            <v>Percentage Change from Corresponding Quarter of Previous Year ;  All groups CPI ;  Perth ;</v>
          </cell>
          <cell r="P1" t="str">
            <v>Percentage Change from Corresponding Quarter of Previous Year ;  All groups CPI ;  Hobart ;</v>
          </cell>
          <cell r="Q1" t="str">
            <v>Percentage Change from Corresponding Quarter of Previous Year ;  All groups CPI ;  Darwin ;</v>
          </cell>
          <cell r="R1" t="str">
            <v>Percentage Change from Corresponding Quarter of Previous Year ;  All groups CPI ;  Canberra ;</v>
          </cell>
          <cell r="S1" t="str">
            <v>Percentage Change from Corresponding Quarter of Previous Year ;  All groups CPI ;  Australia ;</v>
          </cell>
          <cell r="T1" t="str">
            <v>Percentage Change from Previous Period ;  All groups CPI ;  Sydney ;</v>
          </cell>
          <cell r="U1" t="str">
            <v>Percentage Change from Previous Period ;  All groups CPI ;  Melbourne ;</v>
          </cell>
          <cell r="V1" t="str">
            <v>Percentage Change from Previous Period ;  All groups CPI ;  Brisbane ;</v>
          </cell>
          <cell r="W1" t="str">
            <v>Percentage Change from Previous Period ;  All groups CPI ;  Adelaide ;</v>
          </cell>
          <cell r="X1" t="str">
            <v>Percentage Change from Previous Period ;  All groups CPI ;  Perth ;</v>
          </cell>
          <cell r="Y1" t="str">
            <v>Percentage Change from Previous Period ;  All groups CPI ;  Hobart ;</v>
          </cell>
          <cell r="Z1" t="str">
            <v>Percentage Change from Previous Period ;  All groups CPI ;  Darwin ;</v>
          </cell>
          <cell r="AA1" t="str">
            <v>Percentage Change from Previous Period ;  All groups CPI ;  Canberra ;</v>
          </cell>
          <cell r="AB1" t="str">
            <v>Percentage Change from Previous Period ;  All groups CPI ;  Australia ;</v>
          </cell>
        </row>
        <row r="2">
          <cell r="A2" t="str">
            <v>Unit</v>
          </cell>
          <cell r="B2" t="str">
            <v>Index Numbers</v>
          </cell>
          <cell r="C2" t="str">
            <v>Index Numbers</v>
          </cell>
          <cell r="D2" t="str">
            <v>Index Numbers</v>
          </cell>
          <cell r="E2" t="str">
            <v>Index Numbers</v>
          </cell>
          <cell r="F2" t="str">
            <v>Index Numbers</v>
          </cell>
          <cell r="G2" t="str">
            <v>Index Numbers</v>
          </cell>
          <cell r="H2" t="str">
            <v>Index Numbers</v>
          </cell>
          <cell r="I2" t="str">
            <v>Index Numbers</v>
          </cell>
          <cell r="J2" t="str">
            <v>Index Numbers</v>
          </cell>
          <cell r="K2" t="str">
            <v>Percent</v>
          </cell>
          <cell r="L2" t="str">
            <v>Percent</v>
          </cell>
          <cell r="M2" t="str">
            <v>Percent</v>
          </cell>
          <cell r="N2" t="str">
            <v>Percent</v>
          </cell>
          <cell r="O2" t="str">
            <v>Percent</v>
          </cell>
          <cell r="P2" t="str">
            <v>Percent</v>
          </cell>
          <cell r="Q2" t="str">
            <v>Percent</v>
          </cell>
          <cell r="R2" t="str">
            <v>Percent</v>
          </cell>
          <cell r="S2" t="str">
            <v>Percent</v>
          </cell>
          <cell r="T2" t="str">
            <v>Percent</v>
          </cell>
          <cell r="U2" t="str">
            <v>Percent</v>
          </cell>
          <cell r="V2" t="str">
            <v>Percent</v>
          </cell>
          <cell r="W2" t="str">
            <v>Percent</v>
          </cell>
          <cell r="X2" t="str">
            <v>Percent</v>
          </cell>
          <cell r="Y2" t="str">
            <v>Percent</v>
          </cell>
          <cell r="Z2" t="str">
            <v>Percent</v>
          </cell>
          <cell r="AA2" t="str">
            <v>Percent</v>
          </cell>
          <cell r="AB2" t="str">
            <v>Percent</v>
          </cell>
        </row>
        <row r="3">
          <cell r="A3" t="str">
            <v>Series Type</v>
          </cell>
          <cell r="B3" t="str">
            <v>Original</v>
          </cell>
          <cell r="C3" t="str">
            <v>Original</v>
          </cell>
          <cell r="D3" t="str">
            <v>Original</v>
          </cell>
          <cell r="E3" t="str">
            <v>Original</v>
          </cell>
          <cell r="F3" t="str">
            <v>Original</v>
          </cell>
          <cell r="G3" t="str">
            <v>Original</v>
          </cell>
          <cell r="H3" t="str">
            <v>Original</v>
          </cell>
          <cell r="I3" t="str">
            <v>Original</v>
          </cell>
          <cell r="J3" t="str">
            <v>Original</v>
          </cell>
          <cell r="K3" t="str">
            <v>Original</v>
          </cell>
          <cell r="L3" t="str">
            <v>Original</v>
          </cell>
          <cell r="M3" t="str">
            <v>Original</v>
          </cell>
          <cell r="N3" t="str">
            <v>Original</v>
          </cell>
          <cell r="O3" t="str">
            <v>Original</v>
          </cell>
          <cell r="P3" t="str">
            <v>Original</v>
          </cell>
          <cell r="Q3" t="str">
            <v>Original</v>
          </cell>
          <cell r="R3" t="str">
            <v>Original</v>
          </cell>
          <cell r="S3" t="str">
            <v>Original</v>
          </cell>
          <cell r="T3" t="str">
            <v>Original</v>
          </cell>
          <cell r="U3" t="str">
            <v>Original</v>
          </cell>
          <cell r="V3" t="str">
            <v>Original</v>
          </cell>
          <cell r="W3" t="str">
            <v>Original</v>
          </cell>
          <cell r="X3" t="str">
            <v>Original</v>
          </cell>
          <cell r="Y3" t="str">
            <v>Original</v>
          </cell>
          <cell r="Z3" t="str">
            <v>Original</v>
          </cell>
          <cell r="AA3" t="str">
            <v>Original</v>
          </cell>
          <cell r="AB3" t="str">
            <v>Original</v>
          </cell>
        </row>
        <row r="4">
          <cell r="A4" t="str">
            <v>Data Type</v>
          </cell>
          <cell r="B4" t="str">
            <v>INDEX</v>
          </cell>
          <cell r="C4" t="str">
            <v>INDEX</v>
          </cell>
          <cell r="D4" t="str">
            <v>INDEX</v>
          </cell>
          <cell r="E4" t="str">
            <v>INDEX</v>
          </cell>
          <cell r="F4" t="str">
            <v>INDEX</v>
          </cell>
          <cell r="G4" t="str">
            <v>INDEX</v>
          </cell>
          <cell r="H4" t="str">
            <v>INDEX</v>
          </cell>
          <cell r="I4" t="str">
            <v>INDEX</v>
          </cell>
          <cell r="J4" t="str">
            <v>INDEX</v>
          </cell>
          <cell r="K4" t="str">
            <v>PERCENT</v>
          </cell>
          <cell r="L4" t="str">
            <v>PERCENT</v>
          </cell>
          <cell r="M4" t="str">
            <v>PERCENT</v>
          </cell>
          <cell r="N4" t="str">
            <v>PERCENT</v>
          </cell>
          <cell r="O4" t="str">
            <v>PERCENT</v>
          </cell>
          <cell r="P4" t="str">
            <v>PERCENT</v>
          </cell>
          <cell r="Q4" t="str">
            <v>PERCENT</v>
          </cell>
          <cell r="R4" t="str">
            <v>PERCENT</v>
          </cell>
          <cell r="S4" t="str">
            <v>PERCENT</v>
          </cell>
          <cell r="T4" t="str">
            <v>PERCENT</v>
          </cell>
          <cell r="U4" t="str">
            <v>PERCENT</v>
          </cell>
          <cell r="V4" t="str">
            <v>PERCENT</v>
          </cell>
          <cell r="W4" t="str">
            <v>PERCENT</v>
          </cell>
          <cell r="X4" t="str">
            <v>PERCENT</v>
          </cell>
          <cell r="Y4" t="str">
            <v>PERCENT</v>
          </cell>
          <cell r="Z4" t="str">
            <v>PERCENT</v>
          </cell>
          <cell r="AA4" t="str">
            <v>PERCENT</v>
          </cell>
          <cell r="AB4" t="str">
            <v>PERCENT</v>
          </cell>
        </row>
        <row r="5">
          <cell r="A5" t="str">
            <v>Frequency</v>
          </cell>
          <cell r="B5" t="str">
            <v>Quarter</v>
          </cell>
          <cell r="C5" t="str">
            <v>Quarter</v>
          </cell>
          <cell r="D5" t="str">
            <v>Quarter</v>
          </cell>
          <cell r="E5" t="str">
            <v>Quarter</v>
          </cell>
          <cell r="F5" t="str">
            <v>Quarter</v>
          </cell>
          <cell r="G5" t="str">
            <v>Quarter</v>
          </cell>
          <cell r="H5" t="str">
            <v>Quarter</v>
          </cell>
          <cell r="I5" t="str">
            <v>Quarter</v>
          </cell>
          <cell r="J5" t="str">
            <v>Quarter</v>
          </cell>
          <cell r="K5" t="str">
            <v>Quarter</v>
          </cell>
          <cell r="L5" t="str">
            <v>Quarter</v>
          </cell>
          <cell r="M5" t="str">
            <v>Quarter</v>
          </cell>
          <cell r="N5" t="str">
            <v>Quarter</v>
          </cell>
          <cell r="O5" t="str">
            <v>Quarter</v>
          </cell>
          <cell r="P5" t="str">
            <v>Quarter</v>
          </cell>
          <cell r="Q5" t="str">
            <v>Quarter</v>
          </cell>
          <cell r="R5" t="str">
            <v>Quarter</v>
          </cell>
          <cell r="S5" t="str">
            <v>Quarter</v>
          </cell>
          <cell r="T5" t="str">
            <v>Quarter</v>
          </cell>
          <cell r="U5" t="str">
            <v>Quarter</v>
          </cell>
          <cell r="V5" t="str">
            <v>Quarter</v>
          </cell>
          <cell r="W5" t="str">
            <v>Quarter</v>
          </cell>
          <cell r="X5" t="str">
            <v>Quarter</v>
          </cell>
          <cell r="Y5" t="str">
            <v>Quarter</v>
          </cell>
          <cell r="Z5" t="str">
            <v>Quarter</v>
          </cell>
          <cell r="AA5" t="str">
            <v>Quarter</v>
          </cell>
          <cell r="AB5" t="str">
            <v>Quarter</v>
          </cell>
        </row>
        <row r="6">
          <cell r="A6" t="str">
            <v>Collection Month</v>
          </cell>
          <cell r="B6">
            <v>3</v>
          </cell>
          <cell r="C6">
            <v>3</v>
          </cell>
          <cell r="D6">
            <v>3</v>
          </cell>
          <cell r="E6">
            <v>3</v>
          </cell>
          <cell r="F6">
            <v>3</v>
          </cell>
          <cell r="G6">
            <v>3</v>
          </cell>
          <cell r="H6">
            <v>3</v>
          </cell>
          <cell r="I6">
            <v>3</v>
          </cell>
          <cell r="J6">
            <v>3</v>
          </cell>
          <cell r="K6">
            <v>3</v>
          </cell>
          <cell r="L6">
            <v>3</v>
          </cell>
          <cell r="M6">
            <v>3</v>
          </cell>
          <cell r="N6">
            <v>3</v>
          </cell>
          <cell r="O6">
            <v>3</v>
          </cell>
          <cell r="P6">
            <v>3</v>
          </cell>
          <cell r="Q6">
            <v>3</v>
          </cell>
          <cell r="R6">
            <v>3</v>
          </cell>
          <cell r="S6">
            <v>3</v>
          </cell>
          <cell r="T6">
            <v>3</v>
          </cell>
          <cell r="U6">
            <v>3</v>
          </cell>
          <cell r="V6">
            <v>3</v>
          </cell>
          <cell r="W6">
            <v>3</v>
          </cell>
          <cell r="X6">
            <v>3</v>
          </cell>
          <cell r="Y6">
            <v>3</v>
          </cell>
          <cell r="Z6">
            <v>3</v>
          </cell>
          <cell r="AA6">
            <v>3</v>
          </cell>
          <cell r="AB6">
            <v>3</v>
          </cell>
        </row>
        <row r="7">
          <cell r="A7" t="str">
            <v>Series Start</v>
          </cell>
          <cell r="B7">
            <v>17777</v>
          </cell>
          <cell r="C7">
            <v>17777</v>
          </cell>
          <cell r="D7">
            <v>17777</v>
          </cell>
          <cell r="E7">
            <v>17777</v>
          </cell>
          <cell r="F7">
            <v>17777</v>
          </cell>
          <cell r="G7">
            <v>17777</v>
          </cell>
          <cell r="H7">
            <v>29465</v>
          </cell>
          <cell r="I7">
            <v>17777</v>
          </cell>
          <cell r="J7">
            <v>17777</v>
          </cell>
          <cell r="K7">
            <v>18142</v>
          </cell>
          <cell r="L7">
            <v>18142</v>
          </cell>
          <cell r="M7">
            <v>18142</v>
          </cell>
          <cell r="N7">
            <v>18142</v>
          </cell>
          <cell r="O7">
            <v>18142</v>
          </cell>
          <cell r="P7">
            <v>18142</v>
          </cell>
          <cell r="Q7">
            <v>29830</v>
          </cell>
          <cell r="R7">
            <v>18142</v>
          </cell>
          <cell r="S7">
            <v>18142</v>
          </cell>
          <cell r="T7">
            <v>17868</v>
          </cell>
          <cell r="U7">
            <v>17868</v>
          </cell>
          <cell r="V7">
            <v>17868</v>
          </cell>
          <cell r="W7">
            <v>17868</v>
          </cell>
          <cell r="X7">
            <v>17868</v>
          </cell>
          <cell r="Y7">
            <v>17868</v>
          </cell>
          <cell r="Z7">
            <v>29556</v>
          </cell>
          <cell r="AA7">
            <v>17868</v>
          </cell>
          <cell r="AB7">
            <v>17868</v>
          </cell>
        </row>
        <row r="8">
          <cell r="A8" t="str">
            <v>Series End</v>
          </cell>
          <cell r="B8">
            <v>42887</v>
          </cell>
          <cell r="C8">
            <v>42887</v>
          </cell>
          <cell r="D8">
            <v>42887</v>
          </cell>
          <cell r="E8">
            <v>42887</v>
          </cell>
          <cell r="F8">
            <v>42887</v>
          </cell>
          <cell r="G8">
            <v>42887</v>
          </cell>
          <cell r="H8">
            <v>42887</v>
          </cell>
          <cell r="I8">
            <v>42887</v>
          </cell>
          <cell r="J8">
            <v>42887</v>
          </cell>
          <cell r="K8">
            <v>42887</v>
          </cell>
          <cell r="L8">
            <v>42887</v>
          </cell>
          <cell r="M8">
            <v>42887</v>
          </cell>
          <cell r="N8">
            <v>42887</v>
          </cell>
          <cell r="O8">
            <v>42887</v>
          </cell>
          <cell r="P8">
            <v>42887</v>
          </cell>
          <cell r="Q8">
            <v>42887</v>
          </cell>
          <cell r="R8">
            <v>42887</v>
          </cell>
          <cell r="S8">
            <v>42887</v>
          </cell>
          <cell r="T8">
            <v>42887</v>
          </cell>
          <cell r="U8">
            <v>42887</v>
          </cell>
          <cell r="V8">
            <v>42887</v>
          </cell>
          <cell r="W8">
            <v>42887</v>
          </cell>
          <cell r="X8">
            <v>42887</v>
          </cell>
          <cell r="Y8">
            <v>42887</v>
          </cell>
          <cell r="Z8">
            <v>42887</v>
          </cell>
          <cell r="AA8">
            <v>42887</v>
          </cell>
          <cell r="AB8">
            <v>42887</v>
          </cell>
        </row>
        <row r="9">
          <cell r="A9" t="str">
            <v>No. Obs</v>
          </cell>
          <cell r="B9">
            <v>276</v>
          </cell>
          <cell r="C9">
            <v>276</v>
          </cell>
          <cell r="D9">
            <v>276</v>
          </cell>
          <cell r="E9">
            <v>276</v>
          </cell>
          <cell r="F9">
            <v>276</v>
          </cell>
          <cell r="G9">
            <v>276</v>
          </cell>
          <cell r="H9">
            <v>148</v>
          </cell>
          <cell r="I9">
            <v>276</v>
          </cell>
          <cell r="J9">
            <v>276</v>
          </cell>
          <cell r="K9">
            <v>272</v>
          </cell>
          <cell r="L9">
            <v>272</v>
          </cell>
          <cell r="M9">
            <v>272</v>
          </cell>
          <cell r="N9">
            <v>272</v>
          </cell>
          <cell r="O9">
            <v>272</v>
          </cell>
          <cell r="P9">
            <v>272</v>
          </cell>
          <cell r="Q9">
            <v>144</v>
          </cell>
          <cell r="R9">
            <v>272</v>
          </cell>
          <cell r="S9">
            <v>272</v>
          </cell>
          <cell r="T9">
            <v>275</v>
          </cell>
          <cell r="U9">
            <v>275</v>
          </cell>
          <cell r="V9">
            <v>275</v>
          </cell>
          <cell r="W9">
            <v>275</v>
          </cell>
          <cell r="X9">
            <v>275</v>
          </cell>
          <cell r="Y9">
            <v>275</v>
          </cell>
          <cell r="Z9">
            <v>147</v>
          </cell>
          <cell r="AA9">
            <v>275</v>
          </cell>
          <cell r="AB9">
            <v>275</v>
          </cell>
        </row>
        <row r="10">
          <cell r="A10" t="str">
            <v>Series ID</v>
          </cell>
          <cell r="B10" t="str">
            <v>A2325806K</v>
          </cell>
          <cell r="C10" t="str">
            <v>A2325811C</v>
          </cell>
          <cell r="D10" t="str">
            <v>A2325816R</v>
          </cell>
          <cell r="E10" t="str">
            <v>A2325821J</v>
          </cell>
          <cell r="F10" t="str">
            <v>A2325826V</v>
          </cell>
          <cell r="G10" t="str">
            <v>A2325831L</v>
          </cell>
          <cell r="H10" t="str">
            <v>A2325836X</v>
          </cell>
          <cell r="I10" t="str">
            <v>A2325841T</v>
          </cell>
          <cell r="J10" t="str">
            <v>A2325846C</v>
          </cell>
          <cell r="K10" t="str">
            <v>A2325807L</v>
          </cell>
          <cell r="L10" t="str">
            <v>A2325812F</v>
          </cell>
          <cell r="M10" t="str">
            <v>A2325817T</v>
          </cell>
          <cell r="N10" t="str">
            <v>A2325822K</v>
          </cell>
          <cell r="O10" t="str">
            <v>A2325827W</v>
          </cell>
          <cell r="P10" t="str">
            <v>A2325832R</v>
          </cell>
          <cell r="Q10" t="str">
            <v>A2325837A</v>
          </cell>
          <cell r="R10" t="str">
            <v>A2325842V</v>
          </cell>
          <cell r="S10" t="str">
            <v>A2325847F</v>
          </cell>
          <cell r="T10" t="str">
            <v>A2325810A</v>
          </cell>
          <cell r="U10" t="str">
            <v>A2325815L</v>
          </cell>
          <cell r="V10" t="str">
            <v>A2325820F</v>
          </cell>
          <cell r="W10" t="str">
            <v>A2325825T</v>
          </cell>
          <cell r="X10" t="str">
            <v>A2325830K</v>
          </cell>
          <cell r="Y10" t="str">
            <v>A2325835W</v>
          </cell>
          <cell r="Z10" t="str">
            <v>A2325840R</v>
          </cell>
          <cell r="AA10" t="str">
            <v>A2325845A</v>
          </cell>
          <cell r="AB10" t="str">
            <v>A2325850V</v>
          </cell>
        </row>
        <row r="11">
          <cell r="A11">
            <v>17777</v>
          </cell>
          <cell r="B11">
            <v>3.7</v>
          </cell>
          <cell r="C11">
            <v>3.8</v>
          </cell>
          <cell r="D11">
            <v>3.7</v>
          </cell>
          <cell r="E11">
            <v>3.8</v>
          </cell>
          <cell r="F11">
            <v>3.7</v>
          </cell>
          <cell r="G11">
            <v>3.8</v>
          </cell>
          <cell r="I11">
            <v>3.9</v>
          </cell>
          <cell r="J11">
            <v>3.7</v>
          </cell>
        </row>
        <row r="12">
          <cell r="A12">
            <v>17868</v>
          </cell>
          <cell r="B12">
            <v>3.7</v>
          </cell>
          <cell r="C12">
            <v>3.8</v>
          </cell>
          <cell r="D12">
            <v>3.7</v>
          </cell>
          <cell r="E12">
            <v>3.9</v>
          </cell>
          <cell r="F12">
            <v>3.8</v>
          </cell>
          <cell r="G12">
            <v>3.9</v>
          </cell>
          <cell r="I12">
            <v>4.0999999999999996</v>
          </cell>
          <cell r="J12">
            <v>3.8</v>
          </cell>
          <cell r="T12">
            <v>0</v>
          </cell>
          <cell r="U12">
            <v>0</v>
          </cell>
          <cell r="V12">
            <v>0</v>
          </cell>
          <cell r="W12">
            <v>2.6</v>
          </cell>
          <cell r="X12">
            <v>2.7</v>
          </cell>
          <cell r="Y12">
            <v>2.6</v>
          </cell>
          <cell r="AA12">
            <v>5.0999999999999996</v>
          </cell>
          <cell r="AB12">
            <v>2.7</v>
          </cell>
        </row>
        <row r="13">
          <cell r="A13">
            <v>17958</v>
          </cell>
          <cell r="B13">
            <v>3.9</v>
          </cell>
          <cell r="C13">
            <v>3.9</v>
          </cell>
          <cell r="D13">
            <v>3.8</v>
          </cell>
          <cell r="E13">
            <v>4</v>
          </cell>
          <cell r="F13">
            <v>3.9</v>
          </cell>
          <cell r="G13">
            <v>4</v>
          </cell>
          <cell r="I13">
            <v>4.0999999999999996</v>
          </cell>
          <cell r="J13">
            <v>3.9</v>
          </cell>
          <cell r="T13">
            <v>5.4</v>
          </cell>
          <cell r="U13">
            <v>2.6</v>
          </cell>
          <cell r="V13">
            <v>2.7</v>
          </cell>
          <cell r="W13">
            <v>2.6</v>
          </cell>
          <cell r="X13">
            <v>2.6</v>
          </cell>
          <cell r="Y13">
            <v>2.6</v>
          </cell>
          <cell r="AA13">
            <v>0</v>
          </cell>
          <cell r="AB13">
            <v>2.6</v>
          </cell>
        </row>
        <row r="14">
          <cell r="A14">
            <v>18050</v>
          </cell>
          <cell r="B14">
            <v>3.9</v>
          </cell>
          <cell r="C14">
            <v>4</v>
          </cell>
          <cell r="D14">
            <v>3.9</v>
          </cell>
          <cell r="E14">
            <v>4</v>
          </cell>
          <cell r="F14">
            <v>4</v>
          </cell>
          <cell r="G14">
            <v>4.0999999999999996</v>
          </cell>
          <cell r="I14">
            <v>4.2</v>
          </cell>
          <cell r="J14">
            <v>4</v>
          </cell>
          <cell r="T14">
            <v>0</v>
          </cell>
          <cell r="U14">
            <v>2.6</v>
          </cell>
          <cell r="V14">
            <v>2.6</v>
          </cell>
          <cell r="W14">
            <v>0</v>
          </cell>
          <cell r="X14">
            <v>2.6</v>
          </cell>
          <cell r="Y14">
            <v>2.5</v>
          </cell>
          <cell r="AA14">
            <v>2.4</v>
          </cell>
          <cell r="AB14">
            <v>2.6</v>
          </cell>
        </row>
        <row r="15">
          <cell r="A15">
            <v>18142</v>
          </cell>
          <cell r="B15">
            <v>4</v>
          </cell>
          <cell r="C15">
            <v>4.0999999999999996</v>
          </cell>
          <cell r="D15">
            <v>4</v>
          </cell>
          <cell r="E15">
            <v>4.0999999999999996</v>
          </cell>
          <cell r="F15">
            <v>4.0999999999999996</v>
          </cell>
          <cell r="G15">
            <v>4.0999999999999996</v>
          </cell>
          <cell r="I15">
            <v>4.3</v>
          </cell>
          <cell r="J15">
            <v>4.0999999999999996</v>
          </cell>
          <cell r="K15">
            <v>8.1</v>
          </cell>
          <cell r="L15">
            <v>7.9</v>
          </cell>
          <cell r="M15">
            <v>8.1</v>
          </cell>
          <cell r="N15">
            <v>7.9</v>
          </cell>
          <cell r="O15">
            <v>10.8</v>
          </cell>
          <cell r="P15">
            <v>7.9</v>
          </cell>
          <cell r="R15">
            <v>10.3</v>
          </cell>
          <cell r="S15">
            <v>10.8</v>
          </cell>
          <cell r="T15">
            <v>2.6</v>
          </cell>
          <cell r="U15">
            <v>2.5</v>
          </cell>
          <cell r="V15">
            <v>2.6</v>
          </cell>
          <cell r="W15">
            <v>2.5</v>
          </cell>
          <cell r="X15">
            <v>2.5</v>
          </cell>
          <cell r="Y15">
            <v>0</v>
          </cell>
          <cell r="AA15">
            <v>2.4</v>
          </cell>
          <cell r="AB15">
            <v>2.5</v>
          </cell>
        </row>
        <row r="16">
          <cell r="A16">
            <v>18233</v>
          </cell>
          <cell r="B16">
            <v>4.0999999999999996</v>
          </cell>
          <cell r="C16">
            <v>4.2</v>
          </cell>
          <cell r="D16">
            <v>4.0999999999999996</v>
          </cell>
          <cell r="E16">
            <v>4.0999999999999996</v>
          </cell>
          <cell r="F16">
            <v>4.2</v>
          </cell>
          <cell r="G16">
            <v>4.2</v>
          </cell>
          <cell r="I16">
            <v>4.3</v>
          </cell>
          <cell r="J16">
            <v>4.0999999999999996</v>
          </cell>
          <cell r="K16">
            <v>10.8</v>
          </cell>
          <cell r="L16">
            <v>10.5</v>
          </cell>
          <cell r="M16">
            <v>10.8</v>
          </cell>
          <cell r="N16">
            <v>5.0999999999999996</v>
          </cell>
          <cell r="O16">
            <v>10.5</v>
          </cell>
          <cell r="P16">
            <v>7.7</v>
          </cell>
          <cell r="R16">
            <v>4.9000000000000004</v>
          </cell>
          <cell r="S16">
            <v>7.9</v>
          </cell>
          <cell r="T16">
            <v>2.5</v>
          </cell>
          <cell r="U16">
            <v>2.4</v>
          </cell>
          <cell r="V16">
            <v>2.5</v>
          </cell>
          <cell r="W16">
            <v>0</v>
          </cell>
          <cell r="X16">
            <v>2.4</v>
          </cell>
          <cell r="Y16">
            <v>2.4</v>
          </cell>
          <cell r="AA16">
            <v>0</v>
          </cell>
          <cell r="AB16">
            <v>0</v>
          </cell>
        </row>
        <row r="17">
          <cell r="A17">
            <v>18323</v>
          </cell>
          <cell r="B17">
            <v>4.0999999999999996</v>
          </cell>
          <cell r="C17">
            <v>4.3</v>
          </cell>
          <cell r="D17">
            <v>4.0999999999999996</v>
          </cell>
          <cell r="E17">
            <v>4.2</v>
          </cell>
          <cell r="F17">
            <v>4.2</v>
          </cell>
          <cell r="G17">
            <v>4.2</v>
          </cell>
          <cell r="I17">
            <v>4.4000000000000004</v>
          </cell>
          <cell r="J17">
            <v>4.2</v>
          </cell>
          <cell r="K17">
            <v>5.0999999999999996</v>
          </cell>
          <cell r="L17">
            <v>10.3</v>
          </cell>
          <cell r="M17">
            <v>7.9</v>
          </cell>
          <cell r="N17">
            <v>5</v>
          </cell>
          <cell r="O17">
            <v>7.7</v>
          </cell>
          <cell r="P17">
            <v>5</v>
          </cell>
          <cell r="R17">
            <v>7.3</v>
          </cell>
          <cell r="S17">
            <v>7.7</v>
          </cell>
          <cell r="T17">
            <v>0</v>
          </cell>
          <cell r="U17">
            <v>2.4</v>
          </cell>
          <cell r="V17">
            <v>0</v>
          </cell>
          <cell r="W17">
            <v>2.4</v>
          </cell>
          <cell r="X17">
            <v>0</v>
          </cell>
          <cell r="Y17">
            <v>0</v>
          </cell>
          <cell r="AA17">
            <v>2.2999999999999998</v>
          </cell>
          <cell r="AB17">
            <v>2.4</v>
          </cell>
        </row>
        <row r="18">
          <cell r="A18">
            <v>18415</v>
          </cell>
          <cell r="B18">
            <v>4.3</v>
          </cell>
          <cell r="C18">
            <v>4.4000000000000004</v>
          </cell>
          <cell r="D18">
            <v>4.2</v>
          </cell>
          <cell r="E18">
            <v>4.4000000000000004</v>
          </cell>
          <cell r="F18">
            <v>4.4000000000000004</v>
          </cell>
          <cell r="G18">
            <v>4.3</v>
          </cell>
          <cell r="I18">
            <v>4.5999999999999996</v>
          </cell>
          <cell r="J18">
            <v>4.3</v>
          </cell>
          <cell r="K18">
            <v>10.3</v>
          </cell>
          <cell r="L18">
            <v>10</v>
          </cell>
          <cell r="M18">
            <v>7.7</v>
          </cell>
          <cell r="N18">
            <v>10</v>
          </cell>
          <cell r="O18">
            <v>10</v>
          </cell>
          <cell r="P18">
            <v>4.9000000000000004</v>
          </cell>
          <cell r="R18">
            <v>9.5</v>
          </cell>
          <cell r="S18">
            <v>7.5</v>
          </cell>
          <cell r="T18">
            <v>4.9000000000000004</v>
          </cell>
          <cell r="U18">
            <v>2.2999999999999998</v>
          </cell>
          <cell r="V18">
            <v>2.4</v>
          </cell>
          <cell r="W18">
            <v>4.8</v>
          </cell>
          <cell r="X18">
            <v>4.8</v>
          </cell>
          <cell r="Y18">
            <v>2.4</v>
          </cell>
          <cell r="AA18">
            <v>4.5</v>
          </cell>
          <cell r="AB18">
            <v>2.4</v>
          </cell>
        </row>
        <row r="19">
          <cell r="A19">
            <v>18507</v>
          </cell>
          <cell r="B19">
            <v>4.4000000000000004</v>
          </cell>
          <cell r="C19">
            <v>4.5</v>
          </cell>
          <cell r="D19">
            <v>4.3</v>
          </cell>
          <cell r="E19">
            <v>4.4000000000000004</v>
          </cell>
          <cell r="F19">
            <v>4.5</v>
          </cell>
          <cell r="G19">
            <v>4.4000000000000004</v>
          </cell>
          <cell r="I19">
            <v>4.7</v>
          </cell>
          <cell r="J19">
            <v>4.4000000000000004</v>
          </cell>
          <cell r="K19">
            <v>10</v>
          </cell>
          <cell r="L19">
            <v>9.8000000000000007</v>
          </cell>
          <cell r="M19">
            <v>7.5</v>
          </cell>
          <cell r="N19">
            <v>7.3</v>
          </cell>
          <cell r="O19">
            <v>9.8000000000000007</v>
          </cell>
          <cell r="P19">
            <v>7.3</v>
          </cell>
          <cell r="R19">
            <v>9.3000000000000007</v>
          </cell>
          <cell r="S19">
            <v>7.3</v>
          </cell>
          <cell r="T19">
            <v>2.2999999999999998</v>
          </cell>
          <cell r="U19">
            <v>2.2999999999999998</v>
          </cell>
          <cell r="V19">
            <v>2.4</v>
          </cell>
          <cell r="W19">
            <v>0</v>
          </cell>
          <cell r="X19">
            <v>2.2999999999999998</v>
          </cell>
          <cell r="Y19">
            <v>2.2999999999999998</v>
          </cell>
          <cell r="AA19">
            <v>2.2000000000000002</v>
          </cell>
          <cell r="AB19">
            <v>2.2999999999999998</v>
          </cell>
        </row>
        <row r="20">
          <cell r="A20">
            <v>18598</v>
          </cell>
          <cell r="B20">
            <v>4.5999999999999996</v>
          </cell>
          <cell r="C20">
            <v>4.5999999999999996</v>
          </cell>
          <cell r="D20">
            <v>4.4000000000000004</v>
          </cell>
          <cell r="E20">
            <v>4.5999999999999996</v>
          </cell>
          <cell r="F20">
            <v>4.5999999999999996</v>
          </cell>
          <cell r="G20">
            <v>4.5</v>
          </cell>
          <cell r="I20">
            <v>4.8</v>
          </cell>
          <cell r="J20">
            <v>4.5999999999999996</v>
          </cell>
          <cell r="K20">
            <v>12.2</v>
          </cell>
          <cell r="L20">
            <v>9.5</v>
          </cell>
          <cell r="M20">
            <v>7.3</v>
          </cell>
          <cell r="N20">
            <v>12.2</v>
          </cell>
          <cell r="O20">
            <v>9.5</v>
          </cell>
          <cell r="P20">
            <v>7.1</v>
          </cell>
          <cell r="R20">
            <v>11.6</v>
          </cell>
          <cell r="S20">
            <v>12.2</v>
          </cell>
          <cell r="T20">
            <v>4.5</v>
          </cell>
          <cell r="U20">
            <v>2.2000000000000002</v>
          </cell>
          <cell r="V20">
            <v>2.2999999999999998</v>
          </cell>
          <cell r="W20">
            <v>4.5</v>
          </cell>
          <cell r="X20">
            <v>2.2000000000000002</v>
          </cell>
          <cell r="Y20">
            <v>2.2999999999999998</v>
          </cell>
          <cell r="AA20">
            <v>2.1</v>
          </cell>
          <cell r="AB20">
            <v>4.5</v>
          </cell>
        </row>
        <row r="21">
          <cell r="A21">
            <v>18688</v>
          </cell>
          <cell r="B21">
            <v>4.7</v>
          </cell>
          <cell r="C21">
            <v>4.9000000000000004</v>
          </cell>
          <cell r="D21">
            <v>4.7</v>
          </cell>
          <cell r="E21">
            <v>4.8</v>
          </cell>
          <cell r="F21">
            <v>4.8</v>
          </cell>
          <cell r="G21">
            <v>4.8</v>
          </cell>
          <cell r="I21">
            <v>5.0999999999999996</v>
          </cell>
          <cell r="J21">
            <v>4.8</v>
          </cell>
          <cell r="K21">
            <v>14.6</v>
          </cell>
          <cell r="L21">
            <v>14</v>
          </cell>
          <cell r="M21">
            <v>14.6</v>
          </cell>
          <cell r="N21">
            <v>14.3</v>
          </cell>
          <cell r="O21">
            <v>14.3</v>
          </cell>
          <cell r="P21">
            <v>14.3</v>
          </cell>
          <cell r="R21">
            <v>15.9</v>
          </cell>
          <cell r="S21">
            <v>14.3</v>
          </cell>
          <cell r="T21">
            <v>2.2000000000000002</v>
          </cell>
          <cell r="U21">
            <v>6.5</v>
          </cell>
          <cell r="V21">
            <v>6.8</v>
          </cell>
          <cell r="W21">
            <v>4.3</v>
          </cell>
          <cell r="X21">
            <v>4.3</v>
          </cell>
          <cell r="Y21">
            <v>6.7</v>
          </cell>
          <cell r="AA21">
            <v>6.3</v>
          </cell>
          <cell r="AB21">
            <v>4.3</v>
          </cell>
        </row>
        <row r="22">
          <cell r="A22">
            <v>18780</v>
          </cell>
          <cell r="B22">
            <v>5.0999999999999996</v>
          </cell>
          <cell r="C22">
            <v>5.0999999999999996</v>
          </cell>
          <cell r="D22">
            <v>4.9000000000000004</v>
          </cell>
          <cell r="E22">
            <v>5.0999999999999996</v>
          </cell>
          <cell r="F22">
            <v>5.0999999999999996</v>
          </cell>
          <cell r="G22">
            <v>5.2</v>
          </cell>
          <cell r="I22">
            <v>5.4</v>
          </cell>
          <cell r="J22">
            <v>5.0999999999999996</v>
          </cell>
          <cell r="K22">
            <v>18.600000000000001</v>
          </cell>
          <cell r="L22">
            <v>15.9</v>
          </cell>
          <cell r="M22">
            <v>16.7</v>
          </cell>
          <cell r="N22">
            <v>15.9</v>
          </cell>
          <cell r="O22">
            <v>15.9</v>
          </cell>
          <cell r="P22">
            <v>20.9</v>
          </cell>
          <cell r="R22">
            <v>17.399999999999999</v>
          </cell>
          <cell r="S22">
            <v>18.600000000000001</v>
          </cell>
          <cell r="T22">
            <v>8.5</v>
          </cell>
          <cell r="U22">
            <v>4.0999999999999996</v>
          </cell>
          <cell r="V22">
            <v>4.3</v>
          </cell>
          <cell r="W22">
            <v>6.3</v>
          </cell>
          <cell r="X22">
            <v>6.3</v>
          </cell>
          <cell r="Y22">
            <v>8.3000000000000007</v>
          </cell>
          <cell r="AA22">
            <v>5.9</v>
          </cell>
          <cell r="AB22">
            <v>6.3</v>
          </cell>
        </row>
        <row r="23">
          <cell r="A23">
            <v>18872</v>
          </cell>
          <cell r="B23">
            <v>5.4</v>
          </cell>
          <cell r="C23">
            <v>5.4</v>
          </cell>
          <cell r="D23">
            <v>5.0999999999999996</v>
          </cell>
          <cell r="E23">
            <v>5.4</v>
          </cell>
          <cell r="F23">
            <v>5.4</v>
          </cell>
          <cell r="G23">
            <v>5.4</v>
          </cell>
          <cell r="I23">
            <v>5.7</v>
          </cell>
          <cell r="J23">
            <v>5.3</v>
          </cell>
          <cell r="K23">
            <v>22.7</v>
          </cell>
          <cell r="L23">
            <v>20</v>
          </cell>
          <cell r="M23">
            <v>18.600000000000001</v>
          </cell>
          <cell r="N23">
            <v>22.7</v>
          </cell>
          <cell r="O23">
            <v>20</v>
          </cell>
          <cell r="P23">
            <v>22.7</v>
          </cell>
          <cell r="R23">
            <v>21.3</v>
          </cell>
          <cell r="S23">
            <v>20.5</v>
          </cell>
          <cell r="T23">
            <v>5.9</v>
          </cell>
          <cell r="U23">
            <v>5.9</v>
          </cell>
          <cell r="V23">
            <v>4.0999999999999996</v>
          </cell>
          <cell r="W23">
            <v>5.9</v>
          </cell>
          <cell r="X23">
            <v>5.9</v>
          </cell>
          <cell r="Y23">
            <v>3.8</v>
          </cell>
          <cell r="AA23">
            <v>5.6</v>
          </cell>
          <cell r="AB23">
            <v>3.9</v>
          </cell>
        </row>
        <row r="24">
          <cell r="A24">
            <v>18963</v>
          </cell>
          <cell r="B24">
            <v>5.7</v>
          </cell>
          <cell r="C24">
            <v>5.8</v>
          </cell>
          <cell r="D24">
            <v>5.6</v>
          </cell>
          <cell r="E24">
            <v>5.7</v>
          </cell>
          <cell r="F24">
            <v>5.7</v>
          </cell>
          <cell r="G24">
            <v>5.8</v>
          </cell>
          <cell r="I24">
            <v>6</v>
          </cell>
          <cell r="J24">
            <v>5.7</v>
          </cell>
          <cell r="K24">
            <v>23.9</v>
          </cell>
          <cell r="L24">
            <v>26.1</v>
          </cell>
          <cell r="M24">
            <v>27.3</v>
          </cell>
          <cell r="N24">
            <v>23.9</v>
          </cell>
          <cell r="O24">
            <v>23.9</v>
          </cell>
          <cell r="P24">
            <v>28.9</v>
          </cell>
          <cell r="R24">
            <v>25</v>
          </cell>
          <cell r="S24">
            <v>23.9</v>
          </cell>
          <cell r="T24">
            <v>5.6</v>
          </cell>
          <cell r="U24">
            <v>7.4</v>
          </cell>
          <cell r="V24">
            <v>9.8000000000000007</v>
          </cell>
          <cell r="W24">
            <v>5.6</v>
          </cell>
          <cell r="X24">
            <v>5.6</v>
          </cell>
          <cell r="Y24">
            <v>7.4</v>
          </cell>
          <cell r="AA24">
            <v>5.3</v>
          </cell>
          <cell r="AB24">
            <v>7.5</v>
          </cell>
        </row>
        <row r="25">
          <cell r="A25">
            <v>19054</v>
          </cell>
          <cell r="B25">
            <v>5.9</v>
          </cell>
          <cell r="C25">
            <v>5.9</v>
          </cell>
          <cell r="D25">
            <v>5.8</v>
          </cell>
          <cell r="E25">
            <v>5.9</v>
          </cell>
          <cell r="F25">
            <v>6</v>
          </cell>
          <cell r="G25">
            <v>6</v>
          </cell>
          <cell r="I25">
            <v>6.2</v>
          </cell>
          <cell r="J25">
            <v>5.9</v>
          </cell>
          <cell r="K25">
            <v>25.5</v>
          </cell>
          <cell r="L25">
            <v>20.399999999999999</v>
          </cell>
          <cell r="M25">
            <v>23.4</v>
          </cell>
          <cell r="N25">
            <v>22.9</v>
          </cell>
          <cell r="O25">
            <v>25</v>
          </cell>
          <cell r="P25">
            <v>25</v>
          </cell>
          <cell r="R25">
            <v>21.6</v>
          </cell>
          <cell r="S25">
            <v>22.9</v>
          </cell>
          <cell r="T25">
            <v>3.5</v>
          </cell>
          <cell r="U25">
            <v>1.7</v>
          </cell>
          <cell r="V25">
            <v>3.6</v>
          </cell>
          <cell r="W25">
            <v>3.5</v>
          </cell>
          <cell r="X25">
            <v>5.3</v>
          </cell>
          <cell r="Y25">
            <v>3.4</v>
          </cell>
          <cell r="AA25">
            <v>3.3</v>
          </cell>
          <cell r="AB25">
            <v>3.5</v>
          </cell>
        </row>
        <row r="26">
          <cell r="A26">
            <v>19146</v>
          </cell>
          <cell r="B26">
            <v>6.1</v>
          </cell>
          <cell r="C26">
            <v>6.2</v>
          </cell>
          <cell r="D26">
            <v>5.9</v>
          </cell>
          <cell r="E26">
            <v>6.2</v>
          </cell>
          <cell r="F26">
            <v>6.2</v>
          </cell>
          <cell r="G26">
            <v>6.2</v>
          </cell>
          <cell r="I26">
            <v>6.5</v>
          </cell>
          <cell r="J26">
            <v>6.1</v>
          </cell>
          <cell r="K26">
            <v>19.600000000000001</v>
          </cell>
          <cell r="L26">
            <v>21.6</v>
          </cell>
          <cell r="M26">
            <v>20.399999999999999</v>
          </cell>
          <cell r="N26">
            <v>21.6</v>
          </cell>
          <cell r="O26">
            <v>21.6</v>
          </cell>
          <cell r="P26">
            <v>19.2</v>
          </cell>
          <cell r="R26">
            <v>20.399999999999999</v>
          </cell>
          <cell r="S26">
            <v>19.600000000000001</v>
          </cell>
          <cell r="T26">
            <v>3.4</v>
          </cell>
          <cell r="U26">
            <v>5.0999999999999996</v>
          </cell>
          <cell r="V26">
            <v>1.7</v>
          </cell>
          <cell r="W26">
            <v>5.0999999999999996</v>
          </cell>
          <cell r="X26">
            <v>3.3</v>
          </cell>
          <cell r="Y26">
            <v>3.3</v>
          </cell>
          <cell r="AA26">
            <v>4.8</v>
          </cell>
          <cell r="AB26">
            <v>3.4</v>
          </cell>
        </row>
        <row r="27">
          <cell r="A27">
            <v>19238</v>
          </cell>
          <cell r="B27">
            <v>6.2</v>
          </cell>
          <cell r="C27">
            <v>6.3</v>
          </cell>
          <cell r="D27">
            <v>6.1</v>
          </cell>
          <cell r="E27">
            <v>6.3</v>
          </cell>
          <cell r="F27">
            <v>6.4</v>
          </cell>
          <cell r="G27">
            <v>6.3</v>
          </cell>
          <cell r="I27">
            <v>6.7</v>
          </cell>
          <cell r="J27">
            <v>6.2</v>
          </cell>
          <cell r="K27">
            <v>14.8</v>
          </cell>
          <cell r="L27">
            <v>16.7</v>
          </cell>
          <cell r="M27">
            <v>19.600000000000001</v>
          </cell>
          <cell r="N27">
            <v>16.7</v>
          </cell>
          <cell r="O27">
            <v>18.5</v>
          </cell>
          <cell r="P27">
            <v>16.7</v>
          </cell>
          <cell r="R27">
            <v>17.5</v>
          </cell>
          <cell r="S27">
            <v>17</v>
          </cell>
          <cell r="T27">
            <v>1.6</v>
          </cell>
          <cell r="U27">
            <v>1.6</v>
          </cell>
          <cell r="V27">
            <v>3.4</v>
          </cell>
          <cell r="W27">
            <v>1.6</v>
          </cell>
          <cell r="X27">
            <v>3.2</v>
          </cell>
          <cell r="Y27">
            <v>1.6</v>
          </cell>
          <cell r="AA27">
            <v>3.1</v>
          </cell>
          <cell r="AB27">
            <v>1.6</v>
          </cell>
        </row>
        <row r="28">
          <cell r="A28">
            <v>19329</v>
          </cell>
          <cell r="B28">
            <v>6.3</v>
          </cell>
          <cell r="C28">
            <v>6.3</v>
          </cell>
          <cell r="D28">
            <v>6.1</v>
          </cell>
          <cell r="E28">
            <v>6.3</v>
          </cell>
          <cell r="F28">
            <v>6.4</v>
          </cell>
          <cell r="G28">
            <v>6.4</v>
          </cell>
          <cell r="I28">
            <v>6.7</v>
          </cell>
          <cell r="J28">
            <v>6.3</v>
          </cell>
          <cell r="K28">
            <v>10.5</v>
          </cell>
          <cell r="L28">
            <v>8.6</v>
          </cell>
          <cell r="M28">
            <v>8.9</v>
          </cell>
          <cell r="N28">
            <v>10.5</v>
          </cell>
          <cell r="O28">
            <v>12.3</v>
          </cell>
          <cell r="P28">
            <v>10.3</v>
          </cell>
          <cell r="R28">
            <v>11.7</v>
          </cell>
          <cell r="S28">
            <v>10.5</v>
          </cell>
          <cell r="T28">
            <v>1.6</v>
          </cell>
          <cell r="U28">
            <v>0</v>
          </cell>
          <cell r="V28">
            <v>0</v>
          </cell>
          <cell r="W28">
            <v>0</v>
          </cell>
          <cell r="X28">
            <v>0</v>
          </cell>
          <cell r="Y28">
            <v>1.6</v>
          </cell>
          <cell r="AA28">
            <v>0</v>
          </cell>
          <cell r="AB28">
            <v>1.6</v>
          </cell>
        </row>
        <row r="29">
          <cell r="A29">
            <v>19419</v>
          </cell>
          <cell r="B29">
            <v>6.3</v>
          </cell>
          <cell r="C29">
            <v>6.4</v>
          </cell>
          <cell r="D29">
            <v>6.1</v>
          </cell>
          <cell r="E29">
            <v>6.4</v>
          </cell>
          <cell r="F29">
            <v>6.5</v>
          </cell>
          <cell r="G29">
            <v>6.5</v>
          </cell>
          <cell r="I29">
            <v>6.8</v>
          </cell>
          <cell r="J29">
            <v>6.3</v>
          </cell>
          <cell r="K29">
            <v>6.8</v>
          </cell>
          <cell r="L29">
            <v>8.5</v>
          </cell>
          <cell r="M29">
            <v>5.2</v>
          </cell>
          <cell r="N29">
            <v>8.5</v>
          </cell>
          <cell r="O29">
            <v>8.3000000000000007</v>
          </cell>
          <cell r="P29">
            <v>8.3000000000000007</v>
          </cell>
          <cell r="R29">
            <v>9.6999999999999993</v>
          </cell>
          <cell r="S29">
            <v>6.8</v>
          </cell>
          <cell r="T29">
            <v>0</v>
          </cell>
          <cell r="U29">
            <v>1.6</v>
          </cell>
          <cell r="V29">
            <v>0</v>
          </cell>
          <cell r="W29">
            <v>1.6</v>
          </cell>
          <cell r="X29">
            <v>1.6</v>
          </cell>
          <cell r="Y29">
            <v>1.6</v>
          </cell>
          <cell r="AA29">
            <v>1.5</v>
          </cell>
          <cell r="AB29">
            <v>0</v>
          </cell>
        </row>
        <row r="30">
          <cell r="A30">
            <v>19511</v>
          </cell>
          <cell r="B30">
            <v>6.4</v>
          </cell>
          <cell r="C30">
            <v>6.5</v>
          </cell>
          <cell r="D30">
            <v>6.2</v>
          </cell>
          <cell r="E30">
            <v>6.4</v>
          </cell>
          <cell r="F30">
            <v>6.5</v>
          </cell>
          <cell r="G30">
            <v>6.6</v>
          </cell>
          <cell r="I30">
            <v>6.8</v>
          </cell>
          <cell r="J30">
            <v>6.4</v>
          </cell>
          <cell r="K30">
            <v>4.9000000000000004</v>
          </cell>
          <cell r="L30">
            <v>4.8</v>
          </cell>
          <cell r="M30">
            <v>5.0999999999999996</v>
          </cell>
          <cell r="N30">
            <v>3.2</v>
          </cell>
          <cell r="O30">
            <v>4.8</v>
          </cell>
          <cell r="P30">
            <v>6.5</v>
          </cell>
          <cell r="R30">
            <v>4.5999999999999996</v>
          </cell>
          <cell r="S30">
            <v>4.9000000000000004</v>
          </cell>
          <cell r="T30">
            <v>1.6</v>
          </cell>
          <cell r="U30">
            <v>1.6</v>
          </cell>
          <cell r="V30">
            <v>1.6</v>
          </cell>
          <cell r="W30">
            <v>0</v>
          </cell>
          <cell r="X30">
            <v>0</v>
          </cell>
          <cell r="Y30">
            <v>1.5</v>
          </cell>
          <cell r="AA30">
            <v>0</v>
          </cell>
          <cell r="AB30">
            <v>1.6</v>
          </cell>
        </row>
        <row r="31">
          <cell r="A31">
            <v>19603</v>
          </cell>
          <cell r="B31">
            <v>6.4</v>
          </cell>
          <cell r="C31">
            <v>6.5</v>
          </cell>
          <cell r="D31">
            <v>6.2</v>
          </cell>
          <cell r="E31">
            <v>6.5</v>
          </cell>
          <cell r="F31">
            <v>6.6</v>
          </cell>
          <cell r="G31">
            <v>6.8</v>
          </cell>
          <cell r="I31">
            <v>6.9</v>
          </cell>
          <cell r="J31">
            <v>6.5</v>
          </cell>
          <cell r="K31">
            <v>3.2</v>
          </cell>
          <cell r="L31">
            <v>3.2</v>
          </cell>
          <cell r="M31">
            <v>1.6</v>
          </cell>
          <cell r="N31">
            <v>3.2</v>
          </cell>
          <cell r="O31">
            <v>3.1</v>
          </cell>
          <cell r="P31">
            <v>7.9</v>
          </cell>
          <cell r="R31">
            <v>3</v>
          </cell>
          <cell r="S31">
            <v>4.8</v>
          </cell>
          <cell r="T31">
            <v>0</v>
          </cell>
          <cell r="U31">
            <v>0</v>
          </cell>
          <cell r="V31">
            <v>0</v>
          </cell>
          <cell r="W31">
            <v>1.6</v>
          </cell>
          <cell r="X31">
            <v>1.5</v>
          </cell>
          <cell r="Y31">
            <v>3</v>
          </cell>
          <cell r="AA31">
            <v>1.5</v>
          </cell>
          <cell r="AB31">
            <v>1.6</v>
          </cell>
        </row>
        <row r="32">
          <cell r="A32">
            <v>19694</v>
          </cell>
          <cell r="B32">
            <v>6.4</v>
          </cell>
          <cell r="C32">
            <v>6.5</v>
          </cell>
          <cell r="D32">
            <v>6.2</v>
          </cell>
          <cell r="E32">
            <v>6.5</v>
          </cell>
          <cell r="F32">
            <v>6.6</v>
          </cell>
          <cell r="G32">
            <v>6.8</v>
          </cell>
          <cell r="I32">
            <v>7</v>
          </cell>
          <cell r="J32">
            <v>6.4</v>
          </cell>
          <cell r="K32">
            <v>1.6</v>
          </cell>
          <cell r="L32">
            <v>3.2</v>
          </cell>
          <cell r="M32">
            <v>1.6</v>
          </cell>
          <cell r="N32">
            <v>3.2</v>
          </cell>
          <cell r="O32">
            <v>3.1</v>
          </cell>
          <cell r="P32">
            <v>6.3</v>
          </cell>
          <cell r="R32">
            <v>4.5</v>
          </cell>
          <cell r="S32">
            <v>1.6</v>
          </cell>
          <cell r="T32">
            <v>0</v>
          </cell>
          <cell r="U32">
            <v>0</v>
          </cell>
          <cell r="V32">
            <v>0</v>
          </cell>
          <cell r="W32">
            <v>0</v>
          </cell>
          <cell r="X32">
            <v>0</v>
          </cell>
          <cell r="Y32">
            <v>0</v>
          </cell>
          <cell r="AA32">
            <v>1.4</v>
          </cell>
          <cell r="AB32">
            <v>-1.5</v>
          </cell>
        </row>
        <row r="33">
          <cell r="A33">
            <v>19784</v>
          </cell>
          <cell r="B33">
            <v>6.4</v>
          </cell>
          <cell r="C33">
            <v>6.5</v>
          </cell>
          <cell r="D33">
            <v>6.2</v>
          </cell>
          <cell r="E33">
            <v>6.5</v>
          </cell>
          <cell r="F33">
            <v>6.6</v>
          </cell>
          <cell r="G33">
            <v>6.8</v>
          </cell>
          <cell r="I33">
            <v>6.9</v>
          </cell>
          <cell r="J33">
            <v>6.5</v>
          </cell>
          <cell r="K33">
            <v>1.6</v>
          </cell>
          <cell r="L33">
            <v>1.6</v>
          </cell>
          <cell r="M33">
            <v>1.6</v>
          </cell>
          <cell r="N33">
            <v>1.6</v>
          </cell>
          <cell r="O33">
            <v>1.5</v>
          </cell>
          <cell r="P33">
            <v>4.5999999999999996</v>
          </cell>
          <cell r="R33">
            <v>1.5</v>
          </cell>
          <cell r="S33">
            <v>3.2</v>
          </cell>
          <cell r="T33">
            <v>0</v>
          </cell>
          <cell r="U33">
            <v>0</v>
          </cell>
          <cell r="V33">
            <v>0</v>
          </cell>
          <cell r="W33">
            <v>0</v>
          </cell>
          <cell r="X33">
            <v>0</v>
          </cell>
          <cell r="Y33">
            <v>0</v>
          </cell>
          <cell r="AA33">
            <v>-1.4</v>
          </cell>
          <cell r="AB33">
            <v>1.6</v>
          </cell>
        </row>
        <row r="34">
          <cell r="A34">
            <v>19876</v>
          </cell>
          <cell r="B34">
            <v>6.4</v>
          </cell>
          <cell r="C34">
            <v>6.5</v>
          </cell>
          <cell r="D34">
            <v>6.2</v>
          </cell>
          <cell r="E34">
            <v>6.5</v>
          </cell>
          <cell r="F34">
            <v>6.7</v>
          </cell>
          <cell r="G34">
            <v>6.8</v>
          </cell>
          <cell r="I34">
            <v>6.9</v>
          </cell>
          <cell r="J34">
            <v>6.5</v>
          </cell>
          <cell r="K34">
            <v>0</v>
          </cell>
          <cell r="L34">
            <v>0</v>
          </cell>
          <cell r="M34">
            <v>0</v>
          </cell>
          <cell r="N34">
            <v>1.6</v>
          </cell>
          <cell r="O34">
            <v>3.1</v>
          </cell>
          <cell r="P34">
            <v>3</v>
          </cell>
          <cell r="R34">
            <v>1.5</v>
          </cell>
          <cell r="S34">
            <v>1.6</v>
          </cell>
          <cell r="T34">
            <v>0</v>
          </cell>
          <cell r="U34">
            <v>0</v>
          </cell>
          <cell r="V34">
            <v>0</v>
          </cell>
          <cell r="W34">
            <v>0</v>
          </cell>
          <cell r="X34">
            <v>1.5</v>
          </cell>
          <cell r="Y34">
            <v>0</v>
          </cell>
          <cell r="AA34">
            <v>0</v>
          </cell>
          <cell r="AB34">
            <v>0</v>
          </cell>
        </row>
        <row r="35">
          <cell r="A35">
            <v>19968</v>
          </cell>
          <cell r="B35">
            <v>6.4</v>
          </cell>
          <cell r="C35">
            <v>6.4</v>
          </cell>
          <cell r="D35">
            <v>6.2</v>
          </cell>
          <cell r="E35">
            <v>6.5</v>
          </cell>
          <cell r="F35">
            <v>6.7</v>
          </cell>
          <cell r="G35">
            <v>6.7</v>
          </cell>
          <cell r="I35">
            <v>6.9</v>
          </cell>
          <cell r="J35">
            <v>6.5</v>
          </cell>
          <cell r="K35">
            <v>0</v>
          </cell>
          <cell r="L35">
            <v>-1.5</v>
          </cell>
          <cell r="M35">
            <v>0</v>
          </cell>
          <cell r="N35">
            <v>0</v>
          </cell>
          <cell r="O35">
            <v>1.5</v>
          </cell>
          <cell r="P35">
            <v>-1.5</v>
          </cell>
          <cell r="R35">
            <v>0</v>
          </cell>
          <cell r="S35">
            <v>0</v>
          </cell>
          <cell r="T35">
            <v>0</v>
          </cell>
          <cell r="U35">
            <v>-1.5</v>
          </cell>
          <cell r="V35">
            <v>0</v>
          </cell>
          <cell r="W35">
            <v>0</v>
          </cell>
          <cell r="X35">
            <v>0</v>
          </cell>
          <cell r="Y35">
            <v>-1.5</v>
          </cell>
          <cell r="AA35">
            <v>0</v>
          </cell>
          <cell r="AB35">
            <v>0</v>
          </cell>
        </row>
        <row r="36">
          <cell r="A36">
            <v>20059</v>
          </cell>
          <cell r="B36">
            <v>6.4</v>
          </cell>
          <cell r="C36">
            <v>6.4</v>
          </cell>
          <cell r="D36">
            <v>6.2</v>
          </cell>
          <cell r="E36">
            <v>6.5</v>
          </cell>
          <cell r="F36">
            <v>6.7</v>
          </cell>
          <cell r="G36">
            <v>6.7</v>
          </cell>
          <cell r="I36">
            <v>7</v>
          </cell>
          <cell r="J36">
            <v>6.5</v>
          </cell>
          <cell r="K36">
            <v>0</v>
          </cell>
          <cell r="L36">
            <v>-1.5</v>
          </cell>
          <cell r="M36">
            <v>0</v>
          </cell>
          <cell r="N36">
            <v>0</v>
          </cell>
          <cell r="O36">
            <v>1.5</v>
          </cell>
          <cell r="P36">
            <v>-1.5</v>
          </cell>
          <cell r="R36">
            <v>0</v>
          </cell>
          <cell r="S36">
            <v>1.6</v>
          </cell>
          <cell r="T36">
            <v>0</v>
          </cell>
          <cell r="U36">
            <v>0</v>
          </cell>
          <cell r="V36">
            <v>0</v>
          </cell>
          <cell r="W36">
            <v>0</v>
          </cell>
          <cell r="X36">
            <v>0</v>
          </cell>
          <cell r="Y36">
            <v>0</v>
          </cell>
          <cell r="AA36">
            <v>1.4</v>
          </cell>
          <cell r="AB36">
            <v>0</v>
          </cell>
        </row>
        <row r="37">
          <cell r="A37">
            <v>20149</v>
          </cell>
          <cell r="B37">
            <v>6.5</v>
          </cell>
          <cell r="C37">
            <v>6.5</v>
          </cell>
          <cell r="D37">
            <v>6.3</v>
          </cell>
          <cell r="E37">
            <v>6.6</v>
          </cell>
          <cell r="F37">
            <v>6.7</v>
          </cell>
          <cell r="G37">
            <v>6.8</v>
          </cell>
          <cell r="I37">
            <v>7</v>
          </cell>
          <cell r="J37">
            <v>6.5</v>
          </cell>
          <cell r="K37">
            <v>1.6</v>
          </cell>
          <cell r="L37">
            <v>0</v>
          </cell>
          <cell r="M37">
            <v>1.6</v>
          </cell>
          <cell r="N37">
            <v>1.5</v>
          </cell>
          <cell r="O37">
            <v>1.5</v>
          </cell>
          <cell r="P37">
            <v>0</v>
          </cell>
          <cell r="R37">
            <v>1.4</v>
          </cell>
          <cell r="S37">
            <v>0</v>
          </cell>
          <cell r="T37">
            <v>1.6</v>
          </cell>
          <cell r="U37">
            <v>1.6</v>
          </cell>
          <cell r="V37">
            <v>1.6</v>
          </cell>
          <cell r="W37">
            <v>1.5</v>
          </cell>
          <cell r="X37">
            <v>0</v>
          </cell>
          <cell r="Y37">
            <v>1.5</v>
          </cell>
          <cell r="AA37">
            <v>0</v>
          </cell>
          <cell r="AB37">
            <v>0</v>
          </cell>
        </row>
        <row r="38">
          <cell r="A38">
            <v>20241</v>
          </cell>
          <cell r="B38">
            <v>6.5</v>
          </cell>
          <cell r="C38">
            <v>6.6</v>
          </cell>
          <cell r="D38">
            <v>6.3</v>
          </cell>
          <cell r="E38">
            <v>6.6</v>
          </cell>
          <cell r="F38">
            <v>6.8</v>
          </cell>
          <cell r="G38">
            <v>6.8</v>
          </cell>
          <cell r="I38">
            <v>7.1</v>
          </cell>
          <cell r="J38">
            <v>6.6</v>
          </cell>
          <cell r="K38">
            <v>1.6</v>
          </cell>
          <cell r="L38">
            <v>1.5</v>
          </cell>
          <cell r="M38">
            <v>1.6</v>
          </cell>
          <cell r="N38">
            <v>1.5</v>
          </cell>
          <cell r="O38">
            <v>1.5</v>
          </cell>
          <cell r="P38">
            <v>0</v>
          </cell>
          <cell r="R38">
            <v>2.9</v>
          </cell>
          <cell r="S38">
            <v>1.5</v>
          </cell>
          <cell r="T38">
            <v>0</v>
          </cell>
          <cell r="U38">
            <v>1.5</v>
          </cell>
          <cell r="V38">
            <v>0</v>
          </cell>
          <cell r="W38">
            <v>0</v>
          </cell>
          <cell r="X38">
            <v>1.5</v>
          </cell>
          <cell r="Y38">
            <v>0</v>
          </cell>
          <cell r="AA38">
            <v>1.4</v>
          </cell>
          <cell r="AB38">
            <v>1.5</v>
          </cell>
        </row>
        <row r="39">
          <cell r="A39">
            <v>20333</v>
          </cell>
          <cell r="B39">
            <v>6.5</v>
          </cell>
          <cell r="C39">
            <v>6.7</v>
          </cell>
          <cell r="D39">
            <v>6.3</v>
          </cell>
          <cell r="E39">
            <v>6.6</v>
          </cell>
          <cell r="F39">
            <v>6.8</v>
          </cell>
          <cell r="G39">
            <v>7</v>
          </cell>
          <cell r="I39">
            <v>7.2</v>
          </cell>
          <cell r="J39">
            <v>6.6</v>
          </cell>
          <cell r="K39">
            <v>1.6</v>
          </cell>
          <cell r="L39">
            <v>4.7</v>
          </cell>
          <cell r="M39">
            <v>1.6</v>
          </cell>
          <cell r="N39">
            <v>1.5</v>
          </cell>
          <cell r="O39">
            <v>1.5</v>
          </cell>
          <cell r="P39">
            <v>4.5</v>
          </cell>
          <cell r="R39">
            <v>4.3</v>
          </cell>
          <cell r="S39">
            <v>1.5</v>
          </cell>
          <cell r="T39">
            <v>0</v>
          </cell>
          <cell r="U39">
            <v>1.5</v>
          </cell>
          <cell r="V39">
            <v>0</v>
          </cell>
          <cell r="W39">
            <v>0</v>
          </cell>
          <cell r="X39">
            <v>0</v>
          </cell>
          <cell r="Y39">
            <v>2.9</v>
          </cell>
          <cell r="AA39">
            <v>1.4</v>
          </cell>
          <cell r="AB39">
            <v>0</v>
          </cell>
        </row>
        <row r="40">
          <cell r="A40">
            <v>20424</v>
          </cell>
          <cell r="B40">
            <v>6.6</v>
          </cell>
          <cell r="C40">
            <v>6.8</v>
          </cell>
          <cell r="D40">
            <v>6.4</v>
          </cell>
          <cell r="E40">
            <v>6.7</v>
          </cell>
          <cell r="F40">
            <v>6.9</v>
          </cell>
          <cell r="G40">
            <v>7.1</v>
          </cell>
          <cell r="I40">
            <v>7.2</v>
          </cell>
          <cell r="J40">
            <v>6.7</v>
          </cell>
          <cell r="K40">
            <v>3.1</v>
          </cell>
          <cell r="L40">
            <v>6.3</v>
          </cell>
          <cell r="M40">
            <v>3.2</v>
          </cell>
          <cell r="N40">
            <v>3.1</v>
          </cell>
          <cell r="O40">
            <v>3</v>
          </cell>
          <cell r="P40">
            <v>6</v>
          </cell>
          <cell r="R40">
            <v>2.9</v>
          </cell>
          <cell r="S40">
            <v>3.1</v>
          </cell>
          <cell r="T40">
            <v>1.5</v>
          </cell>
          <cell r="U40">
            <v>1.5</v>
          </cell>
          <cell r="V40">
            <v>1.6</v>
          </cell>
          <cell r="W40">
            <v>1.5</v>
          </cell>
          <cell r="X40">
            <v>1.5</v>
          </cell>
          <cell r="Y40">
            <v>1.4</v>
          </cell>
          <cell r="AA40">
            <v>0</v>
          </cell>
          <cell r="AB40">
            <v>1.5</v>
          </cell>
        </row>
        <row r="41">
          <cell r="A41">
            <v>20515</v>
          </cell>
          <cell r="B41">
            <v>6.6</v>
          </cell>
          <cell r="C41">
            <v>6.9</v>
          </cell>
          <cell r="D41">
            <v>6.5</v>
          </cell>
          <cell r="E41">
            <v>6.8</v>
          </cell>
          <cell r="F41">
            <v>6.9</v>
          </cell>
          <cell r="G41">
            <v>7.2</v>
          </cell>
          <cell r="I41">
            <v>7.3</v>
          </cell>
          <cell r="J41">
            <v>6.7</v>
          </cell>
          <cell r="K41">
            <v>1.5</v>
          </cell>
          <cell r="L41">
            <v>6.2</v>
          </cell>
          <cell r="M41">
            <v>3.2</v>
          </cell>
          <cell r="N41">
            <v>3</v>
          </cell>
          <cell r="O41">
            <v>3</v>
          </cell>
          <cell r="P41">
            <v>5.9</v>
          </cell>
          <cell r="R41">
            <v>4.3</v>
          </cell>
          <cell r="S41">
            <v>3.1</v>
          </cell>
          <cell r="T41">
            <v>0</v>
          </cell>
          <cell r="U41">
            <v>1.5</v>
          </cell>
          <cell r="V41">
            <v>1.6</v>
          </cell>
          <cell r="W41">
            <v>1.5</v>
          </cell>
          <cell r="X41">
            <v>0</v>
          </cell>
          <cell r="Y41">
            <v>1.4</v>
          </cell>
          <cell r="AA41">
            <v>1.4</v>
          </cell>
          <cell r="AB41">
            <v>0</v>
          </cell>
        </row>
        <row r="42">
          <cell r="A42">
            <v>20607</v>
          </cell>
          <cell r="B42">
            <v>6.9</v>
          </cell>
          <cell r="C42">
            <v>7.2</v>
          </cell>
          <cell r="D42">
            <v>6.7</v>
          </cell>
          <cell r="E42">
            <v>7</v>
          </cell>
          <cell r="F42">
            <v>7.1</v>
          </cell>
          <cell r="G42">
            <v>7.4</v>
          </cell>
          <cell r="I42">
            <v>7.4</v>
          </cell>
          <cell r="J42">
            <v>7</v>
          </cell>
          <cell r="K42">
            <v>6.2</v>
          </cell>
          <cell r="L42">
            <v>9.1</v>
          </cell>
          <cell r="M42">
            <v>6.3</v>
          </cell>
          <cell r="N42">
            <v>6.1</v>
          </cell>
          <cell r="O42">
            <v>4.4000000000000004</v>
          </cell>
          <cell r="P42">
            <v>8.8000000000000007</v>
          </cell>
          <cell r="R42">
            <v>4.2</v>
          </cell>
          <cell r="S42">
            <v>6.1</v>
          </cell>
          <cell r="T42">
            <v>4.5</v>
          </cell>
          <cell r="U42">
            <v>4.3</v>
          </cell>
          <cell r="V42">
            <v>3.1</v>
          </cell>
          <cell r="W42">
            <v>2.9</v>
          </cell>
          <cell r="X42">
            <v>2.9</v>
          </cell>
          <cell r="Y42">
            <v>2.8</v>
          </cell>
          <cell r="AA42">
            <v>1.4</v>
          </cell>
          <cell r="AB42">
            <v>4.5</v>
          </cell>
        </row>
        <row r="43">
          <cell r="A43">
            <v>20699</v>
          </cell>
          <cell r="B43">
            <v>7.1</v>
          </cell>
          <cell r="C43">
            <v>7.3</v>
          </cell>
          <cell r="D43">
            <v>6.8</v>
          </cell>
          <cell r="E43">
            <v>7.1</v>
          </cell>
          <cell r="F43">
            <v>7.1</v>
          </cell>
          <cell r="G43">
            <v>7.5</v>
          </cell>
          <cell r="I43">
            <v>7.6</v>
          </cell>
          <cell r="J43">
            <v>7.1</v>
          </cell>
          <cell r="K43">
            <v>9.1999999999999993</v>
          </cell>
          <cell r="L43">
            <v>9</v>
          </cell>
          <cell r="M43">
            <v>7.9</v>
          </cell>
          <cell r="N43">
            <v>7.6</v>
          </cell>
          <cell r="O43">
            <v>4.4000000000000004</v>
          </cell>
          <cell r="P43">
            <v>7.1</v>
          </cell>
          <cell r="R43">
            <v>5.6</v>
          </cell>
          <cell r="S43">
            <v>7.6</v>
          </cell>
          <cell r="T43">
            <v>2.9</v>
          </cell>
          <cell r="U43">
            <v>1.4</v>
          </cell>
          <cell r="V43">
            <v>1.5</v>
          </cell>
          <cell r="W43">
            <v>1.4</v>
          </cell>
          <cell r="X43">
            <v>0</v>
          </cell>
          <cell r="Y43">
            <v>1.4</v>
          </cell>
          <cell r="AA43">
            <v>2.7</v>
          </cell>
          <cell r="AB43">
            <v>1.4</v>
          </cell>
        </row>
        <row r="44">
          <cell r="A44">
            <v>20790</v>
          </cell>
          <cell r="B44">
            <v>7.1</v>
          </cell>
          <cell r="C44">
            <v>7.3</v>
          </cell>
          <cell r="D44">
            <v>6.8</v>
          </cell>
          <cell r="E44">
            <v>7.1</v>
          </cell>
          <cell r="F44">
            <v>7.2</v>
          </cell>
          <cell r="G44">
            <v>7.6</v>
          </cell>
          <cell r="I44">
            <v>7.7</v>
          </cell>
          <cell r="J44">
            <v>7.1</v>
          </cell>
          <cell r="K44">
            <v>7.6</v>
          </cell>
          <cell r="L44">
            <v>7.4</v>
          </cell>
          <cell r="M44">
            <v>6.3</v>
          </cell>
          <cell r="N44">
            <v>6</v>
          </cell>
          <cell r="O44">
            <v>4.3</v>
          </cell>
          <cell r="P44">
            <v>7</v>
          </cell>
          <cell r="R44">
            <v>6.9</v>
          </cell>
          <cell r="S44">
            <v>6</v>
          </cell>
          <cell r="T44">
            <v>0</v>
          </cell>
          <cell r="U44">
            <v>0</v>
          </cell>
          <cell r="V44">
            <v>0</v>
          </cell>
          <cell r="W44">
            <v>0</v>
          </cell>
          <cell r="X44">
            <v>1.4</v>
          </cell>
          <cell r="Y44">
            <v>1.3</v>
          </cell>
          <cell r="AA44">
            <v>1.3</v>
          </cell>
          <cell r="AB44">
            <v>0</v>
          </cell>
        </row>
        <row r="45">
          <cell r="A45">
            <v>20880</v>
          </cell>
          <cell r="B45">
            <v>7.1</v>
          </cell>
          <cell r="C45">
            <v>7.2</v>
          </cell>
          <cell r="D45">
            <v>6.8</v>
          </cell>
          <cell r="E45">
            <v>7</v>
          </cell>
          <cell r="F45">
            <v>7.2</v>
          </cell>
          <cell r="G45">
            <v>7.6</v>
          </cell>
          <cell r="I45">
            <v>7.7</v>
          </cell>
          <cell r="J45">
            <v>7.1</v>
          </cell>
          <cell r="K45">
            <v>7.6</v>
          </cell>
          <cell r="L45">
            <v>4.3</v>
          </cell>
          <cell r="M45">
            <v>4.5999999999999996</v>
          </cell>
          <cell r="N45">
            <v>2.9</v>
          </cell>
          <cell r="O45">
            <v>4.3</v>
          </cell>
          <cell r="P45">
            <v>5.6</v>
          </cell>
          <cell r="R45">
            <v>5.5</v>
          </cell>
          <cell r="S45">
            <v>6</v>
          </cell>
          <cell r="T45">
            <v>0</v>
          </cell>
          <cell r="U45">
            <v>-1.4</v>
          </cell>
          <cell r="V45">
            <v>0</v>
          </cell>
          <cell r="W45">
            <v>-1.4</v>
          </cell>
          <cell r="X45">
            <v>0</v>
          </cell>
          <cell r="Y45">
            <v>0</v>
          </cell>
          <cell r="AA45">
            <v>0</v>
          </cell>
          <cell r="AB45">
            <v>0</v>
          </cell>
        </row>
        <row r="46">
          <cell r="A46">
            <v>20972</v>
          </cell>
          <cell r="B46">
            <v>7.1</v>
          </cell>
          <cell r="C46">
            <v>7.3</v>
          </cell>
          <cell r="D46">
            <v>6.9</v>
          </cell>
          <cell r="E46">
            <v>7.1</v>
          </cell>
          <cell r="F46">
            <v>7.3</v>
          </cell>
          <cell r="G46">
            <v>7.6</v>
          </cell>
          <cell r="I46">
            <v>7.7</v>
          </cell>
          <cell r="J46">
            <v>7.2</v>
          </cell>
          <cell r="K46">
            <v>2.9</v>
          </cell>
          <cell r="L46">
            <v>1.4</v>
          </cell>
          <cell r="M46">
            <v>3</v>
          </cell>
          <cell r="N46">
            <v>1.4</v>
          </cell>
          <cell r="O46">
            <v>2.8</v>
          </cell>
          <cell r="P46">
            <v>2.7</v>
          </cell>
          <cell r="R46">
            <v>4.0999999999999996</v>
          </cell>
          <cell r="S46">
            <v>2.9</v>
          </cell>
          <cell r="T46">
            <v>0</v>
          </cell>
          <cell r="U46">
            <v>1.4</v>
          </cell>
          <cell r="V46">
            <v>1.5</v>
          </cell>
          <cell r="W46">
            <v>1.4</v>
          </cell>
          <cell r="X46">
            <v>1.4</v>
          </cell>
          <cell r="Y46">
            <v>0</v>
          </cell>
          <cell r="AA46">
            <v>0</v>
          </cell>
          <cell r="AB46">
            <v>1.4</v>
          </cell>
        </row>
        <row r="47">
          <cell r="A47">
            <v>21064</v>
          </cell>
          <cell r="B47">
            <v>7.2</v>
          </cell>
          <cell r="C47">
            <v>7.3</v>
          </cell>
          <cell r="D47">
            <v>6.9</v>
          </cell>
          <cell r="E47">
            <v>7.1</v>
          </cell>
          <cell r="F47">
            <v>7.3</v>
          </cell>
          <cell r="G47">
            <v>7.6</v>
          </cell>
          <cell r="I47">
            <v>7.7</v>
          </cell>
          <cell r="J47">
            <v>7.2</v>
          </cell>
          <cell r="K47">
            <v>1.4</v>
          </cell>
          <cell r="L47">
            <v>0</v>
          </cell>
          <cell r="M47">
            <v>1.5</v>
          </cell>
          <cell r="N47">
            <v>0</v>
          </cell>
          <cell r="O47">
            <v>2.8</v>
          </cell>
          <cell r="P47">
            <v>1.3</v>
          </cell>
          <cell r="R47">
            <v>1.3</v>
          </cell>
          <cell r="S47">
            <v>1.4</v>
          </cell>
          <cell r="T47">
            <v>1.4</v>
          </cell>
          <cell r="U47">
            <v>0</v>
          </cell>
          <cell r="V47">
            <v>0</v>
          </cell>
          <cell r="W47">
            <v>0</v>
          </cell>
          <cell r="X47">
            <v>0</v>
          </cell>
          <cell r="Y47">
            <v>0</v>
          </cell>
          <cell r="AA47">
            <v>0</v>
          </cell>
          <cell r="AB47">
            <v>0</v>
          </cell>
        </row>
        <row r="48">
          <cell r="A48">
            <v>21155</v>
          </cell>
          <cell r="B48">
            <v>7.2</v>
          </cell>
          <cell r="C48">
            <v>7.3</v>
          </cell>
          <cell r="D48">
            <v>6.9</v>
          </cell>
          <cell r="E48">
            <v>7.1</v>
          </cell>
          <cell r="F48">
            <v>7.2</v>
          </cell>
          <cell r="G48">
            <v>7.6</v>
          </cell>
          <cell r="I48">
            <v>7.7</v>
          </cell>
          <cell r="J48">
            <v>7.2</v>
          </cell>
          <cell r="K48">
            <v>1.4</v>
          </cell>
          <cell r="L48">
            <v>0</v>
          </cell>
          <cell r="M48">
            <v>1.5</v>
          </cell>
          <cell r="N48">
            <v>0</v>
          </cell>
          <cell r="O48">
            <v>0</v>
          </cell>
          <cell r="P48">
            <v>0</v>
          </cell>
          <cell r="R48">
            <v>0</v>
          </cell>
          <cell r="S48">
            <v>1.4</v>
          </cell>
          <cell r="T48">
            <v>0</v>
          </cell>
          <cell r="U48">
            <v>0</v>
          </cell>
          <cell r="V48">
            <v>0</v>
          </cell>
          <cell r="W48">
            <v>0</v>
          </cell>
          <cell r="X48">
            <v>-1.4</v>
          </cell>
          <cell r="Y48">
            <v>0</v>
          </cell>
          <cell r="AA48">
            <v>0</v>
          </cell>
          <cell r="AB48">
            <v>0</v>
          </cell>
        </row>
        <row r="49">
          <cell r="A49">
            <v>21245</v>
          </cell>
          <cell r="B49">
            <v>7.3</v>
          </cell>
          <cell r="C49">
            <v>7.3</v>
          </cell>
          <cell r="D49">
            <v>7</v>
          </cell>
          <cell r="E49">
            <v>7.1</v>
          </cell>
          <cell r="F49">
            <v>7.2</v>
          </cell>
          <cell r="G49">
            <v>7.6</v>
          </cell>
          <cell r="I49">
            <v>7.7</v>
          </cell>
          <cell r="J49">
            <v>7.2</v>
          </cell>
          <cell r="K49">
            <v>2.8</v>
          </cell>
          <cell r="L49">
            <v>1.4</v>
          </cell>
          <cell r="M49">
            <v>2.9</v>
          </cell>
          <cell r="N49">
            <v>1.4</v>
          </cell>
          <cell r="O49">
            <v>0</v>
          </cell>
          <cell r="P49">
            <v>0</v>
          </cell>
          <cell r="R49">
            <v>0</v>
          </cell>
          <cell r="S49">
            <v>1.4</v>
          </cell>
          <cell r="T49">
            <v>1.4</v>
          </cell>
          <cell r="U49">
            <v>0</v>
          </cell>
          <cell r="V49">
            <v>1.4</v>
          </cell>
          <cell r="W49">
            <v>0</v>
          </cell>
          <cell r="X49">
            <v>0</v>
          </cell>
          <cell r="Y49">
            <v>0</v>
          </cell>
          <cell r="AA49">
            <v>0</v>
          </cell>
          <cell r="AB49">
            <v>0</v>
          </cell>
        </row>
        <row r="50">
          <cell r="A50">
            <v>21337</v>
          </cell>
          <cell r="B50">
            <v>7.3</v>
          </cell>
          <cell r="C50">
            <v>7.3</v>
          </cell>
          <cell r="D50">
            <v>7</v>
          </cell>
          <cell r="E50">
            <v>7.1</v>
          </cell>
          <cell r="F50">
            <v>7.3</v>
          </cell>
          <cell r="G50">
            <v>7.6</v>
          </cell>
          <cell r="I50">
            <v>7.8</v>
          </cell>
          <cell r="J50">
            <v>7.2</v>
          </cell>
          <cell r="K50">
            <v>2.8</v>
          </cell>
          <cell r="L50">
            <v>0</v>
          </cell>
          <cell r="M50">
            <v>1.4</v>
          </cell>
          <cell r="N50">
            <v>0</v>
          </cell>
          <cell r="O50">
            <v>0</v>
          </cell>
          <cell r="P50">
            <v>0</v>
          </cell>
          <cell r="R50">
            <v>1.3</v>
          </cell>
          <cell r="S50">
            <v>0</v>
          </cell>
          <cell r="T50">
            <v>0</v>
          </cell>
          <cell r="U50">
            <v>0</v>
          </cell>
          <cell r="V50">
            <v>0</v>
          </cell>
          <cell r="W50">
            <v>0</v>
          </cell>
          <cell r="X50">
            <v>1.4</v>
          </cell>
          <cell r="Y50">
            <v>0</v>
          </cell>
          <cell r="AA50">
            <v>1.3</v>
          </cell>
          <cell r="AB50">
            <v>0</v>
          </cell>
        </row>
        <row r="51">
          <cell r="A51">
            <v>21429</v>
          </cell>
          <cell r="B51">
            <v>7.2</v>
          </cell>
          <cell r="C51">
            <v>7.3</v>
          </cell>
          <cell r="D51">
            <v>7.1</v>
          </cell>
          <cell r="E51">
            <v>7.2</v>
          </cell>
          <cell r="F51">
            <v>7.3</v>
          </cell>
          <cell r="G51">
            <v>7.6</v>
          </cell>
          <cell r="I51">
            <v>7.7</v>
          </cell>
          <cell r="J51">
            <v>7.2</v>
          </cell>
          <cell r="K51">
            <v>0</v>
          </cell>
          <cell r="L51">
            <v>0</v>
          </cell>
          <cell r="M51">
            <v>2.9</v>
          </cell>
          <cell r="N51">
            <v>1.4</v>
          </cell>
          <cell r="O51">
            <v>0</v>
          </cell>
          <cell r="P51">
            <v>0</v>
          </cell>
          <cell r="R51">
            <v>0</v>
          </cell>
          <cell r="S51">
            <v>0</v>
          </cell>
          <cell r="T51">
            <v>-1.4</v>
          </cell>
          <cell r="U51">
            <v>0</v>
          </cell>
          <cell r="V51">
            <v>1.4</v>
          </cell>
          <cell r="W51">
            <v>1.4</v>
          </cell>
          <cell r="X51">
            <v>0</v>
          </cell>
          <cell r="Y51">
            <v>0</v>
          </cell>
          <cell r="AA51">
            <v>-1.3</v>
          </cell>
          <cell r="AB51">
            <v>0</v>
          </cell>
        </row>
        <row r="52">
          <cell r="A52">
            <v>21520</v>
          </cell>
          <cell r="B52">
            <v>7.3</v>
          </cell>
          <cell r="C52">
            <v>7.5</v>
          </cell>
          <cell r="D52">
            <v>7.2</v>
          </cell>
          <cell r="E52">
            <v>7.2</v>
          </cell>
          <cell r="F52">
            <v>7.3</v>
          </cell>
          <cell r="G52">
            <v>7.7</v>
          </cell>
          <cell r="I52">
            <v>7.8</v>
          </cell>
          <cell r="J52">
            <v>7.3</v>
          </cell>
          <cell r="K52">
            <v>1.4</v>
          </cell>
          <cell r="L52">
            <v>2.7</v>
          </cell>
          <cell r="M52">
            <v>4.3</v>
          </cell>
          <cell r="N52">
            <v>1.4</v>
          </cell>
          <cell r="O52">
            <v>1.4</v>
          </cell>
          <cell r="P52">
            <v>1.3</v>
          </cell>
          <cell r="R52">
            <v>1.3</v>
          </cell>
          <cell r="S52">
            <v>1.4</v>
          </cell>
          <cell r="T52">
            <v>1.4</v>
          </cell>
          <cell r="U52">
            <v>2.7</v>
          </cell>
          <cell r="V52">
            <v>1.4</v>
          </cell>
          <cell r="W52">
            <v>0</v>
          </cell>
          <cell r="X52">
            <v>0</v>
          </cell>
          <cell r="Y52">
            <v>1.3</v>
          </cell>
          <cell r="AA52">
            <v>1.3</v>
          </cell>
          <cell r="AB52">
            <v>1.4</v>
          </cell>
        </row>
        <row r="53">
          <cell r="A53">
            <v>21610</v>
          </cell>
          <cell r="B53">
            <v>7.3</v>
          </cell>
          <cell r="C53">
            <v>7.5</v>
          </cell>
          <cell r="D53">
            <v>7.2</v>
          </cell>
          <cell r="E53">
            <v>7.3</v>
          </cell>
          <cell r="F53">
            <v>7.4</v>
          </cell>
          <cell r="G53">
            <v>7.7</v>
          </cell>
          <cell r="I53">
            <v>7.8</v>
          </cell>
          <cell r="J53">
            <v>7.3</v>
          </cell>
          <cell r="K53">
            <v>0</v>
          </cell>
          <cell r="L53">
            <v>2.7</v>
          </cell>
          <cell r="M53">
            <v>2.9</v>
          </cell>
          <cell r="N53">
            <v>2.8</v>
          </cell>
          <cell r="O53">
            <v>2.8</v>
          </cell>
          <cell r="P53">
            <v>1.3</v>
          </cell>
          <cell r="R53">
            <v>1.3</v>
          </cell>
          <cell r="S53">
            <v>1.4</v>
          </cell>
          <cell r="T53">
            <v>0</v>
          </cell>
          <cell r="U53">
            <v>0</v>
          </cell>
          <cell r="V53">
            <v>0</v>
          </cell>
          <cell r="W53">
            <v>1.4</v>
          </cell>
          <cell r="X53">
            <v>1.4</v>
          </cell>
          <cell r="Y53">
            <v>0</v>
          </cell>
          <cell r="AA53">
            <v>0</v>
          </cell>
          <cell r="AB53">
            <v>0</v>
          </cell>
        </row>
        <row r="54">
          <cell r="A54">
            <v>21702</v>
          </cell>
          <cell r="B54">
            <v>7.3</v>
          </cell>
          <cell r="C54">
            <v>7.5</v>
          </cell>
          <cell r="D54">
            <v>7.2</v>
          </cell>
          <cell r="E54">
            <v>7.3</v>
          </cell>
          <cell r="F54">
            <v>7.4</v>
          </cell>
          <cell r="G54">
            <v>7.7</v>
          </cell>
          <cell r="I54">
            <v>7.9</v>
          </cell>
          <cell r="J54">
            <v>7.3</v>
          </cell>
          <cell r="K54">
            <v>0</v>
          </cell>
          <cell r="L54">
            <v>2.7</v>
          </cell>
          <cell r="M54">
            <v>2.9</v>
          </cell>
          <cell r="N54">
            <v>2.8</v>
          </cell>
          <cell r="O54">
            <v>1.4</v>
          </cell>
          <cell r="P54">
            <v>1.3</v>
          </cell>
          <cell r="R54">
            <v>1.3</v>
          </cell>
          <cell r="S54">
            <v>1.4</v>
          </cell>
          <cell r="T54">
            <v>0</v>
          </cell>
          <cell r="U54">
            <v>0</v>
          </cell>
          <cell r="V54">
            <v>0</v>
          </cell>
          <cell r="W54">
            <v>0</v>
          </cell>
          <cell r="X54">
            <v>0</v>
          </cell>
          <cell r="Y54">
            <v>0</v>
          </cell>
          <cell r="AA54">
            <v>1.3</v>
          </cell>
          <cell r="AB54">
            <v>0</v>
          </cell>
        </row>
        <row r="55">
          <cell r="A55">
            <v>21794</v>
          </cell>
          <cell r="B55">
            <v>7.3</v>
          </cell>
          <cell r="C55">
            <v>7.6</v>
          </cell>
          <cell r="D55">
            <v>7.3</v>
          </cell>
          <cell r="E55">
            <v>7.4</v>
          </cell>
          <cell r="F55">
            <v>7.4</v>
          </cell>
          <cell r="G55">
            <v>7.7</v>
          </cell>
          <cell r="I55">
            <v>7.9</v>
          </cell>
          <cell r="J55">
            <v>7.4</v>
          </cell>
          <cell r="K55">
            <v>1.4</v>
          </cell>
          <cell r="L55">
            <v>4.0999999999999996</v>
          </cell>
          <cell r="M55">
            <v>2.8</v>
          </cell>
          <cell r="N55">
            <v>2.8</v>
          </cell>
          <cell r="O55">
            <v>1.4</v>
          </cell>
          <cell r="P55">
            <v>1.3</v>
          </cell>
          <cell r="R55">
            <v>2.6</v>
          </cell>
          <cell r="S55">
            <v>2.8</v>
          </cell>
          <cell r="T55">
            <v>0</v>
          </cell>
          <cell r="U55">
            <v>1.3</v>
          </cell>
          <cell r="V55">
            <v>1.4</v>
          </cell>
          <cell r="W55">
            <v>1.4</v>
          </cell>
          <cell r="X55">
            <v>0</v>
          </cell>
          <cell r="Y55">
            <v>0</v>
          </cell>
          <cell r="AA55">
            <v>0</v>
          </cell>
          <cell r="AB55">
            <v>1.4</v>
          </cell>
        </row>
        <row r="56">
          <cell r="A56">
            <v>21885</v>
          </cell>
          <cell r="B56">
            <v>7.4</v>
          </cell>
          <cell r="C56">
            <v>7.6</v>
          </cell>
          <cell r="D56">
            <v>7.4</v>
          </cell>
          <cell r="E56">
            <v>7.4</v>
          </cell>
          <cell r="F56">
            <v>7.4</v>
          </cell>
          <cell r="G56">
            <v>7.7</v>
          </cell>
          <cell r="I56">
            <v>7.9</v>
          </cell>
          <cell r="J56">
            <v>7.5</v>
          </cell>
          <cell r="K56">
            <v>1.4</v>
          </cell>
          <cell r="L56">
            <v>1.3</v>
          </cell>
          <cell r="M56">
            <v>2.8</v>
          </cell>
          <cell r="N56">
            <v>2.8</v>
          </cell>
          <cell r="O56">
            <v>1.4</v>
          </cell>
          <cell r="P56">
            <v>0</v>
          </cell>
          <cell r="R56">
            <v>1.3</v>
          </cell>
          <cell r="S56">
            <v>2.7</v>
          </cell>
          <cell r="T56">
            <v>1.4</v>
          </cell>
          <cell r="U56">
            <v>0</v>
          </cell>
          <cell r="V56">
            <v>1.4</v>
          </cell>
          <cell r="W56">
            <v>0</v>
          </cell>
          <cell r="X56">
            <v>0</v>
          </cell>
          <cell r="Y56">
            <v>0</v>
          </cell>
          <cell r="AA56">
            <v>0</v>
          </cell>
          <cell r="AB56">
            <v>1.4</v>
          </cell>
        </row>
        <row r="57">
          <cell r="A57">
            <v>21976</v>
          </cell>
          <cell r="B57">
            <v>7.4</v>
          </cell>
          <cell r="C57">
            <v>7.7</v>
          </cell>
          <cell r="D57">
            <v>7.4</v>
          </cell>
          <cell r="E57">
            <v>7.5</v>
          </cell>
          <cell r="F57">
            <v>7.5</v>
          </cell>
          <cell r="G57">
            <v>7.8</v>
          </cell>
          <cell r="I57">
            <v>8</v>
          </cell>
          <cell r="J57">
            <v>7.5</v>
          </cell>
          <cell r="K57">
            <v>1.4</v>
          </cell>
          <cell r="L57">
            <v>2.7</v>
          </cell>
          <cell r="M57">
            <v>2.8</v>
          </cell>
          <cell r="N57">
            <v>2.7</v>
          </cell>
          <cell r="O57">
            <v>1.4</v>
          </cell>
          <cell r="P57">
            <v>1.3</v>
          </cell>
          <cell r="R57">
            <v>2.6</v>
          </cell>
          <cell r="S57">
            <v>2.7</v>
          </cell>
          <cell r="T57">
            <v>0</v>
          </cell>
          <cell r="U57">
            <v>1.3</v>
          </cell>
          <cell r="V57">
            <v>0</v>
          </cell>
          <cell r="W57">
            <v>1.4</v>
          </cell>
          <cell r="X57">
            <v>1.4</v>
          </cell>
          <cell r="Y57">
            <v>1.3</v>
          </cell>
          <cell r="AA57">
            <v>1.3</v>
          </cell>
          <cell r="AB57">
            <v>0</v>
          </cell>
        </row>
        <row r="58">
          <cell r="A58">
            <v>22068</v>
          </cell>
          <cell r="B58">
            <v>7.5</v>
          </cell>
          <cell r="C58">
            <v>7.9</v>
          </cell>
          <cell r="D58">
            <v>7.4</v>
          </cell>
          <cell r="E58">
            <v>7.6</v>
          </cell>
          <cell r="F58">
            <v>7.6</v>
          </cell>
          <cell r="G58">
            <v>7.9</v>
          </cell>
          <cell r="I58">
            <v>8</v>
          </cell>
          <cell r="J58">
            <v>7.6</v>
          </cell>
          <cell r="K58">
            <v>2.7</v>
          </cell>
          <cell r="L58">
            <v>5.3</v>
          </cell>
          <cell r="M58">
            <v>2.8</v>
          </cell>
          <cell r="N58">
            <v>4.0999999999999996</v>
          </cell>
          <cell r="O58">
            <v>2.7</v>
          </cell>
          <cell r="P58">
            <v>2.6</v>
          </cell>
          <cell r="R58">
            <v>1.3</v>
          </cell>
          <cell r="S58">
            <v>4.0999999999999996</v>
          </cell>
          <cell r="T58">
            <v>1.4</v>
          </cell>
          <cell r="U58">
            <v>2.6</v>
          </cell>
          <cell r="V58">
            <v>0</v>
          </cell>
          <cell r="W58">
            <v>1.3</v>
          </cell>
          <cell r="X58">
            <v>1.3</v>
          </cell>
          <cell r="Y58">
            <v>1.3</v>
          </cell>
          <cell r="AA58">
            <v>0</v>
          </cell>
          <cell r="AB58">
            <v>1.3</v>
          </cell>
        </row>
        <row r="59">
          <cell r="A59">
            <v>22160</v>
          </cell>
          <cell r="B59">
            <v>7.6</v>
          </cell>
          <cell r="C59">
            <v>8</v>
          </cell>
          <cell r="D59">
            <v>7.5</v>
          </cell>
          <cell r="E59">
            <v>7.7</v>
          </cell>
          <cell r="F59">
            <v>7.7</v>
          </cell>
          <cell r="G59">
            <v>8.1</v>
          </cell>
          <cell r="I59">
            <v>8.1999999999999993</v>
          </cell>
          <cell r="J59">
            <v>7.7</v>
          </cell>
          <cell r="K59">
            <v>4.0999999999999996</v>
          </cell>
          <cell r="L59">
            <v>5.3</v>
          </cell>
          <cell r="M59">
            <v>2.7</v>
          </cell>
          <cell r="N59">
            <v>4.0999999999999996</v>
          </cell>
          <cell r="O59">
            <v>4.0999999999999996</v>
          </cell>
          <cell r="P59">
            <v>5.2</v>
          </cell>
          <cell r="R59">
            <v>3.8</v>
          </cell>
          <cell r="S59">
            <v>4.0999999999999996</v>
          </cell>
          <cell r="T59">
            <v>1.3</v>
          </cell>
          <cell r="U59">
            <v>1.3</v>
          </cell>
          <cell r="V59">
            <v>1.4</v>
          </cell>
          <cell r="W59">
            <v>1.3</v>
          </cell>
          <cell r="X59">
            <v>1.3</v>
          </cell>
          <cell r="Y59">
            <v>2.5</v>
          </cell>
          <cell r="AA59">
            <v>2.5</v>
          </cell>
          <cell r="AB59">
            <v>1.3</v>
          </cell>
        </row>
        <row r="60">
          <cell r="A60">
            <v>22251</v>
          </cell>
          <cell r="B60">
            <v>7.7</v>
          </cell>
          <cell r="C60">
            <v>8</v>
          </cell>
          <cell r="D60">
            <v>7.6</v>
          </cell>
          <cell r="E60">
            <v>7.8</v>
          </cell>
          <cell r="F60">
            <v>7.7</v>
          </cell>
          <cell r="G60">
            <v>8.1999999999999993</v>
          </cell>
          <cell r="I60">
            <v>8.1999999999999993</v>
          </cell>
          <cell r="J60">
            <v>7.8</v>
          </cell>
          <cell r="K60">
            <v>4.0999999999999996</v>
          </cell>
          <cell r="L60">
            <v>5.3</v>
          </cell>
          <cell r="M60">
            <v>2.7</v>
          </cell>
          <cell r="N60">
            <v>5.4</v>
          </cell>
          <cell r="O60">
            <v>4.0999999999999996</v>
          </cell>
          <cell r="P60">
            <v>6.5</v>
          </cell>
          <cell r="R60">
            <v>3.8</v>
          </cell>
          <cell r="S60">
            <v>4</v>
          </cell>
          <cell r="T60">
            <v>1.3</v>
          </cell>
          <cell r="U60">
            <v>0</v>
          </cell>
          <cell r="V60">
            <v>1.3</v>
          </cell>
          <cell r="W60">
            <v>1.3</v>
          </cell>
          <cell r="X60">
            <v>0</v>
          </cell>
          <cell r="Y60">
            <v>1.2</v>
          </cell>
          <cell r="AA60">
            <v>0</v>
          </cell>
          <cell r="AB60">
            <v>1.3</v>
          </cell>
        </row>
        <row r="61">
          <cell r="A61">
            <v>22341</v>
          </cell>
          <cell r="B61">
            <v>7.7</v>
          </cell>
          <cell r="C61">
            <v>8</v>
          </cell>
          <cell r="D61">
            <v>7.7</v>
          </cell>
          <cell r="E61">
            <v>7.8</v>
          </cell>
          <cell r="F61">
            <v>7.8</v>
          </cell>
          <cell r="G61">
            <v>8.3000000000000007</v>
          </cell>
          <cell r="I61">
            <v>8.1999999999999993</v>
          </cell>
          <cell r="J61">
            <v>7.8</v>
          </cell>
          <cell r="K61">
            <v>4.0999999999999996</v>
          </cell>
          <cell r="L61">
            <v>3.9</v>
          </cell>
          <cell r="M61">
            <v>4.0999999999999996</v>
          </cell>
          <cell r="N61">
            <v>4</v>
          </cell>
          <cell r="O61">
            <v>4</v>
          </cell>
          <cell r="P61">
            <v>6.4</v>
          </cell>
          <cell r="R61">
            <v>2.5</v>
          </cell>
          <cell r="S61">
            <v>4</v>
          </cell>
          <cell r="T61">
            <v>0</v>
          </cell>
          <cell r="U61">
            <v>0</v>
          </cell>
          <cell r="V61">
            <v>1.3</v>
          </cell>
          <cell r="W61">
            <v>0</v>
          </cell>
          <cell r="X61">
            <v>1.3</v>
          </cell>
          <cell r="Y61">
            <v>1.2</v>
          </cell>
          <cell r="AA61">
            <v>0</v>
          </cell>
          <cell r="AB61">
            <v>0</v>
          </cell>
        </row>
        <row r="62">
          <cell r="A62">
            <v>22433</v>
          </cell>
          <cell r="B62">
            <v>7.8</v>
          </cell>
          <cell r="C62">
            <v>8.1</v>
          </cell>
          <cell r="D62">
            <v>7.7</v>
          </cell>
          <cell r="E62">
            <v>7.9</v>
          </cell>
          <cell r="F62">
            <v>7.9</v>
          </cell>
          <cell r="G62">
            <v>8.3000000000000007</v>
          </cell>
          <cell r="I62">
            <v>8.3000000000000007</v>
          </cell>
          <cell r="J62">
            <v>7.9</v>
          </cell>
          <cell r="K62">
            <v>4</v>
          </cell>
          <cell r="L62">
            <v>2.5</v>
          </cell>
          <cell r="M62">
            <v>4.0999999999999996</v>
          </cell>
          <cell r="N62">
            <v>3.9</v>
          </cell>
          <cell r="O62">
            <v>3.9</v>
          </cell>
          <cell r="P62">
            <v>5.0999999999999996</v>
          </cell>
          <cell r="R62">
            <v>3.8</v>
          </cell>
          <cell r="S62">
            <v>3.9</v>
          </cell>
          <cell r="T62">
            <v>1.3</v>
          </cell>
          <cell r="U62">
            <v>1.3</v>
          </cell>
          <cell r="V62">
            <v>0</v>
          </cell>
          <cell r="W62">
            <v>1.3</v>
          </cell>
          <cell r="X62">
            <v>1.3</v>
          </cell>
          <cell r="Y62">
            <v>0</v>
          </cell>
          <cell r="AA62">
            <v>1.2</v>
          </cell>
          <cell r="AB62">
            <v>1.3</v>
          </cell>
        </row>
        <row r="63">
          <cell r="A63">
            <v>22525</v>
          </cell>
          <cell r="B63">
            <v>7.7</v>
          </cell>
          <cell r="C63">
            <v>8.1</v>
          </cell>
          <cell r="D63">
            <v>7.7</v>
          </cell>
          <cell r="E63">
            <v>7.8</v>
          </cell>
          <cell r="F63">
            <v>7.8</v>
          </cell>
          <cell r="G63">
            <v>8.4</v>
          </cell>
          <cell r="I63">
            <v>8.3000000000000007</v>
          </cell>
          <cell r="J63">
            <v>7.8</v>
          </cell>
          <cell r="K63">
            <v>1.3</v>
          </cell>
          <cell r="L63">
            <v>1.3</v>
          </cell>
          <cell r="M63">
            <v>2.7</v>
          </cell>
          <cell r="N63">
            <v>1.3</v>
          </cell>
          <cell r="O63">
            <v>1.3</v>
          </cell>
          <cell r="P63">
            <v>3.7</v>
          </cell>
          <cell r="R63">
            <v>1.2</v>
          </cell>
          <cell r="S63">
            <v>1.3</v>
          </cell>
          <cell r="T63">
            <v>-1.3</v>
          </cell>
          <cell r="U63">
            <v>0</v>
          </cell>
          <cell r="V63">
            <v>0</v>
          </cell>
          <cell r="W63">
            <v>-1.3</v>
          </cell>
          <cell r="X63">
            <v>-1.3</v>
          </cell>
          <cell r="Y63">
            <v>1.2</v>
          </cell>
          <cell r="AA63">
            <v>0</v>
          </cell>
          <cell r="AB63">
            <v>-1.3</v>
          </cell>
        </row>
        <row r="64">
          <cell r="A64">
            <v>22616</v>
          </cell>
          <cell r="B64">
            <v>7.7</v>
          </cell>
          <cell r="C64">
            <v>8.1</v>
          </cell>
          <cell r="D64">
            <v>7.7</v>
          </cell>
          <cell r="E64">
            <v>7.8</v>
          </cell>
          <cell r="F64">
            <v>7.7</v>
          </cell>
          <cell r="G64">
            <v>8.3000000000000007</v>
          </cell>
          <cell r="I64">
            <v>8.4</v>
          </cell>
          <cell r="J64">
            <v>7.8</v>
          </cell>
          <cell r="K64">
            <v>0</v>
          </cell>
          <cell r="L64">
            <v>1.3</v>
          </cell>
          <cell r="M64">
            <v>1.3</v>
          </cell>
          <cell r="N64">
            <v>0</v>
          </cell>
          <cell r="O64">
            <v>0</v>
          </cell>
          <cell r="P64">
            <v>1.2</v>
          </cell>
          <cell r="R64">
            <v>2.4</v>
          </cell>
          <cell r="S64">
            <v>0</v>
          </cell>
          <cell r="T64">
            <v>0</v>
          </cell>
          <cell r="U64">
            <v>0</v>
          </cell>
          <cell r="V64">
            <v>0</v>
          </cell>
          <cell r="W64">
            <v>0</v>
          </cell>
          <cell r="X64">
            <v>-1.3</v>
          </cell>
          <cell r="Y64">
            <v>-1.2</v>
          </cell>
          <cell r="AA64">
            <v>1.2</v>
          </cell>
          <cell r="AB64">
            <v>0</v>
          </cell>
        </row>
        <row r="65">
          <cell r="A65">
            <v>22706</v>
          </cell>
          <cell r="B65">
            <v>7.7</v>
          </cell>
          <cell r="C65">
            <v>8</v>
          </cell>
          <cell r="D65">
            <v>7.8</v>
          </cell>
          <cell r="E65">
            <v>7.7</v>
          </cell>
          <cell r="F65">
            <v>7.8</v>
          </cell>
          <cell r="G65">
            <v>8.3000000000000007</v>
          </cell>
          <cell r="I65">
            <v>8.3000000000000007</v>
          </cell>
          <cell r="J65">
            <v>7.8</v>
          </cell>
          <cell r="K65">
            <v>0</v>
          </cell>
          <cell r="L65">
            <v>0</v>
          </cell>
          <cell r="M65">
            <v>1.3</v>
          </cell>
          <cell r="N65">
            <v>-1.3</v>
          </cell>
          <cell r="O65">
            <v>0</v>
          </cell>
          <cell r="P65">
            <v>0</v>
          </cell>
          <cell r="R65">
            <v>1.2</v>
          </cell>
          <cell r="S65">
            <v>0</v>
          </cell>
          <cell r="T65">
            <v>0</v>
          </cell>
          <cell r="U65">
            <v>-1.2</v>
          </cell>
          <cell r="V65">
            <v>1.3</v>
          </cell>
          <cell r="W65">
            <v>-1.3</v>
          </cell>
          <cell r="X65">
            <v>1.3</v>
          </cell>
          <cell r="Y65">
            <v>0</v>
          </cell>
          <cell r="AA65">
            <v>-1.2</v>
          </cell>
          <cell r="AB65">
            <v>0</v>
          </cell>
        </row>
        <row r="66">
          <cell r="A66">
            <v>22798</v>
          </cell>
          <cell r="B66">
            <v>7.7</v>
          </cell>
          <cell r="C66">
            <v>8</v>
          </cell>
          <cell r="D66">
            <v>7.8</v>
          </cell>
          <cell r="E66">
            <v>7.7</v>
          </cell>
          <cell r="F66">
            <v>7.8</v>
          </cell>
          <cell r="G66">
            <v>8.3000000000000007</v>
          </cell>
          <cell r="I66">
            <v>8.3000000000000007</v>
          </cell>
          <cell r="J66">
            <v>7.8</v>
          </cell>
          <cell r="K66">
            <v>-1.3</v>
          </cell>
          <cell r="L66">
            <v>-1.2</v>
          </cell>
          <cell r="M66">
            <v>1.3</v>
          </cell>
          <cell r="N66">
            <v>-2.5</v>
          </cell>
          <cell r="O66">
            <v>-1.3</v>
          </cell>
          <cell r="P66">
            <v>0</v>
          </cell>
          <cell r="R66">
            <v>0</v>
          </cell>
          <cell r="S66">
            <v>-1.3</v>
          </cell>
          <cell r="T66">
            <v>0</v>
          </cell>
          <cell r="U66">
            <v>0</v>
          </cell>
          <cell r="V66">
            <v>0</v>
          </cell>
          <cell r="W66">
            <v>0</v>
          </cell>
          <cell r="X66">
            <v>0</v>
          </cell>
          <cell r="Y66">
            <v>0</v>
          </cell>
          <cell r="AA66">
            <v>0</v>
          </cell>
          <cell r="AB66">
            <v>0</v>
          </cell>
        </row>
        <row r="67">
          <cell r="A67">
            <v>22890</v>
          </cell>
          <cell r="B67">
            <v>7.7</v>
          </cell>
          <cell r="C67">
            <v>8</v>
          </cell>
          <cell r="D67">
            <v>7.8</v>
          </cell>
          <cell r="E67">
            <v>7.7</v>
          </cell>
          <cell r="F67">
            <v>7.8</v>
          </cell>
          <cell r="G67">
            <v>8.3000000000000007</v>
          </cell>
          <cell r="I67">
            <v>8.3000000000000007</v>
          </cell>
          <cell r="J67">
            <v>7.8</v>
          </cell>
          <cell r="K67">
            <v>0</v>
          </cell>
          <cell r="L67">
            <v>-1.2</v>
          </cell>
          <cell r="M67">
            <v>1.3</v>
          </cell>
          <cell r="N67">
            <v>-1.3</v>
          </cell>
          <cell r="O67">
            <v>0</v>
          </cell>
          <cell r="P67">
            <v>-1.2</v>
          </cell>
          <cell r="R67">
            <v>0</v>
          </cell>
          <cell r="S67">
            <v>0</v>
          </cell>
          <cell r="T67">
            <v>0</v>
          </cell>
          <cell r="U67">
            <v>0</v>
          </cell>
          <cell r="V67">
            <v>0</v>
          </cell>
          <cell r="W67">
            <v>0</v>
          </cell>
          <cell r="X67">
            <v>0</v>
          </cell>
          <cell r="Y67">
            <v>0</v>
          </cell>
          <cell r="AA67">
            <v>0</v>
          </cell>
          <cell r="AB67">
            <v>0</v>
          </cell>
        </row>
        <row r="68">
          <cell r="A68">
            <v>22981</v>
          </cell>
          <cell r="B68">
            <v>7.8</v>
          </cell>
          <cell r="C68">
            <v>8</v>
          </cell>
          <cell r="D68">
            <v>7.8</v>
          </cell>
          <cell r="E68">
            <v>7.7</v>
          </cell>
          <cell r="F68">
            <v>7.8</v>
          </cell>
          <cell r="G68">
            <v>8.3000000000000007</v>
          </cell>
          <cell r="I68">
            <v>8.4</v>
          </cell>
          <cell r="J68">
            <v>7.8</v>
          </cell>
          <cell r="K68">
            <v>1.3</v>
          </cell>
          <cell r="L68">
            <v>-1.2</v>
          </cell>
          <cell r="M68">
            <v>1.3</v>
          </cell>
          <cell r="N68">
            <v>-1.3</v>
          </cell>
          <cell r="O68">
            <v>1.3</v>
          </cell>
          <cell r="P68">
            <v>0</v>
          </cell>
          <cell r="R68">
            <v>0</v>
          </cell>
          <cell r="S68">
            <v>0</v>
          </cell>
          <cell r="T68">
            <v>1.3</v>
          </cell>
          <cell r="U68">
            <v>0</v>
          </cell>
          <cell r="V68">
            <v>0</v>
          </cell>
          <cell r="W68">
            <v>0</v>
          </cell>
          <cell r="X68">
            <v>0</v>
          </cell>
          <cell r="Y68">
            <v>0</v>
          </cell>
          <cell r="AA68">
            <v>1.2</v>
          </cell>
          <cell r="AB68">
            <v>0</v>
          </cell>
        </row>
        <row r="69">
          <cell r="A69">
            <v>23071</v>
          </cell>
          <cell r="B69">
            <v>7.8</v>
          </cell>
          <cell r="C69">
            <v>8</v>
          </cell>
          <cell r="D69">
            <v>7.8</v>
          </cell>
          <cell r="E69">
            <v>7.7</v>
          </cell>
          <cell r="F69">
            <v>7.9</v>
          </cell>
          <cell r="G69">
            <v>8.3000000000000007</v>
          </cell>
          <cell r="I69">
            <v>8.3000000000000007</v>
          </cell>
          <cell r="J69">
            <v>7.8</v>
          </cell>
          <cell r="K69">
            <v>1.3</v>
          </cell>
          <cell r="L69">
            <v>0</v>
          </cell>
          <cell r="M69">
            <v>0</v>
          </cell>
          <cell r="N69">
            <v>0</v>
          </cell>
          <cell r="O69">
            <v>1.3</v>
          </cell>
          <cell r="P69">
            <v>0</v>
          </cell>
          <cell r="R69">
            <v>0</v>
          </cell>
          <cell r="S69">
            <v>0</v>
          </cell>
          <cell r="T69">
            <v>0</v>
          </cell>
          <cell r="U69">
            <v>0</v>
          </cell>
          <cell r="V69">
            <v>0</v>
          </cell>
          <cell r="W69">
            <v>0</v>
          </cell>
          <cell r="X69">
            <v>1.3</v>
          </cell>
          <cell r="Y69">
            <v>0</v>
          </cell>
          <cell r="AA69">
            <v>-1.2</v>
          </cell>
          <cell r="AB69">
            <v>0</v>
          </cell>
        </row>
        <row r="70">
          <cell r="A70">
            <v>23163</v>
          </cell>
          <cell r="B70">
            <v>7.8</v>
          </cell>
          <cell r="C70">
            <v>8.1</v>
          </cell>
          <cell r="D70">
            <v>7.8</v>
          </cell>
          <cell r="E70">
            <v>7.8</v>
          </cell>
          <cell r="F70">
            <v>7.9</v>
          </cell>
          <cell r="G70">
            <v>8.3000000000000007</v>
          </cell>
          <cell r="I70">
            <v>8.3000000000000007</v>
          </cell>
          <cell r="J70">
            <v>7.8</v>
          </cell>
          <cell r="K70">
            <v>1.3</v>
          </cell>
          <cell r="L70">
            <v>1.3</v>
          </cell>
          <cell r="M70">
            <v>0</v>
          </cell>
          <cell r="N70">
            <v>1.3</v>
          </cell>
          <cell r="O70">
            <v>1.3</v>
          </cell>
          <cell r="P70">
            <v>0</v>
          </cell>
          <cell r="R70">
            <v>0</v>
          </cell>
          <cell r="S70">
            <v>0</v>
          </cell>
          <cell r="T70">
            <v>0</v>
          </cell>
          <cell r="U70">
            <v>1.3</v>
          </cell>
          <cell r="V70">
            <v>0</v>
          </cell>
          <cell r="W70">
            <v>1.3</v>
          </cell>
          <cell r="X70">
            <v>0</v>
          </cell>
          <cell r="Y70">
            <v>0</v>
          </cell>
          <cell r="AA70">
            <v>0</v>
          </cell>
          <cell r="AB70">
            <v>0</v>
          </cell>
        </row>
        <row r="71">
          <cell r="A71">
            <v>23255</v>
          </cell>
          <cell r="B71">
            <v>7.8</v>
          </cell>
          <cell r="C71">
            <v>8.1</v>
          </cell>
          <cell r="D71">
            <v>7.8</v>
          </cell>
          <cell r="E71">
            <v>7.8</v>
          </cell>
          <cell r="F71">
            <v>7.9</v>
          </cell>
          <cell r="G71">
            <v>8.3000000000000007</v>
          </cell>
          <cell r="I71">
            <v>8.4</v>
          </cell>
          <cell r="J71">
            <v>7.9</v>
          </cell>
          <cell r="K71">
            <v>1.3</v>
          </cell>
          <cell r="L71">
            <v>1.3</v>
          </cell>
          <cell r="M71">
            <v>0</v>
          </cell>
          <cell r="N71">
            <v>1.3</v>
          </cell>
          <cell r="O71">
            <v>1.3</v>
          </cell>
          <cell r="P71">
            <v>0</v>
          </cell>
          <cell r="R71">
            <v>1.2</v>
          </cell>
          <cell r="S71">
            <v>1.3</v>
          </cell>
          <cell r="T71">
            <v>0</v>
          </cell>
          <cell r="U71">
            <v>0</v>
          </cell>
          <cell r="V71">
            <v>0</v>
          </cell>
          <cell r="W71">
            <v>0</v>
          </cell>
          <cell r="X71">
            <v>0</v>
          </cell>
          <cell r="Y71">
            <v>0</v>
          </cell>
          <cell r="AA71">
            <v>1.2</v>
          </cell>
          <cell r="AB71">
            <v>1.3</v>
          </cell>
        </row>
        <row r="72">
          <cell r="A72">
            <v>23346</v>
          </cell>
          <cell r="B72">
            <v>7.8</v>
          </cell>
          <cell r="C72">
            <v>8.1</v>
          </cell>
          <cell r="D72">
            <v>7.8</v>
          </cell>
          <cell r="E72">
            <v>7.8</v>
          </cell>
          <cell r="F72">
            <v>7.9</v>
          </cell>
          <cell r="G72">
            <v>8.4</v>
          </cell>
          <cell r="I72">
            <v>8.4</v>
          </cell>
          <cell r="J72">
            <v>7.9</v>
          </cell>
          <cell r="K72">
            <v>0</v>
          </cell>
          <cell r="L72">
            <v>1.3</v>
          </cell>
          <cell r="M72">
            <v>0</v>
          </cell>
          <cell r="N72">
            <v>1.3</v>
          </cell>
          <cell r="O72">
            <v>1.3</v>
          </cell>
          <cell r="P72">
            <v>1.2</v>
          </cell>
          <cell r="R72">
            <v>0</v>
          </cell>
          <cell r="S72">
            <v>1.3</v>
          </cell>
          <cell r="T72">
            <v>0</v>
          </cell>
          <cell r="U72">
            <v>0</v>
          </cell>
          <cell r="V72">
            <v>0</v>
          </cell>
          <cell r="W72">
            <v>0</v>
          </cell>
          <cell r="X72">
            <v>0</v>
          </cell>
          <cell r="Y72">
            <v>1.2</v>
          </cell>
          <cell r="AA72">
            <v>0</v>
          </cell>
          <cell r="AB72">
            <v>0</v>
          </cell>
        </row>
        <row r="73">
          <cell r="A73">
            <v>23437</v>
          </cell>
          <cell r="B73">
            <v>7.8</v>
          </cell>
          <cell r="C73">
            <v>8.1</v>
          </cell>
          <cell r="D73">
            <v>7.9</v>
          </cell>
          <cell r="E73">
            <v>7.8</v>
          </cell>
          <cell r="F73">
            <v>8</v>
          </cell>
          <cell r="G73">
            <v>8.4</v>
          </cell>
          <cell r="I73">
            <v>8.4</v>
          </cell>
          <cell r="J73">
            <v>8</v>
          </cell>
          <cell r="K73">
            <v>0</v>
          </cell>
          <cell r="L73">
            <v>1.3</v>
          </cell>
          <cell r="M73">
            <v>1.3</v>
          </cell>
          <cell r="N73">
            <v>1.3</v>
          </cell>
          <cell r="O73">
            <v>1.3</v>
          </cell>
          <cell r="P73">
            <v>1.2</v>
          </cell>
          <cell r="R73">
            <v>1.2</v>
          </cell>
          <cell r="S73">
            <v>2.6</v>
          </cell>
          <cell r="T73">
            <v>0</v>
          </cell>
          <cell r="U73">
            <v>0</v>
          </cell>
          <cell r="V73">
            <v>1.3</v>
          </cell>
          <cell r="W73">
            <v>0</v>
          </cell>
          <cell r="X73">
            <v>1.3</v>
          </cell>
          <cell r="Y73">
            <v>0</v>
          </cell>
          <cell r="AA73">
            <v>0</v>
          </cell>
          <cell r="AB73">
            <v>1.3</v>
          </cell>
        </row>
        <row r="74">
          <cell r="A74">
            <v>23529</v>
          </cell>
          <cell r="B74">
            <v>7.9</v>
          </cell>
          <cell r="C74">
            <v>8.1999999999999993</v>
          </cell>
          <cell r="D74">
            <v>8</v>
          </cell>
          <cell r="E74">
            <v>8</v>
          </cell>
          <cell r="F74">
            <v>8</v>
          </cell>
          <cell r="G74">
            <v>8.4</v>
          </cell>
          <cell r="I74">
            <v>8.4</v>
          </cell>
          <cell r="J74">
            <v>8</v>
          </cell>
          <cell r="K74">
            <v>1.3</v>
          </cell>
          <cell r="L74">
            <v>1.2</v>
          </cell>
          <cell r="M74">
            <v>2.6</v>
          </cell>
          <cell r="N74">
            <v>2.6</v>
          </cell>
          <cell r="O74">
            <v>1.3</v>
          </cell>
          <cell r="P74">
            <v>1.2</v>
          </cell>
          <cell r="R74">
            <v>1.2</v>
          </cell>
          <cell r="S74">
            <v>2.6</v>
          </cell>
          <cell r="T74">
            <v>1.3</v>
          </cell>
          <cell r="U74">
            <v>1.2</v>
          </cell>
          <cell r="V74">
            <v>1.3</v>
          </cell>
          <cell r="W74">
            <v>2.6</v>
          </cell>
          <cell r="X74">
            <v>0</v>
          </cell>
          <cell r="Y74">
            <v>0</v>
          </cell>
          <cell r="AA74">
            <v>0</v>
          </cell>
          <cell r="AB74">
            <v>0</v>
          </cell>
        </row>
        <row r="75">
          <cell r="A75">
            <v>23621</v>
          </cell>
          <cell r="B75">
            <v>8</v>
          </cell>
          <cell r="C75">
            <v>8.1999999999999993</v>
          </cell>
          <cell r="D75">
            <v>8.1</v>
          </cell>
          <cell r="E75">
            <v>8.1</v>
          </cell>
          <cell r="F75">
            <v>8.1</v>
          </cell>
          <cell r="G75">
            <v>8.5</v>
          </cell>
          <cell r="I75">
            <v>8.5</v>
          </cell>
          <cell r="J75">
            <v>8.1</v>
          </cell>
          <cell r="K75">
            <v>2.6</v>
          </cell>
          <cell r="L75">
            <v>1.2</v>
          </cell>
          <cell r="M75">
            <v>3.8</v>
          </cell>
          <cell r="N75">
            <v>3.8</v>
          </cell>
          <cell r="O75">
            <v>2.5</v>
          </cell>
          <cell r="P75">
            <v>2.4</v>
          </cell>
          <cell r="R75">
            <v>1.2</v>
          </cell>
          <cell r="S75">
            <v>2.5</v>
          </cell>
          <cell r="T75">
            <v>1.3</v>
          </cell>
          <cell r="U75">
            <v>0</v>
          </cell>
          <cell r="V75">
            <v>1.3</v>
          </cell>
          <cell r="W75">
            <v>1.3</v>
          </cell>
          <cell r="X75">
            <v>1.3</v>
          </cell>
          <cell r="Y75">
            <v>1.2</v>
          </cell>
          <cell r="AA75">
            <v>1.2</v>
          </cell>
          <cell r="AB75">
            <v>1.3</v>
          </cell>
        </row>
        <row r="76">
          <cell r="A76">
            <v>23712</v>
          </cell>
          <cell r="B76">
            <v>8.1</v>
          </cell>
          <cell r="C76">
            <v>8.4</v>
          </cell>
          <cell r="D76">
            <v>8.1</v>
          </cell>
          <cell r="E76">
            <v>8.1999999999999993</v>
          </cell>
          <cell r="F76">
            <v>8.1</v>
          </cell>
          <cell r="G76">
            <v>8.6</v>
          </cell>
          <cell r="I76">
            <v>8.6999999999999993</v>
          </cell>
          <cell r="J76">
            <v>8.1999999999999993</v>
          </cell>
          <cell r="K76">
            <v>3.8</v>
          </cell>
          <cell r="L76">
            <v>3.7</v>
          </cell>
          <cell r="M76">
            <v>3.8</v>
          </cell>
          <cell r="N76">
            <v>5.0999999999999996</v>
          </cell>
          <cell r="O76">
            <v>2.5</v>
          </cell>
          <cell r="P76">
            <v>2.4</v>
          </cell>
          <cell r="R76">
            <v>3.6</v>
          </cell>
          <cell r="S76">
            <v>3.8</v>
          </cell>
          <cell r="T76">
            <v>1.3</v>
          </cell>
          <cell r="U76">
            <v>2.4</v>
          </cell>
          <cell r="V76">
            <v>0</v>
          </cell>
          <cell r="W76">
            <v>1.2</v>
          </cell>
          <cell r="X76">
            <v>0</v>
          </cell>
          <cell r="Y76">
            <v>1.2</v>
          </cell>
          <cell r="AA76">
            <v>2.4</v>
          </cell>
          <cell r="AB76">
            <v>1.2</v>
          </cell>
        </row>
        <row r="77">
          <cell r="A77">
            <v>23802</v>
          </cell>
          <cell r="B77">
            <v>8.1</v>
          </cell>
          <cell r="C77">
            <v>8.5</v>
          </cell>
          <cell r="D77">
            <v>8.1999999999999993</v>
          </cell>
          <cell r="E77">
            <v>8.1999999999999993</v>
          </cell>
          <cell r="F77">
            <v>8.1999999999999993</v>
          </cell>
          <cell r="G77">
            <v>8.6</v>
          </cell>
          <cell r="I77">
            <v>8.6999999999999993</v>
          </cell>
          <cell r="J77">
            <v>8.1999999999999993</v>
          </cell>
          <cell r="K77">
            <v>3.8</v>
          </cell>
          <cell r="L77">
            <v>4.9000000000000004</v>
          </cell>
          <cell r="M77">
            <v>3.8</v>
          </cell>
          <cell r="N77">
            <v>5.0999999999999996</v>
          </cell>
          <cell r="O77">
            <v>2.5</v>
          </cell>
          <cell r="P77">
            <v>2.4</v>
          </cell>
          <cell r="R77">
            <v>3.6</v>
          </cell>
          <cell r="S77">
            <v>2.5</v>
          </cell>
          <cell r="T77">
            <v>0</v>
          </cell>
          <cell r="U77">
            <v>1.2</v>
          </cell>
          <cell r="V77">
            <v>1.2</v>
          </cell>
          <cell r="W77">
            <v>0</v>
          </cell>
          <cell r="X77">
            <v>1.2</v>
          </cell>
          <cell r="Y77">
            <v>0</v>
          </cell>
          <cell r="AA77">
            <v>0</v>
          </cell>
          <cell r="AB77">
            <v>0</v>
          </cell>
        </row>
        <row r="78">
          <cell r="A78">
            <v>23894</v>
          </cell>
          <cell r="B78">
            <v>8.1999999999999993</v>
          </cell>
          <cell r="C78">
            <v>8.6</v>
          </cell>
          <cell r="D78">
            <v>8.3000000000000007</v>
          </cell>
          <cell r="E78">
            <v>8.1999999999999993</v>
          </cell>
          <cell r="F78">
            <v>8.3000000000000007</v>
          </cell>
          <cell r="G78">
            <v>8.8000000000000007</v>
          </cell>
          <cell r="I78">
            <v>8.8000000000000007</v>
          </cell>
          <cell r="J78">
            <v>8.3000000000000007</v>
          </cell>
          <cell r="K78">
            <v>3.8</v>
          </cell>
          <cell r="L78">
            <v>4.9000000000000004</v>
          </cell>
          <cell r="M78">
            <v>3.8</v>
          </cell>
          <cell r="N78">
            <v>2.5</v>
          </cell>
          <cell r="O78">
            <v>3.8</v>
          </cell>
          <cell r="P78">
            <v>4.8</v>
          </cell>
          <cell r="R78">
            <v>4.8</v>
          </cell>
          <cell r="S78">
            <v>3.8</v>
          </cell>
          <cell r="T78">
            <v>1.2</v>
          </cell>
          <cell r="U78">
            <v>1.2</v>
          </cell>
          <cell r="V78">
            <v>1.2</v>
          </cell>
          <cell r="W78">
            <v>0</v>
          </cell>
          <cell r="X78">
            <v>1.2</v>
          </cell>
          <cell r="Y78">
            <v>2.2999999999999998</v>
          </cell>
          <cell r="AA78">
            <v>1.1000000000000001</v>
          </cell>
          <cell r="AB78">
            <v>1.2</v>
          </cell>
        </row>
        <row r="79">
          <cell r="A79">
            <v>23986</v>
          </cell>
          <cell r="B79">
            <v>8.3000000000000007</v>
          </cell>
          <cell r="C79">
            <v>8.6</v>
          </cell>
          <cell r="D79">
            <v>8.4</v>
          </cell>
          <cell r="E79">
            <v>8.3000000000000007</v>
          </cell>
          <cell r="F79">
            <v>8.4</v>
          </cell>
          <cell r="G79">
            <v>8.9</v>
          </cell>
          <cell r="I79">
            <v>8.8000000000000007</v>
          </cell>
          <cell r="J79">
            <v>8.4</v>
          </cell>
          <cell r="K79">
            <v>3.8</v>
          </cell>
          <cell r="L79">
            <v>4.9000000000000004</v>
          </cell>
          <cell r="M79">
            <v>3.7</v>
          </cell>
          <cell r="N79">
            <v>2.5</v>
          </cell>
          <cell r="O79">
            <v>3.7</v>
          </cell>
          <cell r="P79">
            <v>4.7</v>
          </cell>
          <cell r="R79">
            <v>3.5</v>
          </cell>
          <cell r="S79">
            <v>3.7</v>
          </cell>
          <cell r="T79">
            <v>1.2</v>
          </cell>
          <cell r="U79">
            <v>0</v>
          </cell>
          <cell r="V79">
            <v>1.2</v>
          </cell>
          <cell r="W79">
            <v>1.2</v>
          </cell>
          <cell r="X79">
            <v>1.2</v>
          </cell>
          <cell r="Y79">
            <v>1.1000000000000001</v>
          </cell>
          <cell r="AA79">
            <v>0</v>
          </cell>
          <cell r="AB79">
            <v>1.2</v>
          </cell>
        </row>
        <row r="80">
          <cell r="A80">
            <v>24077</v>
          </cell>
          <cell r="B80">
            <v>8.4</v>
          </cell>
          <cell r="C80">
            <v>8.8000000000000007</v>
          </cell>
          <cell r="D80">
            <v>8.5</v>
          </cell>
          <cell r="E80">
            <v>8.4</v>
          </cell>
          <cell r="F80">
            <v>8.4</v>
          </cell>
          <cell r="G80">
            <v>9</v>
          </cell>
          <cell r="I80">
            <v>8.9</v>
          </cell>
          <cell r="J80">
            <v>8.5</v>
          </cell>
          <cell r="K80">
            <v>3.7</v>
          </cell>
          <cell r="L80">
            <v>4.8</v>
          </cell>
          <cell r="M80">
            <v>4.9000000000000004</v>
          </cell>
          <cell r="N80">
            <v>2.4</v>
          </cell>
          <cell r="O80">
            <v>3.7</v>
          </cell>
          <cell r="P80">
            <v>4.7</v>
          </cell>
          <cell r="R80">
            <v>2.2999999999999998</v>
          </cell>
          <cell r="S80">
            <v>3.7</v>
          </cell>
          <cell r="T80">
            <v>1.2</v>
          </cell>
          <cell r="U80">
            <v>2.2999999999999998</v>
          </cell>
          <cell r="V80">
            <v>1.2</v>
          </cell>
          <cell r="W80">
            <v>1.2</v>
          </cell>
          <cell r="X80">
            <v>0</v>
          </cell>
          <cell r="Y80">
            <v>1.1000000000000001</v>
          </cell>
          <cell r="AA80">
            <v>1.1000000000000001</v>
          </cell>
          <cell r="AB80">
            <v>1.2</v>
          </cell>
        </row>
        <row r="81">
          <cell r="A81">
            <v>24167</v>
          </cell>
          <cell r="B81">
            <v>8.4</v>
          </cell>
          <cell r="C81">
            <v>8.8000000000000007</v>
          </cell>
          <cell r="D81">
            <v>8.6</v>
          </cell>
          <cell r="E81">
            <v>8.4</v>
          </cell>
          <cell r="F81">
            <v>8.5</v>
          </cell>
          <cell r="G81">
            <v>8.9</v>
          </cell>
          <cell r="I81">
            <v>8.9</v>
          </cell>
          <cell r="J81">
            <v>8.6</v>
          </cell>
          <cell r="K81">
            <v>3.7</v>
          </cell>
          <cell r="L81">
            <v>3.5</v>
          </cell>
          <cell r="M81">
            <v>4.9000000000000004</v>
          </cell>
          <cell r="N81">
            <v>2.4</v>
          </cell>
          <cell r="O81">
            <v>3.7</v>
          </cell>
          <cell r="P81">
            <v>3.5</v>
          </cell>
          <cell r="R81">
            <v>2.2999999999999998</v>
          </cell>
          <cell r="S81">
            <v>4.9000000000000004</v>
          </cell>
          <cell r="T81">
            <v>0</v>
          </cell>
          <cell r="U81">
            <v>0</v>
          </cell>
          <cell r="V81">
            <v>1.2</v>
          </cell>
          <cell r="W81">
            <v>0</v>
          </cell>
          <cell r="X81">
            <v>1.2</v>
          </cell>
          <cell r="Y81">
            <v>-1.1000000000000001</v>
          </cell>
          <cell r="AA81">
            <v>0</v>
          </cell>
          <cell r="AB81">
            <v>1.2</v>
          </cell>
        </row>
        <row r="82">
          <cell r="A82">
            <v>24259</v>
          </cell>
          <cell r="B82">
            <v>8.4</v>
          </cell>
          <cell r="C82">
            <v>8.8000000000000007</v>
          </cell>
          <cell r="D82">
            <v>8.6999999999999993</v>
          </cell>
          <cell r="E82">
            <v>8.6</v>
          </cell>
          <cell r="F82">
            <v>8.6999999999999993</v>
          </cell>
          <cell r="G82">
            <v>9</v>
          </cell>
          <cell r="I82">
            <v>8.9</v>
          </cell>
          <cell r="J82">
            <v>8.6</v>
          </cell>
          <cell r="K82">
            <v>2.4</v>
          </cell>
          <cell r="L82">
            <v>2.2999999999999998</v>
          </cell>
          <cell r="M82">
            <v>4.8</v>
          </cell>
          <cell r="N82">
            <v>4.9000000000000004</v>
          </cell>
          <cell r="O82">
            <v>4.8</v>
          </cell>
          <cell r="P82">
            <v>2.2999999999999998</v>
          </cell>
          <cell r="R82">
            <v>1.1000000000000001</v>
          </cell>
          <cell r="S82">
            <v>3.6</v>
          </cell>
          <cell r="T82">
            <v>0</v>
          </cell>
          <cell r="U82">
            <v>0</v>
          </cell>
          <cell r="V82">
            <v>1.2</v>
          </cell>
          <cell r="W82">
            <v>2.4</v>
          </cell>
          <cell r="X82">
            <v>2.4</v>
          </cell>
          <cell r="Y82">
            <v>1.1000000000000001</v>
          </cell>
          <cell r="AA82">
            <v>0</v>
          </cell>
          <cell r="AB82">
            <v>0</v>
          </cell>
        </row>
        <row r="83">
          <cell r="A83">
            <v>24351</v>
          </cell>
          <cell r="B83">
            <v>8.5</v>
          </cell>
          <cell r="C83">
            <v>8.9</v>
          </cell>
          <cell r="D83">
            <v>8.6999999999999993</v>
          </cell>
          <cell r="E83">
            <v>8.6</v>
          </cell>
          <cell r="F83">
            <v>8.6999999999999993</v>
          </cell>
          <cell r="G83">
            <v>9</v>
          </cell>
          <cell r="I83">
            <v>9</v>
          </cell>
          <cell r="J83">
            <v>8.6</v>
          </cell>
          <cell r="K83">
            <v>2.4</v>
          </cell>
          <cell r="L83">
            <v>3.5</v>
          </cell>
          <cell r="M83">
            <v>3.6</v>
          </cell>
          <cell r="N83">
            <v>3.6</v>
          </cell>
          <cell r="O83">
            <v>3.6</v>
          </cell>
          <cell r="P83">
            <v>1.1000000000000001</v>
          </cell>
          <cell r="R83">
            <v>2.2999999999999998</v>
          </cell>
          <cell r="S83">
            <v>2.4</v>
          </cell>
          <cell r="T83">
            <v>1.2</v>
          </cell>
          <cell r="U83">
            <v>1.1000000000000001</v>
          </cell>
          <cell r="V83">
            <v>0</v>
          </cell>
          <cell r="W83">
            <v>0</v>
          </cell>
          <cell r="X83">
            <v>0</v>
          </cell>
          <cell r="Y83">
            <v>0</v>
          </cell>
          <cell r="AA83">
            <v>1.1000000000000001</v>
          </cell>
          <cell r="AB83">
            <v>0</v>
          </cell>
        </row>
        <row r="84">
          <cell r="A84">
            <v>24442</v>
          </cell>
          <cell r="B84">
            <v>8.5</v>
          </cell>
          <cell r="C84">
            <v>8.9</v>
          </cell>
          <cell r="D84">
            <v>8.8000000000000007</v>
          </cell>
          <cell r="E84">
            <v>8.6999999999999993</v>
          </cell>
          <cell r="F84">
            <v>8.8000000000000007</v>
          </cell>
          <cell r="G84">
            <v>9</v>
          </cell>
          <cell r="I84">
            <v>9</v>
          </cell>
          <cell r="J84">
            <v>8.6999999999999993</v>
          </cell>
          <cell r="K84">
            <v>1.2</v>
          </cell>
          <cell r="L84">
            <v>1.1000000000000001</v>
          </cell>
          <cell r="M84">
            <v>3.5</v>
          </cell>
          <cell r="N84">
            <v>3.6</v>
          </cell>
          <cell r="O84">
            <v>4.8</v>
          </cell>
          <cell r="P84">
            <v>0</v>
          </cell>
          <cell r="R84">
            <v>1.1000000000000001</v>
          </cell>
          <cell r="S84">
            <v>2.4</v>
          </cell>
          <cell r="T84">
            <v>0</v>
          </cell>
          <cell r="U84">
            <v>0</v>
          </cell>
          <cell r="V84">
            <v>1.1000000000000001</v>
          </cell>
          <cell r="W84">
            <v>1.2</v>
          </cell>
          <cell r="X84">
            <v>1.1000000000000001</v>
          </cell>
          <cell r="Y84">
            <v>0</v>
          </cell>
          <cell r="AA84">
            <v>0</v>
          </cell>
          <cell r="AB84">
            <v>1.2</v>
          </cell>
        </row>
        <row r="85">
          <cell r="A85">
            <v>24532</v>
          </cell>
          <cell r="B85">
            <v>8.6</v>
          </cell>
          <cell r="C85">
            <v>9</v>
          </cell>
          <cell r="D85">
            <v>8.8000000000000007</v>
          </cell>
          <cell r="E85">
            <v>8.6999999999999993</v>
          </cell>
          <cell r="F85">
            <v>8.9</v>
          </cell>
          <cell r="G85">
            <v>9.1999999999999993</v>
          </cell>
          <cell r="I85">
            <v>9.1</v>
          </cell>
          <cell r="J85">
            <v>8.8000000000000007</v>
          </cell>
          <cell r="K85">
            <v>2.4</v>
          </cell>
          <cell r="L85">
            <v>2.2999999999999998</v>
          </cell>
          <cell r="M85">
            <v>2.2999999999999998</v>
          </cell>
          <cell r="N85">
            <v>3.6</v>
          </cell>
          <cell r="O85">
            <v>4.7</v>
          </cell>
          <cell r="P85">
            <v>3.4</v>
          </cell>
          <cell r="R85">
            <v>2.2000000000000002</v>
          </cell>
          <cell r="S85">
            <v>2.2999999999999998</v>
          </cell>
          <cell r="T85">
            <v>1.2</v>
          </cell>
          <cell r="U85">
            <v>1.1000000000000001</v>
          </cell>
          <cell r="V85">
            <v>0</v>
          </cell>
          <cell r="W85">
            <v>0</v>
          </cell>
          <cell r="X85">
            <v>1.1000000000000001</v>
          </cell>
          <cell r="Y85">
            <v>2.2000000000000002</v>
          </cell>
          <cell r="AA85">
            <v>1.1000000000000001</v>
          </cell>
          <cell r="AB85">
            <v>1.1000000000000001</v>
          </cell>
        </row>
        <row r="86">
          <cell r="A86">
            <v>24624</v>
          </cell>
          <cell r="B86">
            <v>8.6999999999999993</v>
          </cell>
          <cell r="C86">
            <v>9.1999999999999993</v>
          </cell>
          <cell r="D86">
            <v>8.9</v>
          </cell>
          <cell r="E86">
            <v>8.8000000000000007</v>
          </cell>
          <cell r="F86">
            <v>9</v>
          </cell>
          <cell r="G86">
            <v>9.3000000000000007</v>
          </cell>
          <cell r="I86">
            <v>9.1999999999999993</v>
          </cell>
          <cell r="J86">
            <v>8.9</v>
          </cell>
          <cell r="K86">
            <v>3.6</v>
          </cell>
          <cell r="L86">
            <v>4.5</v>
          </cell>
          <cell r="M86">
            <v>2.2999999999999998</v>
          </cell>
          <cell r="N86">
            <v>2.2999999999999998</v>
          </cell>
          <cell r="O86">
            <v>3.4</v>
          </cell>
          <cell r="P86">
            <v>3.3</v>
          </cell>
          <cell r="R86">
            <v>3.4</v>
          </cell>
          <cell r="S86">
            <v>3.5</v>
          </cell>
          <cell r="T86">
            <v>1.2</v>
          </cell>
          <cell r="U86">
            <v>2.2000000000000002</v>
          </cell>
          <cell r="V86">
            <v>1.1000000000000001</v>
          </cell>
          <cell r="W86">
            <v>1.1000000000000001</v>
          </cell>
          <cell r="X86">
            <v>1.1000000000000001</v>
          </cell>
          <cell r="Y86">
            <v>1.1000000000000001</v>
          </cell>
          <cell r="AA86">
            <v>1.1000000000000001</v>
          </cell>
          <cell r="AB86">
            <v>1.1000000000000001</v>
          </cell>
        </row>
        <row r="87">
          <cell r="A87">
            <v>24716</v>
          </cell>
          <cell r="B87">
            <v>8.8000000000000007</v>
          </cell>
          <cell r="C87">
            <v>9.3000000000000007</v>
          </cell>
          <cell r="D87">
            <v>9</v>
          </cell>
          <cell r="E87">
            <v>8.9</v>
          </cell>
          <cell r="F87">
            <v>9</v>
          </cell>
          <cell r="G87">
            <v>9.5</v>
          </cell>
          <cell r="I87">
            <v>9.3000000000000007</v>
          </cell>
          <cell r="J87">
            <v>9</v>
          </cell>
          <cell r="K87">
            <v>3.5</v>
          </cell>
          <cell r="L87">
            <v>4.5</v>
          </cell>
          <cell r="M87">
            <v>3.4</v>
          </cell>
          <cell r="N87">
            <v>3.5</v>
          </cell>
          <cell r="O87">
            <v>3.4</v>
          </cell>
          <cell r="P87">
            <v>5.6</v>
          </cell>
          <cell r="R87">
            <v>3.3</v>
          </cell>
          <cell r="S87">
            <v>4.7</v>
          </cell>
          <cell r="T87">
            <v>1.1000000000000001</v>
          </cell>
          <cell r="U87">
            <v>1.1000000000000001</v>
          </cell>
          <cell r="V87">
            <v>1.1000000000000001</v>
          </cell>
          <cell r="W87">
            <v>1.1000000000000001</v>
          </cell>
          <cell r="X87">
            <v>0</v>
          </cell>
          <cell r="Y87">
            <v>2.2000000000000002</v>
          </cell>
          <cell r="AA87">
            <v>1.1000000000000001</v>
          </cell>
          <cell r="AB87">
            <v>1.1000000000000001</v>
          </cell>
        </row>
        <row r="88">
          <cell r="A88">
            <v>24807</v>
          </cell>
          <cell r="B88">
            <v>8.8000000000000007</v>
          </cell>
          <cell r="C88">
            <v>9.3000000000000007</v>
          </cell>
          <cell r="D88">
            <v>9</v>
          </cell>
          <cell r="E88">
            <v>8.9</v>
          </cell>
          <cell r="F88">
            <v>9.1</v>
          </cell>
          <cell r="G88">
            <v>9.6</v>
          </cell>
          <cell r="I88">
            <v>9.3000000000000007</v>
          </cell>
          <cell r="J88">
            <v>9</v>
          </cell>
          <cell r="K88">
            <v>3.5</v>
          </cell>
          <cell r="L88">
            <v>4.5</v>
          </cell>
          <cell r="M88">
            <v>2.2999999999999998</v>
          </cell>
          <cell r="N88">
            <v>2.2999999999999998</v>
          </cell>
          <cell r="O88">
            <v>3.4</v>
          </cell>
          <cell r="P88">
            <v>6.7</v>
          </cell>
          <cell r="R88">
            <v>3.3</v>
          </cell>
          <cell r="S88">
            <v>3.4</v>
          </cell>
          <cell r="T88">
            <v>0</v>
          </cell>
          <cell r="U88">
            <v>0</v>
          </cell>
          <cell r="V88">
            <v>0</v>
          </cell>
          <cell r="W88">
            <v>0</v>
          </cell>
          <cell r="X88">
            <v>1.1000000000000001</v>
          </cell>
          <cell r="Y88">
            <v>1.1000000000000001</v>
          </cell>
          <cell r="AA88">
            <v>0</v>
          </cell>
          <cell r="AB88">
            <v>0</v>
          </cell>
        </row>
        <row r="89">
          <cell r="A89">
            <v>24898</v>
          </cell>
          <cell r="B89">
            <v>8.9</v>
          </cell>
          <cell r="C89">
            <v>9.3000000000000007</v>
          </cell>
          <cell r="D89">
            <v>9.1</v>
          </cell>
          <cell r="E89">
            <v>8.9</v>
          </cell>
          <cell r="F89">
            <v>9.1</v>
          </cell>
          <cell r="G89">
            <v>9.5</v>
          </cell>
          <cell r="I89">
            <v>9.3000000000000007</v>
          </cell>
          <cell r="J89">
            <v>9.1</v>
          </cell>
          <cell r="K89">
            <v>3.5</v>
          </cell>
          <cell r="L89">
            <v>3.3</v>
          </cell>
          <cell r="M89">
            <v>3.4</v>
          </cell>
          <cell r="N89">
            <v>2.2999999999999998</v>
          </cell>
          <cell r="O89">
            <v>2.2000000000000002</v>
          </cell>
          <cell r="P89">
            <v>3.3</v>
          </cell>
          <cell r="R89">
            <v>2.2000000000000002</v>
          </cell>
          <cell r="S89">
            <v>3.4</v>
          </cell>
          <cell r="T89">
            <v>1.1000000000000001</v>
          </cell>
          <cell r="U89">
            <v>0</v>
          </cell>
          <cell r="V89">
            <v>1.1000000000000001</v>
          </cell>
          <cell r="W89">
            <v>0</v>
          </cell>
          <cell r="X89">
            <v>0</v>
          </cell>
          <cell r="Y89">
            <v>-1</v>
          </cell>
          <cell r="AA89">
            <v>0</v>
          </cell>
          <cell r="AB89">
            <v>1.1000000000000001</v>
          </cell>
        </row>
        <row r="90">
          <cell r="A90">
            <v>24990</v>
          </cell>
          <cell r="B90">
            <v>8.9</v>
          </cell>
          <cell r="C90">
            <v>9.4</v>
          </cell>
          <cell r="D90">
            <v>9.1</v>
          </cell>
          <cell r="E90">
            <v>9</v>
          </cell>
          <cell r="F90">
            <v>9.1999999999999993</v>
          </cell>
          <cell r="G90">
            <v>9.5</v>
          </cell>
          <cell r="I90">
            <v>9.4</v>
          </cell>
          <cell r="J90">
            <v>9.1</v>
          </cell>
          <cell r="K90">
            <v>2.2999999999999998</v>
          </cell>
          <cell r="L90">
            <v>2.2000000000000002</v>
          </cell>
          <cell r="M90">
            <v>2.2000000000000002</v>
          </cell>
          <cell r="N90">
            <v>2.2999999999999998</v>
          </cell>
          <cell r="O90">
            <v>2.2000000000000002</v>
          </cell>
          <cell r="P90">
            <v>2.2000000000000002</v>
          </cell>
          <cell r="R90">
            <v>2.2000000000000002</v>
          </cell>
          <cell r="S90">
            <v>2.2000000000000002</v>
          </cell>
          <cell r="T90">
            <v>0</v>
          </cell>
          <cell r="U90">
            <v>1.1000000000000001</v>
          </cell>
          <cell r="V90">
            <v>0</v>
          </cell>
          <cell r="W90">
            <v>1.1000000000000001</v>
          </cell>
          <cell r="X90">
            <v>1.1000000000000001</v>
          </cell>
          <cell r="Y90">
            <v>0</v>
          </cell>
          <cell r="AA90">
            <v>1.1000000000000001</v>
          </cell>
          <cell r="AB90">
            <v>0</v>
          </cell>
        </row>
        <row r="91">
          <cell r="A91">
            <v>25082</v>
          </cell>
          <cell r="B91">
            <v>8.9</v>
          </cell>
          <cell r="C91">
            <v>9.4</v>
          </cell>
          <cell r="D91">
            <v>9.1999999999999993</v>
          </cell>
          <cell r="E91">
            <v>9</v>
          </cell>
          <cell r="F91">
            <v>9.1999999999999993</v>
          </cell>
          <cell r="G91">
            <v>9.6</v>
          </cell>
          <cell r="I91">
            <v>9.4</v>
          </cell>
          <cell r="J91">
            <v>9.1999999999999993</v>
          </cell>
          <cell r="K91">
            <v>1.1000000000000001</v>
          </cell>
          <cell r="L91">
            <v>1.1000000000000001</v>
          </cell>
          <cell r="M91">
            <v>2.2000000000000002</v>
          </cell>
          <cell r="N91">
            <v>1.1000000000000001</v>
          </cell>
          <cell r="O91">
            <v>2.2000000000000002</v>
          </cell>
          <cell r="P91">
            <v>1.1000000000000001</v>
          </cell>
          <cell r="R91">
            <v>1.1000000000000001</v>
          </cell>
          <cell r="S91">
            <v>2.2000000000000002</v>
          </cell>
          <cell r="T91">
            <v>0</v>
          </cell>
          <cell r="U91">
            <v>0</v>
          </cell>
          <cell r="V91">
            <v>1.1000000000000001</v>
          </cell>
          <cell r="W91">
            <v>0</v>
          </cell>
          <cell r="X91">
            <v>0</v>
          </cell>
          <cell r="Y91">
            <v>1.1000000000000001</v>
          </cell>
          <cell r="AA91">
            <v>0</v>
          </cell>
          <cell r="AB91">
            <v>1.1000000000000001</v>
          </cell>
        </row>
        <row r="92">
          <cell r="A92">
            <v>25173</v>
          </cell>
          <cell r="B92">
            <v>9.1</v>
          </cell>
          <cell r="C92">
            <v>9.5</v>
          </cell>
          <cell r="D92">
            <v>9.1999999999999993</v>
          </cell>
          <cell r="E92">
            <v>9.1</v>
          </cell>
          <cell r="F92">
            <v>9.1999999999999993</v>
          </cell>
          <cell r="G92">
            <v>9.6999999999999993</v>
          </cell>
          <cell r="I92">
            <v>9.4</v>
          </cell>
          <cell r="J92">
            <v>9.1999999999999993</v>
          </cell>
          <cell r="K92">
            <v>3.4</v>
          </cell>
          <cell r="L92">
            <v>2.2000000000000002</v>
          </cell>
          <cell r="M92">
            <v>2.2000000000000002</v>
          </cell>
          <cell r="N92">
            <v>2.2000000000000002</v>
          </cell>
          <cell r="O92">
            <v>1.1000000000000001</v>
          </cell>
          <cell r="P92">
            <v>1</v>
          </cell>
          <cell r="R92">
            <v>1.1000000000000001</v>
          </cell>
          <cell r="S92">
            <v>2.2000000000000002</v>
          </cell>
          <cell r="T92">
            <v>2.2000000000000002</v>
          </cell>
          <cell r="U92">
            <v>1.1000000000000001</v>
          </cell>
          <cell r="V92">
            <v>0</v>
          </cell>
          <cell r="W92">
            <v>1.1000000000000001</v>
          </cell>
          <cell r="X92">
            <v>0</v>
          </cell>
          <cell r="Y92">
            <v>1</v>
          </cell>
          <cell r="AA92">
            <v>0</v>
          </cell>
          <cell r="AB92">
            <v>0</v>
          </cell>
        </row>
        <row r="93">
          <cell r="A93">
            <v>25263</v>
          </cell>
          <cell r="B93">
            <v>9.1999999999999993</v>
          </cell>
          <cell r="C93">
            <v>9.5</v>
          </cell>
          <cell r="D93">
            <v>9.3000000000000007</v>
          </cell>
          <cell r="E93">
            <v>9.1999999999999993</v>
          </cell>
          <cell r="F93">
            <v>9.4</v>
          </cell>
          <cell r="G93">
            <v>9.6999999999999993</v>
          </cell>
          <cell r="I93">
            <v>9.5</v>
          </cell>
          <cell r="J93">
            <v>9.4</v>
          </cell>
          <cell r="K93">
            <v>3.4</v>
          </cell>
          <cell r="L93">
            <v>2.2000000000000002</v>
          </cell>
          <cell r="M93">
            <v>2.2000000000000002</v>
          </cell>
          <cell r="N93">
            <v>3.4</v>
          </cell>
          <cell r="O93">
            <v>3.3</v>
          </cell>
          <cell r="P93">
            <v>2.1</v>
          </cell>
          <cell r="R93">
            <v>2.2000000000000002</v>
          </cell>
          <cell r="S93">
            <v>3.3</v>
          </cell>
          <cell r="T93">
            <v>1.1000000000000001</v>
          </cell>
          <cell r="U93">
            <v>0</v>
          </cell>
          <cell r="V93">
            <v>1.1000000000000001</v>
          </cell>
          <cell r="W93">
            <v>1.1000000000000001</v>
          </cell>
          <cell r="X93">
            <v>2.2000000000000002</v>
          </cell>
          <cell r="Y93">
            <v>0</v>
          </cell>
          <cell r="AA93">
            <v>1.1000000000000001</v>
          </cell>
          <cell r="AB93">
            <v>2.2000000000000002</v>
          </cell>
        </row>
        <row r="94">
          <cell r="A94">
            <v>25355</v>
          </cell>
          <cell r="B94">
            <v>9.1999999999999993</v>
          </cell>
          <cell r="C94">
            <v>9.6</v>
          </cell>
          <cell r="D94">
            <v>9.4</v>
          </cell>
          <cell r="E94">
            <v>9.1999999999999993</v>
          </cell>
          <cell r="F94">
            <v>9.5</v>
          </cell>
          <cell r="G94">
            <v>9.8000000000000007</v>
          </cell>
          <cell r="I94">
            <v>9.5</v>
          </cell>
          <cell r="J94">
            <v>9.4</v>
          </cell>
          <cell r="K94">
            <v>3.4</v>
          </cell>
          <cell r="L94">
            <v>2.1</v>
          </cell>
          <cell r="M94">
            <v>3.3</v>
          </cell>
          <cell r="N94">
            <v>2.2000000000000002</v>
          </cell>
          <cell r="O94">
            <v>3.3</v>
          </cell>
          <cell r="P94">
            <v>3.2</v>
          </cell>
          <cell r="R94">
            <v>1.1000000000000001</v>
          </cell>
          <cell r="S94">
            <v>3.3</v>
          </cell>
          <cell r="T94">
            <v>0</v>
          </cell>
          <cell r="U94">
            <v>1.1000000000000001</v>
          </cell>
          <cell r="V94">
            <v>1.1000000000000001</v>
          </cell>
          <cell r="W94">
            <v>0</v>
          </cell>
          <cell r="X94">
            <v>1.1000000000000001</v>
          </cell>
          <cell r="Y94">
            <v>1</v>
          </cell>
          <cell r="AA94">
            <v>0</v>
          </cell>
          <cell r="AB94">
            <v>0</v>
          </cell>
        </row>
        <row r="95">
          <cell r="A95">
            <v>25447</v>
          </cell>
          <cell r="B95">
            <v>9.3000000000000007</v>
          </cell>
          <cell r="C95">
            <v>9.6999999999999993</v>
          </cell>
          <cell r="D95">
            <v>9.4</v>
          </cell>
          <cell r="E95">
            <v>9.3000000000000007</v>
          </cell>
          <cell r="F95">
            <v>9.5</v>
          </cell>
          <cell r="G95">
            <v>9.8000000000000007</v>
          </cell>
          <cell r="I95">
            <v>9.6</v>
          </cell>
          <cell r="J95">
            <v>9.5</v>
          </cell>
          <cell r="K95">
            <v>4.5</v>
          </cell>
          <cell r="L95">
            <v>3.2</v>
          </cell>
          <cell r="M95">
            <v>2.2000000000000002</v>
          </cell>
          <cell r="N95">
            <v>3.3</v>
          </cell>
          <cell r="O95">
            <v>3.3</v>
          </cell>
          <cell r="P95">
            <v>2.1</v>
          </cell>
          <cell r="R95">
            <v>2.1</v>
          </cell>
          <cell r="S95">
            <v>3.3</v>
          </cell>
          <cell r="T95">
            <v>1.1000000000000001</v>
          </cell>
          <cell r="U95">
            <v>1</v>
          </cell>
          <cell r="V95">
            <v>0</v>
          </cell>
          <cell r="W95">
            <v>1.1000000000000001</v>
          </cell>
          <cell r="X95">
            <v>0</v>
          </cell>
          <cell r="Y95">
            <v>0</v>
          </cell>
          <cell r="AA95">
            <v>1.1000000000000001</v>
          </cell>
          <cell r="AB95">
            <v>1.1000000000000001</v>
          </cell>
        </row>
        <row r="96">
          <cell r="A96">
            <v>25538</v>
          </cell>
          <cell r="B96">
            <v>9.4</v>
          </cell>
          <cell r="C96">
            <v>9.6999999999999993</v>
          </cell>
          <cell r="D96">
            <v>9.5</v>
          </cell>
          <cell r="E96">
            <v>9.3000000000000007</v>
          </cell>
          <cell r="F96">
            <v>9.6</v>
          </cell>
          <cell r="G96">
            <v>9.9</v>
          </cell>
          <cell r="I96">
            <v>9.6999999999999993</v>
          </cell>
          <cell r="J96">
            <v>9.5</v>
          </cell>
          <cell r="K96">
            <v>3.3</v>
          </cell>
          <cell r="L96">
            <v>2.1</v>
          </cell>
          <cell r="M96">
            <v>3.3</v>
          </cell>
          <cell r="N96">
            <v>2.2000000000000002</v>
          </cell>
          <cell r="O96">
            <v>4.3</v>
          </cell>
          <cell r="P96">
            <v>2.1</v>
          </cell>
          <cell r="R96">
            <v>3.2</v>
          </cell>
          <cell r="S96">
            <v>3.3</v>
          </cell>
          <cell r="T96">
            <v>1.1000000000000001</v>
          </cell>
          <cell r="U96">
            <v>0</v>
          </cell>
          <cell r="V96">
            <v>1.1000000000000001</v>
          </cell>
          <cell r="W96">
            <v>0</v>
          </cell>
          <cell r="X96">
            <v>1.1000000000000001</v>
          </cell>
          <cell r="Y96">
            <v>1</v>
          </cell>
          <cell r="AA96">
            <v>1</v>
          </cell>
          <cell r="AB96">
            <v>0</v>
          </cell>
        </row>
        <row r="97">
          <cell r="A97">
            <v>25628</v>
          </cell>
          <cell r="B97">
            <v>9.5</v>
          </cell>
          <cell r="C97">
            <v>9.8000000000000007</v>
          </cell>
          <cell r="D97">
            <v>9.6</v>
          </cell>
          <cell r="E97">
            <v>9.4</v>
          </cell>
          <cell r="F97">
            <v>9.6999999999999993</v>
          </cell>
          <cell r="G97">
            <v>9.9</v>
          </cell>
          <cell r="I97">
            <v>9.8000000000000007</v>
          </cell>
          <cell r="J97">
            <v>9.6</v>
          </cell>
          <cell r="K97">
            <v>3.3</v>
          </cell>
          <cell r="L97">
            <v>3.2</v>
          </cell>
          <cell r="M97">
            <v>3.2</v>
          </cell>
          <cell r="N97">
            <v>2.2000000000000002</v>
          </cell>
          <cell r="O97">
            <v>3.2</v>
          </cell>
          <cell r="P97">
            <v>2.1</v>
          </cell>
          <cell r="R97">
            <v>3.2</v>
          </cell>
          <cell r="S97">
            <v>2.1</v>
          </cell>
          <cell r="T97">
            <v>1.1000000000000001</v>
          </cell>
          <cell r="U97">
            <v>1</v>
          </cell>
          <cell r="V97">
            <v>1.1000000000000001</v>
          </cell>
          <cell r="W97">
            <v>1.1000000000000001</v>
          </cell>
          <cell r="X97">
            <v>1</v>
          </cell>
          <cell r="Y97">
            <v>0</v>
          </cell>
          <cell r="AA97">
            <v>1</v>
          </cell>
          <cell r="AB97">
            <v>1.1000000000000001</v>
          </cell>
        </row>
        <row r="98">
          <cell r="A98">
            <v>25720</v>
          </cell>
          <cell r="B98">
            <v>9.6999999999999993</v>
          </cell>
          <cell r="C98">
            <v>9.9</v>
          </cell>
          <cell r="D98">
            <v>9.6</v>
          </cell>
          <cell r="E98">
            <v>9.5</v>
          </cell>
          <cell r="F98">
            <v>9.9</v>
          </cell>
          <cell r="G98">
            <v>10</v>
          </cell>
          <cell r="I98">
            <v>9.9</v>
          </cell>
          <cell r="J98">
            <v>9.6999999999999993</v>
          </cell>
          <cell r="K98">
            <v>5.4</v>
          </cell>
          <cell r="L98">
            <v>3.1</v>
          </cell>
          <cell r="M98">
            <v>2.1</v>
          </cell>
          <cell r="N98">
            <v>3.3</v>
          </cell>
          <cell r="O98">
            <v>4.2</v>
          </cell>
          <cell r="P98">
            <v>2</v>
          </cell>
          <cell r="R98">
            <v>4.2</v>
          </cell>
          <cell r="S98">
            <v>3.2</v>
          </cell>
          <cell r="T98">
            <v>2.1</v>
          </cell>
          <cell r="U98">
            <v>1</v>
          </cell>
          <cell r="V98">
            <v>0</v>
          </cell>
          <cell r="W98">
            <v>1.1000000000000001</v>
          </cell>
          <cell r="X98">
            <v>2.1</v>
          </cell>
          <cell r="Y98">
            <v>1</v>
          </cell>
          <cell r="AA98">
            <v>1</v>
          </cell>
          <cell r="AB98">
            <v>1</v>
          </cell>
        </row>
        <row r="99">
          <cell r="A99">
            <v>25812</v>
          </cell>
          <cell r="B99">
            <v>9.6999999999999993</v>
          </cell>
          <cell r="C99">
            <v>9.9</v>
          </cell>
          <cell r="D99">
            <v>9.6999999999999993</v>
          </cell>
          <cell r="E99">
            <v>9.5</v>
          </cell>
          <cell r="F99">
            <v>9.9</v>
          </cell>
          <cell r="G99">
            <v>10</v>
          </cell>
          <cell r="I99">
            <v>10</v>
          </cell>
          <cell r="J99">
            <v>9.8000000000000007</v>
          </cell>
          <cell r="K99">
            <v>4.3</v>
          </cell>
          <cell r="L99">
            <v>2.1</v>
          </cell>
          <cell r="M99">
            <v>3.2</v>
          </cell>
          <cell r="N99">
            <v>2.2000000000000002</v>
          </cell>
          <cell r="O99">
            <v>4.2</v>
          </cell>
          <cell r="P99">
            <v>2</v>
          </cell>
          <cell r="R99">
            <v>4.2</v>
          </cell>
          <cell r="S99">
            <v>3.2</v>
          </cell>
          <cell r="T99">
            <v>0</v>
          </cell>
          <cell r="U99">
            <v>0</v>
          </cell>
          <cell r="V99">
            <v>1</v>
          </cell>
          <cell r="W99">
            <v>0</v>
          </cell>
          <cell r="X99">
            <v>0</v>
          </cell>
          <cell r="Y99">
            <v>0</v>
          </cell>
          <cell r="AA99">
            <v>1</v>
          </cell>
          <cell r="AB99">
            <v>1</v>
          </cell>
        </row>
        <row r="100">
          <cell r="A100">
            <v>25903</v>
          </cell>
          <cell r="B100">
            <v>9.9</v>
          </cell>
          <cell r="C100">
            <v>10.1</v>
          </cell>
          <cell r="D100">
            <v>10</v>
          </cell>
          <cell r="E100">
            <v>9.6999999999999993</v>
          </cell>
          <cell r="F100">
            <v>10</v>
          </cell>
          <cell r="G100">
            <v>10.3</v>
          </cell>
          <cell r="I100">
            <v>10.3</v>
          </cell>
          <cell r="J100">
            <v>10</v>
          </cell>
          <cell r="K100">
            <v>5.3</v>
          </cell>
          <cell r="L100">
            <v>4.0999999999999996</v>
          </cell>
          <cell r="M100">
            <v>5.3</v>
          </cell>
          <cell r="N100">
            <v>4.3</v>
          </cell>
          <cell r="O100">
            <v>4.2</v>
          </cell>
          <cell r="P100">
            <v>4</v>
          </cell>
          <cell r="R100">
            <v>6.2</v>
          </cell>
          <cell r="S100">
            <v>5.3</v>
          </cell>
          <cell r="T100">
            <v>2.1</v>
          </cell>
          <cell r="U100">
            <v>2</v>
          </cell>
          <cell r="V100">
            <v>3.1</v>
          </cell>
          <cell r="W100">
            <v>2.1</v>
          </cell>
          <cell r="X100">
            <v>1</v>
          </cell>
          <cell r="Y100">
            <v>3</v>
          </cell>
          <cell r="AA100">
            <v>3</v>
          </cell>
          <cell r="AB100">
            <v>2</v>
          </cell>
        </row>
        <row r="101">
          <cell r="A101">
            <v>25993</v>
          </cell>
          <cell r="B101">
            <v>10.1</v>
          </cell>
          <cell r="C101">
            <v>10.199999999999999</v>
          </cell>
          <cell r="D101">
            <v>10.1</v>
          </cell>
          <cell r="E101">
            <v>9.8000000000000007</v>
          </cell>
          <cell r="F101">
            <v>10.1</v>
          </cell>
          <cell r="G101">
            <v>10.3</v>
          </cell>
          <cell r="I101">
            <v>10.3</v>
          </cell>
          <cell r="J101">
            <v>10.1</v>
          </cell>
          <cell r="K101">
            <v>6.3</v>
          </cell>
          <cell r="L101">
            <v>4.0999999999999996</v>
          </cell>
          <cell r="M101">
            <v>5.2</v>
          </cell>
          <cell r="N101">
            <v>4.3</v>
          </cell>
          <cell r="O101">
            <v>4.0999999999999996</v>
          </cell>
          <cell r="P101">
            <v>4</v>
          </cell>
          <cell r="R101">
            <v>5.0999999999999996</v>
          </cell>
          <cell r="S101">
            <v>5.2</v>
          </cell>
          <cell r="T101">
            <v>2</v>
          </cell>
          <cell r="U101">
            <v>1</v>
          </cell>
          <cell r="V101">
            <v>1</v>
          </cell>
          <cell r="W101">
            <v>1</v>
          </cell>
          <cell r="X101">
            <v>1</v>
          </cell>
          <cell r="Y101">
            <v>0</v>
          </cell>
          <cell r="AA101">
            <v>0</v>
          </cell>
          <cell r="AB101">
            <v>1</v>
          </cell>
        </row>
        <row r="102">
          <cell r="A102">
            <v>26085</v>
          </cell>
          <cell r="B102">
            <v>10.3</v>
          </cell>
          <cell r="C102">
            <v>10.3</v>
          </cell>
          <cell r="D102">
            <v>10.3</v>
          </cell>
          <cell r="E102">
            <v>10</v>
          </cell>
          <cell r="F102">
            <v>10.3</v>
          </cell>
          <cell r="G102">
            <v>10.5</v>
          </cell>
          <cell r="I102">
            <v>10.5</v>
          </cell>
          <cell r="J102">
            <v>10.199999999999999</v>
          </cell>
          <cell r="K102">
            <v>6.2</v>
          </cell>
          <cell r="L102">
            <v>4</v>
          </cell>
          <cell r="M102">
            <v>7.3</v>
          </cell>
          <cell r="N102">
            <v>5.3</v>
          </cell>
          <cell r="O102">
            <v>4</v>
          </cell>
          <cell r="P102">
            <v>5</v>
          </cell>
          <cell r="R102">
            <v>6.1</v>
          </cell>
          <cell r="S102">
            <v>5.2</v>
          </cell>
          <cell r="T102">
            <v>2</v>
          </cell>
          <cell r="U102">
            <v>1</v>
          </cell>
          <cell r="V102">
            <v>2</v>
          </cell>
          <cell r="W102">
            <v>2</v>
          </cell>
          <cell r="X102">
            <v>2</v>
          </cell>
          <cell r="Y102">
            <v>1.9</v>
          </cell>
          <cell r="AA102">
            <v>1.9</v>
          </cell>
          <cell r="AB102">
            <v>1</v>
          </cell>
        </row>
        <row r="103">
          <cell r="A103">
            <v>26177</v>
          </cell>
          <cell r="B103">
            <v>10.6</v>
          </cell>
          <cell r="C103">
            <v>10.5</v>
          </cell>
          <cell r="D103">
            <v>10.4</v>
          </cell>
          <cell r="E103">
            <v>10.1</v>
          </cell>
          <cell r="F103">
            <v>10.4</v>
          </cell>
          <cell r="G103">
            <v>10.7</v>
          </cell>
          <cell r="I103">
            <v>10.7</v>
          </cell>
          <cell r="J103">
            <v>10.5</v>
          </cell>
          <cell r="K103">
            <v>9.3000000000000007</v>
          </cell>
          <cell r="L103">
            <v>6.1</v>
          </cell>
          <cell r="M103">
            <v>7.2</v>
          </cell>
          <cell r="N103">
            <v>6.3</v>
          </cell>
          <cell r="O103">
            <v>5.0999999999999996</v>
          </cell>
          <cell r="P103">
            <v>7</v>
          </cell>
          <cell r="R103">
            <v>7</v>
          </cell>
          <cell r="S103">
            <v>7.1</v>
          </cell>
          <cell r="T103">
            <v>2.9</v>
          </cell>
          <cell r="U103">
            <v>1.9</v>
          </cell>
          <cell r="V103">
            <v>1</v>
          </cell>
          <cell r="W103">
            <v>1</v>
          </cell>
          <cell r="X103">
            <v>1</v>
          </cell>
          <cell r="Y103">
            <v>1.9</v>
          </cell>
          <cell r="AA103">
            <v>1.9</v>
          </cell>
          <cell r="AB103">
            <v>2.9</v>
          </cell>
        </row>
        <row r="104">
          <cell r="A104">
            <v>26268</v>
          </cell>
          <cell r="B104">
            <v>10.8</v>
          </cell>
          <cell r="C104">
            <v>10.7</v>
          </cell>
          <cell r="D104">
            <v>10.7</v>
          </cell>
          <cell r="E104">
            <v>10.3</v>
          </cell>
          <cell r="F104">
            <v>10.6</v>
          </cell>
          <cell r="G104">
            <v>11</v>
          </cell>
          <cell r="I104">
            <v>10.8</v>
          </cell>
          <cell r="J104">
            <v>10.7</v>
          </cell>
          <cell r="K104">
            <v>9.1</v>
          </cell>
          <cell r="L104">
            <v>5.9</v>
          </cell>
          <cell r="M104">
            <v>7</v>
          </cell>
          <cell r="N104">
            <v>6.2</v>
          </cell>
          <cell r="O104">
            <v>6</v>
          </cell>
          <cell r="P104">
            <v>6.8</v>
          </cell>
          <cell r="R104">
            <v>4.9000000000000004</v>
          </cell>
          <cell r="S104">
            <v>7</v>
          </cell>
          <cell r="T104">
            <v>1.9</v>
          </cell>
          <cell r="U104">
            <v>1.9</v>
          </cell>
          <cell r="V104">
            <v>2.9</v>
          </cell>
          <cell r="W104">
            <v>2</v>
          </cell>
          <cell r="X104">
            <v>1.9</v>
          </cell>
          <cell r="Y104">
            <v>2.8</v>
          </cell>
          <cell r="AA104">
            <v>0.9</v>
          </cell>
          <cell r="AB104">
            <v>1.9</v>
          </cell>
        </row>
        <row r="105">
          <cell r="A105">
            <v>26359</v>
          </cell>
          <cell r="B105">
            <v>10.9</v>
          </cell>
          <cell r="C105">
            <v>10.8</v>
          </cell>
          <cell r="D105">
            <v>10.8</v>
          </cell>
          <cell r="E105">
            <v>10.4</v>
          </cell>
          <cell r="F105">
            <v>10.8</v>
          </cell>
          <cell r="G105">
            <v>11.1</v>
          </cell>
          <cell r="I105">
            <v>10.9</v>
          </cell>
          <cell r="J105">
            <v>10.8</v>
          </cell>
          <cell r="K105">
            <v>7.9</v>
          </cell>
          <cell r="L105">
            <v>5.9</v>
          </cell>
          <cell r="M105">
            <v>6.9</v>
          </cell>
          <cell r="N105">
            <v>6.1</v>
          </cell>
          <cell r="O105">
            <v>6.9</v>
          </cell>
          <cell r="P105">
            <v>7.8</v>
          </cell>
          <cell r="R105">
            <v>5.8</v>
          </cell>
          <cell r="S105">
            <v>6.9</v>
          </cell>
          <cell r="T105">
            <v>0.9</v>
          </cell>
          <cell r="U105">
            <v>0.9</v>
          </cell>
          <cell r="V105">
            <v>0.9</v>
          </cell>
          <cell r="W105">
            <v>1</v>
          </cell>
          <cell r="X105">
            <v>1.9</v>
          </cell>
          <cell r="Y105">
            <v>0.9</v>
          </cell>
          <cell r="AA105">
            <v>0.9</v>
          </cell>
          <cell r="AB105">
            <v>0.9</v>
          </cell>
        </row>
        <row r="106">
          <cell r="A106">
            <v>26451</v>
          </cell>
          <cell r="B106">
            <v>11.1</v>
          </cell>
          <cell r="C106">
            <v>11</v>
          </cell>
          <cell r="D106">
            <v>10.9</v>
          </cell>
          <cell r="E106">
            <v>10.5</v>
          </cell>
          <cell r="F106">
            <v>10.9</v>
          </cell>
          <cell r="G106">
            <v>11.1</v>
          </cell>
          <cell r="I106">
            <v>11</v>
          </cell>
          <cell r="J106">
            <v>10.9</v>
          </cell>
          <cell r="K106">
            <v>7.8</v>
          </cell>
          <cell r="L106">
            <v>6.8</v>
          </cell>
          <cell r="M106">
            <v>5.8</v>
          </cell>
          <cell r="N106">
            <v>5</v>
          </cell>
          <cell r="O106">
            <v>5.8</v>
          </cell>
          <cell r="P106">
            <v>5.7</v>
          </cell>
          <cell r="R106">
            <v>4.8</v>
          </cell>
          <cell r="S106">
            <v>6.9</v>
          </cell>
          <cell r="T106">
            <v>1.8</v>
          </cell>
          <cell r="U106">
            <v>1.9</v>
          </cell>
          <cell r="V106">
            <v>0.9</v>
          </cell>
          <cell r="W106">
            <v>1</v>
          </cell>
          <cell r="X106">
            <v>0.9</v>
          </cell>
          <cell r="Y106">
            <v>0</v>
          </cell>
          <cell r="AA106">
            <v>0.9</v>
          </cell>
          <cell r="AB106">
            <v>0.9</v>
          </cell>
        </row>
        <row r="107">
          <cell r="A107">
            <v>26543</v>
          </cell>
          <cell r="B107">
            <v>11.2</v>
          </cell>
          <cell r="C107">
            <v>11.1</v>
          </cell>
          <cell r="D107">
            <v>10.9</v>
          </cell>
          <cell r="E107">
            <v>10.7</v>
          </cell>
          <cell r="F107">
            <v>11</v>
          </cell>
          <cell r="G107">
            <v>11.3</v>
          </cell>
          <cell r="I107">
            <v>11.2</v>
          </cell>
          <cell r="J107">
            <v>11.1</v>
          </cell>
          <cell r="K107">
            <v>5.7</v>
          </cell>
          <cell r="L107">
            <v>5.7</v>
          </cell>
          <cell r="M107">
            <v>4.8</v>
          </cell>
          <cell r="N107">
            <v>5.9</v>
          </cell>
          <cell r="O107">
            <v>5.8</v>
          </cell>
          <cell r="P107">
            <v>5.6</v>
          </cell>
          <cell r="R107">
            <v>4.7</v>
          </cell>
          <cell r="S107">
            <v>5.7</v>
          </cell>
          <cell r="T107">
            <v>0.9</v>
          </cell>
          <cell r="U107">
            <v>0.9</v>
          </cell>
          <cell r="V107">
            <v>0</v>
          </cell>
          <cell r="W107">
            <v>1.9</v>
          </cell>
          <cell r="X107">
            <v>0.9</v>
          </cell>
          <cell r="Y107">
            <v>1.8</v>
          </cell>
          <cell r="AA107">
            <v>1.8</v>
          </cell>
          <cell r="AB107">
            <v>1.8</v>
          </cell>
        </row>
        <row r="108">
          <cell r="A108">
            <v>26634</v>
          </cell>
          <cell r="B108">
            <v>11.3</v>
          </cell>
          <cell r="C108">
            <v>11.2</v>
          </cell>
          <cell r="D108">
            <v>11.1</v>
          </cell>
          <cell r="E108">
            <v>10.8</v>
          </cell>
          <cell r="F108">
            <v>11.1</v>
          </cell>
          <cell r="G108">
            <v>11.4</v>
          </cell>
          <cell r="I108">
            <v>11.3</v>
          </cell>
          <cell r="J108">
            <v>11.2</v>
          </cell>
          <cell r="K108">
            <v>4.5999999999999996</v>
          </cell>
          <cell r="L108">
            <v>4.7</v>
          </cell>
          <cell r="M108">
            <v>3.7</v>
          </cell>
          <cell r="N108">
            <v>4.9000000000000004</v>
          </cell>
          <cell r="O108">
            <v>4.7</v>
          </cell>
          <cell r="P108">
            <v>3.6</v>
          </cell>
          <cell r="R108">
            <v>4.5999999999999996</v>
          </cell>
          <cell r="S108">
            <v>4.7</v>
          </cell>
          <cell r="T108">
            <v>0.9</v>
          </cell>
          <cell r="U108">
            <v>0.9</v>
          </cell>
          <cell r="V108">
            <v>1.8</v>
          </cell>
          <cell r="W108">
            <v>0.9</v>
          </cell>
          <cell r="X108">
            <v>0.9</v>
          </cell>
          <cell r="Y108">
            <v>0.9</v>
          </cell>
          <cell r="AA108">
            <v>0.9</v>
          </cell>
          <cell r="AB108">
            <v>0.9</v>
          </cell>
        </row>
        <row r="109">
          <cell r="A109">
            <v>26724</v>
          </cell>
          <cell r="B109">
            <v>11.6</v>
          </cell>
          <cell r="C109">
            <v>11.5</v>
          </cell>
          <cell r="D109">
            <v>11.4</v>
          </cell>
          <cell r="E109">
            <v>11</v>
          </cell>
          <cell r="F109">
            <v>11.3</v>
          </cell>
          <cell r="G109">
            <v>11.6</v>
          </cell>
          <cell r="I109">
            <v>11.5</v>
          </cell>
          <cell r="J109">
            <v>11.4</v>
          </cell>
          <cell r="K109">
            <v>6.4</v>
          </cell>
          <cell r="L109">
            <v>6.5</v>
          </cell>
          <cell r="M109">
            <v>5.6</v>
          </cell>
          <cell r="N109">
            <v>5.8</v>
          </cell>
          <cell r="O109">
            <v>4.5999999999999996</v>
          </cell>
          <cell r="P109">
            <v>4.5</v>
          </cell>
          <cell r="R109">
            <v>5.5</v>
          </cell>
          <cell r="S109">
            <v>5.6</v>
          </cell>
          <cell r="T109">
            <v>2.7</v>
          </cell>
          <cell r="U109">
            <v>2.7</v>
          </cell>
          <cell r="V109">
            <v>2.7</v>
          </cell>
          <cell r="W109">
            <v>1.9</v>
          </cell>
          <cell r="X109">
            <v>1.8</v>
          </cell>
          <cell r="Y109">
            <v>1.8</v>
          </cell>
          <cell r="AA109">
            <v>1.8</v>
          </cell>
          <cell r="AB109">
            <v>1.8</v>
          </cell>
        </row>
        <row r="110">
          <cell r="A110">
            <v>26816</v>
          </cell>
          <cell r="B110">
            <v>11.9</v>
          </cell>
          <cell r="C110">
            <v>11.9</v>
          </cell>
          <cell r="D110">
            <v>11.7</v>
          </cell>
          <cell r="E110">
            <v>11.4</v>
          </cell>
          <cell r="F110">
            <v>11.6</v>
          </cell>
          <cell r="G110">
            <v>12</v>
          </cell>
          <cell r="I110">
            <v>11.9</v>
          </cell>
          <cell r="J110">
            <v>11.8</v>
          </cell>
          <cell r="K110">
            <v>7.2</v>
          </cell>
          <cell r="L110">
            <v>8.1999999999999993</v>
          </cell>
          <cell r="M110">
            <v>7.3</v>
          </cell>
          <cell r="N110">
            <v>8.6</v>
          </cell>
          <cell r="O110">
            <v>6.4</v>
          </cell>
          <cell r="P110">
            <v>8.1</v>
          </cell>
          <cell r="R110">
            <v>8.1999999999999993</v>
          </cell>
          <cell r="S110">
            <v>8.3000000000000007</v>
          </cell>
          <cell r="T110">
            <v>2.6</v>
          </cell>
          <cell r="U110">
            <v>3.5</v>
          </cell>
          <cell r="V110">
            <v>2.6</v>
          </cell>
          <cell r="W110">
            <v>3.6</v>
          </cell>
          <cell r="X110">
            <v>2.7</v>
          </cell>
          <cell r="Y110">
            <v>3.4</v>
          </cell>
          <cell r="AA110">
            <v>3.5</v>
          </cell>
          <cell r="AB110">
            <v>3.5</v>
          </cell>
        </row>
        <row r="111">
          <cell r="A111">
            <v>26908</v>
          </cell>
          <cell r="B111">
            <v>12.3</v>
          </cell>
          <cell r="C111">
            <v>12.3</v>
          </cell>
          <cell r="D111">
            <v>12.2</v>
          </cell>
          <cell r="E111">
            <v>11.8</v>
          </cell>
          <cell r="F111">
            <v>11.9</v>
          </cell>
          <cell r="G111">
            <v>12.3</v>
          </cell>
          <cell r="I111">
            <v>12.3</v>
          </cell>
          <cell r="J111">
            <v>12.2</v>
          </cell>
          <cell r="K111">
            <v>9.8000000000000007</v>
          </cell>
          <cell r="L111">
            <v>10.8</v>
          </cell>
          <cell r="M111">
            <v>11.9</v>
          </cell>
          <cell r="N111">
            <v>10.3</v>
          </cell>
          <cell r="O111">
            <v>8.1999999999999993</v>
          </cell>
          <cell r="P111">
            <v>8.8000000000000007</v>
          </cell>
          <cell r="R111">
            <v>9.8000000000000007</v>
          </cell>
          <cell r="S111">
            <v>9.9</v>
          </cell>
          <cell r="T111">
            <v>3.4</v>
          </cell>
          <cell r="U111">
            <v>3.4</v>
          </cell>
          <cell r="V111">
            <v>4.3</v>
          </cell>
          <cell r="W111">
            <v>3.5</v>
          </cell>
          <cell r="X111">
            <v>2.6</v>
          </cell>
          <cell r="Y111">
            <v>2.5</v>
          </cell>
          <cell r="AA111">
            <v>3.4</v>
          </cell>
          <cell r="AB111">
            <v>3.4</v>
          </cell>
        </row>
        <row r="112">
          <cell r="A112">
            <v>26999</v>
          </cell>
          <cell r="B112">
            <v>12.8</v>
          </cell>
          <cell r="C112">
            <v>12.7</v>
          </cell>
          <cell r="D112">
            <v>12.7</v>
          </cell>
          <cell r="E112">
            <v>12.3</v>
          </cell>
          <cell r="F112">
            <v>12.3</v>
          </cell>
          <cell r="G112">
            <v>12.9</v>
          </cell>
          <cell r="I112">
            <v>12.8</v>
          </cell>
          <cell r="J112">
            <v>12.6</v>
          </cell>
          <cell r="K112">
            <v>13.3</v>
          </cell>
          <cell r="L112">
            <v>13.4</v>
          </cell>
          <cell r="M112">
            <v>14.4</v>
          </cell>
          <cell r="N112">
            <v>13.9</v>
          </cell>
          <cell r="O112">
            <v>10.8</v>
          </cell>
          <cell r="P112">
            <v>13.2</v>
          </cell>
          <cell r="R112">
            <v>13.3</v>
          </cell>
          <cell r="S112">
            <v>12.5</v>
          </cell>
          <cell r="T112">
            <v>4.0999999999999996</v>
          </cell>
          <cell r="U112">
            <v>3.3</v>
          </cell>
          <cell r="V112">
            <v>4.0999999999999996</v>
          </cell>
          <cell r="W112">
            <v>4.2</v>
          </cell>
          <cell r="X112">
            <v>3.4</v>
          </cell>
          <cell r="Y112">
            <v>4.9000000000000004</v>
          </cell>
          <cell r="AA112">
            <v>4.0999999999999996</v>
          </cell>
          <cell r="AB112">
            <v>3.3</v>
          </cell>
        </row>
        <row r="113">
          <cell r="A113">
            <v>27089</v>
          </cell>
          <cell r="B113">
            <v>13.1</v>
          </cell>
          <cell r="C113">
            <v>13</v>
          </cell>
          <cell r="D113">
            <v>13</v>
          </cell>
          <cell r="E113">
            <v>12.6</v>
          </cell>
          <cell r="F113">
            <v>12.5</v>
          </cell>
          <cell r="G113">
            <v>13.1</v>
          </cell>
          <cell r="I113">
            <v>13.2</v>
          </cell>
          <cell r="J113">
            <v>13</v>
          </cell>
          <cell r="K113">
            <v>12.9</v>
          </cell>
          <cell r="L113">
            <v>13</v>
          </cell>
          <cell r="M113">
            <v>14</v>
          </cell>
          <cell r="N113">
            <v>14.5</v>
          </cell>
          <cell r="O113">
            <v>10.6</v>
          </cell>
          <cell r="P113">
            <v>12.9</v>
          </cell>
          <cell r="R113">
            <v>14.8</v>
          </cell>
          <cell r="S113">
            <v>14</v>
          </cell>
          <cell r="T113">
            <v>2.2999999999999998</v>
          </cell>
          <cell r="U113">
            <v>2.4</v>
          </cell>
          <cell r="V113">
            <v>2.4</v>
          </cell>
          <cell r="W113">
            <v>2.4</v>
          </cell>
          <cell r="X113">
            <v>1.6</v>
          </cell>
          <cell r="Y113">
            <v>1.6</v>
          </cell>
          <cell r="AA113">
            <v>3.1</v>
          </cell>
          <cell r="AB113">
            <v>3.2</v>
          </cell>
        </row>
        <row r="114">
          <cell r="A114">
            <v>27181</v>
          </cell>
          <cell r="B114">
            <v>13.6</v>
          </cell>
          <cell r="C114">
            <v>13.6</v>
          </cell>
          <cell r="D114">
            <v>13.4</v>
          </cell>
          <cell r="E114">
            <v>13.2</v>
          </cell>
          <cell r="F114">
            <v>13</v>
          </cell>
          <cell r="G114">
            <v>13.7</v>
          </cell>
          <cell r="I114">
            <v>13.6</v>
          </cell>
          <cell r="J114">
            <v>13.5</v>
          </cell>
          <cell r="K114">
            <v>14.3</v>
          </cell>
          <cell r="L114">
            <v>14.3</v>
          </cell>
          <cell r="M114">
            <v>14.5</v>
          </cell>
          <cell r="N114">
            <v>15.8</v>
          </cell>
          <cell r="O114">
            <v>12.1</v>
          </cell>
          <cell r="P114">
            <v>14.2</v>
          </cell>
          <cell r="R114">
            <v>14.3</v>
          </cell>
          <cell r="S114">
            <v>14.4</v>
          </cell>
          <cell r="T114">
            <v>3.8</v>
          </cell>
          <cell r="U114">
            <v>4.5999999999999996</v>
          </cell>
          <cell r="V114">
            <v>3.1</v>
          </cell>
          <cell r="W114">
            <v>4.8</v>
          </cell>
          <cell r="X114">
            <v>4</v>
          </cell>
          <cell r="Y114">
            <v>4.5999999999999996</v>
          </cell>
          <cell r="AA114">
            <v>3</v>
          </cell>
          <cell r="AB114">
            <v>3.8</v>
          </cell>
        </row>
        <row r="115">
          <cell r="A115">
            <v>27273</v>
          </cell>
          <cell r="B115">
            <v>14.4</v>
          </cell>
          <cell r="C115">
            <v>14.3</v>
          </cell>
          <cell r="D115">
            <v>14.2</v>
          </cell>
          <cell r="E115">
            <v>13.8</v>
          </cell>
          <cell r="F115">
            <v>13.6</v>
          </cell>
          <cell r="G115">
            <v>14.4</v>
          </cell>
          <cell r="I115">
            <v>14.3</v>
          </cell>
          <cell r="J115">
            <v>14.2</v>
          </cell>
          <cell r="K115">
            <v>17.100000000000001</v>
          </cell>
          <cell r="L115">
            <v>16.3</v>
          </cell>
          <cell r="M115">
            <v>16.399999999999999</v>
          </cell>
          <cell r="N115">
            <v>16.899999999999999</v>
          </cell>
          <cell r="O115">
            <v>14.3</v>
          </cell>
          <cell r="P115">
            <v>17.100000000000001</v>
          </cell>
          <cell r="R115">
            <v>16.3</v>
          </cell>
          <cell r="S115">
            <v>16.399999999999999</v>
          </cell>
          <cell r="T115">
            <v>5.9</v>
          </cell>
          <cell r="U115">
            <v>5.0999999999999996</v>
          </cell>
          <cell r="V115">
            <v>6</v>
          </cell>
          <cell r="W115">
            <v>4.5</v>
          </cell>
          <cell r="X115">
            <v>4.5999999999999996</v>
          </cell>
          <cell r="Y115">
            <v>5.0999999999999996</v>
          </cell>
          <cell r="AA115">
            <v>5.0999999999999996</v>
          </cell>
          <cell r="AB115">
            <v>5.2</v>
          </cell>
        </row>
        <row r="116">
          <cell r="A116">
            <v>27364</v>
          </cell>
          <cell r="B116">
            <v>14.9</v>
          </cell>
          <cell r="C116">
            <v>14.7</v>
          </cell>
          <cell r="D116">
            <v>14.6</v>
          </cell>
          <cell r="E116">
            <v>14.4</v>
          </cell>
          <cell r="F116">
            <v>14.4</v>
          </cell>
          <cell r="G116">
            <v>15.1</v>
          </cell>
          <cell r="I116">
            <v>14.8</v>
          </cell>
          <cell r="J116">
            <v>14.7</v>
          </cell>
          <cell r="K116">
            <v>16.399999999999999</v>
          </cell>
          <cell r="L116">
            <v>15.7</v>
          </cell>
          <cell r="M116">
            <v>15</v>
          </cell>
          <cell r="N116">
            <v>17.100000000000001</v>
          </cell>
          <cell r="O116">
            <v>17.100000000000001</v>
          </cell>
          <cell r="P116">
            <v>17.100000000000001</v>
          </cell>
          <cell r="R116">
            <v>15.6</v>
          </cell>
          <cell r="S116">
            <v>16.7</v>
          </cell>
          <cell r="T116">
            <v>3.5</v>
          </cell>
          <cell r="U116">
            <v>2.8</v>
          </cell>
          <cell r="V116">
            <v>2.8</v>
          </cell>
          <cell r="W116">
            <v>4.3</v>
          </cell>
          <cell r="X116">
            <v>5.9</v>
          </cell>
          <cell r="Y116">
            <v>4.9000000000000004</v>
          </cell>
          <cell r="AA116">
            <v>3.5</v>
          </cell>
          <cell r="AB116">
            <v>3.5</v>
          </cell>
        </row>
        <row r="117">
          <cell r="A117">
            <v>27454</v>
          </cell>
          <cell r="B117">
            <v>15.3</v>
          </cell>
          <cell r="C117">
            <v>15.4</v>
          </cell>
          <cell r="D117">
            <v>15</v>
          </cell>
          <cell r="E117">
            <v>15.1</v>
          </cell>
          <cell r="F117">
            <v>15</v>
          </cell>
          <cell r="G117">
            <v>15.4</v>
          </cell>
          <cell r="I117">
            <v>15.1</v>
          </cell>
          <cell r="J117">
            <v>15.3</v>
          </cell>
          <cell r="K117">
            <v>16.8</v>
          </cell>
          <cell r="L117">
            <v>18.5</v>
          </cell>
          <cell r="M117">
            <v>15.4</v>
          </cell>
          <cell r="N117">
            <v>19.8</v>
          </cell>
          <cell r="O117">
            <v>20</v>
          </cell>
          <cell r="P117">
            <v>17.600000000000001</v>
          </cell>
          <cell r="R117">
            <v>14.4</v>
          </cell>
          <cell r="S117">
            <v>17.7</v>
          </cell>
          <cell r="T117">
            <v>2.7</v>
          </cell>
          <cell r="U117">
            <v>4.8</v>
          </cell>
          <cell r="V117">
            <v>2.7</v>
          </cell>
          <cell r="W117">
            <v>4.9000000000000004</v>
          </cell>
          <cell r="X117">
            <v>4.2</v>
          </cell>
          <cell r="Y117">
            <v>2</v>
          </cell>
          <cell r="AA117">
            <v>2</v>
          </cell>
          <cell r="AB117">
            <v>4.0999999999999996</v>
          </cell>
        </row>
        <row r="118">
          <cell r="A118">
            <v>27546</v>
          </cell>
          <cell r="B118">
            <v>15.9</v>
          </cell>
          <cell r="C118">
            <v>15.9</v>
          </cell>
          <cell r="D118">
            <v>15.4</v>
          </cell>
          <cell r="E118">
            <v>15.6</v>
          </cell>
          <cell r="F118">
            <v>15.6</v>
          </cell>
          <cell r="G118">
            <v>15.9</v>
          </cell>
          <cell r="I118">
            <v>15.8</v>
          </cell>
          <cell r="J118">
            <v>15.8</v>
          </cell>
          <cell r="K118">
            <v>16.899999999999999</v>
          </cell>
          <cell r="L118">
            <v>16.899999999999999</v>
          </cell>
          <cell r="M118">
            <v>14.9</v>
          </cell>
          <cell r="N118">
            <v>18.2</v>
          </cell>
          <cell r="O118">
            <v>20</v>
          </cell>
          <cell r="P118">
            <v>16.100000000000001</v>
          </cell>
          <cell r="R118">
            <v>16.2</v>
          </cell>
          <cell r="S118">
            <v>17</v>
          </cell>
          <cell r="T118">
            <v>3.9</v>
          </cell>
          <cell r="U118">
            <v>3.2</v>
          </cell>
          <cell r="V118">
            <v>2.7</v>
          </cell>
          <cell r="W118">
            <v>3.3</v>
          </cell>
          <cell r="X118">
            <v>4</v>
          </cell>
          <cell r="Y118">
            <v>3.2</v>
          </cell>
          <cell r="AA118">
            <v>4.5999999999999996</v>
          </cell>
          <cell r="AB118">
            <v>3.3</v>
          </cell>
        </row>
        <row r="119">
          <cell r="A119">
            <v>27638</v>
          </cell>
          <cell r="B119">
            <v>16.100000000000001</v>
          </cell>
          <cell r="C119">
            <v>15.9</v>
          </cell>
          <cell r="D119">
            <v>15.7</v>
          </cell>
          <cell r="E119">
            <v>15.5</v>
          </cell>
          <cell r="F119">
            <v>15.6</v>
          </cell>
          <cell r="G119">
            <v>16.100000000000001</v>
          </cell>
          <cell r="I119">
            <v>15.7</v>
          </cell>
          <cell r="J119">
            <v>15.9</v>
          </cell>
          <cell r="K119">
            <v>11.8</v>
          </cell>
          <cell r="L119">
            <v>11.2</v>
          </cell>
          <cell r="M119">
            <v>10.6</v>
          </cell>
          <cell r="N119">
            <v>12.3</v>
          </cell>
          <cell r="O119">
            <v>14.7</v>
          </cell>
          <cell r="P119">
            <v>11.8</v>
          </cell>
          <cell r="R119">
            <v>9.8000000000000007</v>
          </cell>
          <cell r="S119">
            <v>12</v>
          </cell>
          <cell r="T119">
            <v>1.3</v>
          </cell>
          <cell r="U119">
            <v>0</v>
          </cell>
          <cell r="V119">
            <v>1.9</v>
          </cell>
          <cell r="W119">
            <v>-0.6</v>
          </cell>
          <cell r="X119">
            <v>0</v>
          </cell>
          <cell r="Y119">
            <v>1.3</v>
          </cell>
          <cell r="AA119">
            <v>-0.6</v>
          </cell>
          <cell r="AB119">
            <v>0.6</v>
          </cell>
        </row>
        <row r="120">
          <cell r="A120">
            <v>27729</v>
          </cell>
          <cell r="B120">
            <v>16.899999999999999</v>
          </cell>
          <cell r="C120">
            <v>16.899999999999999</v>
          </cell>
          <cell r="D120">
            <v>16.7</v>
          </cell>
          <cell r="E120">
            <v>16.3</v>
          </cell>
          <cell r="F120">
            <v>16.5</v>
          </cell>
          <cell r="G120">
            <v>17.3</v>
          </cell>
          <cell r="I120">
            <v>17</v>
          </cell>
          <cell r="J120">
            <v>16.8</v>
          </cell>
          <cell r="K120">
            <v>13.4</v>
          </cell>
          <cell r="L120">
            <v>15</v>
          </cell>
          <cell r="M120">
            <v>14.4</v>
          </cell>
          <cell r="N120">
            <v>13.2</v>
          </cell>
          <cell r="O120">
            <v>14.6</v>
          </cell>
          <cell r="P120">
            <v>14.6</v>
          </cell>
          <cell r="R120">
            <v>14.9</v>
          </cell>
          <cell r="S120">
            <v>14.3</v>
          </cell>
          <cell r="T120">
            <v>5</v>
          </cell>
          <cell r="U120">
            <v>6.3</v>
          </cell>
          <cell r="V120">
            <v>6.4</v>
          </cell>
          <cell r="W120">
            <v>5.2</v>
          </cell>
          <cell r="X120">
            <v>5.8</v>
          </cell>
          <cell r="Y120">
            <v>7.5</v>
          </cell>
          <cell r="AA120">
            <v>8.3000000000000007</v>
          </cell>
          <cell r="AB120">
            <v>5.7</v>
          </cell>
        </row>
        <row r="121">
          <cell r="A121">
            <v>27820</v>
          </cell>
          <cell r="B121">
            <v>17.399999999999999</v>
          </cell>
          <cell r="C121">
            <v>17.3</v>
          </cell>
          <cell r="D121">
            <v>17.100000000000001</v>
          </cell>
          <cell r="E121">
            <v>16.899999999999999</v>
          </cell>
          <cell r="F121">
            <v>17.100000000000001</v>
          </cell>
          <cell r="G121">
            <v>17.7</v>
          </cell>
          <cell r="I121">
            <v>17.399999999999999</v>
          </cell>
          <cell r="J121">
            <v>17.3</v>
          </cell>
          <cell r="K121">
            <v>13.7</v>
          </cell>
          <cell r="L121">
            <v>12.3</v>
          </cell>
          <cell r="M121">
            <v>14</v>
          </cell>
          <cell r="N121">
            <v>11.9</v>
          </cell>
          <cell r="O121">
            <v>14</v>
          </cell>
          <cell r="P121">
            <v>14.9</v>
          </cell>
          <cell r="R121">
            <v>15.2</v>
          </cell>
          <cell r="S121">
            <v>13.1</v>
          </cell>
          <cell r="T121">
            <v>3</v>
          </cell>
          <cell r="U121">
            <v>2.4</v>
          </cell>
          <cell r="V121">
            <v>2.4</v>
          </cell>
          <cell r="W121">
            <v>3.7</v>
          </cell>
          <cell r="X121">
            <v>3.6</v>
          </cell>
          <cell r="Y121">
            <v>2.2999999999999998</v>
          </cell>
          <cell r="AA121">
            <v>2.4</v>
          </cell>
          <cell r="AB121">
            <v>3</v>
          </cell>
        </row>
        <row r="122">
          <cell r="A122">
            <v>27912</v>
          </cell>
          <cell r="B122">
            <v>17.8</v>
          </cell>
          <cell r="C122">
            <v>17.8</v>
          </cell>
          <cell r="D122">
            <v>17.600000000000001</v>
          </cell>
          <cell r="E122">
            <v>17.399999999999999</v>
          </cell>
          <cell r="F122">
            <v>17.7</v>
          </cell>
          <cell r="G122">
            <v>18.3</v>
          </cell>
          <cell r="I122">
            <v>18</v>
          </cell>
          <cell r="J122">
            <v>17.7</v>
          </cell>
          <cell r="K122">
            <v>11.9</v>
          </cell>
          <cell r="L122">
            <v>11.9</v>
          </cell>
          <cell r="M122">
            <v>14.3</v>
          </cell>
          <cell r="N122">
            <v>11.5</v>
          </cell>
          <cell r="O122">
            <v>13.5</v>
          </cell>
          <cell r="P122">
            <v>15.1</v>
          </cell>
          <cell r="R122">
            <v>13.9</v>
          </cell>
          <cell r="S122">
            <v>12</v>
          </cell>
          <cell r="T122">
            <v>2.2999999999999998</v>
          </cell>
          <cell r="U122">
            <v>2.9</v>
          </cell>
          <cell r="V122">
            <v>2.9</v>
          </cell>
          <cell r="W122">
            <v>3</v>
          </cell>
          <cell r="X122">
            <v>3.5</v>
          </cell>
          <cell r="Y122">
            <v>3.4</v>
          </cell>
          <cell r="AA122">
            <v>3.4</v>
          </cell>
          <cell r="AB122">
            <v>2.2999999999999998</v>
          </cell>
        </row>
        <row r="123">
          <cell r="A123">
            <v>28004</v>
          </cell>
          <cell r="B123">
            <v>18.100000000000001</v>
          </cell>
          <cell r="C123">
            <v>18.2</v>
          </cell>
          <cell r="D123">
            <v>18</v>
          </cell>
          <cell r="E123">
            <v>17.899999999999999</v>
          </cell>
          <cell r="F123">
            <v>18.2</v>
          </cell>
          <cell r="G123">
            <v>18.7</v>
          </cell>
          <cell r="I123">
            <v>18.399999999999999</v>
          </cell>
          <cell r="J123">
            <v>18.100000000000001</v>
          </cell>
          <cell r="K123">
            <v>12.4</v>
          </cell>
          <cell r="L123">
            <v>14.5</v>
          </cell>
          <cell r="M123">
            <v>14.6</v>
          </cell>
          <cell r="N123">
            <v>15.5</v>
          </cell>
          <cell r="O123">
            <v>16.7</v>
          </cell>
          <cell r="P123">
            <v>16.100000000000001</v>
          </cell>
          <cell r="R123">
            <v>17.2</v>
          </cell>
          <cell r="S123">
            <v>13.8</v>
          </cell>
          <cell r="T123">
            <v>1.7</v>
          </cell>
          <cell r="U123">
            <v>2.2000000000000002</v>
          </cell>
          <cell r="V123">
            <v>2.2999999999999998</v>
          </cell>
          <cell r="W123">
            <v>2.9</v>
          </cell>
          <cell r="X123">
            <v>2.8</v>
          </cell>
          <cell r="Y123">
            <v>2.2000000000000002</v>
          </cell>
          <cell r="AA123">
            <v>2.2000000000000002</v>
          </cell>
          <cell r="AB123">
            <v>2.2999999999999998</v>
          </cell>
        </row>
        <row r="124">
          <cell r="A124">
            <v>28095</v>
          </cell>
          <cell r="B124">
            <v>19.100000000000001</v>
          </cell>
          <cell r="C124">
            <v>19.3</v>
          </cell>
          <cell r="D124">
            <v>19.100000000000001</v>
          </cell>
          <cell r="E124">
            <v>19.100000000000001</v>
          </cell>
          <cell r="F124">
            <v>19.3</v>
          </cell>
          <cell r="G124">
            <v>19.8</v>
          </cell>
          <cell r="I124">
            <v>19.399999999999999</v>
          </cell>
          <cell r="J124">
            <v>19.2</v>
          </cell>
          <cell r="K124">
            <v>13</v>
          </cell>
          <cell r="L124">
            <v>14.2</v>
          </cell>
          <cell r="M124">
            <v>14.4</v>
          </cell>
          <cell r="N124">
            <v>17.2</v>
          </cell>
          <cell r="O124">
            <v>17</v>
          </cell>
          <cell r="P124">
            <v>14.5</v>
          </cell>
          <cell r="R124">
            <v>14.1</v>
          </cell>
          <cell r="S124">
            <v>14.3</v>
          </cell>
          <cell r="T124">
            <v>5.5</v>
          </cell>
          <cell r="U124">
            <v>6</v>
          </cell>
          <cell r="V124">
            <v>6.1</v>
          </cell>
          <cell r="W124">
            <v>6.7</v>
          </cell>
          <cell r="X124">
            <v>6</v>
          </cell>
          <cell r="Y124">
            <v>5.9</v>
          </cell>
          <cell r="AA124">
            <v>5.4</v>
          </cell>
          <cell r="AB124">
            <v>6.1</v>
          </cell>
        </row>
        <row r="125">
          <cell r="A125">
            <v>28185</v>
          </cell>
          <cell r="B125">
            <v>19.5</v>
          </cell>
          <cell r="C125">
            <v>19.8</v>
          </cell>
          <cell r="D125">
            <v>19.5</v>
          </cell>
          <cell r="E125">
            <v>19.5</v>
          </cell>
          <cell r="F125">
            <v>19.8</v>
          </cell>
          <cell r="G125">
            <v>20.2</v>
          </cell>
          <cell r="I125">
            <v>19.7</v>
          </cell>
          <cell r="J125">
            <v>19.600000000000001</v>
          </cell>
          <cell r="K125">
            <v>12.1</v>
          </cell>
          <cell r="L125">
            <v>14.5</v>
          </cell>
          <cell r="M125">
            <v>14</v>
          </cell>
          <cell r="N125">
            <v>15.4</v>
          </cell>
          <cell r="O125">
            <v>15.8</v>
          </cell>
          <cell r="P125">
            <v>14.1</v>
          </cell>
          <cell r="R125">
            <v>13.2</v>
          </cell>
          <cell r="S125">
            <v>13.3</v>
          </cell>
          <cell r="T125">
            <v>2.1</v>
          </cell>
          <cell r="U125">
            <v>2.6</v>
          </cell>
          <cell r="V125">
            <v>2.1</v>
          </cell>
          <cell r="W125">
            <v>2.1</v>
          </cell>
          <cell r="X125">
            <v>2.6</v>
          </cell>
          <cell r="Y125">
            <v>2</v>
          </cell>
          <cell r="AA125">
            <v>1.5</v>
          </cell>
          <cell r="AB125">
            <v>2.1</v>
          </cell>
        </row>
        <row r="126">
          <cell r="A126">
            <v>28277</v>
          </cell>
          <cell r="B126">
            <v>19.899999999999999</v>
          </cell>
          <cell r="C126">
            <v>20.399999999999999</v>
          </cell>
          <cell r="D126">
            <v>19.899999999999999</v>
          </cell>
          <cell r="E126">
            <v>19.899999999999999</v>
          </cell>
          <cell r="F126">
            <v>20.2</v>
          </cell>
          <cell r="G126">
            <v>20.7</v>
          </cell>
          <cell r="I126">
            <v>20</v>
          </cell>
          <cell r="J126">
            <v>20.100000000000001</v>
          </cell>
          <cell r="K126">
            <v>11.8</v>
          </cell>
          <cell r="L126">
            <v>14.6</v>
          </cell>
          <cell r="M126">
            <v>13.1</v>
          </cell>
          <cell r="N126">
            <v>14.4</v>
          </cell>
          <cell r="O126">
            <v>14.1</v>
          </cell>
          <cell r="P126">
            <v>13.1</v>
          </cell>
          <cell r="R126">
            <v>11.1</v>
          </cell>
          <cell r="S126">
            <v>13.6</v>
          </cell>
          <cell r="T126">
            <v>2.1</v>
          </cell>
          <cell r="U126">
            <v>3</v>
          </cell>
          <cell r="V126">
            <v>2.1</v>
          </cell>
          <cell r="W126">
            <v>2.1</v>
          </cell>
          <cell r="X126">
            <v>2</v>
          </cell>
          <cell r="Y126">
            <v>2.5</v>
          </cell>
          <cell r="AA126">
            <v>1.5</v>
          </cell>
          <cell r="AB126">
            <v>2.6</v>
          </cell>
        </row>
        <row r="127">
          <cell r="A127">
            <v>28369</v>
          </cell>
          <cell r="B127">
            <v>20.3</v>
          </cell>
          <cell r="C127">
            <v>20.8</v>
          </cell>
          <cell r="D127">
            <v>20.3</v>
          </cell>
          <cell r="E127">
            <v>20.399999999999999</v>
          </cell>
          <cell r="F127">
            <v>20.7</v>
          </cell>
          <cell r="G127">
            <v>21.2</v>
          </cell>
          <cell r="I127">
            <v>20.399999999999999</v>
          </cell>
          <cell r="J127">
            <v>20.5</v>
          </cell>
          <cell r="K127">
            <v>12.2</v>
          </cell>
          <cell r="L127">
            <v>14.3</v>
          </cell>
          <cell r="M127">
            <v>12.8</v>
          </cell>
          <cell r="N127">
            <v>14</v>
          </cell>
          <cell r="O127">
            <v>13.7</v>
          </cell>
          <cell r="P127">
            <v>13.4</v>
          </cell>
          <cell r="R127">
            <v>10.9</v>
          </cell>
          <cell r="S127">
            <v>13.3</v>
          </cell>
          <cell r="T127">
            <v>2</v>
          </cell>
          <cell r="U127">
            <v>2</v>
          </cell>
          <cell r="V127">
            <v>2</v>
          </cell>
          <cell r="W127">
            <v>2.5</v>
          </cell>
          <cell r="X127">
            <v>2.5</v>
          </cell>
          <cell r="Y127">
            <v>2.4</v>
          </cell>
          <cell r="AA127">
            <v>2</v>
          </cell>
          <cell r="AB127">
            <v>2</v>
          </cell>
        </row>
        <row r="128">
          <cell r="A128">
            <v>28460</v>
          </cell>
          <cell r="B128">
            <v>20.7</v>
          </cell>
          <cell r="C128">
            <v>21.2</v>
          </cell>
          <cell r="D128">
            <v>20.7</v>
          </cell>
          <cell r="E128">
            <v>20.9</v>
          </cell>
          <cell r="F128">
            <v>21.5</v>
          </cell>
          <cell r="G128">
            <v>21.7</v>
          </cell>
          <cell r="I128">
            <v>21.1</v>
          </cell>
          <cell r="J128">
            <v>21</v>
          </cell>
          <cell r="K128">
            <v>8.4</v>
          </cell>
          <cell r="L128">
            <v>9.8000000000000007</v>
          </cell>
          <cell r="M128">
            <v>8.4</v>
          </cell>
          <cell r="N128">
            <v>9.4</v>
          </cell>
          <cell r="O128">
            <v>11.4</v>
          </cell>
          <cell r="P128">
            <v>9.6</v>
          </cell>
          <cell r="R128">
            <v>8.8000000000000007</v>
          </cell>
          <cell r="S128">
            <v>9.4</v>
          </cell>
          <cell r="T128">
            <v>2</v>
          </cell>
          <cell r="U128">
            <v>1.9</v>
          </cell>
          <cell r="V128">
            <v>2</v>
          </cell>
          <cell r="W128">
            <v>2.5</v>
          </cell>
          <cell r="X128">
            <v>3.9</v>
          </cell>
          <cell r="Y128">
            <v>2.4</v>
          </cell>
          <cell r="AA128">
            <v>3.4</v>
          </cell>
          <cell r="AB128">
            <v>2.4</v>
          </cell>
        </row>
        <row r="129">
          <cell r="A129">
            <v>28550</v>
          </cell>
          <cell r="B129">
            <v>21</v>
          </cell>
          <cell r="C129">
            <v>21.5</v>
          </cell>
          <cell r="D129">
            <v>21.1</v>
          </cell>
          <cell r="E129">
            <v>21.1</v>
          </cell>
          <cell r="F129">
            <v>21.7</v>
          </cell>
          <cell r="G129">
            <v>22</v>
          </cell>
          <cell r="I129">
            <v>21.3</v>
          </cell>
          <cell r="J129">
            <v>21.3</v>
          </cell>
          <cell r="K129">
            <v>7.7</v>
          </cell>
          <cell r="L129">
            <v>8.6</v>
          </cell>
          <cell r="M129">
            <v>8.1999999999999993</v>
          </cell>
          <cell r="N129">
            <v>8.1999999999999993</v>
          </cell>
          <cell r="O129">
            <v>9.6</v>
          </cell>
          <cell r="P129">
            <v>8.9</v>
          </cell>
          <cell r="R129">
            <v>8.1</v>
          </cell>
          <cell r="S129">
            <v>8.6999999999999993</v>
          </cell>
          <cell r="T129">
            <v>1.4</v>
          </cell>
          <cell r="U129">
            <v>1.4</v>
          </cell>
          <cell r="V129">
            <v>1.9</v>
          </cell>
          <cell r="W129">
            <v>1</v>
          </cell>
          <cell r="X129">
            <v>0.9</v>
          </cell>
          <cell r="Y129">
            <v>1.4</v>
          </cell>
          <cell r="AA129">
            <v>0.9</v>
          </cell>
          <cell r="AB129">
            <v>1.4</v>
          </cell>
        </row>
        <row r="130">
          <cell r="A130">
            <v>28642</v>
          </cell>
          <cell r="B130">
            <v>21.4</v>
          </cell>
          <cell r="C130">
            <v>22</v>
          </cell>
          <cell r="D130">
            <v>21.5</v>
          </cell>
          <cell r="E130">
            <v>21.5</v>
          </cell>
          <cell r="F130">
            <v>22.1</v>
          </cell>
          <cell r="G130">
            <v>22.4</v>
          </cell>
          <cell r="I130">
            <v>21.6</v>
          </cell>
          <cell r="J130">
            <v>21.7</v>
          </cell>
          <cell r="K130">
            <v>7.5</v>
          </cell>
          <cell r="L130">
            <v>7.8</v>
          </cell>
          <cell r="M130">
            <v>8</v>
          </cell>
          <cell r="N130">
            <v>8</v>
          </cell>
          <cell r="O130">
            <v>9.4</v>
          </cell>
          <cell r="P130">
            <v>8.1999999999999993</v>
          </cell>
          <cell r="R130">
            <v>8</v>
          </cell>
          <cell r="S130">
            <v>8</v>
          </cell>
          <cell r="T130">
            <v>1.9</v>
          </cell>
          <cell r="U130">
            <v>2.2999999999999998</v>
          </cell>
          <cell r="V130">
            <v>1.9</v>
          </cell>
          <cell r="W130">
            <v>1.9</v>
          </cell>
          <cell r="X130">
            <v>1.8</v>
          </cell>
          <cell r="Y130">
            <v>1.8</v>
          </cell>
          <cell r="AA130">
            <v>1.4</v>
          </cell>
          <cell r="AB130">
            <v>1.9</v>
          </cell>
        </row>
        <row r="131">
          <cell r="A131">
            <v>28734</v>
          </cell>
          <cell r="B131">
            <v>21.9</v>
          </cell>
          <cell r="C131">
            <v>22.4</v>
          </cell>
          <cell r="D131">
            <v>21.9</v>
          </cell>
          <cell r="E131">
            <v>22</v>
          </cell>
          <cell r="F131">
            <v>22.5</v>
          </cell>
          <cell r="G131">
            <v>22.7</v>
          </cell>
          <cell r="I131">
            <v>22.1</v>
          </cell>
          <cell r="J131">
            <v>22.1</v>
          </cell>
          <cell r="K131">
            <v>7.9</v>
          </cell>
          <cell r="L131">
            <v>7.7</v>
          </cell>
          <cell r="M131">
            <v>7.9</v>
          </cell>
          <cell r="N131">
            <v>7.8</v>
          </cell>
          <cell r="O131">
            <v>8.6999999999999993</v>
          </cell>
          <cell r="P131">
            <v>7.1</v>
          </cell>
          <cell r="R131">
            <v>8.3000000000000007</v>
          </cell>
          <cell r="S131">
            <v>7.8</v>
          </cell>
          <cell r="T131">
            <v>2.2999999999999998</v>
          </cell>
          <cell r="U131">
            <v>1.8</v>
          </cell>
          <cell r="V131">
            <v>1.9</v>
          </cell>
          <cell r="W131">
            <v>2.2999999999999998</v>
          </cell>
          <cell r="X131">
            <v>1.8</v>
          </cell>
          <cell r="Y131">
            <v>1.3</v>
          </cell>
          <cell r="AA131">
            <v>2.2999999999999998</v>
          </cell>
          <cell r="AB131">
            <v>1.8</v>
          </cell>
        </row>
        <row r="132">
          <cell r="A132">
            <v>28825</v>
          </cell>
          <cell r="B132">
            <v>22.4</v>
          </cell>
          <cell r="C132">
            <v>22.8</v>
          </cell>
          <cell r="D132">
            <v>22.6</v>
          </cell>
          <cell r="E132">
            <v>22.3</v>
          </cell>
          <cell r="F132">
            <v>23</v>
          </cell>
          <cell r="G132">
            <v>23.2</v>
          </cell>
          <cell r="I132">
            <v>22.6</v>
          </cell>
          <cell r="J132">
            <v>22.6</v>
          </cell>
          <cell r="K132">
            <v>8.1999999999999993</v>
          </cell>
          <cell r="L132">
            <v>7.5</v>
          </cell>
          <cell r="M132">
            <v>9.1999999999999993</v>
          </cell>
          <cell r="N132">
            <v>6.7</v>
          </cell>
          <cell r="O132">
            <v>7</v>
          </cell>
          <cell r="P132">
            <v>6.9</v>
          </cell>
          <cell r="R132">
            <v>7.1</v>
          </cell>
          <cell r="S132">
            <v>7.6</v>
          </cell>
          <cell r="T132">
            <v>2.2999999999999998</v>
          </cell>
          <cell r="U132">
            <v>1.8</v>
          </cell>
          <cell r="V132">
            <v>3.2</v>
          </cell>
          <cell r="W132">
            <v>1.4</v>
          </cell>
          <cell r="X132">
            <v>2.2000000000000002</v>
          </cell>
          <cell r="Y132">
            <v>2.2000000000000002</v>
          </cell>
          <cell r="AA132">
            <v>2.2999999999999998</v>
          </cell>
          <cell r="AB132">
            <v>2.2999999999999998</v>
          </cell>
        </row>
        <row r="133">
          <cell r="A133">
            <v>28915</v>
          </cell>
          <cell r="B133">
            <v>22.8</v>
          </cell>
          <cell r="C133">
            <v>23.2</v>
          </cell>
          <cell r="D133">
            <v>22.8</v>
          </cell>
          <cell r="E133">
            <v>22.7</v>
          </cell>
          <cell r="F133">
            <v>23.3</v>
          </cell>
          <cell r="G133">
            <v>23.7</v>
          </cell>
          <cell r="I133">
            <v>23</v>
          </cell>
          <cell r="J133">
            <v>23</v>
          </cell>
          <cell r="K133">
            <v>8.6</v>
          </cell>
          <cell r="L133">
            <v>7.9</v>
          </cell>
          <cell r="M133">
            <v>8.1</v>
          </cell>
          <cell r="N133">
            <v>7.6</v>
          </cell>
          <cell r="O133">
            <v>7.4</v>
          </cell>
          <cell r="P133">
            <v>7.7</v>
          </cell>
          <cell r="R133">
            <v>8</v>
          </cell>
          <cell r="S133">
            <v>8</v>
          </cell>
          <cell r="T133">
            <v>1.8</v>
          </cell>
          <cell r="U133">
            <v>1.8</v>
          </cell>
          <cell r="V133">
            <v>0.9</v>
          </cell>
          <cell r="W133">
            <v>1.8</v>
          </cell>
          <cell r="X133">
            <v>1.3</v>
          </cell>
          <cell r="Y133">
            <v>2.2000000000000002</v>
          </cell>
          <cell r="AA133">
            <v>1.8</v>
          </cell>
          <cell r="AB133">
            <v>1.8</v>
          </cell>
        </row>
        <row r="134">
          <cell r="A134">
            <v>29007</v>
          </cell>
          <cell r="B134">
            <v>23.5</v>
          </cell>
          <cell r="C134">
            <v>23.8</v>
          </cell>
          <cell r="D134">
            <v>23.3</v>
          </cell>
          <cell r="E134">
            <v>23.3</v>
          </cell>
          <cell r="F134">
            <v>24</v>
          </cell>
          <cell r="G134">
            <v>24.4</v>
          </cell>
          <cell r="I134">
            <v>23.7</v>
          </cell>
          <cell r="J134">
            <v>23.6</v>
          </cell>
          <cell r="K134">
            <v>9.8000000000000007</v>
          </cell>
          <cell r="L134">
            <v>8.1999999999999993</v>
          </cell>
          <cell r="M134">
            <v>8.4</v>
          </cell>
          <cell r="N134">
            <v>8.4</v>
          </cell>
          <cell r="O134">
            <v>8.6</v>
          </cell>
          <cell r="P134">
            <v>8.9</v>
          </cell>
          <cell r="R134">
            <v>9.6999999999999993</v>
          </cell>
          <cell r="S134">
            <v>8.8000000000000007</v>
          </cell>
          <cell r="T134">
            <v>3.1</v>
          </cell>
          <cell r="U134">
            <v>2.6</v>
          </cell>
          <cell r="V134">
            <v>2.2000000000000002</v>
          </cell>
          <cell r="W134">
            <v>2.6</v>
          </cell>
          <cell r="X134">
            <v>3</v>
          </cell>
          <cell r="Y134">
            <v>3</v>
          </cell>
          <cell r="AA134">
            <v>3</v>
          </cell>
          <cell r="AB134">
            <v>2.6</v>
          </cell>
        </row>
        <row r="135">
          <cell r="A135">
            <v>29099</v>
          </cell>
          <cell r="B135">
            <v>24.1</v>
          </cell>
          <cell r="C135">
            <v>24.5</v>
          </cell>
          <cell r="D135">
            <v>23.8</v>
          </cell>
          <cell r="E135">
            <v>23.7</v>
          </cell>
          <cell r="F135">
            <v>24.4</v>
          </cell>
          <cell r="G135">
            <v>25</v>
          </cell>
          <cell r="I135">
            <v>24.3</v>
          </cell>
          <cell r="J135">
            <v>24.2</v>
          </cell>
          <cell r="K135">
            <v>10</v>
          </cell>
          <cell r="L135">
            <v>9.4</v>
          </cell>
          <cell r="M135">
            <v>8.6999999999999993</v>
          </cell>
          <cell r="N135">
            <v>7.7</v>
          </cell>
          <cell r="O135">
            <v>8.4</v>
          </cell>
          <cell r="P135">
            <v>10.1</v>
          </cell>
          <cell r="R135">
            <v>10</v>
          </cell>
          <cell r="S135">
            <v>9.5</v>
          </cell>
          <cell r="T135">
            <v>2.6</v>
          </cell>
          <cell r="U135">
            <v>2.9</v>
          </cell>
          <cell r="V135">
            <v>2.1</v>
          </cell>
          <cell r="W135">
            <v>1.7</v>
          </cell>
          <cell r="X135">
            <v>1.7</v>
          </cell>
          <cell r="Y135">
            <v>2.5</v>
          </cell>
          <cell r="AA135">
            <v>2.5</v>
          </cell>
          <cell r="AB135">
            <v>2.5</v>
          </cell>
        </row>
        <row r="136">
          <cell r="A136">
            <v>29190</v>
          </cell>
          <cell r="B136">
            <v>24.7</v>
          </cell>
          <cell r="C136">
            <v>25.1</v>
          </cell>
          <cell r="D136">
            <v>24.6</v>
          </cell>
          <cell r="E136">
            <v>24.6</v>
          </cell>
          <cell r="F136">
            <v>25.2</v>
          </cell>
          <cell r="G136">
            <v>25.7</v>
          </cell>
          <cell r="I136">
            <v>24.9</v>
          </cell>
          <cell r="J136">
            <v>24.9</v>
          </cell>
          <cell r="K136">
            <v>10.3</v>
          </cell>
          <cell r="L136">
            <v>10.1</v>
          </cell>
          <cell r="M136">
            <v>8.8000000000000007</v>
          </cell>
          <cell r="N136">
            <v>10.3</v>
          </cell>
          <cell r="O136">
            <v>9.6</v>
          </cell>
          <cell r="P136">
            <v>10.8</v>
          </cell>
          <cell r="R136">
            <v>10.199999999999999</v>
          </cell>
          <cell r="S136">
            <v>10.199999999999999</v>
          </cell>
          <cell r="T136">
            <v>2.5</v>
          </cell>
          <cell r="U136">
            <v>2.4</v>
          </cell>
          <cell r="V136">
            <v>3.4</v>
          </cell>
          <cell r="W136">
            <v>3.8</v>
          </cell>
          <cell r="X136">
            <v>3.3</v>
          </cell>
          <cell r="Y136">
            <v>2.8</v>
          </cell>
          <cell r="AA136">
            <v>2.5</v>
          </cell>
          <cell r="AB136">
            <v>2.9</v>
          </cell>
        </row>
        <row r="137">
          <cell r="A137">
            <v>29281</v>
          </cell>
          <cell r="B137">
            <v>25.4</v>
          </cell>
          <cell r="C137">
            <v>25.5</v>
          </cell>
          <cell r="D137">
            <v>25.2</v>
          </cell>
          <cell r="E137">
            <v>25.1</v>
          </cell>
          <cell r="F137">
            <v>25.7</v>
          </cell>
          <cell r="G137">
            <v>26.2</v>
          </cell>
          <cell r="I137">
            <v>25.6</v>
          </cell>
          <cell r="J137">
            <v>25.4</v>
          </cell>
          <cell r="K137">
            <v>11.4</v>
          </cell>
          <cell r="L137">
            <v>9.9</v>
          </cell>
          <cell r="M137">
            <v>10.5</v>
          </cell>
          <cell r="N137">
            <v>10.6</v>
          </cell>
          <cell r="O137">
            <v>10.3</v>
          </cell>
          <cell r="P137">
            <v>10.5</v>
          </cell>
          <cell r="R137">
            <v>11.3</v>
          </cell>
          <cell r="S137">
            <v>10.4</v>
          </cell>
          <cell r="T137">
            <v>2.8</v>
          </cell>
          <cell r="U137">
            <v>1.6</v>
          </cell>
          <cell r="V137">
            <v>2.4</v>
          </cell>
          <cell r="W137">
            <v>2</v>
          </cell>
          <cell r="X137">
            <v>2</v>
          </cell>
          <cell r="Y137">
            <v>1.9</v>
          </cell>
          <cell r="AA137">
            <v>2.8</v>
          </cell>
          <cell r="AB137">
            <v>2</v>
          </cell>
        </row>
        <row r="138">
          <cell r="A138">
            <v>29373</v>
          </cell>
          <cell r="B138">
            <v>26.1</v>
          </cell>
          <cell r="C138">
            <v>26.3</v>
          </cell>
          <cell r="D138">
            <v>25.8</v>
          </cell>
          <cell r="E138">
            <v>25.8</v>
          </cell>
          <cell r="F138">
            <v>26.3</v>
          </cell>
          <cell r="G138">
            <v>26.8</v>
          </cell>
          <cell r="I138">
            <v>26.3</v>
          </cell>
          <cell r="J138">
            <v>26.2</v>
          </cell>
          <cell r="K138">
            <v>11.1</v>
          </cell>
          <cell r="L138">
            <v>10.5</v>
          </cell>
          <cell r="M138">
            <v>10.7</v>
          </cell>
          <cell r="N138">
            <v>10.7</v>
          </cell>
          <cell r="O138">
            <v>9.6</v>
          </cell>
          <cell r="P138">
            <v>9.8000000000000007</v>
          </cell>
          <cell r="R138">
            <v>11</v>
          </cell>
          <cell r="S138">
            <v>11</v>
          </cell>
          <cell r="T138">
            <v>2.8</v>
          </cell>
          <cell r="U138">
            <v>3.1</v>
          </cell>
          <cell r="V138">
            <v>2.4</v>
          </cell>
          <cell r="W138">
            <v>2.8</v>
          </cell>
          <cell r="X138">
            <v>2.2999999999999998</v>
          </cell>
          <cell r="Y138">
            <v>2.2999999999999998</v>
          </cell>
          <cell r="AA138">
            <v>2.7</v>
          </cell>
          <cell r="AB138">
            <v>3.1</v>
          </cell>
        </row>
        <row r="139">
          <cell r="A139">
            <v>29465</v>
          </cell>
          <cell r="B139">
            <v>26.6</v>
          </cell>
          <cell r="C139">
            <v>26.8</v>
          </cell>
          <cell r="D139">
            <v>26.2</v>
          </cell>
          <cell r="E139">
            <v>26.1</v>
          </cell>
          <cell r="F139">
            <v>26.9</v>
          </cell>
          <cell r="G139">
            <v>27.5</v>
          </cell>
          <cell r="H139">
            <v>28.8</v>
          </cell>
          <cell r="I139">
            <v>26.8</v>
          </cell>
          <cell r="J139">
            <v>26.6</v>
          </cell>
          <cell r="K139">
            <v>10.4</v>
          </cell>
          <cell r="L139">
            <v>9.4</v>
          </cell>
          <cell r="M139">
            <v>10.1</v>
          </cell>
          <cell r="N139">
            <v>10.1</v>
          </cell>
          <cell r="O139">
            <v>10.199999999999999</v>
          </cell>
          <cell r="P139">
            <v>10</v>
          </cell>
          <cell r="R139">
            <v>10.3</v>
          </cell>
          <cell r="S139">
            <v>9.9</v>
          </cell>
          <cell r="T139">
            <v>1.9</v>
          </cell>
          <cell r="U139">
            <v>1.9</v>
          </cell>
          <cell r="V139">
            <v>1.6</v>
          </cell>
          <cell r="W139">
            <v>1.2</v>
          </cell>
          <cell r="X139">
            <v>2.2999999999999998</v>
          </cell>
          <cell r="Y139">
            <v>2.6</v>
          </cell>
          <cell r="AA139">
            <v>1.9</v>
          </cell>
          <cell r="AB139">
            <v>1.5</v>
          </cell>
        </row>
        <row r="140">
          <cell r="A140">
            <v>29556</v>
          </cell>
          <cell r="B140">
            <v>27.1</v>
          </cell>
          <cell r="C140">
            <v>27.4</v>
          </cell>
          <cell r="D140">
            <v>26.8</v>
          </cell>
          <cell r="E140">
            <v>26.7</v>
          </cell>
          <cell r="F140">
            <v>27.3</v>
          </cell>
          <cell r="G140">
            <v>28</v>
          </cell>
          <cell r="H140">
            <v>29.5</v>
          </cell>
          <cell r="I140">
            <v>27.4</v>
          </cell>
          <cell r="J140">
            <v>27.2</v>
          </cell>
          <cell r="K140">
            <v>9.6999999999999993</v>
          </cell>
          <cell r="L140">
            <v>9.1999999999999993</v>
          </cell>
          <cell r="M140">
            <v>8.9</v>
          </cell>
          <cell r="N140">
            <v>8.5</v>
          </cell>
          <cell r="O140">
            <v>8.3000000000000007</v>
          </cell>
          <cell r="P140">
            <v>8.9</v>
          </cell>
          <cell r="R140">
            <v>10</v>
          </cell>
          <cell r="S140">
            <v>9.1999999999999993</v>
          </cell>
          <cell r="T140">
            <v>1.9</v>
          </cell>
          <cell r="U140">
            <v>2.2000000000000002</v>
          </cell>
          <cell r="V140">
            <v>2.2999999999999998</v>
          </cell>
          <cell r="W140">
            <v>2.2999999999999998</v>
          </cell>
          <cell r="X140">
            <v>1.5</v>
          </cell>
          <cell r="Y140">
            <v>1.8</v>
          </cell>
          <cell r="Z140">
            <v>2.4</v>
          </cell>
          <cell r="AA140">
            <v>2.2000000000000002</v>
          </cell>
          <cell r="AB140">
            <v>2.2999999999999998</v>
          </cell>
        </row>
        <row r="141">
          <cell r="A141">
            <v>29646</v>
          </cell>
          <cell r="B141">
            <v>27.9</v>
          </cell>
          <cell r="C141">
            <v>28</v>
          </cell>
          <cell r="D141">
            <v>27.4</v>
          </cell>
          <cell r="E141">
            <v>27.4</v>
          </cell>
          <cell r="F141">
            <v>27.9</v>
          </cell>
          <cell r="G141">
            <v>28.6</v>
          </cell>
          <cell r="H141">
            <v>30.1</v>
          </cell>
          <cell r="I141">
            <v>28</v>
          </cell>
          <cell r="J141">
            <v>27.8</v>
          </cell>
          <cell r="K141">
            <v>9.8000000000000007</v>
          </cell>
          <cell r="L141">
            <v>9.8000000000000007</v>
          </cell>
          <cell r="M141">
            <v>8.6999999999999993</v>
          </cell>
          <cell r="N141">
            <v>9.1999999999999993</v>
          </cell>
          <cell r="O141">
            <v>8.6</v>
          </cell>
          <cell r="P141">
            <v>9.1999999999999993</v>
          </cell>
          <cell r="R141">
            <v>9.4</v>
          </cell>
          <cell r="S141">
            <v>9.4</v>
          </cell>
          <cell r="T141">
            <v>3</v>
          </cell>
          <cell r="U141">
            <v>2.2000000000000002</v>
          </cell>
          <cell r="V141">
            <v>2.2000000000000002</v>
          </cell>
          <cell r="W141">
            <v>2.6</v>
          </cell>
          <cell r="X141">
            <v>2.2000000000000002</v>
          </cell>
          <cell r="Y141">
            <v>2.1</v>
          </cell>
          <cell r="Z141">
            <v>2</v>
          </cell>
          <cell r="AA141">
            <v>2.2000000000000002</v>
          </cell>
          <cell r="AB141">
            <v>2.2000000000000002</v>
          </cell>
        </row>
        <row r="142">
          <cell r="A142">
            <v>29738</v>
          </cell>
          <cell r="B142">
            <v>28.4</v>
          </cell>
          <cell r="C142">
            <v>28.6</v>
          </cell>
          <cell r="D142">
            <v>28.1</v>
          </cell>
          <cell r="E142">
            <v>28.1</v>
          </cell>
          <cell r="F142">
            <v>28.5</v>
          </cell>
          <cell r="G142">
            <v>29.2</v>
          </cell>
          <cell r="H142">
            <v>30.6</v>
          </cell>
          <cell r="I142">
            <v>28.7</v>
          </cell>
          <cell r="J142">
            <v>28.4</v>
          </cell>
          <cell r="K142">
            <v>8.8000000000000007</v>
          </cell>
          <cell r="L142">
            <v>8.6999999999999993</v>
          </cell>
          <cell r="M142">
            <v>8.9</v>
          </cell>
          <cell r="N142">
            <v>8.9</v>
          </cell>
          <cell r="O142">
            <v>8.4</v>
          </cell>
          <cell r="P142">
            <v>9</v>
          </cell>
          <cell r="R142">
            <v>9.1</v>
          </cell>
          <cell r="S142">
            <v>8.4</v>
          </cell>
          <cell r="T142">
            <v>1.8</v>
          </cell>
          <cell r="U142">
            <v>2.1</v>
          </cell>
          <cell r="V142">
            <v>2.6</v>
          </cell>
          <cell r="W142">
            <v>2.6</v>
          </cell>
          <cell r="X142">
            <v>2.2000000000000002</v>
          </cell>
          <cell r="Y142">
            <v>2.1</v>
          </cell>
          <cell r="Z142">
            <v>1.7</v>
          </cell>
          <cell r="AA142">
            <v>2.5</v>
          </cell>
          <cell r="AB142">
            <v>2.2000000000000002</v>
          </cell>
        </row>
        <row r="143">
          <cell r="A143">
            <v>29830</v>
          </cell>
          <cell r="B143">
            <v>28.9</v>
          </cell>
          <cell r="C143">
            <v>29.3</v>
          </cell>
          <cell r="D143">
            <v>28.8</v>
          </cell>
          <cell r="E143">
            <v>28.7</v>
          </cell>
          <cell r="F143">
            <v>29.4</v>
          </cell>
          <cell r="G143">
            <v>29.9</v>
          </cell>
          <cell r="H143">
            <v>31.3</v>
          </cell>
          <cell r="I143">
            <v>29.3</v>
          </cell>
          <cell r="J143">
            <v>29</v>
          </cell>
          <cell r="K143">
            <v>8.6</v>
          </cell>
          <cell r="L143">
            <v>9.3000000000000007</v>
          </cell>
          <cell r="M143">
            <v>9.9</v>
          </cell>
          <cell r="N143">
            <v>10</v>
          </cell>
          <cell r="O143">
            <v>9.3000000000000007</v>
          </cell>
          <cell r="P143">
            <v>8.6999999999999993</v>
          </cell>
          <cell r="Q143">
            <v>8.6999999999999993</v>
          </cell>
          <cell r="R143">
            <v>9.3000000000000007</v>
          </cell>
          <cell r="S143">
            <v>9</v>
          </cell>
          <cell r="T143">
            <v>1.8</v>
          </cell>
          <cell r="U143">
            <v>2.4</v>
          </cell>
          <cell r="V143">
            <v>2.5</v>
          </cell>
          <cell r="W143">
            <v>2.1</v>
          </cell>
          <cell r="X143">
            <v>3.2</v>
          </cell>
          <cell r="Y143">
            <v>2.4</v>
          </cell>
          <cell r="Z143">
            <v>2.2999999999999998</v>
          </cell>
          <cell r="AA143">
            <v>2.1</v>
          </cell>
          <cell r="AB143">
            <v>2.1</v>
          </cell>
        </row>
        <row r="144">
          <cell r="A144">
            <v>29921</v>
          </cell>
          <cell r="B144">
            <v>30.1</v>
          </cell>
          <cell r="C144">
            <v>30.6</v>
          </cell>
          <cell r="D144">
            <v>29.9</v>
          </cell>
          <cell r="E144">
            <v>29.8</v>
          </cell>
          <cell r="F144">
            <v>30.7</v>
          </cell>
          <cell r="G144">
            <v>31</v>
          </cell>
          <cell r="H144">
            <v>33.1</v>
          </cell>
          <cell r="I144">
            <v>30.5</v>
          </cell>
          <cell r="J144">
            <v>30.2</v>
          </cell>
          <cell r="K144">
            <v>11.1</v>
          </cell>
          <cell r="L144">
            <v>11.7</v>
          </cell>
          <cell r="M144">
            <v>11.6</v>
          </cell>
          <cell r="N144">
            <v>11.6</v>
          </cell>
          <cell r="O144">
            <v>12.5</v>
          </cell>
          <cell r="P144">
            <v>10.7</v>
          </cell>
          <cell r="Q144">
            <v>12.2</v>
          </cell>
          <cell r="R144">
            <v>11.3</v>
          </cell>
          <cell r="S144">
            <v>11</v>
          </cell>
          <cell r="T144">
            <v>4.2</v>
          </cell>
          <cell r="U144">
            <v>4.4000000000000004</v>
          </cell>
          <cell r="V144">
            <v>3.8</v>
          </cell>
          <cell r="W144">
            <v>3.8</v>
          </cell>
          <cell r="X144">
            <v>4.4000000000000004</v>
          </cell>
          <cell r="Y144">
            <v>3.7</v>
          </cell>
          <cell r="Z144">
            <v>5.8</v>
          </cell>
          <cell r="AA144">
            <v>4.0999999999999996</v>
          </cell>
          <cell r="AB144">
            <v>4.0999999999999996</v>
          </cell>
        </row>
        <row r="145">
          <cell r="A145">
            <v>30011</v>
          </cell>
          <cell r="B145">
            <v>30.7</v>
          </cell>
          <cell r="C145">
            <v>31</v>
          </cell>
          <cell r="D145">
            <v>30.6</v>
          </cell>
          <cell r="E145">
            <v>30.2</v>
          </cell>
          <cell r="F145">
            <v>31</v>
          </cell>
          <cell r="G145">
            <v>31.5</v>
          </cell>
          <cell r="H145">
            <v>33.6</v>
          </cell>
          <cell r="I145">
            <v>31</v>
          </cell>
          <cell r="J145">
            <v>30.8</v>
          </cell>
          <cell r="K145">
            <v>10</v>
          </cell>
          <cell r="L145">
            <v>10.7</v>
          </cell>
          <cell r="M145">
            <v>11.7</v>
          </cell>
          <cell r="N145">
            <v>10.199999999999999</v>
          </cell>
          <cell r="O145">
            <v>11.1</v>
          </cell>
          <cell r="P145">
            <v>10.1</v>
          </cell>
          <cell r="Q145">
            <v>11.6</v>
          </cell>
          <cell r="R145">
            <v>10.7</v>
          </cell>
          <cell r="S145">
            <v>10.8</v>
          </cell>
          <cell r="T145">
            <v>2</v>
          </cell>
          <cell r="U145">
            <v>1.3</v>
          </cell>
          <cell r="V145">
            <v>2.2999999999999998</v>
          </cell>
          <cell r="W145">
            <v>1.3</v>
          </cell>
          <cell r="X145">
            <v>1</v>
          </cell>
          <cell r="Y145">
            <v>1.6</v>
          </cell>
          <cell r="Z145">
            <v>1.5</v>
          </cell>
          <cell r="AA145">
            <v>1.6</v>
          </cell>
          <cell r="AB145">
            <v>2</v>
          </cell>
        </row>
        <row r="146">
          <cell r="A146">
            <v>30103</v>
          </cell>
          <cell r="B146">
            <v>31.6</v>
          </cell>
          <cell r="C146">
            <v>31.7</v>
          </cell>
          <cell r="D146">
            <v>31</v>
          </cell>
          <cell r="E146">
            <v>31</v>
          </cell>
          <cell r="F146">
            <v>31.6</v>
          </cell>
          <cell r="G146">
            <v>32.1</v>
          </cell>
          <cell r="H146">
            <v>34.200000000000003</v>
          </cell>
          <cell r="I146">
            <v>31.9</v>
          </cell>
          <cell r="J146">
            <v>31.5</v>
          </cell>
          <cell r="K146">
            <v>11.3</v>
          </cell>
          <cell r="L146">
            <v>10.8</v>
          </cell>
          <cell r="M146">
            <v>10.3</v>
          </cell>
          <cell r="N146">
            <v>10.3</v>
          </cell>
          <cell r="O146">
            <v>10.9</v>
          </cell>
          <cell r="P146">
            <v>9.9</v>
          </cell>
          <cell r="Q146">
            <v>11.8</v>
          </cell>
          <cell r="R146">
            <v>11.1</v>
          </cell>
          <cell r="S146">
            <v>10.9</v>
          </cell>
          <cell r="T146">
            <v>2.9</v>
          </cell>
          <cell r="U146">
            <v>2.2999999999999998</v>
          </cell>
          <cell r="V146">
            <v>1.3</v>
          </cell>
          <cell r="W146">
            <v>2.6</v>
          </cell>
          <cell r="X146">
            <v>1.9</v>
          </cell>
          <cell r="Y146">
            <v>1.9</v>
          </cell>
          <cell r="Z146">
            <v>1.8</v>
          </cell>
          <cell r="AA146">
            <v>2.9</v>
          </cell>
          <cell r="AB146">
            <v>2.2999999999999998</v>
          </cell>
        </row>
        <row r="147">
          <cell r="A147">
            <v>30195</v>
          </cell>
          <cell r="B147">
            <v>32.700000000000003</v>
          </cell>
          <cell r="C147">
            <v>32.799999999999997</v>
          </cell>
          <cell r="D147">
            <v>32</v>
          </cell>
          <cell r="E147">
            <v>32.1</v>
          </cell>
          <cell r="F147">
            <v>32.799999999999997</v>
          </cell>
          <cell r="G147">
            <v>33.1</v>
          </cell>
          <cell r="H147">
            <v>35.299999999999997</v>
          </cell>
          <cell r="I147">
            <v>32.9</v>
          </cell>
          <cell r="J147">
            <v>32.6</v>
          </cell>
          <cell r="K147">
            <v>13.1</v>
          </cell>
          <cell r="L147">
            <v>11.9</v>
          </cell>
          <cell r="M147">
            <v>11.1</v>
          </cell>
          <cell r="N147">
            <v>11.8</v>
          </cell>
          <cell r="O147">
            <v>11.6</v>
          </cell>
          <cell r="P147">
            <v>10.7</v>
          </cell>
          <cell r="Q147">
            <v>12.8</v>
          </cell>
          <cell r="R147">
            <v>12.3</v>
          </cell>
          <cell r="S147">
            <v>12.4</v>
          </cell>
          <cell r="T147">
            <v>3.5</v>
          </cell>
          <cell r="U147">
            <v>3.5</v>
          </cell>
          <cell r="V147">
            <v>3.2</v>
          </cell>
          <cell r="W147">
            <v>3.5</v>
          </cell>
          <cell r="X147">
            <v>3.8</v>
          </cell>
          <cell r="Y147">
            <v>3.1</v>
          </cell>
          <cell r="Z147">
            <v>3.2</v>
          </cell>
          <cell r="AA147">
            <v>3.1</v>
          </cell>
          <cell r="AB147">
            <v>3.5</v>
          </cell>
        </row>
        <row r="148">
          <cell r="A148">
            <v>30286</v>
          </cell>
          <cell r="B148">
            <v>33.700000000000003</v>
          </cell>
          <cell r="C148">
            <v>33.700000000000003</v>
          </cell>
          <cell r="D148">
            <v>33.1</v>
          </cell>
          <cell r="E148">
            <v>33</v>
          </cell>
          <cell r="F148">
            <v>33.700000000000003</v>
          </cell>
          <cell r="G148">
            <v>34.200000000000003</v>
          </cell>
          <cell r="H148">
            <v>36.4</v>
          </cell>
          <cell r="I148">
            <v>34.200000000000003</v>
          </cell>
          <cell r="J148">
            <v>33.6</v>
          </cell>
          <cell r="K148">
            <v>12</v>
          </cell>
          <cell r="L148">
            <v>10.1</v>
          </cell>
          <cell r="M148">
            <v>10.7</v>
          </cell>
          <cell r="N148">
            <v>10.7</v>
          </cell>
          <cell r="O148">
            <v>9.8000000000000007</v>
          </cell>
          <cell r="P148">
            <v>10.3</v>
          </cell>
          <cell r="Q148">
            <v>10</v>
          </cell>
          <cell r="R148">
            <v>12.1</v>
          </cell>
          <cell r="S148">
            <v>11.3</v>
          </cell>
          <cell r="T148">
            <v>3.1</v>
          </cell>
          <cell r="U148">
            <v>2.7</v>
          </cell>
          <cell r="V148">
            <v>3.4</v>
          </cell>
          <cell r="W148">
            <v>2.8</v>
          </cell>
          <cell r="X148">
            <v>2.7</v>
          </cell>
          <cell r="Y148">
            <v>3.3</v>
          </cell>
          <cell r="Z148">
            <v>3.1</v>
          </cell>
          <cell r="AA148">
            <v>4</v>
          </cell>
          <cell r="AB148">
            <v>3.1</v>
          </cell>
        </row>
        <row r="149">
          <cell r="A149">
            <v>30376</v>
          </cell>
          <cell r="B149">
            <v>34.4</v>
          </cell>
          <cell r="C149">
            <v>34.4</v>
          </cell>
          <cell r="D149">
            <v>33.9</v>
          </cell>
          <cell r="E149">
            <v>33.9</v>
          </cell>
          <cell r="F149">
            <v>34.200000000000003</v>
          </cell>
          <cell r="G149">
            <v>35</v>
          </cell>
          <cell r="H149">
            <v>37.1</v>
          </cell>
          <cell r="I149">
            <v>34.9</v>
          </cell>
          <cell r="J149">
            <v>34.299999999999997</v>
          </cell>
          <cell r="K149">
            <v>12.1</v>
          </cell>
          <cell r="L149">
            <v>11</v>
          </cell>
          <cell r="M149">
            <v>10.8</v>
          </cell>
          <cell r="N149">
            <v>12.3</v>
          </cell>
          <cell r="O149">
            <v>10.3</v>
          </cell>
          <cell r="P149">
            <v>11.1</v>
          </cell>
          <cell r="Q149">
            <v>10.4</v>
          </cell>
          <cell r="R149">
            <v>12.6</v>
          </cell>
          <cell r="S149">
            <v>11.4</v>
          </cell>
          <cell r="T149">
            <v>2.1</v>
          </cell>
          <cell r="U149">
            <v>2.1</v>
          </cell>
          <cell r="V149">
            <v>2.4</v>
          </cell>
          <cell r="W149">
            <v>2.7</v>
          </cell>
          <cell r="X149">
            <v>1.5</v>
          </cell>
          <cell r="Y149">
            <v>2.2999999999999998</v>
          </cell>
          <cell r="Z149">
            <v>1.9</v>
          </cell>
          <cell r="AA149">
            <v>2</v>
          </cell>
          <cell r="AB149">
            <v>2.1</v>
          </cell>
        </row>
        <row r="150">
          <cell r="A150">
            <v>30468</v>
          </cell>
          <cell r="B150">
            <v>35.1</v>
          </cell>
          <cell r="C150">
            <v>35.4</v>
          </cell>
          <cell r="D150">
            <v>34.299999999999997</v>
          </cell>
          <cell r="E150">
            <v>34.799999999999997</v>
          </cell>
          <cell r="F150">
            <v>34.799999999999997</v>
          </cell>
          <cell r="G150">
            <v>35.6</v>
          </cell>
          <cell r="H150">
            <v>37.799999999999997</v>
          </cell>
          <cell r="I150">
            <v>35.5</v>
          </cell>
          <cell r="J150">
            <v>35</v>
          </cell>
          <cell r="K150">
            <v>11.1</v>
          </cell>
          <cell r="L150">
            <v>11.7</v>
          </cell>
          <cell r="M150">
            <v>10.6</v>
          </cell>
          <cell r="N150">
            <v>12.3</v>
          </cell>
          <cell r="O150">
            <v>10.1</v>
          </cell>
          <cell r="P150">
            <v>10.9</v>
          </cell>
          <cell r="Q150">
            <v>10.5</v>
          </cell>
          <cell r="R150">
            <v>11.3</v>
          </cell>
          <cell r="S150">
            <v>11.1</v>
          </cell>
          <cell r="T150">
            <v>2</v>
          </cell>
          <cell r="U150">
            <v>2.9</v>
          </cell>
          <cell r="V150">
            <v>1.2</v>
          </cell>
          <cell r="W150">
            <v>2.7</v>
          </cell>
          <cell r="X150">
            <v>1.8</v>
          </cell>
          <cell r="Y150">
            <v>1.7</v>
          </cell>
          <cell r="Z150">
            <v>1.9</v>
          </cell>
          <cell r="AA150">
            <v>1.7</v>
          </cell>
          <cell r="AB150">
            <v>2</v>
          </cell>
        </row>
        <row r="151">
          <cell r="A151">
            <v>30560</v>
          </cell>
          <cell r="B151">
            <v>35.5</v>
          </cell>
          <cell r="C151">
            <v>35.9</v>
          </cell>
          <cell r="D151">
            <v>35.1</v>
          </cell>
          <cell r="E151">
            <v>35.299999999999997</v>
          </cell>
          <cell r="F151">
            <v>35.799999999999997</v>
          </cell>
          <cell r="G151">
            <v>36.1</v>
          </cell>
          <cell r="H151">
            <v>38.299999999999997</v>
          </cell>
          <cell r="I151">
            <v>36</v>
          </cell>
          <cell r="J151">
            <v>35.6</v>
          </cell>
          <cell r="K151">
            <v>8.6</v>
          </cell>
          <cell r="L151">
            <v>9.5</v>
          </cell>
          <cell r="M151">
            <v>9.6999999999999993</v>
          </cell>
          <cell r="N151">
            <v>10</v>
          </cell>
          <cell r="O151">
            <v>9.1</v>
          </cell>
          <cell r="P151">
            <v>9.1</v>
          </cell>
          <cell r="Q151">
            <v>8.5</v>
          </cell>
          <cell r="R151">
            <v>9.4</v>
          </cell>
          <cell r="S151">
            <v>9.1999999999999993</v>
          </cell>
          <cell r="T151">
            <v>1.1000000000000001</v>
          </cell>
          <cell r="U151">
            <v>1.4</v>
          </cell>
          <cell r="V151">
            <v>2.2999999999999998</v>
          </cell>
          <cell r="W151">
            <v>1.4</v>
          </cell>
          <cell r="X151">
            <v>2.9</v>
          </cell>
          <cell r="Y151">
            <v>1.4</v>
          </cell>
          <cell r="Z151">
            <v>1.3</v>
          </cell>
          <cell r="AA151">
            <v>1.4</v>
          </cell>
          <cell r="AB151">
            <v>1.7</v>
          </cell>
        </row>
        <row r="152">
          <cell r="A152">
            <v>30651</v>
          </cell>
          <cell r="B152">
            <v>36.200000000000003</v>
          </cell>
          <cell r="C152">
            <v>37</v>
          </cell>
          <cell r="D152">
            <v>35.799999999999997</v>
          </cell>
          <cell r="E152">
            <v>36</v>
          </cell>
          <cell r="F152">
            <v>36.5</v>
          </cell>
          <cell r="G152">
            <v>36.9</v>
          </cell>
          <cell r="H152">
            <v>38.799999999999997</v>
          </cell>
          <cell r="I152">
            <v>36.9</v>
          </cell>
          <cell r="J152">
            <v>36.5</v>
          </cell>
          <cell r="K152">
            <v>7.4</v>
          </cell>
          <cell r="L152">
            <v>9.8000000000000007</v>
          </cell>
          <cell r="M152">
            <v>8.1999999999999993</v>
          </cell>
          <cell r="N152">
            <v>9.1</v>
          </cell>
          <cell r="O152">
            <v>8.3000000000000007</v>
          </cell>
          <cell r="P152">
            <v>7.9</v>
          </cell>
          <cell r="Q152">
            <v>6.6</v>
          </cell>
          <cell r="R152">
            <v>7.9</v>
          </cell>
          <cell r="S152">
            <v>8.6</v>
          </cell>
          <cell r="T152">
            <v>2</v>
          </cell>
          <cell r="U152">
            <v>3.1</v>
          </cell>
          <cell r="V152">
            <v>2</v>
          </cell>
          <cell r="W152">
            <v>2</v>
          </cell>
          <cell r="X152">
            <v>2</v>
          </cell>
          <cell r="Y152">
            <v>2.2000000000000002</v>
          </cell>
          <cell r="Z152">
            <v>1.3</v>
          </cell>
          <cell r="AA152">
            <v>2.5</v>
          </cell>
          <cell r="AB152">
            <v>2.5</v>
          </cell>
        </row>
        <row r="153">
          <cell r="A153">
            <v>30742</v>
          </cell>
          <cell r="B153">
            <v>36.1</v>
          </cell>
          <cell r="C153">
            <v>36.799999999999997</v>
          </cell>
          <cell r="D153">
            <v>35.9</v>
          </cell>
          <cell r="E153">
            <v>36</v>
          </cell>
          <cell r="F153">
            <v>36.200000000000003</v>
          </cell>
          <cell r="G153">
            <v>37</v>
          </cell>
          <cell r="H153">
            <v>39</v>
          </cell>
          <cell r="I153">
            <v>36.9</v>
          </cell>
          <cell r="J153">
            <v>36.299999999999997</v>
          </cell>
          <cell r="K153">
            <v>4.9000000000000004</v>
          </cell>
          <cell r="L153">
            <v>7</v>
          </cell>
          <cell r="M153">
            <v>5.9</v>
          </cell>
          <cell r="N153">
            <v>6.2</v>
          </cell>
          <cell r="O153">
            <v>5.8</v>
          </cell>
          <cell r="P153">
            <v>5.7</v>
          </cell>
          <cell r="Q153">
            <v>5.0999999999999996</v>
          </cell>
          <cell r="R153">
            <v>5.7</v>
          </cell>
          <cell r="S153">
            <v>5.8</v>
          </cell>
          <cell r="T153">
            <v>-0.3</v>
          </cell>
          <cell r="U153">
            <v>-0.5</v>
          </cell>
          <cell r="V153">
            <v>0.3</v>
          </cell>
          <cell r="W153">
            <v>0</v>
          </cell>
          <cell r="X153">
            <v>-0.8</v>
          </cell>
          <cell r="Y153">
            <v>0.3</v>
          </cell>
          <cell r="Z153">
            <v>0.5</v>
          </cell>
          <cell r="AA153">
            <v>0</v>
          </cell>
          <cell r="AB153">
            <v>-0.5</v>
          </cell>
        </row>
        <row r="154">
          <cell r="A154">
            <v>30834</v>
          </cell>
          <cell r="B154">
            <v>36.1</v>
          </cell>
          <cell r="C154">
            <v>36.9</v>
          </cell>
          <cell r="D154">
            <v>36.200000000000003</v>
          </cell>
          <cell r="E154">
            <v>36.1</v>
          </cell>
          <cell r="F154">
            <v>36.200000000000003</v>
          </cell>
          <cell r="G154">
            <v>37</v>
          </cell>
          <cell r="H154">
            <v>39</v>
          </cell>
          <cell r="I154">
            <v>37</v>
          </cell>
          <cell r="J154">
            <v>36.4</v>
          </cell>
          <cell r="K154">
            <v>2.8</v>
          </cell>
          <cell r="L154">
            <v>4.2</v>
          </cell>
          <cell r="M154">
            <v>5.5</v>
          </cell>
          <cell r="N154">
            <v>3.7</v>
          </cell>
          <cell r="O154">
            <v>4</v>
          </cell>
          <cell r="P154">
            <v>3.9</v>
          </cell>
          <cell r="Q154">
            <v>3.2</v>
          </cell>
          <cell r="R154">
            <v>4.2</v>
          </cell>
          <cell r="S154">
            <v>4</v>
          </cell>
          <cell r="T154">
            <v>0</v>
          </cell>
          <cell r="U154">
            <v>0.3</v>
          </cell>
          <cell r="V154">
            <v>0.8</v>
          </cell>
          <cell r="W154">
            <v>0.3</v>
          </cell>
          <cell r="X154">
            <v>0</v>
          </cell>
          <cell r="Y154">
            <v>0</v>
          </cell>
          <cell r="Z154">
            <v>0</v>
          </cell>
          <cell r="AA154">
            <v>0.3</v>
          </cell>
          <cell r="AB154">
            <v>0.3</v>
          </cell>
        </row>
        <row r="155">
          <cell r="A155">
            <v>30926</v>
          </cell>
          <cell r="B155">
            <v>36.5</v>
          </cell>
          <cell r="C155">
            <v>37.5</v>
          </cell>
          <cell r="D155">
            <v>36.700000000000003</v>
          </cell>
          <cell r="E155">
            <v>36.4</v>
          </cell>
          <cell r="F155">
            <v>36.799999999999997</v>
          </cell>
          <cell r="G155">
            <v>37.4</v>
          </cell>
          <cell r="H155">
            <v>39.5</v>
          </cell>
          <cell r="I155">
            <v>37.5</v>
          </cell>
          <cell r="J155">
            <v>36.9</v>
          </cell>
          <cell r="K155">
            <v>2.8</v>
          </cell>
          <cell r="L155">
            <v>4.5</v>
          </cell>
          <cell r="M155">
            <v>4.5999999999999996</v>
          </cell>
          <cell r="N155">
            <v>3.1</v>
          </cell>
          <cell r="O155">
            <v>2.8</v>
          </cell>
          <cell r="P155">
            <v>3.6</v>
          </cell>
          <cell r="Q155">
            <v>3.1</v>
          </cell>
          <cell r="R155">
            <v>4.2</v>
          </cell>
          <cell r="S155">
            <v>3.7</v>
          </cell>
          <cell r="T155">
            <v>1.1000000000000001</v>
          </cell>
          <cell r="U155">
            <v>1.6</v>
          </cell>
          <cell r="V155">
            <v>1.4</v>
          </cell>
          <cell r="W155">
            <v>0.8</v>
          </cell>
          <cell r="X155">
            <v>1.7</v>
          </cell>
          <cell r="Y155">
            <v>1.1000000000000001</v>
          </cell>
          <cell r="Z155">
            <v>1.3</v>
          </cell>
          <cell r="AA155">
            <v>1.4</v>
          </cell>
          <cell r="AB155">
            <v>1.4</v>
          </cell>
        </row>
        <row r="156">
          <cell r="A156">
            <v>31017</v>
          </cell>
          <cell r="B156">
            <v>37.1</v>
          </cell>
          <cell r="C156">
            <v>37.9</v>
          </cell>
          <cell r="D156">
            <v>37.1</v>
          </cell>
          <cell r="E156">
            <v>37.200000000000003</v>
          </cell>
          <cell r="F156">
            <v>37.200000000000003</v>
          </cell>
          <cell r="G156">
            <v>38.200000000000003</v>
          </cell>
          <cell r="H156">
            <v>39.9</v>
          </cell>
          <cell r="I156">
            <v>38.1</v>
          </cell>
          <cell r="J156">
            <v>37.4</v>
          </cell>
          <cell r="K156">
            <v>2.5</v>
          </cell>
          <cell r="L156">
            <v>2.4</v>
          </cell>
          <cell r="M156">
            <v>3.6</v>
          </cell>
          <cell r="N156">
            <v>3.3</v>
          </cell>
          <cell r="O156">
            <v>1.9</v>
          </cell>
          <cell r="P156">
            <v>3.5</v>
          </cell>
          <cell r="Q156">
            <v>2.8</v>
          </cell>
          <cell r="R156">
            <v>3.3</v>
          </cell>
          <cell r="S156">
            <v>2.5</v>
          </cell>
          <cell r="T156">
            <v>1.6</v>
          </cell>
          <cell r="U156">
            <v>1.1000000000000001</v>
          </cell>
          <cell r="V156">
            <v>1.1000000000000001</v>
          </cell>
          <cell r="W156">
            <v>2.2000000000000002</v>
          </cell>
          <cell r="X156">
            <v>1.1000000000000001</v>
          </cell>
          <cell r="Y156">
            <v>2.1</v>
          </cell>
          <cell r="Z156">
            <v>1</v>
          </cell>
          <cell r="AA156">
            <v>1.6</v>
          </cell>
          <cell r="AB156">
            <v>1.4</v>
          </cell>
        </row>
        <row r="157">
          <cell r="A157">
            <v>31107</v>
          </cell>
          <cell r="B157">
            <v>37.6</v>
          </cell>
          <cell r="C157">
            <v>38.4</v>
          </cell>
          <cell r="D157">
            <v>37.6</v>
          </cell>
          <cell r="E157">
            <v>37.700000000000003</v>
          </cell>
          <cell r="F157">
            <v>37.799999999999997</v>
          </cell>
          <cell r="G157">
            <v>38.799999999999997</v>
          </cell>
          <cell r="H157">
            <v>40.299999999999997</v>
          </cell>
          <cell r="I157">
            <v>38.700000000000003</v>
          </cell>
          <cell r="J157">
            <v>37.9</v>
          </cell>
          <cell r="K157">
            <v>4.2</v>
          </cell>
          <cell r="L157">
            <v>4.3</v>
          </cell>
          <cell r="M157">
            <v>4.7</v>
          </cell>
          <cell r="N157">
            <v>4.7</v>
          </cell>
          <cell r="O157">
            <v>4.4000000000000004</v>
          </cell>
          <cell r="P157">
            <v>4.9000000000000004</v>
          </cell>
          <cell r="Q157">
            <v>3.3</v>
          </cell>
          <cell r="R157">
            <v>4.9000000000000004</v>
          </cell>
          <cell r="S157">
            <v>4.4000000000000004</v>
          </cell>
          <cell r="T157">
            <v>1.3</v>
          </cell>
          <cell r="U157">
            <v>1.3</v>
          </cell>
          <cell r="V157">
            <v>1.3</v>
          </cell>
          <cell r="W157">
            <v>1.3</v>
          </cell>
          <cell r="X157">
            <v>1.6</v>
          </cell>
          <cell r="Y157">
            <v>1.6</v>
          </cell>
          <cell r="Z157">
            <v>1</v>
          </cell>
          <cell r="AA157">
            <v>1.6</v>
          </cell>
          <cell r="AB157">
            <v>1.3</v>
          </cell>
        </row>
        <row r="158">
          <cell r="A158">
            <v>31199</v>
          </cell>
          <cell r="B158">
            <v>38.4</v>
          </cell>
          <cell r="C158">
            <v>39.5</v>
          </cell>
          <cell r="D158">
            <v>38.299999999999997</v>
          </cell>
          <cell r="E158">
            <v>38.700000000000003</v>
          </cell>
          <cell r="F158">
            <v>38.700000000000003</v>
          </cell>
          <cell r="G158">
            <v>39.700000000000003</v>
          </cell>
          <cell r="H158">
            <v>41.2</v>
          </cell>
          <cell r="I158">
            <v>39.6</v>
          </cell>
          <cell r="J158">
            <v>38.799999999999997</v>
          </cell>
          <cell r="K158">
            <v>6.4</v>
          </cell>
          <cell r="L158">
            <v>7</v>
          </cell>
          <cell r="M158">
            <v>5.8</v>
          </cell>
          <cell r="N158">
            <v>7.2</v>
          </cell>
          <cell r="O158">
            <v>6.9</v>
          </cell>
          <cell r="P158">
            <v>7.3</v>
          </cell>
          <cell r="Q158">
            <v>5.6</v>
          </cell>
          <cell r="R158">
            <v>7</v>
          </cell>
          <cell r="S158">
            <v>6.6</v>
          </cell>
          <cell r="T158">
            <v>2.1</v>
          </cell>
          <cell r="U158">
            <v>2.9</v>
          </cell>
          <cell r="V158">
            <v>1.9</v>
          </cell>
          <cell r="W158">
            <v>2.7</v>
          </cell>
          <cell r="X158">
            <v>2.4</v>
          </cell>
          <cell r="Y158">
            <v>2.2999999999999998</v>
          </cell>
          <cell r="Z158">
            <v>2.2000000000000002</v>
          </cell>
          <cell r="AA158">
            <v>2.2999999999999998</v>
          </cell>
          <cell r="AB158">
            <v>2.4</v>
          </cell>
        </row>
        <row r="159">
          <cell r="A159">
            <v>31291</v>
          </cell>
          <cell r="B159">
            <v>39.299999999999997</v>
          </cell>
          <cell r="C159">
            <v>40.299999999999997</v>
          </cell>
          <cell r="D159">
            <v>39.299999999999997</v>
          </cell>
          <cell r="E159">
            <v>39.5</v>
          </cell>
          <cell r="F159">
            <v>39.4</v>
          </cell>
          <cell r="G159">
            <v>40.700000000000003</v>
          </cell>
          <cell r="H159">
            <v>42.6</v>
          </cell>
          <cell r="I159">
            <v>40.5</v>
          </cell>
          <cell r="J159">
            <v>39.700000000000003</v>
          </cell>
          <cell r="K159">
            <v>7.7</v>
          </cell>
          <cell r="L159">
            <v>7.5</v>
          </cell>
          <cell r="M159">
            <v>7.1</v>
          </cell>
          <cell r="N159">
            <v>8.5</v>
          </cell>
          <cell r="O159">
            <v>7.1</v>
          </cell>
          <cell r="P159">
            <v>8.8000000000000007</v>
          </cell>
          <cell r="Q159">
            <v>7.8</v>
          </cell>
          <cell r="R159">
            <v>8</v>
          </cell>
          <cell r="S159">
            <v>7.6</v>
          </cell>
          <cell r="T159">
            <v>2.2999999999999998</v>
          </cell>
          <cell r="U159">
            <v>2</v>
          </cell>
          <cell r="V159">
            <v>2.6</v>
          </cell>
          <cell r="W159">
            <v>2.1</v>
          </cell>
          <cell r="X159">
            <v>1.8</v>
          </cell>
          <cell r="Y159">
            <v>2.5</v>
          </cell>
          <cell r="Z159">
            <v>3.4</v>
          </cell>
          <cell r="AA159">
            <v>2.2999999999999998</v>
          </cell>
          <cell r="AB159">
            <v>2.2999999999999998</v>
          </cell>
        </row>
        <row r="160">
          <cell r="A160">
            <v>31382</v>
          </cell>
          <cell r="B160">
            <v>40.200000000000003</v>
          </cell>
          <cell r="C160">
            <v>41</v>
          </cell>
          <cell r="D160">
            <v>40</v>
          </cell>
          <cell r="E160">
            <v>40.4</v>
          </cell>
          <cell r="F160">
            <v>40.299999999999997</v>
          </cell>
          <cell r="G160">
            <v>41.5</v>
          </cell>
          <cell r="H160">
            <v>43.1</v>
          </cell>
          <cell r="I160">
            <v>41.4</v>
          </cell>
          <cell r="J160">
            <v>40.5</v>
          </cell>
          <cell r="K160">
            <v>8.4</v>
          </cell>
          <cell r="L160">
            <v>8.1999999999999993</v>
          </cell>
          <cell r="M160">
            <v>7.8</v>
          </cell>
          <cell r="N160">
            <v>8.6</v>
          </cell>
          <cell r="O160">
            <v>8.3000000000000007</v>
          </cell>
          <cell r="P160">
            <v>8.6</v>
          </cell>
          <cell r="Q160">
            <v>8</v>
          </cell>
          <cell r="R160">
            <v>8.6999999999999993</v>
          </cell>
          <cell r="S160">
            <v>8.3000000000000007</v>
          </cell>
          <cell r="T160">
            <v>2.2999999999999998</v>
          </cell>
          <cell r="U160">
            <v>1.7</v>
          </cell>
          <cell r="V160">
            <v>1.8</v>
          </cell>
          <cell r="W160">
            <v>2.2999999999999998</v>
          </cell>
          <cell r="X160">
            <v>2.2999999999999998</v>
          </cell>
          <cell r="Y160">
            <v>2</v>
          </cell>
          <cell r="Z160">
            <v>1.2</v>
          </cell>
          <cell r="AA160">
            <v>2.2000000000000002</v>
          </cell>
          <cell r="AB160">
            <v>2</v>
          </cell>
        </row>
        <row r="161">
          <cell r="A161">
            <v>31472</v>
          </cell>
          <cell r="B161">
            <v>41.1</v>
          </cell>
          <cell r="C161">
            <v>42.1</v>
          </cell>
          <cell r="D161">
            <v>41</v>
          </cell>
          <cell r="E161">
            <v>41</v>
          </cell>
          <cell r="F161">
            <v>41</v>
          </cell>
          <cell r="G161">
            <v>42.2</v>
          </cell>
          <cell r="H161">
            <v>43.9</v>
          </cell>
          <cell r="I161">
            <v>42.3</v>
          </cell>
          <cell r="J161">
            <v>41.4</v>
          </cell>
          <cell r="K161">
            <v>9.3000000000000007</v>
          </cell>
          <cell r="L161">
            <v>9.6</v>
          </cell>
          <cell r="M161">
            <v>9</v>
          </cell>
          <cell r="N161">
            <v>8.8000000000000007</v>
          </cell>
          <cell r="O161">
            <v>8.5</v>
          </cell>
          <cell r="P161">
            <v>8.8000000000000007</v>
          </cell>
          <cell r="Q161">
            <v>8.9</v>
          </cell>
          <cell r="R161">
            <v>9.3000000000000007</v>
          </cell>
          <cell r="S161">
            <v>9.1999999999999993</v>
          </cell>
          <cell r="T161">
            <v>2.2000000000000002</v>
          </cell>
          <cell r="U161">
            <v>2.7</v>
          </cell>
          <cell r="V161">
            <v>2.5</v>
          </cell>
          <cell r="W161">
            <v>1.5</v>
          </cell>
          <cell r="X161">
            <v>1.7</v>
          </cell>
          <cell r="Y161">
            <v>1.7</v>
          </cell>
          <cell r="Z161">
            <v>1.9</v>
          </cell>
          <cell r="AA161">
            <v>2.2000000000000002</v>
          </cell>
          <cell r="AB161">
            <v>2.2000000000000002</v>
          </cell>
        </row>
        <row r="162">
          <cell r="A162">
            <v>31564</v>
          </cell>
          <cell r="B162">
            <v>41.8</v>
          </cell>
          <cell r="C162">
            <v>42.8</v>
          </cell>
          <cell r="D162">
            <v>41.4</v>
          </cell>
          <cell r="E162">
            <v>41.8</v>
          </cell>
          <cell r="F162">
            <v>41.7</v>
          </cell>
          <cell r="G162">
            <v>43.1</v>
          </cell>
          <cell r="H162">
            <v>44.4</v>
          </cell>
          <cell r="I162">
            <v>43</v>
          </cell>
          <cell r="J162">
            <v>42.1</v>
          </cell>
          <cell r="K162">
            <v>8.9</v>
          </cell>
          <cell r="L162">
            <v>8.4</v>
          </cell>
          <cell r="M162">
            <v>8.1</v>
          </cell>
          <cell r="N162">
            <v>8</v>
          </cell>
          <cell r="O162">
            <v>7.8</v>
          </cell>
          <cell r="P162">
            <v>8.6</v>
          </cell>
          <cell r="Q162">
            <v>7.8</v>
          </cell>
          <cell r="R162">
            <v>8.6</v>
          </cell>
          <cell r="S162">
            <v>8.5</v>
          </cell>
          <cell r="T162">
            <v>1.7</v>
          </cell>
          <cell r="U162">
            <v>1.7</v>
          </cell>
          <cell r="V162">
            <v>1</v>
          </cell>
          <cell r="W162">
            <v>2</v>
          </cell>
          <cell r="X162">
            <v>1.7</v>
          </cell>
          <cell r="Y162">
            <v>2.1</v>
          </cell>
          <cell r="Z162">
            <v>1.1000000000000001</v>
          </cell>
          <cell r="AA162">
            <v>1.7</v>
          </cell>
          <cell r="AB162">
            <v>1.7</v>
          </cell>
        </row>
        <row r="163">
          <cell r="A163">
            <v>31656</v>
          </cell>
          <cell r="B163">
            <v>42.8</v>
          </cell>
          <cell r="C163">
            <v>43.9</v>
          </cell>
          <cell r="D163">
            <v>42.5</v>
          </cell>
          <cell r="E163">
            <v>43</v>
          </cell>
          <cell r="F163">
            <v>43.1</v>
          </cell>
          <cell r="G163">
            <v>44.2</v>
          </cell>
          <cell r="H163">
            <v>45.6</v>
          </cell>
          <cell r="I163">
            <v>43.9</v>
          </cell>
          <cell r="J163">
            <v>43.2</v>
          </cell>
          <cell r="K163">
            <v>8.9</v>
          </cell>
          <cell r="L163">
            <v>8.9</v>
          </cell>
          <cell r="M163">
            <v>8.1</v>
          </cell>
          <cell r="N163">
            <v>8.9</v>
          </cell>
          <cell r="O163">
            <v>9.4</v>
          </cell>
          <cell r="P163">
            <v>8.6</v>
          </cell>
          <cell r="Q163">
            <v>7</v>
          </cell>
          <cell r="R163">
            <v>8.4</v>
          </cell>
          <cell r="S163">
            <v>8.8000000000000007</v>
          </cell>
          <cell r="T163">
            <v>2.4</v>
          </cell>
          <cell r="U163">
            <v>2.6</v>
          </cell>
          <cell r="V163">
            <v>2.7</v>
          </cell>
          <cell r="W163">
            <v>2.9</v>
          </cell>
          <cell r="X163">
            <v>3.4</v>
          </cell>
          <cell r="Y163">
            <v>2.6</v>
          </cell>
          <cell r="Z163">
            <v>2.7</v>
          </cell>
          <cell r="AA163">
            <v>2.1</v>
          </cell>
          <cell r="AB163">
            <v>2.6</v>
          </cell>
        </row>
        <row r="164">
          <cell r="A164">
            <v>31747</v>
          </cell>
          <cell r="B164">
            <v>44.1</v>
          </cell>
          <cell r="C164">
            <v>45.2</v>
          </cell>
          <cell r="D164">
            <v>43.6</v>
          </cell>
          <cell r="E164">
            <v>44.1</v>
          </cell>
          <cell r="F164">
            <v>44.4</v>
          </cell>
          <cell r="G164">
            <v>45.7</v>
          </cell>
          <cell r="H164">
            <v>47.2</v>
          </cell>
          <cell r="I164">
            <v>45</v>
          </cell>
          <cell r="J164">
            <v>44.4</v>
          </cell>
          <cell r="K164">
            <v>9.6999999999999993</v>
          </cell>
          <cell r="L164">
            <v>10.199999999999999</v>
          </cell>
          <cell r="M164">
            <v>9</v>
          </cell>
          <cell r="N164">
            <v>9.1999999999999993</v>
          </cell>
          <cell r="O164">
            <v>10.199999999999999</v>
          </cell>
          <cell r="P164">
            <v>10.1</v>
          </cell>
          <cell r="Q164">
            <v>9.5</v>
          </cell>
          <cell r="R164">
            <v>8.6999999999999993</v>
          </cell>
          <cell r="S164">
            <v>9.6</v>
          </cell>
          <cell r="T164">
            <v>3</v>
          </cell>
          <cell r="U164">
            <v>3</v>
          </cell>
          <cell r="V164">
            <v>2.6</v>
          </cell>
          <cell r="W164">
            <v>2.6</v>
          </cell>
          <cell r="X164">
            <v>3</v>
          </cell>
          <cell r="Y164">
            <v>3.4</v>
          </cell>
          <cell r="Z164">
            <v>3.5</v>
          </cell>
          <cell r="AA164">
            <v>2.5</v>
          </cell>
          <cell r="AB164">
            <v>2.8</v>
          </cell>
        </row>
        <row r="165">
          <cell r="A165">
            <v>31837</v>
          </cell>
          <cell r="B165">
            <v>45</v>
          </cell>
          <cell r="C165">
            <v>46</v>
          </cell>
          <cell r="D165">
            <v>44.5</v>
          </cell>
          <cell r="E165">
            <v>44.9</v>
          </cell>
          <cell r="F165">
            <v>45.2</v>
          </cell>
          <cell r="G165">
            <v>46.6</v>
          </cell>
          <cell r="H165">
            <v>48</v>
          </cell>
          <cell r="I165">
            <v>45.8</v>
          </cell>
          <cell r="J165">
            <v>45.3</v>
          </cell>
          <cell r="K165">
            <v>9.5</v>
          </cell>
          <cell r="L165">
            <v>9.3000000000000007</v>
          </cell>
          <cell r="M165">
            <v>8.5</v>
          </cell>
          <cell r="N165">
            <v>9.5</v>
          </cell>
          <cell r="O165">
            <v>10.199999999999999</v>
          </cell>
          <cell r="P165">
            <v>10.4</v>
          </cell>
          <cell r="Q165">
            <v>9.3000000000000007</v>
          </cell>
          <cell r="R165">
            <v>8.3000000000000007</v>
          </cell>
          <cell r="S165">
            <v>9.4</v>
          </cell>
          <cell r="T165">
            <v>2</v>
          </cell>
          <cell r="U165">
            <v>1.8</v>
          </cell>
          <cell r="V165">
            <v>2.1</v>
          </cell>
          <cell r="W165">
            <v>1.8</v>
          </cell>
          <cell r="X165">
            <v>1.8</v>
          </cell>
          <cell r="Y165">
            <v>2</v>
          </cell>
          <cell r="Z165">
            <v>1.7</v>
          </cell>
          <cell r="AA165">
            <v>1.8</v>
          </cell>
          <cell r="AB165">
            <v>2</v>
          </cell>
        </row>
        <row r="166">
          <cell r="A166">
            <v>31929</v>
          </cell>
          <cell r="B166">
            <v>45.7</v>
          </cell>
          <cell r="C166">
            <v>46.8</v>
          </cell>
          <cell r="D166">
            <v>45.1</v>
          </cell>
          <cell r="E166">
            <v>45.6</v>
          </cell>
          <cell r="F166">
            <v>46</v>
          </cell>
          <cell r="G166">
            <v>47.4</v>
          </cell>
          <cell r="H166">
            <v>48.8</v>
          </cell>
          <cell r="I166">
            <v>46.5</v>
          </cell>
          <cell r="J166">
            <v>46</v>
          </cell>
          <cell r="K166">
            <v>9.3000000000000007</v>
          </cell>
          <cell r="L166">
            <v>9.3000000000000007</v>
          </cell>
          <cell r="M166">
            <v>8.9</v>
          </cell>
          <cell r="N166">
            <v>9.1</v>
          </cell>
          <cell r="O166">
            <v>10.3</v>
          </cell>
          <cell r="P166">
            <v>10</v>
          </cell>
          <cell r="Q166">
            <v>9.9</v>
          </cell>
          <cell r="R166">
            <v>8.1</v>
          </cell>
          <cell r="S166">
            <v>9.3000000000000007</v>
          </cell>
          <cell r="T166">
            <v>1.6</v>
          </cell>
          <cell r="U166">
            <v>1.7</v>
          </cell>
          <cell r="V166">
            <v>1.3</v>
          </cell>
          <cell r="W166">
            <v>1.6</v>
          </cell>
          <cell r="X166">
            <v>1.8</v>
          </cell>
          <cell r="Y166">
            <v>1.7</v>
          </cell>
          <cell r="Z166">
            <v>1.7</v>
          </cell>
          <cell r="AA166">
            <v>1.5</v>
          </cell>
          <cell r="AB166">
            <v>1.5</v>
          </cell>
        </row>
        <row r="167">
          <cell r="A167">
            <v>32021</v>
          </cell>
          <cell r="B167">
            <v>46.5</v>
          </cell>
          <cell r="C167">
            <v>47.6</v>
          </cell>
          <cell r="D167">
            <v>45.7</v>
          </cell>
          <cell r="E167">
            <v>46.1</v>
          </cell>
          <cell r="F167">
            <v>46.7</v>
          </cell>
          <cell r="G167">
            <v>48.2</v>
          </cell>
          <cell r="H167">
            <v>49.6</v>
          </cell>
          <cell r="I167">
            <v>47.1</v>
          </cell>
          <cell r="J167">
            <v>46.8</v>
          </cell>
          <cell r="K167">
            <v>8.6</v>
          </cell>
          <cell r="L167">
            <v>8.4</v>
          </cell>
          <cell r="M167">
            <v>7.5</v>
          </cell>
          <cell r="N167">
            <v>7.2</v>
          </cell>
          <cell r="O167">
            <v>8.4</v>
          </cell>
          <cell r="P167">
            <v>9</v>
          </cell>
          <cell r="Q167">
            <v>8.8000000000000007</v>
          </cell>
          <cell r="R167">
            <v>7.3</v>
          </cell>
          <cell r="S167">
            <v>8.3000000000000007</v>
          </cell>
          <cell r="T167">
            <v>1.8</v>
          </cell>
          <cell r="U167">
            <v>1.7</v>
          </cell>
          <cell r="V167">
            <v>1.3</v>
          </cell>
          <cell r="W167">
            <v>1.1000000000000001</v>
          </cell>
          <cell r="X167">
            <v>1.5</v>
          </cell>
          <cell r="Y167">
            <v>1.7</v>
          </cell>
          <cell r="Z167">
            <v>1.6</v>
          </cell>
          <cell r="AA167">
            <v>1.3</v>
          </cell>
          <cell r="AB167">
            <v>1.7</v>
          </cell>
        </row>
        <row r="168">
          <cell r="A168">
            <v>32112</v>
          </cell>
          <cell r="B168">
            <v>47.2</v>
          </cell>
          <cell r="C168">
            <v>48.4</v>
          </cell>
          <cell r="D168">
            <v>46.6</v>
          </cell>
          <cell r="E168">
            <v>47.1</v>
          </cell>
          <cell r="F168">
            <v>47.5</v>
          </cell>
          <cell r="G168">
            <v>49</v>
          </cell>
          <cell r="H168">
            <v>50.4</v>
          </cell>
          <cell r="I168">
            <v>48</v>
          </cell>
          <cell r="J168">
            <v>47.6</v>
          </cell>
          <cell r="K168">
            <v>7</v>
          </cell>
          <cell r="L168">
            <v>7.1</v>
          </cell>
          <cell r="M168">
            <v>6.9</v>
          </cell>
          <cell r="N168">
            <v>6.8</v>
          </cell>
          <cell r="O168">
            <v>7</v>
          </cell>
          <cell r="P168">
            <v>7.2</v>
          </cell>
          <cell r="Q168">
            <v>6.8</v>
          </cell>
          <cell r="R168">
            <v>6.7</v>
          </cell>
          <cell r="S168">
            <v>7.2</v>
          </cell>
          <cell r="T168">
            <v>1.5</v>
          </cell>
          <cell r="U168">
            <v>1.7</v>
          </cell>
          <cell r="V168">
            <v>2</v>
          </cell>
          <cell r="W168">
            <v>2.2000000000000002</v>
          </cell>
          <cell r="X168">
            <v>1.7</v>
          </cell>
          <cell r="Y168">
            <v>1.7</v>
          </cell>
          <cell r="Z168">
            <v>1.6</v>
          </cell>
          <cell r="AA168">
            <v>1.9</v>
          </cell>
          <cell r="AB168">
            <v>1.7</v>
          </cell>
        </row>
        <row r="169">
          <cell r="A169">
            <v>32203</v>
          </cell>
          <cell r="B169">
            <v>48.3</v>
          </cell>
          <cell r="C169">
            <v>49.1</v>
          </cell>
          <cell r="D169">
            <v>47.4</v>
          </cell>
          <cell r="E169">
            <v>47.7</v>
          </cell>
          <cell r="F169">
            <v>48.2</v>
          </cell>
          <cell r="G169">
            <v>49.8</v>
          </cell>
          <cell r="H169">
            <v>51.1</v>
          </cell>
          <cell r="I169">
            <v>48.9</v>
          </cell>
          <cell r="J169">
            <v>48.4</v>
          </cell>
          <cell r="K169">
            <v>7.3</v>
          </cell>
          <cell r="L169">
            <v>6.7</v>
          </cell>
          <cell r="M169">
            <v>6.5</v>
          </cell>
          <cell r="N169">
            <v>6.2</v>
          </cell>
          <cell r="O169">
            <v>6.6</v>
          </cell>
          <cell r="P169">
            <v>6.9</v>
          </cell>
          <cell r="Q169">
            <v>6.5</v>
          </cell>
          <cell r="R169">
            <v>6.8</v>
          </cell>
          <cell r="S169">
            <v>6.8</v>
          </cell>
          <cell r="T169">
            <v>2.2999999999999998</v>
          </cell>
          <cell r="U169">
            <v>1.4</v>
          </cell>
          <cell r="V169">
            <v>1.7</v>
          </cell>
          <cell r="W169">
            <v>1.3</v>
          </cell>
          <cell r="X169">
            <v>1.5</v>
          </cell>
          <cell r="Y169">
            <v>1.6</v>
          </cell>
          <cell r="Z169">
            <v>1.4</v>
          </cell>
          <cell r="AA169">
            <v>1.9</v>
          </cell>
          <cell r="AB169">
            <v>1.7</v>
          </cell>
        </row>
        <row r="170">
          <cell r="A170">
            <v>32295</v>
          </cell>
          <cell r="B170">
            <v>49</v>
          </cell>
          <cell r="C170">
            <v>50.1</v>
          </cell>
          <cell r="D170">
            <v>48.3</v>
          </cell>
          <cell r="E170">
            <v>48.5</v>
          </cell>
          <cell r="F170">
            <v>49.1</v>
          </cell>
          <cell r="G170">
            <v>50.5</v>
          </cell>
          <cell r="H170">
            <v>51.9</v>
          </cell>
          <cell r="I170">
            <v>49.8</v>
          </cell>
          <cell r="J170">
            <v>49.3</v>
          </cell>
          <cell r="K170">
            <v>7.2</v>
          </cell>
          <cell r="L170">
            <v>7.1</v>
          </cell>
          <cell r="M170">
            <v>7.1</v>
          </cell>
          <cell r="N170">
            <v>6.4</v>
          </cell>
          <cell r="O170">
            <v>6.7</v>
          </cell>
          <cell r="P170">
            <v>6.5</v>
          </cell>
          <cell r="Q170">
            <v>6.4</v>
          </cell>
          <cell r="R170">
            <v>7.1</v>
          </cell>
          <cell r="S170">
            <v>7.2</v>
          </cell>
          <cell r="T170">
            <v>1.4</v>
          </cell>
          <cell r="U170">
            <v>2</v>
          </cell>
          <cell r="V170">
            <v>1.9</v>
          </cell>
          <cell r="W170">
            <v>1.7</v>
          </cell>
          <cell r="X170">
            <v>1.9</v>
          </cell>
          <cell r="Y170">
            <v>1.4</v>
          </cell>
          <cell r="Z170">
            <v>1.6</v>
          </cell>
          <cell r="AA170">
            <v>1.8</v>
          </cell>
          <cell r="AB170">
            <v>1.9</v>
          </cell>
        </row>
        <row r="171">
          <cell r="A171">
            <v>32387</v>
          </cell>
          <cell r="B171">
            <v>50.3</v>
          </cell>
          <cell r="C171">
            <v>50.8</v>
          </cell>
          <cell r="D171">
            <v>49</v>
          </cell>
          <cell r="E171">
            <v>49.5</v>
          </cell>
          <cell r="F171">
            <v>50.1</v>
          </cell>
          <cell r="G171">
            <v>51.1</v>
          </cell>
          <cell r="H171">
            <v>52.2</v>
          </cell>
          <cell r="I171">
            <v>50.4</v>
          </cell>
          <cell r="J171">
            <v>50.2</v>
          </cell>
          <cell r="K171">
            <v>8.1999999999999993</v>
          </cell>
          <cell r="L171">
            <v>6.7</v>
          </cell>
          <cell r="M171">
            <v>7.2</v>
          </cell>
          <cell r="N171">
            <v>7.4</v>
          </cell>
          <cell r="O171">
            <v>7.3</v>
          </cell>
          <cell r="P171">
            <v>6</v>
          </cell>
          <cell r="Q171">
            <v>5.2</v>
          </cell>
          <cell r="R171">
            <v>7</v>
          </cell>
          <cell r="S171">
            <v>7.3</v>
          </cell>
          <cell r="T171">
            <v>2.7</v>
          </cell>
          <cell r="U171">
            <v>1.4</v>
          </cell>
          <cell r="V171">
            <v>1.4</v>
          </cell>
          <cell r="W171">
            <v>2.1</v>
          </cell>
          <cell r="X171">
            <v>2</v>
          </cell>
          <cell r="Y171">
            <v>1.2</v>
          </cell>
          <cell r="Z171">
            <v>0.6</v>
          </cell>
          <cell r="AA171">
            <v>1.2</v>
          </cell>
          <cell r="AB171">
            <v>1.8</v>
          </cell>
        </row>
        <row r="172">
          <cell r="A172">
            <v>32478</v>
          </cell>
          <cell r="B172">
            <v>51.6</v>
          </cell>
          <cell r="C172">
            <v>51.7</v>
          </cell>
          <cell r="D172">
            <v>49.9</v>
          </cell>
          <cell r="E172">
            <v>50.3</v>
          </cell>
          <cell r="F172">
            <v>51.1</v>
          </cell>
          <cell r="G172">
            <v>51.9</v>
          </cell>
          <cell r="H172">
            <v>52.8</v>
          </cell>
          <cell r="I172">
            <v>51.3</v>
          </cell>
          <cell r="J172">
            <v>51.2</v>
          </cell>
          <cell r="K172">
            <v>9.3000000000000007</v>
          </cell>
          <cell r="L172">
            <v>6.8</v>
          </cell>
          <cell r="M172">
            <v>7.1</v>
          </cell>
          <cell r="N172">
            <v>6.8</v>
          </cell>
          <cell r="O172">
            <v>7.6</v>
          </cell>
          <cell r="P172">
            <v>5.9</v>
          </cell>
          <cell r="Q172">
            <v>4.8</v>
          </cell>
          <cell r="R172">
            <v>6.9</v>
          </cell>
          <cell r="S172">
            <v>7.6</v>
          </cell>
          <cell r="T172">
            <v>2.6</v>
          </cell>
          <cell r="U172">
            <v>1.8</v>
          </cell>
          <cell r="V172">
            <v>1.8</v>
          </cell>
          <cell r="W172">
            <v>1.6</v>
          </cell>
          <cell r="X172">
            <v>2</v>
          </cell>
          <cell r="Y172">
            <v>1.6</v>
          </cell>
          <cell r="Z172">
            <v>1.1000000000000001</v>
          </cell>
          <cell r="AA172">
            <v>1.8</v>
          </cell>
          <cell r="AB172">
            <v>2</v>
          </cell>
        </row>
        <row r="173">
          <cell r="A173">
            <v>32568</v>
          </cell>
          <cell r="B173">
            <v>51.7</v>
          </cell>
          <cell r="C173">
            <v>52.4</v>
          </cell>
          <cell r="D173">
            <v>50.6</v>
          </cell>
          <cell r="E173">
            <v>51.3</v>
          </cell>
          <cell r="F173">
            <v>51.6</v>
          </cell>
          <cell r="G173">
            <v>52.9</v>
          </cell>
          <cell r="H173">
            <v>53.5</v>
          </cell>
          <cell r="I173">
            <v>51.9</v>
          </cell>
          <cell r="J173">
            <v>51.7</v>
          </cell>
          <cell r="K173">
            <v>7</v>
          </cell>
          <cell r="L173">
            <v>6.7</v>
          </cell>
          <cell r="M173">
            <v>6.8</v>
          </cell>
          <cell r="N173">
            <v>7.5</v>
          </cell>
          <cell r="O173">
            <v>7.1</v>
          </cell>
          <cell r="P173">
            <v>6.2</v>
          </cell>
          <cell r="Q173">
            <v>4.7</v>
          </cell>
          <cell r="R173">
            <v>6.1</v>
          </cell>
          <cell r="S173">
            <v>6.8</v>
          </cell>
          <cell r="T173">
            <v>0.2</v>
          </cell>
          <cell r="U173">
            <v>1.4</v>
          </cell>
          <cell r="V173">
            <v>1.4</v>
          </cell>
          <cell r="W173">
            <v>2</v>
          </cell>
          <cell r="X173">
            <v>1</v>
          </cell>
          <cell r="Y173">
            <v>1.9</v>
          </cell>
          <cell r="Z173">
            <v>1.3</v>
          </cell>
          <cell r="AA173">
            <v>1.2</v>
          </cell>
          <cell r="AB173">
            <v>1</v>
          </cell>
        </row>
        <row r="174">
          <cell r="A174">
            <v>32660</v>
          </cell>
          <cell r="B174">
            <v>52.9</v>
          </cell>
          <cell r="C174">
            <v>53.8</v>
          </cell>
          <cell r="D174">
            <v>51.8</v>
          </cell>
          <cell r="E174">
            <v>52.3</v>
          </cell>
          <cell r="F174">
            <v>52.8</v>
          </cell>
          <cell r="G174">
            <v>53.9</v>
          </cell>
          <cell r="H174">
            <v>54.4</v>
          </cell>
          <cell r="I174">
            <v>53.1</v>
          </cell>
          <cell r="J174">
            <v>53</v>
          </cell>
          <cell r="K174">
            <v>8</v>
          </cell>
          <cell r="L174">
            <v>7.4</v>
          </cell>
          <cell r="M174">
            <v>7.2</v>
          </cell>
          <cell r="N174">
            <v>7.8</v>
          </cell>
          <cell r="O174">
            <v>7.5</v>
          </cell>
          <cell r="P174">
            <v>6.7</v>
          </cell>
          <cell r="Q174">
            <v>4.8</v>
          </cell>
          <cell r="R174">
            <v>6.6</v>
          </cell>
          <cell r="S174">
            <v>7.5</v>
          </cell>
          <cell r="T174">
            <v>2.2999999999999998</v>
          </cell>
          <cell r="U174">
            <v>2.7</v>
          </cell>
          <cell r="V174">
            <v>2.4</v>
          </cell>
          <cell r="W174">
            <v>1.9</v>
          </cell>
          <cell r="X174">
            <v>2.2999999999999998</v>
          </cell>
          <cell r="Y174">
            <v>1.9</v>
          </cell>
          <cell r="Z174">
            <v>1.7</v>
          </cell>
          <cell r="AA174">
            <v>2.2999999999999998</v>
          </cell>
          <cell r="AB174">
            <v>2.5</v>
          </cell>
        </row>
        <row r="175">
          <cell r="A175">
            <v>32752</v>
          </cell>
          <cell r="B175">
            <v>54.4</v>
          </cell>
          <cell r="C175">
            <v>55</v>
          </cell>
          <cell r="D175">
            <v>52.8</v>
          </cell>
          <cell r="E175">
            <v>53.2</v>
          </cell>
          <cell r="F175">
            <v>54</v>
          </cell>
          <cell r="G175">
            <v>54.8</v>
          </cell>
          <cell r="H175">
            <v>55.2</v>
          </cell>
          <cell r="I175">
            <v>53.9</v>
          </cell>
          <cell r="J175">
            <v>54.2</v>
          </cell>
          <cell r="K175">
            <v>8.1999999999999993</v>
          </cell>
          <cell r="L175">
            <v>8.3000000000000007</v>
          </cell>
          <cell r="M175">
            <v>7.8</v>
          </cell>
          <cell r="N175">
            <v>7.5</v>
          </cell>
          <cell r="O175">
            <v>7.8</v>
          </cell>
          <cell r="P175">
            <v>7.2</v>
          </cell>
          <cell r="Q175">
            <v>5.7</v>
          </cell>
          <cell r="R175">
            <v>6.9</v>
          </cell>
          <cell r="S175">
            <v>8</v>
          </cell>
          <cell r="T175">
            <v>2.8</v>
          </cell>
          <cell r="U175">
            <v>2.2000000000000002</v>
          </cell>
          <cell r="V175">
            <v>1.9</v>
          </cell>
          <cell r="W175">
            <v>1.7</v>
          </cell>
          <cell r="X175">
            <v>2.2999999999999998</v>
          </cell>
          <cell r="Y175">
            <v>1.7</v>
          </cell>
          <cell r="Z175">
            <v>1.5</v>
          </cell>
          <cell r="AA175">
            <v>1.5</v>
          </cell>
          <cell r="AB175">
            <v>2.2999999999999998</v>
          </cell>
        </row>
        <row r="176">
          <cell r="A176">
            <v>32843</v>
          </cell>
          <cell r="B176">
            <v>55.4</v>
          </cell>
          <cell r="C176">
            <v>56</v>
          </cell>
          <cell r="D176">
            <v>53.7</v>
          </cell>
          <cell r="E176">
            <v>54</v>
          </cell>
          <cell r="F176">
            <v>55.1</v>
          </cell>
          <cell r="G176">
            <v>55.8</v>
          </cell>
          <cell r="H176">
            <v>56.2</v>
          </cell>
          <cell r="I176">
            <v>55.1</v>
          </cell>
          <cell r="J176">
            <v>55.2</v>
          </cell>
          <cell r="K176">
            <v>7.4</v>
          </cell>
          <cell r="L176">
            <v>8.3000000000000007</v>
          </cell>
          <cell r="M176">
            <v>7.6</v>
          </cell>
          <cell r="N176">
            <v>7.4</v>
          </cell>
          <cell r="O176">
            <v>7.8</v>
          </cell>
          <cell r="P176">
            <v>7.5</v>
          </cell>
          <cell r="Q176">
            <v>6.4</v>
          </cell>
          <cell r="R176">
            <v>7.4</v>
          </cell>
          <cell r="S176">
            <v>7.8</v>
          </cell>
          <cell r="T176">
            <v>1.8</v>
          </cell>
          <cell r="U176">
            <v>1.8</v>
          </cell>
          <cell r="V176">
            <v>1.7</v>
          </cell>
          <cell r="W176">
            <v>1.5</v>
          </cell>
          <cell r="X176">
            <v>2</v>
          </cell>
          <cell r="Y176">
            <v>1.8</v>
          </cell>
          <cell r="Z176">
            <v>1.8</v>
          </cell>
          <cell r="AA176">
            <v>2.2000000000000002</v>
          </cell>
          <cell r="AB176">
            <v>1.8</v>
          </cell>
        </row>
        <row r="177">
          <cell r="A177">
            <v>32933</v>
          </cell>
          <cell r="B177">
            <v>56.3</v>
          </cell>
          <cell r="C177">
            <v>56.9</v>
          </cell>
          <cell r="D177">
            <v>54.5</v>
          </cell>
          <cell r="E177">
            <v>54.8</v>
          </cell>
          <cell r="F177">
            <v>56.4</v>
          </cell>
          <cell r="G177">
            <v>56.7</v>
          </cell>
          <cell r="H177">
            <v>56.9</v>
          </cell>
          <cell r="I177">
            <v>56.2</v>
          </cell>
          <cell r="J177">
            <v>56.2</v>
          </cell>
          <cell r="K177">
            <v>8.9</v>
          </cell>
          <cell r="L177">
            <v>8.6</v>
          </cell>
          <cell r="M177">
            <v>7.7</v>
          </cell>
          <cell r="N177">
            <v>6.8</v>
          </cell>
          <cell r="O177">
            <v>9.3000000000000007</v>
          </cell>
          <cell r="P177">
            <v>7.2</v>
          </cell>
          <cell r="Q177">
            <v>6.4</v>
          </cell>
          <cell r="R177">
            <v>8.3000000000000007</v>
          </cell>
          <cell r="S177">
            <v>8.6999999999999993</v>
          </cell>
          <cell r="T177">
            <v>1.6</v>
          </cell>
          <cell r="U177">
            <v>1.6</v>
          </cell>
          <cell r="V177">
            <v>1.5</v>
          </cell>
          <cell r="W177">
            <v>1.5</v>
          </cell>
          <cell r="X177">
            <v>2.4</v>
          </cell>
          <cell r="Y177">
            <v>1.6</v>
          </cell>
          <cell r="Z177">
            <v>1.2</v>
          </cell>
          <cell r="AA177">
            <v>2</v>
          </cell>
          <cell r="AB177">
            <v>1.8</v>
          </cell>
        </row>
        <row r="178">
          <cell r="A178">
            <v>33025</v>
          </cell>
          <cell r="B178">
            <v>57.2</v>
          </cell>
          <cell r="C178">
            <v>58</v>
          </cell>
          <cell r="D178">
            <v>55.3</v>
          </cell>
          <cell r="E178">
            <v>55.8</v>
          </cell>
          <cell r="F178">
            <v>57.3</v>
          </cell>
          <cell r="G178">
            <v>57.2</v>
          </cell>
          <cell r="H178">
            <v>57.9</v>
          </cell>
          <cell r="I178">
            <v>56.8</v>
          </cell>
          <cell r="J178">
            <v>57.1</v>
          </cell>
          <cell r="K178">
            <v>8.1</v>
          </cell>
          <cell r="L178">
            <v>7.8</v>
          </cell>
          <cell r="M178">
            <v>6.8</v>
          </cell>
          <cell r="N178">
            <v>6.7</v>
          </cell>
          <cell r="O178">
            <v>8.5</v>
          </cell>
          <cell r="P178">
            <v>6.1</v>
          </cell>
          <cell r="Q178">
            <v>6.4</v>
          </cell>
          <cell r="R178">
            <v>7</v>
          </cell>
          <cell r="S178">
            <v>7.7</v>
          </cell>
          <cell r="T178">
            <v>1.6</v>
          </cell>
          <cell r="U178">
            <v>1.9</v>
          </cell>
          <cell r="V178">
            <v>1.5</v>
          </cell>
          <cell r="W178">
            <v>1.8</v>
          </cell>
          <cell r="X178">
            <v>1.6</v>
          </cell>
          <cell r="Y178">
            <v>0.9</v>
          </cell>
          <cell r="Z178">
            <v>1.8</v>
          </cell>
          <cell r="AA178">
            <v>1.1000000000000001</v>
          </cell>
          <cell r="AB178">
            <v>1.6</v>
          </cell>
        </row>
        <row r="179">
          <cell r="A179">
            <v>33117</v>
          </cell>
          <cell r="B179">
            <v>57.6</v>
          </cell>
          <cell r="C179">
            <v>58.5</v>
          </cell>
          <cell r="D179">
            <v>55.6</v>
          </cell>
          <cell r="E179">
            <v>56.5</v>
          </cell>
          <cell r="F179">
            <v>57.8</v>
          </cell>
          <cell r="G179">
            <v>57.8</v>
          </cell>
          <cell r="H179">
            <v>58.5</v>
          </cell>
          <cell r="I179">
            <v>57.2</v>
          </cell>
          <cell r="J179">
            <v>57.5</v>
          </cell>
          <cell r="K179">
            <v>5.9</v>
          </cell>
          <cell r="L179">
            <v>6.4</v>
          </cell>
          <cell r="M179">
            <v>5.3</v>
          </cell>
          <cell r="N179">
            <v>6.2</v>
          </cell>
          <cell r="O179">
            <v>7</v>
          </cell>
          <cell r="P179">
            <v>5.5</v>
          </cell>
          <cell r="Q179">
            <v>6</v>
          </cell>
          <cell r="R179">
            <v>6.1</v>
          </cell>
          <cell r="S179">
            <v>6.1</v>
          </cell>
          <cell r="T179">
            <v>0.7</v>
          </cell>
          <cell r="U179">
            <v>0.9</v>
          </cell>
          <cell r="V179">
            <v>0.5</v>
          </cell>
          <cell r="W179">
            <v>1.3</v>
          </cell>
          <cell r="X179">
            <v>0.9</v>
          </cell>
          <cell r="Y179">
            <v>1</v>
          </cell>
          <cell r="Z179">
            <v>1</v>
          </cell>
          <cell r="AA179">
            <v>0.7</v>
          </cell>
          <cell r="AB179">
            <v>0.7</v>
          </cell>
        </row>
        <row r="180">
          <cell r="A180">
            <v>33208</v>
          </cell>
          <cell r="B180">
            <v>58.9</v>
          </cell>
          <cell r="C180">
            <v>60.2</v>
          </cell>
          <cell r="D180">
            <v>57</v>
          </cell>
          <cell r="E180">
            <v>58.2</v>
          </cell>
          <cell r="F180">
            <v>59.2</v>
          </cell>
          <cell r="G180">
            <v>59.2</v>
          </cell>
          <cell r="H180">
            <v>60.2</v>
          </cell>
          <cell r="I180">
            <v>58.8</v>
          </cell>
          <cell r="J180">
            <v>59</v>
          </cell>
          <cell r="K180">
            <v>6.3</v>
          </cell>
          <cell r="L180">
            <v>7.5</v>
          </cell>
          <cell r="M180">
            <v>6.1</v>
          </cell>
          <cell r="N180">
            <v>7.8</v>
          </cell>
          <cell r="O180">
            <v>7.4</v>
          </cell>
          <cell r="P180">
            <v>6.1</v>
          </cell>
          <cell r="Q180">
            <v>7.1</v>
          </cell>
          <cell r="R180">
            <v>6.7</v>
          </cell>
          <cell r="S180">
            <v>6.9</v>
          </cell>
          <cell r="T180">
            <v>2.2999999999999998</v>
          </cell>
          <cell r="U180">
            <v>2.9</v>
          </cell>
          <cell r="V180">
            <v>2.5</v>
          </cell>
          <cell r="W180">
            <v>3</v>
          </cell>
          <cell r="X180">
            <v>2.4</v>
          </cell>
          <cell r="Y180">
            <v>2.4</v>
          </cell>
          <cell r="Z180">
            <v>2.9</v>
          </cell>
          <cell r="AA180">
            <v>2.8</v>
          </cell>
          <cell r="AB180">
            <v>2.6</v>
          </cell>
        </row>
        <row r="181">
          <cell r="A181">
            <v>33298</v>
          </cell>
          <cell r="B181">
            <v>59</v>
          </cell>
          <cell r="C181">
            <v>59.9</v>
          </cell>
          <cell r="D181">
            <v>57.2</v>
          </cell>
          <cell r="E181">
            <v>58.1</v>
          </cell>
          <cell r="F181">
            <v>58.6</v>
          </cell>
          <cell r="G181">
            <v>59.1</v>
          </cell>
          <cell r="H181">
            <v>60</v>
          </cell>
          <cell r="I181">
            <v>58.6</v>
          </cell>
          <cell r="J181">
            <v>58.9</v>
          </cell>
          <cell r="K181">
            <v>4.8</v>
          </cell>
          <cell r="L181">
            <v>5.3</v>
          </cell>
          <cell r="M181">
            <v>5</v>
          </cell>
          <cell r="N181">
            <v>6</v>
          </cell>
          <cell r="O181">
            <v>3.9</v>
          </cell>
          <cell r="P181">
            <v>4.2</v>
          </cell>
          <cell r="Q181">
            <v>5.4</v>
          </cell>
          <cell r="R181">
            <v>4.3</v>
          </cell>
          <cell r="S181">
            <v>4.8</v>
          </cell>
          <cell r="T181">
            <v>0.2</v>
          </cell>
          <cell r="U181">
            <v>-0.5</v>
          </cell>
          <cell r="V181">
            <v>0.4</v>
          </cell>
          <cell r="W181">
            <v>-0.2</v>
          </cell>
          <cell r="X181">
            <v>-1</v>
          </cell>
          <cell r="Y181">
            <v>-0.2</v>
          </cell>
          <cell r="Z181">
            <v>-0.3</v>
          </cell>
          <cell r="AA181">
            <v>-0.3</v>
          </cell>
          <cell r="AB181">
            <v>-0.2</v>
          </cell>
        </row>
        <row r="182">
          <cell r="A182">
            <v>33390</v>
          </cell>
          <cell r="B182">
            <v>58.9</v>
          </cell>
          <cell r="C182">
            <v>60.3</v>
          </cell>
          <cell r="D182">
            <v>57.2</v>
          </cell>
          <cell r="E182">
            <v>58.4</v>
          </cell>
          <cell r="F182">
            <v>58.6</v>
          </cell>
          <cell r="G182">
            <v>59.4</v>
          </cell>
          <cell r="H182">
            <v>60.3</v>
          </cell>
          <cell r="I182">
            <v>58.6</v>
          </cell>
          <cell r="J182">
            <v>59</v>
          </cell>
          <cell r="K182">
            <v>3</v>
          </cell>
          <cell r="L182">
            <v>4</v>
          </cell>
          <cell r="M182">
            <v>3.4</v>
          </cell>
          <cell r="N182">
            <v>4.7</v>
          </cell>
          <cell r="O182">
            <v>2.2999999999999998</v>
          </cell>
          <cell r="P182">
            <v>3.8</v>
          </cell>
          <cell r="Q182">
            <v>4.0999999999999996</v>
          </cell>
          <cell r="R182">
            <v>3.2</v>
          </cell>
          <cell r="S182">
            <v>3.3</v>
          </cell>
          <cell r="T182">
            <v>-0.2</v>
          </cell>
          <cell r="U182">
            <v>0.7</v>
          </cell>
          <cell r="V182">
            <v>0</v>
          </cell>
          <cell r="W182">
            <v>0.5</v>
          </cell>
          <cell r="X182">
            <v>0</v>
          </cell>
          <cell r="Y182">
            <v>0.5</v>
          </cell>
          <cell r="Z182">
            <v>0.5</v>
          </cell>
          <cell r="AA182">
            <v>0</v>
          </cell>
          <cell r="AB182">
            <v>0.2</v>
          </cell>
        </row>
        <row r="183">
          <cell r="A183">
            <v>33482</v>
          </cell>
          <cell r="B183">
            <v>59.2</v>
          </cell>
          <cell r="C183">
            <v>60.8</v>
          </cell>
          <cell r="D183">
            <v>57.4</v>
          </cell>
          <cell r="E183">
            <v>58.8</v>
          </cell>
          <cell r="F183">
            <v>58.9</v>
          </cell>
          <cell r="G183">
            <v>59.9</v>
          </cell>
          <cell r="H183">
            <v>60.4</v>
          </cell>
          <cell r="I183">
            <v>59.4</v>
          </cell>
          <cell r="J183">
            <v>59.3</v>
          </cell>
          <cell r="K183">
            <v>2.8</v>
          </cell>
          <cell r="L183">
            <v>3.9</v>
          </cell>
          <cell r="M183">
            <v>3.2</v>
          </cell>
          <cell r="N183">
            <v>4.0999999999999996</v>
          </cell>
          <cell r="O183">
            <v>1.9</v>
          </cell>
          <cell r="P183">
            <v>3.6</v>
          </cell>
          <cell r="Q183">
            <v>3.2</v>
          </cell>
          <cell r="R183">
            <v>3.8</v>
          </cell>
          <cell r="S183">
            <v>3.1</v>
          </cell>
          <cell r="T183">
            <v>0.5</v>
          </cell>
          <cell r="U183">
            <v>0.8</v>
          </cell>
          <cell r="V183">
            <v>0.3</v>
          </cell>
          <cell r="W183">
            <v>0.7</v>
          </cell>
          <cell r="X183">
            <v>0.5</v>
          </cell>
          <cell r="Y183">
            <v>0.8</v>
          </cell>
          <cell r="Z183">
            <v>0.2</v>
          </cell>
          <cell r="AA183">
            <v>1.4</v>
          </cell>
          <cell r="AB183">
            <v>0.5</v>
          </cell>
        </row>
        <row r="184">
          <cell r="A184">
            <v>33573</v>
          </cell>
          <cell r="B184">
            <v>59.8</v>
          </cell>
          <cell r="C184">
            <v>61.2</v>
          </cell>
          <cell r="D184">
            <v>58</v>
          </cell>
          <cell r="E184">
            <v>59.3</v>
          </cell>
          <cell r="F184">
            <v>59.1</v>
          </cell>
          <cell r="G184">
            <v>60.3</v>
          </cell>
          <cell r="H184">
            <v>61.2</v>
          </cell>
          <cell r="I184">
            <v>59.9</v>
          </cell>
          <cell r="J184">
            <v>59.9</v>
          </cell>
          <cell r="K184">
            <v>1.5</v>
          </cell>
          <cell r="L184">
            <v>1.7</v>
          </cell>
          <cell r="M184">
            <v>1.8</v>
          </cell>
          <cell r="N184">
            <v>1.9</v>
          </cell>
          <cell r="O184">
            <v>-0.2</v>
          </cell>
          <cell r="P184">
            <v>1.9</v>
          </cell>
          <cell r="Q184">
            <v>1.7</v>
          </cell>
          <cell r="R184">
            <v>1.9</v>
          </cell>
          <cell r="S184">
            <v>1.5</v>
          </cell>
          <cell r="T184">
            <v>1</v>
          </cell>
          <cell r="U184">
            <v>0.7</v>
          </cell>
          <cell r="V184">
            <v>1</v>
          </cell>
          <cell r="W184">
            <v>0.9</v>
          </cell>
          <cell r="X184">
            <v>0.3</v>
          </cell>
          <cell r="Y184">
            <v>0.7</v>
          </cell>
          <cell r="Z184">
            <v>1.3</v>
          </cell>
          <cell r="AA184">
            <v>0.8</v>
          </cell>
          <cell r="AB184">
            <v>1</v>
          </cell>
        </row>
        <row r="185">
          <cell r="A185">
            <v>33664</v>
          </cell>
          <cell r="B185">
            <v>59.8</v>
          </cell>
          <cell r="C185">
            <v>61.2</v>
          </cell>
          <cell r="D185">
            <v>58.1</v>
          </cell>
          <cell r="E185">
            <v>59.6</v>
          </cell>
          <cell r="F185">
            <v>59.1</v>
          </cell>
          <cell r="G185">
            <v>60.3</v>
          </cell>
          <cell r="H185">
            <v>61.2</v>
          </cell>
          <cell r="I185">
            <v>60.1</v>
          </cell>
          <cell r="J185">
            <v>59.9</v>
          </cell>
          <cell r="K185">
            <v>1.4</v>
          </cell>
          <cell r="L185">
            <v>2.2000000000000002</v>
          </cell>
          <cell r="M185">
            <v>1.6</v>
          </cell>
          <cell r="N185">
            <v>2.6</v>
          </cell>
          <cell r="O185">
            <v>0.9</v>
          </cell>
          <cell r="P185">
            <v>2</v>
          </cell>
          <cell r="Q185">
            <v>2</v>
          </cell>
          <cell r="R185">
            <v>2.6</v>
          </cell>
          <cell r="S185">
            <v>1.7</v>
          </cell>
          <cell r="T185">
            <v>0</v>
          </cell>
          <cell r="U185">
            <v>0</v>
          </cell>
          <cell r="V185">
            <v>0.2</v>
          </cell>
          <cell r="W185">
            <v>0.5</v>
          </cell>
          <cell r="X185">
            <v>0</v>
          </cell>
          <cell r="Y185">
            <v>0</v>
          </cell>
          <cell r="Z185">
            <v>0</v>
          </cell>
          <cell r="AA185">
            <v>0.3</v>
          </cell>
          <cell r="AB185">
            <v>0</v>
          </cell>
        </row>
        <row r="186">
          <cell r="A186">
            <v>33756</v>
          </cell>
          <cell r="B186">
            <v>59.5</v>
          </cell>
          <cell r="C186">
            <v>61.1</v>
          </cell>
          <cell r="D186">
            <v>57.9</v>
          </cell>
          <cell r="E186">
            <v>59.6</v>
          </cell>
          <cell r="F186">
            <v>58.8</v>
          </cell>
          <cell r="G186">
            <v>60.1</v>
          </cell>
          <cell r="H186">
            <v>61.3</v>
          </cell>
          <cell r="I186">
            <v>59.9</v>
          </cell>
          <cell r="J186">
            <v>59.7</v>
          </cell>
          <cell r="K186">
            <v>1</v>
          </cell>
          <cell r="L186">
            <v>1.3</v>
          </cell>
          <cell r="M186">
            <v>1.2</v>
          </cell>
          <cell r="N186">
            <v>2.1</v>
          </cell>
          <cell r="O186">
            <v>0.3</v>
          </cell>
          <cell r="P186">
            <v>1.2</v>
          </cell>
          <cell r="Q186">
            <v>1.7</v>
          </cell>
          <cell r="R186">
            <v>2.2000000000000002</v>
          </cell>
          <cell r="S186">
            <v>1.2</v>
          </cell>
          <cell r="T186">
            <v>-0.5</v>
          </cell>
          <cell r="U186">
            <v>-0.2</v>
          </cell>
          <cell r="V186">
            <v>-0.3</v>
          </cell>
          <cell r="W186">
            <v>0</v>
          </cell>
          <cell r="X186">
            <v>-0.5</v>
          </cell>
          <cell r="Y186">
            <v>-0.3</v>
          </cell>
          <cell r="Z186">
            <v>0.2</v>
          </cell>
          <cell r="AA186">
            <v>-0.3</v>
          </cell>
          <cell r="AB186">
            <v>-0.3</v>
          </cell>
        </row>
        <row r="187">
          <cell r="A187">
            <v>33848</v>
          </cell>
          <cell r="B187">
            <v>59.7</v>
          </cell>
          <cell r="C187">
            <v>61</v>
          </cell>
          <cell r="D187">
            <v>57.8</v>
          </cell>
          <cell r="E187">
            <v>60</v>
          </cell>
          <cell r="F187">
            <v>58.8</v>
          </cell>
          <cell r="G187">
            <v>60.4</v>
          </cell>
          <cell r="H187">
            <v>61.6</v>
          </cell>
          <cell r="I187">
            <v>60.3</v>
          </cell>
          <cell r="J187">
            <v>59.8</v>
          </cell>
          <cell r="K187">
            <v>0.8</v>
          </cell>
          <cell r="L187">
            <v>0.3</v>
          </cell>
          <cell r="M187">
            <v>0.7</v>
          </cell>
          <cell r="N187">
            <v>2</v>
          </cell>
          <cell r="O187">
            <v>-0.2</v>
          </cell>
          <cell r="P187">
            <v>0.8</v>
          </cell>
          <cell r="Q187">
            <v>2</v>
          </cell>
          <cell r="R187">
            <v>1.5</v>
          </cell>
          <cell r="S187">
            <v>0.8</v>
          </cell>
          <cell r="T187">
            <v>0.3</v>
          </cell>
          <cell r="U187">
            <v>-0.2</v>
          </cell>
          <cell r="V187">
            <v>-0.2</v>
          </cell>
          <cell r="W187">
            <v>0.7</v>
          </cell>
          <cell r="X187">
            <v>0</v>
          </cell>
          <cell r="Y187">
            <v>0.5</v>
          </cell>
          <cell r="Z187">
            <v>0.5</v>
          </cell>
          <cell r="AA187">
            <v>0.7</v>
          </cell>
          <cell r="AB187">
            <v>0.2</v>
          </cell>
        </row>
        <row r="188">
          <cell r="A188">
            <v>33939</v>
          </cell>
          <cell r="B188">
            <v>60</v>
          </cell>
          <cell r="C188">
            <v>61.1</v>
          </cell>
          <cell r="D188">
            <v>58.5</v>
          </cell>
          <cell r="E188">
            <v>60.3</v>
          </cell>
          <cell r="F188">
            <v>59.1</v>
          </cell>
          <cell r="G188">
            <v>60.6</v>
          </cell>
          <cell r="H188">
            <v>61.7</v>
          </cell>
          <cell r="I188">
            <v>60.5</v>
          </cell>
          <cell r="J188">
            <v>60.1</v>
          </cell>
          <cell r="K188">
            <v>0.3</v>
          </cell>
          <cell r="L188">
            <v>-0.2</v>
          </cell>
          <cell r="M188">
            <v>0.9</v>
          </cell>
          <cell r="N188">
            <v>1.7</v>
          </cell>
          <cell r="O188">
            <v>0</v>
          </cell>
          <cell r="P188">
            <v>0.5</v>
          </cell>
          <cell r="Q188">
            <v>0.8</v>
          </cell>
          <cell r="R188">
            <v>1</v>
          </cell>
          <cell r="S188">
            <v>0.3</v>
          </cell>
          <cell r="T188">
            <v>0.5</v>
          </cell>
          <cell r="U188">
            <v>0.2</v>
          </cell>
          <cell r="V188">
            <v>1.2</v>
          </cell>
          <cell r="W188">
            <v>0.5</v>
          </cell>
          <cell r="X188">
            <v>0.5</v>
          </cell>
          <cell r="Y188">
            <v>0.3</v>
          </cell>
          <cell r="Z188">
            <v>0.2</v>
          </cell>
          <cell r="AA188">
            <v>0.3</v>
          </cell>
          <cell r="AB188">
            <v>0.5</v>
          </cell>
        </row>
        <row r="189">
          <cell r="A189">
            <v>34029</v>
          </cell>
          <cell r="B189">
            <v>60.4</v>
          </cell>
          <cell r="C189">
            <v>61.9</v>
          </cell>
          <cell r="D189">
            <v>59</v>
          </cell>
          <cell r="E189">
            <v>60.8</v>
          </cell>
          <cell r="F189">
            <v>59.3</v>
          </cell>
          <cell r="G189">
            <v>61.2</v>
          </cell>
          <cell r="H189">
            <v>62.1</v>
          </cell>
          <cell r="I189">
            <v>61.1</v>
          </cell>
          <cell r="J189">
            <v>60.6</v>
          </cell>
          <cell r="K189">
            <v>1</v>
          </cell>
          <cell r="L189">
            <v>1.1000000000000001</v>
          </cell>
          <cell r="M189">
            <v>1.5</v>
          </cell>
          <cell r="N189">
            <v>2</v>
          </cell>
          <cell r="O189">
            <v>0.3</v>
          </cell>
          <cell r="P189">
            <v>1.5</v>
          </cell>
          <cell r="Q189">
            <v>1.5</v>
          </cell>
          <cell r="R189">
            <v>1.7</v>
          </cell>
          <cell r="S189">
            <v>1.2</v>
          </cell>
          <cell r="T189">
            <v>0.7</v>
          </cell>
          <cell r="U189">
            <v>1.3</v>
          </cell>
          <cell r="V189">
            <v>0.9</v>
          </cell>
          <cell r="W189">
            <v>0.8</v>
          </cell>
          <cell r="X189">
            <v>0.3</v>
          </cell>
          <cell r="Y189">
            <v>1</v>
          </cell>
          <cell r="Z189">
            <v>0.6</v>
          </cell>
          <cell r="AA189">
            <v>1</v>
          </cell>
          <cell r="AB189">
            <v>0.8</v>
          </cell>
        </row>
        <row r="190">
          <cell r="A190">
            <v>34121</v>
          </cell>
          <cell r="B190">
            <v>60.5</v>
          </cell>
          <cell r="C190">
            <v>62.2</v>
          </cell>
          <cell r="D190">
            <v>59.3</v>
          </cell>
          <cell r="E190">
            <v>61.2</v>
          </cell>
          <cell r="F190">
            <v>59.5</v>
          </cell>
          <cell r="G190">
            <v>61.4</v>
          </cell>
          <cell r="H190">
            <v>62.2</v>
          </cell>
          <cell r="I190">
            <v>61.2</v>
          </cell>
          <cell r="J190">
            <v>60.8</v>
          </cell>
          <cell r="K190">
            <v>1.7</v>
          </cell>
          <cell r="L190">
            <v>1.8</v>
          </cell>
          <cell r="M190">
            <v>2.4</v>
          </cell>
          <cell r="N190">
            <v>2.7</v>
          </cell>
          <cell r="O190">
            <v>1.2</v>
          </cell>
          <cell r="P190">
            <v>2.2000000000000002</v>
          </cell>
          <cell r="Q190">
            <v>1.5</v>
          </cell>
          <cell r="R190">
            <v>2.2000000000000002</v>
          </cell>
          <cell r="S190">
            <v>1.8</v>
          </cell>
          <cell r="T190">
            <v>0.2</v>
          </cell>
          <cell r="U190">
            <v>0.5</v>
          </cell>
          <cell r="V190">
            <v>0.5</v>
          </cell>
          <cell r="W190">
            <v>0.7</v>
          </cell>
          <cell r="X190">
            <v>0.3</v>
          </cell>
          <cell r="Y190">
            <v>0.3</v>
          </cell>
          <cell r="Z190">
            <v>0.2</v>
          </cell>
          <cell r="AA190">
            <v>0.2</v>
          </cell>
          <cell r="AB190">
            <v>0.3</v>
          </cell>
        </row>
        <row r="191">
          <cell r="A191">
            <v>34213</v>
          </cell>
          <cell r="B191">
            <v>60.7</v>
          </cell>
          <cell r="C191">
            <v>62.4</v>
          </cell>
          <cell r="D191">
            <v>59.4</v>
          </cell>
          <cell r="E191">
            <v>61.4</v>
          </cell>
          <cell r="F191">
            <v>60.1</v>
          </cell>
          <cell r="G191">
            <v>62.3</v>
          </cell>
          <cell r="H191">
            <v>62.5</v>
          </cell>
          <cell r="I191">
            <v>61.6</v>
          </cell>
          <cell r="J191">
            <v>61.1</v>
          </cell>
          <cell r="K191">
            <v>1.7</v>
          </cell>
          <cell r="L191">
            <v>2.2999999999999998</v>
          </cell>
          <cell r="M191">
            <v>2.8</v>
          </cell>
          <cell r="N191">
            <v>2.2999999999999998</v>
          </cell>
          <cell r="O191">
            <v>2.2000000000000002</v>
          </cell>
          <cell r="P191">
            <v>3.1</v>
          </cell>
          <cell r="Q191">
            <v>1.5</v>
          </cell>
          <cell r="R191">
            <v>2.2000000000000002</v>
          </cell>
          <cell r="S191">
            <v>2.2000000000000002</v>
          </cell>
          <cell r="T191">
            <v>0.3</v>
          </cell>
          <cell r="U191">
            <v>0.3</v>
          </cell>
          <cell r="V191">
            <v>0.2</v>
          </cell>
          <cell r="W191">
            <v>0.3</v>
          </cell>
          <cell r="X191">
            <v>1</v>
          </cell>
          <cell r="Y191">
            <v>1.5</v>
          </cell>
          <cell r="Z191">
            <v>0.5</v>
          </cell>
          <cell r="AA191">
            <v>0.7</v>
          </cell>
          <cell r="AB191">
            <v>0.5</v>
          </cell>
        </row>
        <row r="192">
          <cell r="A192">
            <v>34304</v>
          </cell>
          <cell r="B192">
            <v>60.8</v>
          </cell>
          <cell r="C192">
            <v>62.6</v>
          </cell>
          <cell r="D192">
            <v>59.6</v>
          </cell>
          <cell r="E192">
            <v>61.4</v>
          </cell>
          <cell r="F192">
            <v>60.5</v>
          </cell>
          <cell r="G192">
            <v>62.6</v>
          </cell>
          <cell r="H192">
            <v>63.2</v>
          </cell>
          <cell r="I192">
            <v>61.8</v>
          </cell>
          <cell r="J192">
            <v>61.2</v>
          </cell>
          <cell r="K192">
            <v>1.3</v>
          </cell>
          <cell r="L192">
            <v>2.5</v>
          </cell>
          <cell r="M192">
            <v>1.9</v>
          </cell>
          <cell r="N192">
            <v>1.8</v>
          </cell>
          <cell r="O192">
            <v>2.4</v>
          </cell>
          <cell r="P192">
            <v>3.3</v>
          </cell>
          <cell r="Q192">
            <v>2.4</v>
          </cell>
          <cell r="R192">
            <v>2.1</v>
          </cell>
          <cell r="S192">
            <v>1.8</v>
          </cell>
          <cell r="T192">
            <v>0.2</v>
          </cell>
          <cell r="U192">
            <v>0.3</v>
          </cell>
          <cell r="V192">
            <v>0.3</v>
          </cell>
          <cell r="W192">
            <v>0</v>
          </cell>
          <cell r="X192">
            <v>0.7</v>
          </cell>
          <cell r="Y192">
            <v>0.5</v>
          </cell>
          <cell r="Z192">
            <v>1.1000000000000001</v>
          </cell>
          <cell r="AA192">
            <v>0.3</v>
          </cell>
          <cell r="AB192">
            <v>0.2</v>
          </cell>
        </row>
        <row r="193">
          <cell r="A193">
            <v>34394</v>
          </cell>
          <cell r="B193">
            <v>60.9</v>
          </cell>
          <cell r="C193">
            <v>62.8</v>
          </cell>
          <cell r="D193">
            <v>59.9</v>
          </cell>
          <cell r="E193">
            <v>61.9</v>
          </cell>
          <cell r="F193">
            <v>60.5</v>
          </cell>
          <cell r="G193">
            <v>62.8</v>
          </cell>
          <cell r="H193">
            <v>63</v>
          </cell>
          <cell r="I193">
            <v>61.8</v>
          </cell>
          <cell r="J193">
            <v>61.5</v>
          </cell>
          <cell r="K193">
            <v>0.8</v>
          </cell>
          <cell r="L193">
            <v>1.5</v>
          </cell>
          <cell r="M193">
            <v>1.5</v>
          </cell>
          <cell r="N193">
            <v>1.8</v>
          </cell>
          <cell r="O193">
            <v>2</v>
          </cell>
          <cell r="P193">
            <v>2.6</v>
          </cell>
          <cell r="Q193">
            <v>1.4</v>
          </cell>
          <cell r="R193">
            <v>1.1000000000000001</v>
          </cell>
          <cell r="S193">
            <v>1.5</v>
          </cell>
          <cell r="T193">
            <v>0.2</v>
          </cell>
          <cell r="U193">
            <v>0.3</v>
          </cell>
          <cell r="V193">
            <v>0.5</v>
          </cell>
          <cell r="W193">
            <v>0.8</v>
          </cell>
          <cell r="X193">
            <v>0</v>
          </cell>
          <cell r="Y193">
            <v>0.3</v>
          </cell>
          <cell r="Z193">
            <v>-0.3</v>
          </cell>
          <cell r="AA193">
            <v>0</v>
          </cell>
          <cell r="AB193">
            <v>0.5</v>
          </cell>
        </row>
        <row r="194">
          <cell r="A194">
            <v>34486</v>
          </cell>
          <cell r="B194">
            <v>61.4</v>
          </cell>
          <cell r="C194">
            <v>63.3</v>
          </cell>
          <cell r="D194">
            <v>60.3</v>
          </cell>
          <cell r="E194">
            <v>62.3</v>
          </cell>
          <cell r="F194">
            <v>60.8</v>
          </cell>
          <cell r="G194">
            <v>63.1</v>
          </cell>
          <cell r="H194">
            <v>63.5</v>
          </cell>
          <cell r="I194">
            <v>62.2</v>
          </cell>
          <cell r="J194">
            <v>61.9</v>
          </cell>
          <cell r="K194">
            <v>1.5</v>
          </cell>
          <cell r="L194">
            <v>1.8</v>
          </cell>
          <cell r="M194">
            <v>1.7</v>
          </cell>
          <cell r="N194">
            <v>1.8</v>
          </cell>
          <cell r="O194">
            <v>2.2000000000000002</v>
          </cell>
          <cell r="P194">
            <v>2.8</v>
          </cell>
          <cell r="Q194">
            <v>2.1</v>
          </cell>
          <cell r="R194">
            <v>1.6</v>
          </cell>
          <cell r="S194">
            <v>1.8</v>
          </cell>
          <cell r="T194">
            <v>0.8</v>
          </cell>
          <cell r="U194">
            <v>0.8</v>
          </cell>
          <cell r="V194">
            <v>0.7</v>
          </cell>
          <cell r="W194">
            <v>0.6</v>
          </cell>
          <cell r="X194">
            <v>0.5</v>
          </cell>
          <cell r="Y194">
            <v>0.5</v>
          </cell>
          <cell r="Z194">
            <v>0.8</v>
          </cell>
          <cell r="AA194">
            <v>0.6</v>
          </cell>
          <cell r="AB194">
            <v>0.7</v>
          </cell>
        </row>
        <row r="195">
          <cell r="A195">
            <v>34578</v>
          </cell>
          <cell r="B195">
            <v>62</v>
          </cell>
          <cell r="C195">
            <v>63.4</v>
          </cell>
          <cell r="D195">
            <v>60.9</v>
          </cell>
          <cell r="E195">
            <v>62.6</v>
          </cell>
          <cell r="F195">
            <v>61.3</v>
          </cell>
          <cell r="G195">
            <v>63.6</v>
          </cell>
          <cell r="H195">
            <v>63.9</v>
          </cell>
          <cell r="I195">
            <v>62.5</v>
          </cell>
          <cell r="J195">
            <v>62.3</v>
          </cell>
          <cell r="K195">
            <v>2.1</v>
          </cell>
          <cell r="L195">
            <v>1.6</v>
          </cell>
          <cell r="M195">
            <v>2.5</v>
          </cell>
          <cell r="N195">
            <v>2</v>
          </cell>
          <cell r="O195">
            <v>2</v>
          </cell>
          <cell r="P195">
            <v>2.1</v>
          </cell>
          <cell r="Q195">
            <v>2.2000000000000002</v>
          </cell>
          <cell r="R195">
            <v>1.5</v>
          </cell>
          <cell r="S195">
            <v>2</v>
          </cell>
          <cell r="T195">
            <v>1</v>
          </cell>
          <cell r="U195">
            <v>0.2</v>
          </cell>
          <cell r="V195">
            <v>1</v>
          </cell>
          <cell r="W195">
            <v>0.5</v>
          </cell>
          <cell r="X195">
            <v>0.8</v>
          </cell>
          <cell r="Y195">
            <v>0.8</v>
          </cell>
          <cell r="Z195">
            <v>0.6</v>
          </cell>
          <cell r="AA195">
            <v>0.5</v>
          </cell>
          <cell r="AB195">
            <v>0.6</v>
          </cell>
        </row>
        <row r="196">
          <cell r="A196">
            <v>34669</v>
          </cell>
          <cell r="B196">
            <v>62.4</v>
          </cell>
          <cell r="C196">
            <v>63.9</v>
          </cell>
          <cell r="D196">
            <v>61.5</v>
          </cell>
          <cell r="E196">
            <v>63.2</v>
          </cell>
          <cell r="F196">
            <v>61.8</v>
          </cell>
          <cell r="G196">
            <v>64.099999999999994</v>
          </cell>
          <cell r="H196">
            <v>64.3</v>
          </cell>
          <cell r="I196">
            <v>63.2</v>
          </cell>
          <cell r="J196">
            <v>62.8</v>
          </cell>
          <cell r="K196">
            <v>2.6</v>
          </cell>
          <cell r="L196">
            <v>2.1</v>
          </cell>
          <cell r="M196">
            <v>3.2</v>
          </cell>
          <cell r="N196">
            <v>2.9</v>
          </cell>
          <cell r="O196">
            <v>2.1</v>
          </cell>
          <cell r="P196">
            <v>2.4</v>
          </cell>
          <cell r="Q196">
            <v>1.7</v>
          </cell>
          <cell r="R196">
            <v>2.2999999999999998</v>
          </cell>
          <cell r="S196">
            <v>2.6</v>
          </cell>
          <cell r="T196">
            <v>0.6</v>
          </cell>
          <cell r="U196">
            <v>0.8</v>
          </cell>
          <cell r="V196">
            <v>1</v>
          </cell>
          <cell r="W196">
            <v>1</v>
          </cell>
          <cell r="X196">
            <v>0.8</v>
          </cell>
          <cell r="Y196">
            <v>0.8</v>
          </cell>
          <cell r="Z196">
            <v>0.6</v>
          </cell>
          <cell r="AA196">
            <v>1.1000000000000001</v>
          </cell>
          <cell r="AB196">
            <v>0.8</v>
          </cell>
        </row>
        <row r="197">
          <cell r="A197">
            <v>34759</v>
          </cell>
          <cell r="B197">
            <v>63.5</v>
          </cell>
          <cell r="C197">
            <v>65</v>
          </cell>
          <cell r="D197">
            <v>62.6</v>
          </cell>
          <cell r="E197">
            <v>64.2</v>
          </cell>
          <cell r="F197">
            <v>63</v>
          </cell>
          <cell r="G197">
            <v>65.2</v>
          </cell>
          <cell r="H197">
            <v>65.2</v>
          </cell>
          <cell r="I197">
            <v>64.5</v>
          </cell>
          <cell r="J197">
            <v>63.8</v>
          </cell>
          <cell r="K197">
            <v>4.3</v>
          </cell>
          <cell r="L197">
            <v>3.5</v>
          </cell>
          <cell r="M197">
            <v>4.5</v>
          </cell>
          <cell r="N197">
            <v>3.7</v>
          </cell>
          <cell r="O197">
            <v>4.0999999999999996</v>
          </cell>
          <cell r="P197">
            <v>3.8</v>
          </cell>
          <cell r="Q197">
            <v>3.5</v>
          </cell>
          <cell r="R197">
            <v>4.4000000000000004</v>
          </cell>
          <cell r="S197">
            <v>3.7</v>
          </cell>
          <cell r="T197">
            <v>1.8</v>
          </cell>
          <cell r="U197">
            <v>1.7</v>
          </cell>
          <cell r="V197">
            <v>1.8</v>
          </cell>
          <cell r="W197">
            <v>1.6</v>
          </cell>
          <cell r="X197">
            <v>1.9</v>
          </cell>
          <cell r="Y197">
            <v>1.7</v>
          </cell>
          <cell r="Z197">
            <v>1.4</v>
          </cell>
          <cell r="AA197">
            <v>2.1</v>
          </cell>
          <cell r="AB197">
            <v>1.6</v>
          </cell>
        </row>
        <row r="198">
          <cell r="A198">
            <v>34851</v>
          </cell>
          <cell r="B198">
            <v>64.400000000000006</v>
          </cell>
          <cell r="C198">
            <v>65.599999999999994</v>
          </cell>
          <cell r="D198">
            <v>63.2</v>
          </cell>
          <cell r="E198">
            <v>64.7</v>
          </cell>
          <cell r="F198">
            <v>64</v>
          </cell>
          <cell r="G198">
            <v>65.7</v>
          </cell>
          <cell r="H198">
            <v>66</v>
          </cell>
          <cell r="I198">
            <v>65.3</v>
          </cell>
          <cell r="J198">
            <v>64.7</v>
          </cell>
          <cell r="K198">
            <v>4.9000000000000004</v>
          </cell>
          <cell r="L198">
            <v>3.6</v>
          </cell>
          <cell r="M198">
            <v>4.8</v>
          </cell>
          <cell r="N198">
            <v>3.9</v>
          </cell>
          <cell r="O198">
            <v>5.3</v>
          </cell>
          <cell r="P198">
            <v>4.0999999999999996</v>
          </cell>
          <cell r="Q198">
            <v>3.9</v>
          </cell>
          <cell r="R198">
            <v>5</v>
          </cell>
          <cell r="S198">
            <v>4.5</v>
          </cell>
          <cell r="T198">
            <v>1.4</v>
          </cell>
          <cell r="U198">
            <v>0.9</v>
          </cell>
          <cell r="V198">
            <v>1</v>
          </cell>
          <cell r="W198">
            <v>0.8</v>
          </cell>
          <cell r="X198">
            <v>1.6</v>
          </cell>
          <cell r="Y198">
            <v>0.8</v>
          </cell>
          <cell r="Z198">
            <v>1.2</v>
          </cell>
          <cell r="AA198">
            <v>1.2</v>
          </cell>
          <cell r="AB198">
            <v>1.4</v>
          </cell>
        </row>
        <row r="199">
          <cell r="A199">
            <v>34943</v>
          </cell>
          <cell r="B199">
            <v>65.5</v>
          </cell>
          <cell r="C199">
            <v>66.400000000000006</v>
          </cell>
          <cell r="D199">
            <v>63.8</v>
          </cell>
          <cell r="E199">
            <v>65.400000000000006</v>
          </cell>
          <cell r="F199">
            <v>64.400000000000006</v>
          </cell>
          <cell r="G199">
            <v>66.5</v>
          </cell>
          <cell r="H199">
            <v>66.7</v>
          </cell>
          <cell r="I199">
            <v>66.099999999999994</v>
          </cell>
          <cell r="J199">
            <v>65.5</v>
          </cell>
          <cell r="K199">
            <v>5.6</v>
          </cell>
          <cell r="L199">
            <v>4.7</v>
          </cell>
          <cell r="M199">
            <v>4.8</v>
          </cell>
          <cell r="N199">
            <v>4.5</v>
          </cell>
          <cell r="O199">
            <v>5.0999999999999996</v>
          </cell>
          <cell r="P199">
            <v>4.5999999999999996</v>
          </cell>
          <cell r="Q199">
            <v>4.4000000000000004</v>
          </cell>
          <cell r="R199">
            <v>5.8</v>
          </cell>
          <cell r="S199">
            <v>5.0999999999999996</v>
          </cell>
          <cell r="T199">
            <v>1.7</v>
          </cell>
          <cell r="U199">
            <v>1.2</v>
          </cell>
          <cell r="V199">
            <v>0.9</v>
          </cell>
          <cell r="W199">
            <v>1.1000000000000001</v>
          </cell>
          <cell r="X199">
            <v>0.6</v>
          </cell>
          <cell r="Y199">
            <v>1.2</v>
          </cell>
          <cell r="Z199">
            <v>1.1000000000000001</v>
          </cell>
          <cell r="AA199">
            <v>1.2</v>
          </cell>
          <cell r="AB199">
            <v>1.2</v>
          </cell>
        </row>
        <row r="200">
          <cell r="A200">
            <v>35034</v>
          </cell>
          <cell r="B200">
            <v>66.099999999999994</v>
          </cell>
          <cell r="C200">
            <v>66.900000000000006</v>
          </cell>
          <cell r="D200">
            <v>64.2</v>
          </cell>
          <cell r="E200">
            <v>66</v>
          </cell>
          <cell r="F200">
            <v>64.8</v>
          </cell>
          <cell r="G200">
            <v>66.900000000000006</v>
          </cell>
          <cell r="H200">
            <v>67.400000000000006</v>
          </cell>
          <cell r="I200">
            <v>66.599999999999994</v>
          </cell>
          <cell r="J200">
            <v>66</v>
          </cell>
          <cell r="K200">
            <v>5.9</v>
          </cell>
          <cell r="L200">
            <v>4.7</v>
          </cell>
          <cell r="M200">
            <v>4.4000000000000004</v>
          </cell>
          <cell r="N200">
            <v>4.4000000000000004</v>
          </cell>
          <cell r="O200">
            <v>4.9000000000000004</v>
          </cell>
          <cell r="P200">
            <v>4.4000000000000004</v>
          </cell>
          <cell r="Q200">
            <v>4.8</v>
          </cell>
          <cell r="R200">
            <v>5.4</v>
          </cell>
          <cell r="S200">
            <v>5.0999999999999996</v>
          </cell>
          <cell r="T200">
            <v>0.9</v>
          </cell>
          <cell r="U200">
            <v>0.8</v>
          </cell>
          <cell r="V200">
            <v>0.6</v>
          </cell>
          <cell r="W200">
            <v>0.9</v>
          </cell>
          <cell r="X200">
            <v>0.6</v>
          </cell>
          <cell r="Y200">
            <v>0.6</v>
          </cell>
          <cell r="Z200">
            <v>1</v>
          </cell>
          <cell r="AA200">
            <v>0.8</v>
          </cell>
          <cell r="AB200">
            <v>0.8</v>
          </cell>
        </row>
        <row r="201">
          <cell r="A201">
            <v>35125</v>
          </cell>
          <cell r="B201">
            <v>66.5</v>
          </cell>
          <cell r="C201">
            <v>66.8</v>
          </cell>
          <cell r="D201">
            <v>64.7</v>
          </cell>
          <cell r="E201">
            <v>66.2</v>
          </cell>
          <cell r="F201">
            <v>65.2</v>
          </cell>
          <cell r="G201">
            <v>67.400000000000006</v>
          </cell>
          <cell r="H201">
            <v>67.7</v>
          </cell>
          <cell r="I201">
            <v>67</v>
          </cell>
          <cell r="J201">
            <v>66.2</v>
          </cell>
          <cell r="K201">
            <v>4.7</v>
          </cell>
          <cell r="L201">
            <v>2.8</v>
          </cell>
          <cell r="M201">
            <v>3.4</v>
          </cell>
          <cell r="N201">
            <v>3.1</v>
          </cell>
          <cell r="O201">
            <v>3.5</v>
          </cell>
          <cell r="P201">
            <v>3.4</v>
          </cell>
          <cell r="Q201">
            <v>3.8</v>
          </cell>
          <cell r="R201">
            <v>3.9</v>
          </cell>
          <cell r="S201">
            <v>3.8</v>
          </cell>
          <cell r="T201">
            <v>0.6</v>
          </cell>
          <cell r="U201">
            <v>-0.1</v>
          </cell>
          <cell r="V201">
            <v>0.8</v>
          </cell>
          <cell r="W201">
            <v>0.3</v>
          </cell>
          <cell r="X201">
            <v>0.6</v>
          </cell>
          <cell r="Y201">
            <v>0.7</v>
          </cell>
          <cell r="Z201">
            <v>0.4</v>
          </cell>
          <cell r="AA201">
            <v>0.6</v>
          </cell>
          <cell r="AB201">
            <v>0.3</v>
          </cell>
        </row>
        <row r="202">
          <cell r="A202">
            <v>35217</v>
          </cell>
          <cell r="B202">
            <v>67</v>
          </cell>
          <cell r="C202">
            <v>67.3</v>
          </cell>
          <cell r="D202">
            <v>65.099999999999994</v>
          </cell>
          <cell r="E202">
            <v>66.5</v>
          </cell>
          <cell r="F202">
            <v>65.7</v>
          </cell>
          <cell r="G202">
            <v>67.7</v>
          </cell>
          <cell r="H202">
            <v>68.3</v>
          </cell>
          <cell r="I202">
            <v>67.400000000000006</v>
          </cell>
          <cell r="J202">
            <v>66.7</v>
          </cell>
          <cell r="K202">
            <v>4</v>
          </cell>
          <cell r="L202">
            <v>2.6</v>
          </cell>
          <cell r="M202">
            <v>3</v>
          </cell>
          <cell r="N202">
            <v>2.8</v>
          </cell>
          <cell r="O202">
            <v>2.7</v>
          </cell>
          <cell r="P202">
            <v>3</v>
          </cell>
          <cell r="Q202">
            <v>3.5</v>
          </cell>
          <cell r="R202">
            <v>3.2</v>
          </cell>
          <cell r="S202">
            <v>3.1</v>
          </cell>
          <cell r="T202">
            <v>0.8</v>
          </cell>
          <cell r="U202">
            <v>0.7</v>
          </cell>
          <cell r="V202">
            <v>0.6</v>
          </cell>
          <cell r="W202">
            <v>0.5</v>
          </cell>
          <cell r="X202">
            <v>0.8</v>
          </cell>
          <cell r="Y202">
            <v>0.4</v>
          </cell>
          <cell r="Z202">
            <v>0.9</v>
          </cell>
          <cell r="AA202">
            <v>0.6</v>
          </cell>
          <cell r="AB202">
            <v>0.8</v>
          </cell>
        </row>
        <row r="203">
          <cell r="A203">
            <v>35309</v>
          </cell>
          <cell r="B203">
            <v>67.099999999999994</v>
          </cell>
          <cell r="C203">
            <v>67.599999999999994</v>
          </cell>
          <cell r="D203">
            <v>65.2</v>
          </cell>
          <cell r="E203">
            <v>66.599999999999994</v>
          </cell>
          <cell r="F203">
            <v>65.900000000000006</v>
          </cell>
          <cell r="G203">
            <v>68</v>
          </cell>
          <cell r="H203">
            <v>68.8</v>
          </cell>
          <cell r="I203">
            <v>67.400000000000006</v>
          </cell>
          <cell r="J203">
            <v>66.900000000000006</v>
          </cell>
          <cell r="K203">
            <v>2.4</v>
          </cell>
          <cell r="L203">
            <v>1.8</v>
          </cell>
          <cell r="M203">
            <v>2.2000000000000002</v>
          </cell>
          <cell r="N203">
            <v>1.8</v>
          </cell>
          <cell r="O203">
            <v>2.2999999999999998</v>
          </cell>
          <cell r="P203">
            <v>2.2999999999999998</v>
          </cell>
          <cell r="Q203">
            <v>3.1</v>
          </cell>
          <cell r="R203">
            <v>2</v>
          </cell>
          <cell r="S203">
            <v>2.1</v>
          </cell>
          <cell r="T203">
            <v>0.1</v>
          </cell>
          <cell r="U203">
            <v>0.4</v>
          </cell>
          <cell r="V203">
            <v>0.2</v>
          </cell>
          <cell r="W203">
            <v>0.2</v>
          </cell>
          <cell r="X203">
            <v>0.3</v>
          </cell>
          <cell r="Y203">
            <v>0.4</v>
          </cell>
          <cell r="Z203">
            <v>0.7</v>
          </cell>
          <cell r="AA203">
            <v>0</v>
          </cell>
          <cell r="AB203">
            <v>0.3</v>
          </cell>
        </row>
        <row r="204">
          <cell r="A204">
            <v>35400</v>
          </cell>
          <cell r="B204">
            <v>67.2</v>
          </cell>
          <cell r="C204">
            <v>67.7</v>
          </cell>
          <cell r="D204">
            <v>65.3</v>
          </cell>
          <cell r="E204">
            <v>66.8</v>
          </cell>
          <cell r="F204">
            <v>66</v>
          </cell>
          <cell r="G204">
            <v>68.099999999999994</v>
          </cell>
          <cell r="H204">
            <v>68.8</v>
          </cell>
          <cell r="I204">
            <v>67.400000000000006</v>
          </cell>
          <cell r="J204">
            <v>67</v>
          </cell>
          <cell r="K204">
            <v>1.7</v>
          </cell>
          <cell r="L204">
            <v>1.2</v>
          </cell>
          <cell r="M204">
            <v>1.7</v>
          </cell>
          <cell r="N204">
            <v>1.2</v>
          </cell>
          <cell r="O204">
            <v>1.9</v>
          </cell>
          <cell r="P204">
            <v>1.8</v>
          </cell>
          <cell r="Q204">
            <v>2.1</v>
          </cell>
          <cell r="R204">
            <v>1.2</v>
          </cell>
          <cell r="S204">
            <v>1.5</v>
          </cell>
          <cell r="T204">
            <v>0.1</v>
          </cell>
          <cell r="U204">
            <v>0.1</v>
          </cell>
          <cell r="V204">
            <v>0.2</v>
          </cell>
          <cell r="W204">
            <v>0.3</v>
          </cell>
          <cell r="X204">
            <v>0.2</v>
          </cell>
          <cell r="Y204">
            <v>0.1</v>
          </cell>
          <cell r="Z204">
            <v>0</v>
          </cell>
          <cell r="AA204">
            <v>0</v>
          </cell>
          <cell r="AB204">
            <v>0.1</v>
          </cell>
        </row>
        <row r="205">
          <cell r="A205">
            <v>35490</v>
          </cell>
          <cell r="B205">
            <v>67.3</v>
          </cell>
          <cell r="C205">
            <v>67.8</v>
          </cell>
          <cell r="D205">
            <v>65.7</v>
          </cell>
          <cell r="E205">
            <v>66.8</v>
          </cell>
          <cell r="F205">
            <v>65.900000000000006</v>
          </cell>
          <cell r="G205">
            <v>68.400000000000006</v>
          </cell>
          <cell r="H205">
            <v>68.8</v>
          </cell>
          <cell r="I205">
            <v>67.400000000000006</v>
          </cell>
          <cell r="J205">
            <v>67.099999999999994</v>
          </cell>
          <cell r="K205">
            <v>1.2</v>
          </cell>
          <cell r="L205">
            <v>1.5</v>
          </cell>
          <cell r="M205">
            <v>1.5</v>
          </cell>
          <cell r="N205">
            <v>0.9</v>
          </cell>
          <cell r="O205">
            <v>1.1000000000000001</v>
          </cell>
          <cell r="P205">
            <v>1.5</v>
          </cell>
          <cell r="Q205">
            <v>1.6</v>
          </cell>
          <cell r="R205">
            <v>0.6</v>
          </cell>
          <cell r="S205">
            <v>1.4</v>
          </cell>
          <cell r="T205">
            <v>0.1</v>
          </cell>
          <cell r="U205">
            <v>0.1</v>
          </cell>
          <cell r="V205">
            <v>0.6</v>
          </cell>
          <cell r="W205">
            <v>0</v>
          </cell>
          <cell r="X205">
            <v>-0.2</v>
          </cell>
          <cell r="Y205">
            <v>0.4</v>
          </cell>
          <cell r="Z205">
            <v>0</v>
          </cell>
          <cell r="AA205">
            <v>0</v>
          </cell>
          <cell r="AB205">
            <v>0.1</v>
          </cell>
        </row>
        <row r="206">
          <cell r="A206">
            <v>35582</v>
          </cell>
          <cell r="B206">
            <v>67.099999999999994</v>
          </cell>
          <cell r="C206">
            <v>67.7</v>
          </cell>
          <cell r="D206">
            <v>65.5</v>
          </cell>
          <cell r="E206">
            <v>66.400000000000006</v>
          </cell>
          <cell r="F206">
            <v>65.8</v>
          </cell>
          <cell r="G206">
            <v>68.099999999999994</v>
          </cell>
          <cell r="H206">
            <v>68.7</v>
          </cell>
          <cell r="I206">
            <v>66.8</v>
          </cell>
          <cell r="J206">
            <v>66.900000000000006</v>
          </cell>
          <cell r="K206">
            <v>0.1</v>
          </cell>
          <cell r="L206">
            <v>0.6</v>
          </cell>
          <cell r="M206">
            <v>0.6</v>
          </cell>
          <cell r="N206">
            <v>-0.2</v>
          </cell>
          <cell r="O206">
            <v>0.2</v>
          </cell>
          <cell r="P206">
            <v>0.6</v>
          </cell>
          <cell r="Q206">
            <v>0.6</v>
          </cell>
          <cell r="R206">
            <v>-0.9</v>
          </cell>
          <cell r="S206">
            <v>0.3</v>
          </cell>
          <cell r="T206">
            <v>-0.3</v>
          </cell>
          <cell r="U206">
            <v>-0.1</v>
          </cell>
          <cell r="V206">
            <v>-0.3</v>
          </cell>
          <cell r="W206">
            <v>-0.6</v>
          </cell>
          <cell r="X206">
            <v>-0.2</v>
          </cell>
          <cell r="Y206">
            <v>-0.4</v>
          </cell>
          <cell r="Z206">
            <v>-0.1</v>
          </cell>
          <cell r="AA206">
            <v>-0.9</v>
          </cell>
          <cell r="AB206">
            <v>-0.3</v>
          </cell>
        </row>
        <row r="207">
          <cell r="A207">
            <v>35674</v>
          </cell>
          <cell r="B207">
            <v>66.900000000000006</v>
          </cell>
          <cell r="C207">
            <v>67.5</v>
          </cell>
          <cell r="D207">
            <v>65.3</v>
          </cell>
          <cell r="E207">
            <v>66</v>
          </cell>
          <cell r="F207">
            <v>65.5</v>
          </cell>
          <cell r="G207">
            <v>67.7</v>
          </cell>
          <cell r="H207">
            <v>68.400000000000006</v>
          </cell>
          <cell r="I207">
            <v>66.5</v>
          </cell>
          <cell r="J207">
            <v>66.599999999999994</v>
          </cell>
          <cell r="K207">
            <v>-0.3</v>
          </cell>
          <cell r="L207">
            <v>-0.1</v>
          </cell>
          <cell r="M207">
            <v>0.2</v>
          </cell>
          <cell r="N207">
            <v>-0.9</v>
          </cell>
          <cell r="O207">
            <v>-0.6</v>
          </cell>
          <cell r="P207">
            <v>-0.4</v>
          </cell>
          <cell r="Q207">
            <v>-0.6</v>
          </cell>
          <cell r="R207">
            <v>-1.3</v>
          </cell>
          <cell r="S207">
            <v>-0.4</v>
          </cell>
          <cell r="T207">
            <v>-0.3</v>
          </cell>
          <cell r="U207">
            <v>-0.3</v>
          </cell>
          <cell r="V207">
            <v>-0.3</v>
          </cell>
          <cell r="W207">
            <v>-0.6</v>
          </cell>
          <cell r="X207">
            <v>-0.5</v>
          </cell>
          <cell r="Y207">
            <v>-0.6</v>
          </cell>
          <cell r="Z207">
            <v>-0.4</v>
          </cell>
          <cell r="AA207">
            <v>-0.4</v>
          </cell>
          <cell r="AB207">
            <v>-0.4</v>
          </cell>
        </row>
        <row r="208">
          <cell r="A208">
            <v>35765</v>
          </cell>
          <cell r="B208">
            <v>67.099999999999994</v>
          </cell>
          <cell r="C208">
            <v>67.7</v>
          </cell>
          <cell r="D208">
            <v>65.7</v>
          </cell>
          <cell r="E208">
            <v>66</v>
          </cell>
          <cell r="F208">
            <v>65.5</v>
          </cell>
          <cell r="G208">
            <v>68</v>
          </cell>
          <cell r="H208">
            <v>68.3</v>
          </cell>
          <cell r="I208">
            <v>66.5</v>
          </cell>
          <cell r="J208">
            <v>66.8</v>
          </cell>
          <cell r="K208">
            <v>-0.1</v>
          </cell>
          <cell r="L208">
            <v>0</v>
          </cell>
          <cell r="M208">
            <v>0.6</v>
          </cell>
          <cell r="N208">
            <v>-1.2</v>
          </cell>
          <cell r="O208">
            <v>-0.8</v>
          </cell>
          <cell r="P208">
            <v>-0.1</v>
          </cell>
          <cell r="Q208">
            <v>-0.7</v>
          </cell>
          <cell r="R208">
            <v>-1.3</v>
          </cell>
          <cell r="S208">
            <v>-0.3</v>
          </cell>
          <cell r="T208">
            <v>0.3</v>
          </cell>
          <cell r="U208">
            <v>0.3</v>
          </cell>
          <cell r="V208">
            <v>0.6</v>
          </cell>
          <cell r="W208">
            <v>0</v>
          </cell>
          <cell r="X208">
            <v>0</v>
          </cell>
          <cell r="Y208">
            <v>0.4</v>
          </cell>
          <cell r="Z208">
            <v>-0.1</v>
          </cell>
          <cell r="AA208">
            <v>0</v>
          </cell>
          <cell r="AB208">
            <v>0.3</v>
          </cell>
        </row>
        <row r="209">
          <cell r="A209">
            <v>35855</v>
          </cell>
          <cell r="B209">
            <v>67.400000000000006</v>
          </cell>
          <cell r="C209">
            <v>67.599999999999994</v>
          </cell>
          <cell r="D209">
            <v>65.900000000000006</v>
          </cell>
          <cell r="E209">
            <v>66.3</v>
          </cell>
          <cell r="F209">
            <v>65.7</v>
          </cell>
          <cell r="G209">
            <v>68.2</v>
          </cell>
          <cell r="H209">
            <v>68.7</v>
          </cell>
          <cell r="I209">
            <v>66.900000000000006</v>
          </cell>
          <cell r="J209">
            <v>67</v>
          </cell>
          <cell r="K209">
            <v>0.1</v>
          </cell>
          <cell r="L209">
            <v>-0.3</v>
          </cell>
          <cell r="M209">
            <v>0.3</v>
          </cell>
          <cell r="N209">
            <v>-0.7</v>
          </cell>
          <cell r="O209">
            <v>-0.3</v>
          </cell>
          <cell r="P209">
            <v>-0.3</v>
          </cell>
          <cell r="Q209">
            <v>-0.1</v>
          </cell>
          <cell r="R209">
            <v>-0.7</v>
          </cell>
          <cell r="S209">
            <v>-0.1</v>
          </cell>
          <cell r="T209">
            <v>0.4</v>
          </cell>
          <cell r="U209">
            <v>-0.1</v>
          </cell>
          <cell r="V209">
            <v>0.3</v>
          </cell>
          <cell r="W209">
            <v>0.5</v>
          </cell>
          <cell r="X209">
            <v>0.3</v>
          </cell>
          <cell r="Y209">
            <v>0.3</v>
          </cell>
          <cell r="Z209">
            <v>0.6</v>
          </cell>
          <cell r="AA209">
            <v>0.6</v>
          </cell>
          <cell r="AB209">
            <v>0.3</v>
          </cell>
        </row>
        <row r="210">
          <cell r="A210">
            <v>35947</v>
          </cell>
          <cell r="B210">
            <v>67.8</v>
          </cell>
          <cell r="C210">
            <v>68</v>
          </cell>
          <cell r="D210">
            <v>66.2</v>
          </cell>
          <cell r="E210">
            <v>66.7</v>
          </cell>
          <cell r="F210">
            <v>66.2</v>
          </cell>
          <cell r="G210">
            <v>68.5</v>
          </cell>
          <cell r="H210">
            <v>68.900000000000006</v>
          </cell>
          <cell r="I210">
            <v>67.3</v>
          </cell>
          <cell r="J210">
            <v>67.400000000000006</v>
          </cell>
          <cell r="K210">
            <v>1</v>
          </cell>
          <cell r="L210">
            <v>0.4</v>
          </cell>
          <cell r="M210">
            <v>1.1000000000000001</v>
          </cell>
          <cell r="N210">
            <v>0.5</v>
          </cell>
          <cell r="O210">
            <v>0.6</v>
          </cell>
          <cell r="P210">
            <v>0.6</v>
          </cell>
          <cell r="Q210">
            <v>0.3</v>
          </cell>
          <cell r="R210">
            <v>0.7</v>
          </cell>
          <cell r="S210">
            <v>0.7</v>
          </cell>
          <cell r="T210">
            <v>0.6</v>
          </cell>
          <cell r="U210">
            <v>0.6</v>
          </cell>
          <cell r="V210">
            <v>0.5</v>
          </cell>
          <cell r="W210">
            <v>0.6</v>
          </cell>
          <cell r="X210">
            <v>0.8</v>
          </cell>
          <cell r="Y210">
            <v>0.4</v>
          </cell>
          <cell r="Z210">
            <v>0.3</v>
          </cell>
          <cell r="AA210">
            <v>0.6</v>
          </cell>
          <cell r="AB210">
            <v>0.6</v>
          </cell>
        </row>
        <row r="211">
          <cell r="A211">
            <v>36039</v>
          </cell>
          <cell r="B211">
            <v>68</v>
          </cell>
          <cell r="C211">
            <v>68</v>
          </cell>
          <cell r="D211">
            <v>66.3</v>
          </cell>
          <cell r="E211">
            <v>67</v>
          </cell>
          <cell r="F211">
            <v>66.7</v>
          </cell>
          <cell r="G211">
            <v>68.900000000000006</v>
          </cell>
          <cell r="H211">
            <v>69.099999999999994</v>
          </cell>
          <cell r="I211">
            <v>67.3</v>
          </cell>
          <cell r="J211">
            <v>67.5</v>
          </cell>
          <cell r="K211">
            <v>1.6</v>
          </cell>
          <cell r="L211">
            <v>0.7</v>
          </cell>
          <cell r="M211">
            <v>1.5</v>
          </cell>
          <cell r="N211">
            <v>1.5</v>
          </cell>
          <cell r="O211">
            <v>1.8</v>
          </cell>
          <cell r="P211">
            <v>1.8</v>
          </cell>
          <cell r="Q211">
            <v>1</v>
          </cell>
          <cell r="R211">
            <v>1.2</v>
          </cell>
          <cell r="S211">
            <v>1.4</v>
          </cell>
          <cell r="T211">
            <v>0.3</v>
          </cell>
          <cell r="U211">
            <v>0</v>
          </cell>
          <cell r="V211">
            <v>0.2</v>
          </cell>
          <cell r="W211">
            <v>0.4</v>
          </cell>
          <cell r="X211">
            <v>0.8</v>
          </cell>
          <cell r="Y211">
            <v>0.6</v>
          </cell>
          <cell r="Z211">
            <v>0.3</v>
          </cell>
          <cell r="AA211">
            <v>0</v>
          </cell>
          <cell r="AB211">
            <v>0.1</v>
          </cell>
        </row>
        <row r="212">
          <cell r="A212">
            <v>36130</v>
          </cell>
          <cell r="B212">
            <v>68.400000000000006</v>
          </cell>
          <cell r="C212">
            <v>68.3</v>
          </cell>
          <cell r="D212">
            <v>66.5</v>
          </cell>
          <cell r="E212">
            <v>67.3</v>
          </cell>
          <cell r="F212">
            <v>67</v>
          </cell>
          <cell r="G212">
            <v>68.900000000000006</v>
          </cell>
          <cell r="H212">
            <v>69.3</v>
          </cell>
          <cell r="I212">
            <v>67.5</v>
          </cell>
          <cell r="J212">
            <v>67.8</v>
          </cell>
          <cell r="K212">
            <v>1.9</v>
          </cell>
          <cell r="L212">
            <v>0.9</v>
          </cell>
          <cell r="M212">
            <v>1.2</v>
          </cell>
          <cell r="N212">
            <v>2</v>
          </cell>
          <cell r="O212">
            <v>2.2999999999999998</v>
          </cell>
          <cell r="P212">
            <v>1.3</v>
          </cell>
          <cell r="Q212">
            <v>1.5</v>
          </cell>
          <cell r="R212">
            <v>1.5</v>
          </cell>
          <cell r="S212">
            <v>1.5</v>
          </cell>
          <cell r="T212">
            <v>0.6</v>
          </cell>
          <cell r="U212">
            <v>0.4</v>
          </cell>
          <cell r="V212">
            <v>0.3</v>
          </cell>
          <cell r="W212">
            <v>0.4</v>
          </cell>
          <cell r="X212">
            <v>0.4</v>
          </cell>
          <cell r="Y212">
            <v>0</v>
          </cell>
          <cell r="Z212">
            <v>0.3</v>
          </cell>
          <cell r="AA212">
            <v>0.3</v>
          </cell>
          <cell r="AB212">
            <v>0.4</v>
          </cell>
        </row>
        <row r="213">
          <cell r="A213">
            <v>36220</v>
          </cell>
          <cell r="B213">
            <v>68.400000000000006</v>
          </cell>
          <cell r="C213">
            <v>68.3</v>
          </cell>
          <cell r="D213">
            <v>66.400000000000006</v>
          </cell>
          <cell r="E213">
            <v>66.8</v>
          </cell>
          <cell r="F213">
            <v>66.7</v>
          </cell>
          <cell r="G213">
            <v>68.599999999999994</v>
          </cell>
          <cell r="H213">
            <v>69</v>
          </cell>
          <cell r="I213">
            <v>67.400000000000006</v>
          </cell>
          <cell r="J213">
            <v>67.8</v>
          </cell>
          <cell r="K213">
            <v>1.5</v>
          </cell>
          <cell r="L213">
            <v>1</v>
          </cell>
          <cell r="M213">
            <v>0.8</v>
          </cell>
          <cell r="N213">
            <v>0.8</v>
          </cell>
          <cell r="O213">
            <v>1.5</v>
          </cell>
          <cell r="P213">
            <v>0.6</v>
          </cell>
          <cell r="Q213">
            <v>0.4</v>
          </cell>
          <cell r="R213">
            <v>0.7</v>
          </cell>
          <cell r="S213">
            <v>1.2</v>
          </cell>
          <cell r="T213">
            <v>0</v>
          </cell>
          <cell r="U213">
            <v>0</v>
          </cell>
          <cell r="V213">
            <v>-0.2</v>
          </cell>
          <cell r="W213">
            <v>-0.7</v>
          </cell>
          <cell r="X213">
            <v>-0.4</v>
          </cell>
          <cell r="Y213">
            <v>-0.4</v>
          </cell>
          <cell r="Z213">
            <v>-0.4</v>
          </cell>
          <cell r="AA213">
            <v>-0.1</v>
          </cell>
          <cell r="AB213">
            <v>0</v>
          </cell>
        </row>
        <row r="214">
          <cell r="A214">
            <v>36312</v>
          </cell>
          <cell r="B214">
            <v>68.7</v>
          </cell>
          <cell r="C214">
            <v>68.599999999999994</v>
          </cell>
          <cell r="D214">
            <v>66.599999999999994</v>
          </cell>
          <cell r="E214">
            <v>67.3</v>
          </cell>
          <cell r="F214">
            <v>67.3</v>
          </cell>
          <cell r="G214">
            <v>68.8</v>
          </cell>
          <cell r="H214">
            <v>69.400000000000006</v>
          </cell>
          <cell r="I214">
            <v>67.400000000000006</v>
          </cell>
          <cell r="J214">
            <v>68.099999999999994</v>
          </cell>
          <cell r="K214">
            <v>1.3</v>
          </cell>
          <cell r="L214">
            <v>0.9</v>
          </cell>
          <cell r="M214">
            <v>0.6</v>
          </cell>
          <cell r="N214">
            <v>0.9</v>
          </cell>
          <cell r="O214">
            <v>1.7</v>
          </cell>
          <cell r="P214">
            <v>0.4</v>
          </cell>
          <cell r="Q214">
            <v>0.7</v>
          </cell>
          <cell r="R214">
            <v>0.1</v>
          </cell>
          <cell r="S214">
            <v>1</v>
          </cell>
          <cell r="T214">
            <v>0.4</v>
          </cell>
          <cell r="U214">
            <v>0.4</v>
          </cell>
          <cell r="V214">
            <v>0.3</v>
          </cell>
          <cell r="W214">
            <v>0.7</v>
          </cell>
          <cell r="X214">
            <v>0.9</v>
          </cell>
          <cell r="Y214">
            <v>0.3</v>
          </cell>
          <cell r="Z214">
            <v>0.6</v>
          </cell>
          <cell r="AA214">
            <v>0</v>
          </cell>
          <cell r="AB214">
            <v>0.4</v>
          </cell>
        </row>
        <row r="215">
          <cell r="A215">
            <v>36404</v>
          </cell>
          <cell r="B215">
            <v>69.3</v>
          </cell>
          <cell r="C215">
            <v>69.3</v>
          </cell>
          <cell r="D215">
            <v>67.099999999999994</v>
          </cell>
          <cell r="E215">
            <v>68.099999999999994</v>
          </cell>
          <cell r="F215">
            <v>67.900000000000006</v>
          </cell>
          <cell r="G215">
            <v>69.2</v>
          </cell>
          <cell r="H215">
            <v>69.5</v>
          </cell>
          <cell r="I215">
            <v>68</v>
          </cell>
          <cell r="J215">
            <v>68.7</v>
          </cell>
          <cell r="K215">
            <v>1.9</v>
          </cell>
          <cell r="L215">
            <v>1.9</v>
          </cell>
          <cell r="M215">
            <v>1.2</v>
          </cell>
          <cell r="N215">
            <v>1.6</v>
          </cell>
          <cell r="O215">
            <v>1.8</v>
          </cell>
          <cell r="P215">
            <v>0.4</v>
          </cell>
          <cell r="Q215">
            <v>0.6</v>
          </cell>
          <cell r="R215">
            <v>1</v>
          </cell>
          <cell r="S215">
            <v>1.8</v>
          </cell>
          <cell r="T215">
            <v>0.9</v>
          </cell>
          <cell r="U215">
            <v>1</v>
          </cell>
          <cell r="V215">
            <v>0.8</v>
          </cell>
          <cell r="W215">
            <v>1.2</v>
          </cell>
          <cell r="X215">
            <v>0.9</v>
          </cell>
          <cell r="Y215">
            <v>0.6</v>
          </cell>
          <cell r="Z215">
            <v>0.1</v>
          </cell>
          <cell r="AA215">
            <v>0.9</v>
          </cell>
          <cell r="AB215">
            <v>0.9</v>
          </cell>
        </row>
        <row r="216">
          <cell r="A216">
            <v>36495</v>
          </cell>
          <cell r="B216">
            <v>69.7</v>
          </cell>
          <cell r="C216">
            <v>69.7</v>
          </cell>
          <cell r="D216">
            <v>67.099999999999994</v>
          </cell>
          <cell r="E216">
            <v>68.5</v>
          </cell>
          <cell r="F216">
            <v>68.3</v>
          </cell>
          <cell r="G216">
            <v>69.599999999999994</v>
          </cell>
          <cell r="H216">
            <v>69.900000000000006</v>
          </cell>
          <cell r="I216">
            <v>68.599999999999994</v>
          </cell>
          <cell r="J216">
            <v>69.099999999999994</v>
          </cell>
          <cell r="K216">
            <v>1.9</v>
          </cell>
          <cell r="L216">
            <v>2</v>
          </cell>
          <cell r="M216">
            <v>0.9</v>
          </cell>
          <cell r="N216">
            <v>1.8</v>
          </cell>
          <cell r="O216">
            <v>1.9</v>
          </cell>
          <cell r="P216">
            <v>1</v>
          </cell>
          <cell r="Q216">
            <v>0.9</v>
          </cell>
          <cell r="R216">
            <v>1.6</v>
          </cell>
          <cell r="S216">
            <v>1.9</v>
          </cell>
          <cell r="T216">
            <v>0.6</v>
          </cell>
          <cell r="U216">
            <v>0.6</v>
          </cell>
          <cell r="V216">
            <v>0</v>
          </cell>
          <cell r="W216">
            <v>0.6</v>
          </cell>
          <cell r="X216">
            <v>0.6</v>
          </cell>
          <cell r="Y216">
            <v>0.6</v>
          </cell>
          <cell r="Z216">
            <v>0.6</v>
          </cell>
          <cell r="AA216">
            <v>0.9</v>
          </cell>
          <cell r="AB216">
            <v>0.6</v>
          </cell>
        </row>
        <row r="217">
          <cell r="A217">
            <v>36586</v>
          </cell>
          <cell r="B217">
            <v>70.3</v>
          </cell>
          <cell r="C217">
            <v>70.5</v>
          </cell>
          <cell r="D217">
            <v>67.900000000000006</v>
          </cell>
          <cell r="E217">
            <v>69.099999999999994</v>
          </cell>
          <cell r="F217">
            <v>68.599999999999994</v>
          </cell>
          <cell r="G217">
            <v>70.3</v>
          </cell>
          <cell r="H217">
            <v>70.3</v>
          </cell>
          <cell r="I217">
            <v>69.3</v>
          </cell>
          <cell r="J217">
            <v>69.7</v>
          </cell>
          <cell r="K217">
            <v>2.8</v>
          </cell>
          <cell r="L217">
            <v>3.2</v>
          </cell>
          <cell r="M217">
            <v>2.2999999999999998</v>
          </cell>
          <cell r="N217">
            <v>3.4</v>
          </cell>
          <cell r="O217">
            <v>2.8</v>
          </cell>
          <cell r="P217">
            <v>2.5</v>
          </cell>
          <cell r="Q217">
            <v>1.9</v>
          </cell>
          <cell r="R217">
            <v>2.8</v>
          </cell>
          <cell r="S217">
            <v>2.8</v>
          </cell>
          <cell r="T217">
            <v>0.9</v>
          </cell>
          <cell r="U217">
            <v>1.1000000000000001</v>
          </cell>
          <cell r="V217">
            <v>1.2</v>
          </cell>
          <cell r="W217">
            <v>0.9</v>
          </cell>
          <cell r="X217">
            <v>0.4</v>
          </cell>
          <cell r="Y217">
            <v>1</v>
          </cell>
          <cell r="Z217">
            <v>0.6</v>
          </cell>
          <cell r="AA217">
            <v>1</v>
          </cell>
          <cell r="AB217">
            <v>0.9</v>
          </cell>
        </row>
        <row r="218">
          <cell r="A218">
            <v>36678</v>
          </cell>
          <cell r="B218">
            <v>70.900000000000006</v>
          </cell>
          <cell r="C218">
            <v>70.900000000000006</v>
          </cell>
          <cell r="D218">
            <v>68.3</v>
          </cell>
          <cell r="E218">
            <v>69.5</v>
          </cell>
          <cell r="F218">
            <v>69.099999999999994</v>
          </cell>
          <cell r="G218">
            <v>71</v>
          </cell>
          <cell r="H218">
            <v>71.099999999999994</v>
          </cell>
          <cell r="I218">
            <v>69.900000000000006</v>
          </cell>
          <cell r="J218">
            <v>70.2</v>
          </cell>
          <cell r="K218">
            <v>3.2</v>
          </cell>
          <cell r="L218">
            <v>3.4</v>
          </cell>
          <cell r="M218">
            <v>2.6</v>
          </cell>
          <cell r="N218">
            <v>3.3</v>
          </cell>
          <cell r="O218">
            <v>2.7</v>
          </cell>
          <cell r="P218">
            <v>3.2</v>
          </cell>
          <cell r="Q218">
            <v>2.4</v>
          </cell>
          <cell r="R218">
            <v>3.7</v>
          </cell>
          <cell r="S218">
            <v>3.1</v>
          </cell>
          <cell r="T218">
            <v>0.9</v>
          </cell>
          <cell r="U218">
            <v>0.6</v>
          </cell>
          <cell r="V218">
            <v>0.6</v>
          </cell>
          <cell r="W218">
            <v>0.6</v>
          </cell>
          <cell r="X218">
            <v>0.7</v>
          </cell>
          <cell r="Y218">
            <v>1</v>
          </cell>
          <cell r="Z218">
            <v>1.1000000000000001</v>
          </cell>
          <cell r="AA218">
            <v>0.9</v>
          </cell>
          <cell r="AB218">
            <v>0.7</v>
          </cell>
        </row>
        <row r="219">
          <cell r="A219">
            <v>36770</v>
          </cell>
          <cell r="B219">
            <v>73.5</v>
          </cell>
          <cell r="C219">
            <v>73.599999999999994</v>
          </cell>
          <cell r="D219">
            <v>71</v>
          </cell>
          <cell r="E219">
            <v>72.099999999999994</v>
          </cell>
          <cell r="F219">
            <v>71.599999999999994</v>
          </cell>
          <cell r="G219">
            <v>73.7</v>
          </cell>
          <cell r="H219">
            <v>73.5</v>
          </cell>
          <cell r="I219">
            <v>72.5</v>
          </cell>
          <cell r="J219">
            <v>72.900000000000006</v>
          </cell>
          <cell r="K219">
            <v>6.1</v>
          </cell>
          <cell r="L219">
            <v>6.2</v>
          </cell>
          <cell r="M219">
            <v>5.8</v>
          </cell>
          <cell r="N219">
            <v>5.9</v>
          </cell>
          <cell r="O219">
            <v>5.4</v>
          </cell>
          <cell r="P219">
            <v>6.5</v>
          </cell>
          <cell r="Q219">
            <v>5.8</v>
          </cell>
          <cell r="R219">
            <v>6.6</v>
          </cell>
          <cell r="S219">
            <v>6.1</v>
          </cell>
          <cell r="T219">
            <v>3.7</v>
          </cell>
          <cell r="U219">
            <v>3.8</v>
          </cell>
          <cell r="V219">
            <v>4</v>
          </cell>
          <cell r="W219">
            <v>3.7</v>
          </cell>
          <cell r="X219">
            <v>3.6</v>
          </cell>
          <cell r="Y219">
            <v>3.8</v>
          </cell>
          <cell r="Z219">
            <v>3.4</v>
          </cell>
          <cell r="AA219">
            <v>3.7</v>
          </cell>
          <cell r="AB219">
            <v>3.8</v>
          </cell>
        </row>
        <row r="220">
          <cell r="A220">
            <v>36861</v>
          </cell>
          <cell r="B220">
            <v>73.8</v>
          </cell>
          <cell r="C220">
            <v>73.900000000000006</v>
          </cell>
          <cell r="D220">
            <v>71.2</v>
          </cell>
          <cell r="E220">
            <v>72.2</v>
          </cell>
          <cell r="F220">
            <v>71.8</v>
          </cell>
          <cell r="G220">
            <v>73.7</v>
          </cell>
          <cell r="H220">
            <v>73.900000000000006</v>
          </cell>
          <cell r="I220">
            <v>72.8</v>
          </cell>
          <cell r="J220">
            <v>73.099999999999994</v>
          </cell>
          <cell r="K220">
            <v>5.9</v>
          </cell>
          <cell r="L220">
            <v>6</v>
          </cell>
          <cell r="M220">
            <v>6.1</v>
          </cell>
          <cell r="N220">
            <v>5.4</v>
          </cell>
          <cell r="O220">
            <v>5.0999999999999996</v>
          </cell>
          <cell r="P220">
            <v>5.9</v>
          </cell>
          <cell r="Q220">
            <v>5.7</v>
          </cell>
          <cell r="R220">
            <v>6.1</v>
          </cell>
          <cell r="S220">
            <v>5.8</v>
          </cell>
          <cell r="T220">
            <v>0.4</v>
          </cell>
          <cell r="U220">
            <v>0.4</v>
          </cell>
          <cell r="V220">
            <v>0.3</v>
          </cell>
          <cell r="W220">
            <v>0.1</v>
          </cell>
          <cell r="X220">
            <v>0.3</v>
          </cell>
          <cell r="Y220">
            <v>0</v>
          </cell>
          <cell r="Z220">
            <v>0.5</v>
          </cell>
          <cell r="AA220">
            <v>0.4</v>
          </cell>
          <cell r="AB220">
            <v>0.3</v>
          </cell>
        </row>
        <row r="221">
          <cell r="A221">
            <v>36951</v>
          </cell>
          <cell r="B221">
            <v>74.8</v>
          </cell>
          <cell r="C221">
            <v>74.7</v>
          </cell>
          <cell r="D221">
            <v>71.8</v>
          </cell>
          <cell r="E221">
            <v>73</v>
          </cell>
          <cell r="F221">
            <v>72.2</v>
          </cell>
          <cell r="G221">
            <v>74.2</v>
          </cell>
          <cell r="H221">
            <v>73.900000000000006</v>
          </cell>
          <cell r="I221">
            <v>73.3</v>
          </cell>
          <cell r="J221">
            <v>73.900000000000006</v>
          </cell>
          <cell r="K221">
            <v>6.4</v>
          </cell>
          <cell r="L221">
            <v>6</v>
          </cell>
          <cell r="M221">
            <v>5.7</v>
          </cell>
          <cell r="N221">
            <v>5.6</v>
          </cell>
          <cell r="O221">
            <v>5.2</v>
          </cell>
          <cell r="P221">
            <v>5.5</v>
          </cell>
          <cell r="Q221">
            <v>5.0999999999999996</v>
          </cell>
          <cell r="R221">
            <v>5.8</v>
          </cell>
          <cell r="S221">
            <v>6</v>
          </cell>
          <cell r="T221">
            <v>1.4</v>
          </cell>
          <cell r="U221">
            <v>1.1000000000000001</v>
          </cell>
          <cell r="V221">
            <v>0.8</v>
          </cell>
          <cell r="W221">
            <v>1.1000000000000001</v>
          </cell>
          <cell r="X221">
            <v>0.6</v>
          </cell>
          <cell r="Y221">
            <v>0.7</v>
          </cell>
          <cell r="Z221">
            <v>0</v>
          </cell>
          <cell r="AA221">
            <v>0.7</v>
          </cell>
          <cell r="AB221">
            <v>1.1000000000000001</v>
          </cell>
        </row>
        <row r="222">
          <cell r="A222">
            <v>37043</v>
          </cell>
          <cell r="B222">
            <v>75.400000000000006</v>
          </cell>
          <cell r="C222">
            <v>75.099999999999994</v>
          </cell>
          <cell r="D222">
            <v>72.5</v>
          </cell>
          <cell r="E222">
            <v>73.599999999999994</v>
          </cell>
          <cell r="F222">
            <v>73.2</v>
          </cell>
          <cell r="G222">
            <v>74.900000000000006</v>
          </cell>
          <cell r="H222">
            <v>74.7</v>
          </cell>
          <cell r="I222">
            <v>74</v>
          </cell>
          <cell r="J222">
            <v>74.5</v>
          </cell>
          <cell r="K222">
            <v>6.3</v>
          </cell>
          <cell r="L222">
            <v>5.9</v>
          </cell>
          <cell r="M222">
            <v>6.1</v>
          </cell>
          <cell r="N222">
            <v>5.9</v>
          </cell>
          <cell r="O222">
            <v>5.9</v>
          </cell>
          <cell r="P222">
            <v>5.5</v>
          </cell>
          <cell r="Q222">
            <v>5.0999999999999996</v>
          </cell>
          <cell r="R222">
            <v>5.9</v>
          </cell>
          <cell r="S222">
            <v>6.1</v>
          </cell>
          <cell r="T222">
            <v>0.8</v>
          </cell>
          <cell r="U222">
            <v>0.5</v>
          </cell>
          <cell r="V222">
            <v>1</v>
          </cell>
          <cell r="W222">
            <v>0.8</v>
          </cell>
          <cell r="X222">
            <v>1.4</v>
          </cell>
          <cell r="Y222">
            <v>0.9</v>
          </cell>
          <cell r="Z222">
            <v>1.1000000000000001</v>
          </cell>
          <cell r="AA222">
            <v>1</v>
          </cell>
          <cell r="AB222">
            <v>0.8</v>
          </cell>
        </row>
        <row r="223">
          <cell r="A223">
            <v>37135</v>
          </cell>
          <cell r="B223">
            <v>75.599999999999994</v>
          </cell>
          <cell r="C223">
            <v>75.5</v>
          </cell>
          <cell r="D223">
            <v>72.599999999999994</v>
          </cell>
          <cell r="E223">
            <v>73.7</v>
          </cell>
          <cell r="F223">
            <v>73.3</v>
          </cell>
          <cell r="G223">
            <v>74.599999999999994</v>
          </cell>
          <cell r="H223">
            <v>74.900000000000006</v>
          </cell>
          <cell r="I223">
            <v>74</v>
          </cell>
          <cell r="J223">
            <v>74.7</v>
          </cell>
          <cell r="K223">
            <v>2.9</v>
          </cell>
          <cell r="L223">
            <v>2.6</v>
          </cell>
          <cell r="M223">
            <v>2.2999999999999998</v>
          </cell>
          <cell r="N223">
            <v>2.2000000000000002</v>
          </cell>
          <cell r="O223">
            <v>2.4</v>
          </cell>
          <cell r="P223">
            <v>1.2</v>
          </cell>
          <cell r="Q223">
            <v>1.9</v>
          </cell>
          <cell r="R223">
            <v>2.1</v>
          </cell>
          <cell r="S223">
            <v>2.5</v>
          </cell>
          <cell r="T223">
            <v>0.3</v>
          </cell>
          <cell r="U223">
            <v>0.5</v>
          </cell>
          <cell r="V223">
            <v>0.1</v>
          </cell>
          <cell r="W223">
            <v>0.1</v>
          </cell>
          <cell r="X223">
            <v>0.1</v>
          </cell>
          <cell r="Y223">
            <v>-0.4</v>
          </cell>
          <cell r="Z223">
            <v>0.3</v>
          </cell>
          <cell r="AA223">
            <v>0</v>
          </cell>
          <cell r="AB223">
            <v>0.3</v>
          </cell>
        </row>
        <row r="224">
          <cell r="A224">
            <v>37226</v>
          </cell>
          <cell r="B224">
            <v>76.3</v>
          </cell>
          <cell r="C224">
            <v>76.099999999999994</v>
          </cell>
          <cell r="D224">
            <v>73.5</v>
          </cell>
          <cell r="E224">
            <v>74.400000000000006</v>
          </cell>
          <cell r="F224">
            <v>73.900000000000006</v>
          </cell>
          <cell r="G224">
            <v>75.2</v>
          </cell>
          <cell r="H224">
            <v>75.5</v>
          </cell>
          <cell r="I224">
            <v>74.900000000000006</v>
          </cell>
          <cell r="J224">
            <v>75.400000000000006</v>
          </cell>
          <cell r="K224">
            <v>3.4</v>
          </cell>
          <cell r="L224">
            <v>3</v>
          </cell>
          <cell r="M224">
            <v>3.2</v>
          </cell>
          <cell r="N224">
            <v>3</v>
          </cell>
          <cell r="O224">
            <v>2.9</v>
          </cell>
          <cell r="P224">
            <v>2</v>
          </cell>
          <cell r="Q224">
            <v>2.2000000000000002</v>
          </cell>
          <cell r="R224">
            <v>2.9</v>
          </cell>
          <cell r="S224">
            <v>3.1</v>
          </cell>
          <cell r="T224">
            <v>0.9</v>
          </cell>
          <cell r="U224">
            <v>0.8</v>
          </cell>
          <cell r="V224">
            <v>1.2</v>
          </cell>
          <cell r="W224">
            <v>0.9</v>
          </cell>
          <cell r="X224">
            <v>0.8</v>
          </cell>
          <cell r="Y224">
            <v>0.8</v>
          </cell>
          <cell r="Z224">
            <v>0.8</v>
          </cell>
          <cell r="AA224">
            <v>1.2</v>
          </cell>
          <cell r="AB224">
            <v>0.9</v>
          </cell>
        </row>
        <row r="225">
          <cell r="A225">
            <v>37316</v>
          </cell>
          <cell r="B225">
            <v>77</v>
          </cell>
          <cell r="C225">
            <v>76.900000000000006</v>
          </cell>
          <cell r="D225">
            <v>74.2</v>
          </cell>
          <cell r="E225">
            <v>75</v>
          </cell>
          <cell r="F225">
            <v>74.5</v>
          </cell>
          <cell r="G225">
            <v>75.900000000000006</v>
          </cell>
          <cell r="H225">
            <v>75.7</v>
          </cell>
          <cell r="I225">
            <v>75.3</v>
          </cell>
          <cell r="J225">
            <v>76.099999999999994</v>
          </cell>
          <cell r="K225">
            <v>2.9</v>
          </cell>
          <cell r="L225">
            <v>2.9</v>
          </cell>
          <cell r="M225">
            <v>3.3</v>
          </cell>
          <cell r="N225">
            <v>2.7</v>
          </cell>
          <cell r="O225">
            <v>3.2</v>
          </cell>
          <cell r="P225">
            <v>2.2999999999999998</v>
          </cell>
          <cell r="Q225">
            <v>2.4</v>
          </cell>
          <cell r="R225">
            <v>2.7</v>
          </cell>
          <cell r="S225">
            <v>3</v>
          </cell>
          <cell r="T225">
            <v>0.9</v>
          </cell>
          <cell r="U225">
            <v>1.1000000000000001</v>
          </cell>
          <cell r="V225">
            <v>1</v>
          </cell>
          <cell r="W225">
            <v>0.8</v>
          </cell>
          <cell r="X225">
            <v>0.8</v>
          </cell>
          <cell r="Y225">
            <v>0.9</v>
          </cell>
          <cell r="Z225">
            <v>0.3</v>
          </cell>
          <cell r="AA225">
            <v>0.5</v>
          </cell>
          <cell r="AB225">
            <v>0.9</v>
          </cell>
        </row>
        <row r="226">
          <cell r="A226">
            <v>37408</v>
          </cell>
          <cell r="B226">
            <v>77.5</v>
          </cell>
          <cell r="C226">
            <v>77.3</v>
          </cell>
          <cell r="D226">
            <v>74.7</v>
          </cell>
          <cell r="E226">
            <v>75.7</v>
          </cell>
          <cell r="F226">
            <v>75</v>
          </cell>
          <cell r="G226">
            <v>76.900000000000006</v>
          </cell>
          <cell r="H226">
            <v>76.3</v>
          </cell>
          <cell r="I226">
            <v>76.2</v>
          </cell>
          <cell r="J226">
            <v>76.599999999999994</v>
          </cell>
          <cell r="K226">
            <v>2.8</v>
          </cell>
          <cell r="L226">
            <v>2.9</v>
          </cell>
          <cell r="M226">
            <v>3</v>
          </cell>
          <cell r="N226">
            <v>2.9</v>
          </cell>
          <cell r="O226">
            <v>2.5</v>
          </cell>
          <cell r="P226">
            <v>2.7</v>
          </cell>
          <cell r="Q226">
            <v>2.1</v>
          </cell>
          <cell r="R226">
            <v>3</v>
          </cell>
          <cell r="S226">
            <v>2.8</v>
          </cell>
          <cell r="T226">
            <v>0.6</v>
          </cell>
          <cell r="U226">
            <v>0.5</v>
          </cell>
          <cell r="V226">
            <v>0.7</v>
          </cell>
          <cell r="W226">
            <v>0.9</v>
          </cell>
          <cell r="X226">
            <v>0.7</v>
          </cell>
          <cell r="Y226">
            <v>1.3</v>
          </cell>
          <cell r="Z226">
            <v>0.8</v>
          </cell>
          <cell r="AA226">
            <v>1.2</v>
          </cell>
          <cell r="AB226">
            <v>0.7</v>
          </cell>
        </row>
        <row r="227">
          <cell r="A227">
            <v>37500</v>
          </cell>
          <cell r="B227">
            <v>77.900000000000006</v>
          </cell>
          <cell r="C227">
            <v>77.900000000000006</v>
          </cell>
          <cell r="D227">
            <v>75.3</v>
          </cell>
          <cell r="E227">
            <v>76.400000000000006</v>
          </cell>
          <cell r="F227">
            <v>75.7</v>
          </cell>
          <cell r="G227">
            <v>77.2</v>
          </cell>
          <cell r="H227">
            <v>76.599999999999994</v>
          </cell>
          <cell r="I227">
            <v>76.599999999999994</v>
          </cell>
          <cell r="J227">
            <v>77.099999999999994</v>
          </cell>
          <cell r="K227">
            <v>3</v>
          </cell>
          <cell r="L227">
            <v>3.2</v>
          </cell>
          <cell r="M227">
            <v>3.7</v>
          </cell>
          <cell r="N227">
            <v>3.7</v>
          </cell>
          <cell r="O227">
            <v>3.3</v>
          </cell>
          <cell r="P227">
            <v>3.5</v>
          </cell>
          <cell r="Q227">
            <v>2.2999999999999998</v>
          </cell>
          <cell r="R227">
            <v>3.5</v>
          </cell>
          <cell r="S227">
            <v>3.2</v>
          </cell>
          <cell r="T227">
            <v>0.5</v>
          </cell>
          <cell r="U227">
            <v>0.8</v>
          </cell>
          <cell r="V227">
            <v>0.8</v>
          </cell>
          <cell r="W227">
            <v>0.9</v>
          </cell>
          <cell r="X227">
            <v>0.9</v>
          </cell>
          <cell r="Y227">
            <v>0.4</v>
          </cell>
          <cell r="Z227">
            <v>0.4</v>
          </cell>
          <cell r="AA227">
            <v>0.5</v>
          </cell>
          <cell r="AB227">
            <v>0.7</v>
          </cell>
        </row>
        <row r="228">
          <cell r="A228">
            <v>37591</v>
          </cell>
          <cell r="B228">
            <v>78.400000000000006</v>
          </cell>
          <cell r="C228">
            <v>78.5</v>
          </cell>
          <cell r="D228">
            <v>75.7</v>
          </cell>
          <cell r="E228">
            <v>77.099999999999994</v>
          </cell>
          <cell r="F228">
            <v>76</v>
          </cell>
          <cell r="G228">
            <v>77.5</v>
          </cell>
          <cell r="H228">
            <v>77</v>
          </cell>
          <cell r="I228">
            <v>77.3</v>
          </cell>
          <cell r="J228">
            <v>77.599999999999994</v>
          </cell>
          <cell r="K228">
            <v>2.8</v>
          </cell>
          <cell r="L228">
            <v>3.2</v>
          </cell>
          <cell r="M228">
            <v>3</v>
          </cell>
          <cell r="N228">
            <v>3.6</v>
          </cell>
          <cell r="O228">
            <v>2.8</v>
          </cell>
          <cell r="P228">
            <v>3.1</v>
          </cell>
          <cell r="Q228">
            <v>2</v>
          </cell>
          <cell r="R228">
            <v>3.2</v>
          </cell>
          <cell r="S228">
            <v>2.9</v>
          </cell>
          <cell r="T228">
            <v>0.6</v>
          </cell>
          <cell r="U228">
            <v>0.8</v>
          </cell>
          <cell r="V228">
            <v>0.5</v>
          </cell>
          <cell r="W228">
            <v>0.9</v>
          </cell>
          <cell r="X228">
            <v>0.4</v>
          </cell>
          <cell r="Y228">
            <v>0.4</v>
          </cell>
          <cell r="Z228">
            <v>0.5</v>
          </cell>
          <cell r="AA228">
            <v>0.9</v>
          </cell>
          <cell r="AB228">
            <v>0.6</v>
          </cell>
        </row>
        <row r="229">
          <cell r="A229">
            <v>37681</v>
          </cell>
          <cell r="B229">
            <v>79.400000000000006</v>
          </cell>
          <cell r="C229">
            <v>79.599999999999994</v>
          </cell>
          <cell r="D229">
            <v>76.7</v>
          </cell>
          <cell r="E229">
            <v>78.7</v>
          </cell>
          <cell r="F229">
            <v>76.599999999999994</v>
          </cell>
          <cell r="G229">
            <v>78.599999999999994</v>
          </cell>
          <cell r="H229">
            <v>77.7</v>
          </cell>
          <cell r="I229">
            <v>78.099999999999994</v>
          </cell>
          <cell r="J229">
            <v>78.599999999999994</v>
          </cell>
          <cell r="K229">
            <v>3.1</v>
          </cell>
          <cell r="L229">
            <v>3.5</v>
          </cell>
          <cell r="M229">
            <v>3.4</v>
          </cell>
          <cell r="N229">
            <v>4.9000000000000004</v>
          </cell>
          <cell r="O229">
            <v>2.8</v>
          </cell>
          <cell r="P229">
            <v>3.6</v>
          </cell>
          <cell r="Q229">
            <v>2.6</v>
          </cell>
          <cell r="R229">
            <v>3.7</v>
          </cell>
          <cell r="S229">
            <v>3.3</v>
          </cell>
          <cell r="T229">
            <v>1.3</v>
          </cell>
          <cell r="U229">
            <v>1.4</v>
          </cell>
          <cell r="V229">
            <v>1.3</v>
          </cell>
          <cell r="W229">
            <v>2.1</v>
          </cell>
          <cell r="X229">
            <v>0.8</v>
          </cell>
          <cell r="Y229">
            <v>1.4</v>
          </cell>
          <cell r="Z229">
            <v>0.9</v>
          </cell>
          <cell r="AA229">
            <v>1</v>
          </cell>
          <cell r="AB229">
            <v>1.3</v>
          </cell>
        </row>
        <row r="230">
          <cell r="A230">
            <v>37773</v>
          </cell>
          <cell r="B230">
            <v>79.400000000000006</v>
          </cell>
          <cell r="C230">
            <v>79.599999999999994</v>
          </cell>
          <cell r="D230">
            <v>76.7</v>
          </cell>
          <cell r="E230">
            <v>78.599999999999994</v>
          </cell>
          <cell r="F230">
            <v>76.5</v>
          </cell>
          <cell r="G230">
            <v>79.099999999999994</v>
          </cell>
          <cell r="H230">
            <v>78</v>
          </cell>
          <cell r="I230">
            <v>78.099999999999994</v>
          </cell>
          <cell r="J230">
            <v>78.599999999999994</v>
          </cell>
          <cell r="K230">
            <v>2.5</v>
          </cell>
          <cell r="L230">
            <v>3</v>
          </cell>
          <cell r="M230">
            <v>2.7</v>
          </cell>
          <cell r="N230">
            <v>3.8</v>
          </cell>
          <cell r="O230">
            <v>2</v>
          </cell>
          <cell r="P230">
            <v>2.9</v>
          </cell>
          <cell r="Q230">
            <v>2.2000000000000002</v>
          </cell>
          <cell r="R230">
            <v>2.5</v>
          </cell>
          <cell r="S230">
            <v>2.6</v>
          </cell>
          <cell r="T230">
            <v>0</v>
          </cell>
          <cell r="U230">
            <v>0</v>
          </cell>
          <cell r="V230">
            <v>0</v>
          </cell>
          <cell r="W230">
            <v>-0.1</v>
          </cell>
          <cell r="X230">
            <v>-0.1</v>
          </cell>
          <cell r="Y230">
            <v>0.6</v>
          </cell>
          <cell r="Z230">
            <v>0.4</v>
          </cell>
          <cell r="AA230">
            <v>0</v>
          </cell>
          <cell r="AB230">
            <v>0</v>
          </cell>
        </row>
        <row r="231">
          <cell r="A231">
            <v>37865</v>
          </cell>
          <cell r="B231">
            <v>79.5</v>
          </cell>
          <cell r="C231">
            <v>80.099999999999994</v>
          </cell>
          <cell r="D231">
            <v>77.5</v>
          </cell>
          <cell r="E231">
            <v>79.2</v>
          </cell>
          <cell r="F231">
            <v>77.2</v>
          </cell>
          <cell r="G231">
            <v>79.2</v>
          </cell>
          <cell r="H231">
            <v>77.900000000000006</v>
          </cell>
          <cell r="I231">
            <v>78.8</v>
          </cell>
          <cell r="J231">
            <v>79.099999999999994</v>
          </cell>
          <cell r="K231">
            <v>2.1</v>
          </cell>
          <cell r="L231">
            <v>2.8</v>
          </cell>
          <cell r="M231">
            <v>2.9</v>
          </cell>
          <cell r="N231">
            <v>3.7</v>
          </cell>
          <cell r="O231">
            <v>2</v>
          </cell>
          <cell r="P231">
            <v>2.6</v>
          </cell>
          <cell r="Q231">
            <v>1.7</v>
          </cell>
          <cell r="R231">
            <v>2.9</v>
          </cell>
          <cell r="S231">
            <v>2.6</v>
          </cell>
          <cell r="T231">
            <v>0.1</v>
          </cell>
          <cell r="U231">
            <v>0.6</v>
          </cell>
          <cell r="V231">
            <v>1</v>
          </cell>
          <cell r="W231">
            <v>0.8</v>
          </cell>
          <cell r="X231">
            <v>0.9</v>
          </cell>
          <cell r="Y231">
            <v>0.1</v>
          </cell>
          <cell r="Z231">
            <v>-0.1</v>
          </cell>
          <cell r="AA231">
            <v>0.9</v>
          </cell>
          <cell r="AB231">
            <v>0.6</v>
          </cell>
        </row>
        <row r="232">
          <cell r="A232">
            <v>37956</v>
          </cell>
          <cell r="B232">
            <v>80.2</v>
          </cell>
          <cell r="C232">
            <v>80.3</v>
          </cell>
          <cell r="D232">
            <v>78</v>
          </cell>
          <cell r="E232">
            <v>79.599999999999994</v>
          </cell>
          <cell r="F232">
            <v>77.5</v>
          </cell>
          <cell r="G232">
            <v>79.7</v>
          </cell>
          <cell r="H232">
            <v>78.3</v>
          </cell>
          <cell r="I232">
            <v>79.3</v>
          </cell>
          <cell r="J232">
            <v>79.5</v>
          </cell>
          <cell r="K232">
            <v>2.2999999999999998</v>
          </cell>
          <cell r="L232">
            <v>2.2999999999999998</v>
          </cell>
          <cell r="M232">
            <v>3</v>
          </cell>
          <cell r="N232">
            <v>3.2</v>
          </cell>
          <cell r="O232">
            <v>2</v>
          </cell>
          <cell r="P232">
            <v>2.8</v>
          </cell>
          <cell r="Q232">
            <v>1.7</v>
          </cell>
          <cell r="R232">
            <v>2.6</v>
          </cell>
          <cell r="S232">
            <v>2.4</v>
          </cell>
          <cell r="T232">
            <v>0.9</v>
          </cell>
          <cell r="U232">
            <v>0.2</v>
          </cell>
          <cell r="V232">
            <v>0.6</v>
          </cell>
          <cell r="W232">
            <v>0.5</v>
          </cell>
          <cell r="X232">
            <v>0.4</v>
          </cell>
          <cell r="Y232">
            <v>0.6</v>
          </cell>
          <cell r="Z232">
            <v>0.5</v>
          </cell>
          <cell r="AA232">
            <v>0.6</v>
          </cell>
          <cell r="AB232">
            <v>0.5</v>
          </cell>
        </row>
        <row r="233">
          <cell r="A233">
            <v>38047</v>
          </cell>
          <cell r="B233">
            <v>80.900000000000006</v>
          </cell>
          <cell r="C233">
            <v>81.099999999999994</v>
          </cell>
          <cell r="D233">
            <v>78.7</v>
          </cell>
          <cell r="E233">
            <v>80.400000000000006</v>
          </cell>
          <cell r="F233">
            <v>77.8</v>
          </cell>
          <cell r="G233">
            <v>80.3</v>
          </cell>
          <cell r="H233">
            <v>78.599999999999994</v>
          </cell>
          <cell r="I233">
            <v>79.900000000000006</v>
          </cell>
          <cell r="J233">
            <v>80.2</v>
          </cell>
          <cell r="K233">
            <v>1.9</v>
          </cell>
          <cell r="L233">
            <v>1.9</v>
          </cell>
          <cell r="M233">
            <v>2.6</v>
          </cell>
          <cell r="N233">
            <v>2.2000000000000002</v>
          </cell>
          <cell r="O233">
            <v>1.6</v>
          </cell>
          <cell r="P233">
            <v>2.2000000000000002</v>
          </cell>
          <cell r="Q233">
            <v>1.2</v>
          </cell>
          <cell r="R233">
            <v>2.2999999999999998</v>
          </cell>
          <cell r="S233">
            <v>2</v>
          </cell>
          <cell r="T233">
            <v>0.9</v>
          </cell>
          <cell r="U233">
            <v>1</v>
          </cell>
          <cell r="V233">
            <v>0.9</v>
          </cell>
          <cell r="W233">
            <v>1</v>
          </cell>
          <cell r="X233">
            <v>0.4</v>
          </cell>
          <cell r="Y233">
            <v>0.8</v>
          </cell>
          <cell r="Z233">
            <v>0.4</v>
          </cell>
          <cell r="AA233">
            <v>0.8</v>
          </cell>
          <cell r="AB233">
            <v>0.9</v>
          </cell>
        </row>
        <row r="234">
          <cell r="A234">
            <v>38139</v>
          </cell>
          <cell r="B234">
            <v>81.2</v>
          </cell>
          <cell r="C234">
            <v>81.3</v>
          </cell>
          <cell r="D234">
            <v>79.099999999999994</v>
          </cell>
          <cell r="E234">
            <v>80.900000000000006</v>
          </cell>
          <cell r="F234">
            <v>78.599999999999994</v>
          </cell>
          <cell r="G234">
            <v>81</v>
          </cell>
          <cell r="H234">
            <v>78.900000000000006</v>
          </cell>
          <cell r="I234">
            <v>80.400000000000006</v>
          </cell>
          <cell r="J234">
            <v>80.599999999999994</v>
          </cell>
          <cell r="K234">
            <v>2.2999999999999998</v>
          </cell>
          <cell r="L234">
            <v>2.1</v>
          </cell>
          <cell r="M234">
            <v>3.1</v>
          </cell>
          <cell r="N234">
            <v>2.9</v>
          </cell>
          <cell r="O234">
            <v>2.7</v>
          </cell>
          <cell r="P234">
            <v>2.4</v>
          </cell>
          <cell r="Q234">
            <v>1.2</v>
          </cell>
          <cell r="R234">
            <v>2.9</v>
          </cell>
          <cell r="S234">
            <v>2.5</v>
          </cell>
          <cell r="T234">
            <v>0.4</v>
          </cell>
          <cell r="U234">
            <v>0.2</v>
          </cell>
          <cell r="V234">
            <v>0.5</v>
          </cell>
          <cell r="W234">
            <v>0.6</v>
          </cell>
          <cell r="X234">
            <v>1</v>
          </cell>
          <cell r="Y234">
            <v>0.9</v>
          </cell>
          <cell r="Z234">
            <v>0.4</v>
          </cell>
          <cell r="AA234">
            <v>0.6</v>
          </cell>
          <cell r="AB234">
            <v>0.5</v>
          </cell>
        </row>
        <row r="235">
          <cell r="A235">
            <v>38231</v>
          </cell>
          <cell r="B235">
            <v>81.599999999999994</v>
          </cell>
          <cell r="C235">
            <v>81.5</v>
          </cell>
          <cell r="D235">
            <v>79.400000000000006</v>
          </cell>
          <cell r="E235">
            <v>81.2</v>
          </cell>
          <cell r="F235">
            <v>79.099999999999994</v>
          </cell>
          <cell r="G235">
            <v>81.400000000000006</v>
          </cell>
          <cell r="H235">
            <v>79.599999999999994</v>
          </cell>
          <cell r="I235">
            <v>80.8</v>
          </cell>
          <cell r="J235">
            <v>80.900000000000006</v>
          </cell>
          <cell r="K235">
            <v>2.6</v>
          </cell>
          <cell r="L235">
            <v>1.7</v>
          </cell>
          <cell r="M235">
            <v>2.5</v>
          </cell>
          <cell r="N235">
            <v>2.5</v>
          </cell>
          <cell r="O235">
            <v>2.5</v>
          </cell>
          <cell r="P235">
            <v>2.8</v>
          </cell>
          <cell r="Q235">
            <v>2.2000000000000002</v>
          </cell>
          <cell r="R235">
            <v>2.5</v>
          </cell>
          <cell r="S235">
            <v>2.2999999999999998</v>
          </cell>
          <cell r="T235">
            <v>0.5</v>
          </cell>
          <cell r="U235">
            <v>0.2</v>
          </cell>
          <cell r="V235">
            <v>0.4</v>
          </cell>
          <cell r="W235">
            <v>0.4</v>
          </cell>
          <cell r="X235">
            <v>0.6</v>
          </cell>
          <cell r="Y235">
            <v>0.5</v>
          </cell>
          <cell r="Z235">
            <v>0.9</v>
          </cell>
          <cell r="AA235">
            <v>0.5</v>
          </cell>
          <cell r="AB235">
            <v>0.4</v>
          </cell>
        </row>
        <row r="236">
          <cell r="A236">
            <v>38322</v>
          </cell>
          <cell r="B236">
            <v>82.3</v>
          </cell>
          <cell r="C236">
            <v>82.1</v>
          </cell>
          <cell r="D236">
            <v>80</v>
          </cell>
          <cell r="E236">
            <v>81.7</v>
          </cell>
          <cell r="F236">
            <v>79.8</v>
          </cell>
          <cell r="G236">
            <v>82.4</v>
          </cell>
          <cell r="H236">
            <v>79.8</v>
          </cell>
          <cell r="I236">
            <v>81.2</v>
          </cell>
          <cell r="J236">
            <v>81.5</v>
          </cell>
          <cell r="K236">
            <v>2.6</v>
          </cell>
          <cell r="L236">
            <v>2.2000000000000002</v>
          </cell>
          <cell r="M236">
            <v>2.6</v>
          </cell>
          <cell r="N236">
            <v>2.6</v>
          </cell>
          <cell r="O236">
            <v>3</v>
          </cell>
          <cell r="P236">
            <v>3.4</v>
          </cell>
          <cell r="Q236">
            <v>1.9</v>
          </cell>
          <cell r="R236">
            <v>2.4</v>
          </cell>
          <cell r="S236">
            <v>2.5</v>
          </cell>
          <cell r="T236">
            <v>0.9</v>
          </cell>
          <cell r="U236">
            <v>0.7</v>
          </cell>
          <cell r="V236">
            <v>0.8</v>
          </cell>
          <cell r="W236">
            <v>0.6</v>
          </cell>
          <cell r="X236">
            <v>0.9</v>
          </cell>
          <cell r="Y236">
            <v>1.2</v>
          </cell>
          <cell r="Z236">
            <v>0.3</v>
          </cell>
          <cell r="AA236">
            <v>0.5</v>
          </cell>
          <cell r="AB236">
            <v>0.7</v>
          </cell>
        </row>
        <row r="237">
          <cell r="A237">
            <v>38412</v>
          </cell>
          <cell r="B237">
            <v>82.7</v>
          </cell>
          <cell r="C237">
            <v>82.7</v>
          </cell>
          <cell r="D237">
            <v>80.7</v>
          </cell>
          <cell r="E237">
            <v>82.2</v>
          </cell>
          <cell r="F237">
            <v>80.400000000000006</v>
          </cell>
          <cell r="G237">
            <v>83.1</v>
          </cell>
          <cell r="H237">
            <v>80.2</v>
          </cell>
          <cell r="I237">
            <v>81.599999999999994</v>
          </cell>
          <cell r="J237">
            <v>82.1</v>
          </cell>
          <cell r="K237">
            <v>2.2000000000000002</v>
          </cell>
          <cell r="L237">
            <v>2</v>
          </cell>
          <cell r="M237">
            <v>2.5</v>
          </cell>
          <cell r="N237">
            <v>2.2000000000000002</v>
          </cell>
          <cell r="O237">
            <v>3.3</v>
          </cell>
          <cell r="P237">
            <v>3.5</v>
          </cell>
          <cell r="Q237">
            <v>2</v>
          </cell>
          <cell r="R237">
            <v>2.1</v>
          </cell>
          <cell r="S237">
            <v>2.4</v>
          </cell>
          <cell r="T237">
            <v>0.5</v>
          </cell>
          <cell r="U237">
            <v>0.7</v>
          </cell>
          <cell r="V237">
            <v>0.9</v>
          </cell>
          <cell r="W237">
            <v>0.6</v>
          </cell>
          <cell r="X237">
            <v>0.8</v>
          </cell>
          <cell r="Y237">
            <v>0.8</v>
          </cell>
          <cell r="Z237">
            <v>0.5</v>
          </cell>
          <cell r="AA237">
            <v>0.5</v>
          </cell>
          <cell r="AB237">
            <v>0.7</v>
          </cell>
        </row>
        <row r="238">
          <cell r="A238">
            <v>38504</v>
          </cell>
          <cell r="B238">
            <v>83.2</v>
          </cell>
          <cell r="C238">
            <v>83</v>
          </cell>
          <cell r="D238">
            <v>81.099999999999994</v>
          </cell>
          <cell r="E238">
            <v>82.7</v>
          </cell>
          <cell r="F238">
            <v>81.5</v>
          </cell>
          <cell r="G238">
            <v>83.5</v>
          </cell>
          <cell r="H238">
            <v>80.900000000000006</v>
          </cell>
          <cell r="I238">
            <v>82.1</v>
          </cell>
          <cell r="J238">
            <v>82.6</v>
          </cell>
          <cell r="K238">
            <v>2.5</v>
          </cell>
          <cell r="L238">
            <v>2.1</v>
          </cell>
          <cell r="M238">
            <v>2.5</v>
          </cell>
          <cell r="N238">
            <v>2.2000000000000002</v>
          </cell>
          <cell r="O238">
            <v>3.7</v>
          </cell>
          <cell r="P238">
            <v>3.1</v>
          </cell>
          <cell r="Q238">
            <v>2.5</v>
          </cell>
          <cell r="R238">
            <v>2.1</v>
          </cell>
          <cell r="S238">
            <v>2.5</v>
          </cell>
          <cell r="T238">
            <v>0.6</v>
          </cell>
          <cell r="U238">
            <v>0.4</v>
          </cell>
          <cell r="V238">
            <v>0.5</v>
          </cell>
          <cell r="W238">
            <v>0.6</v>
          </cell>
          <cell r="X238">
            <v>1.4</v>
          </cell>
          <cell r="Y238">
            <v>0.5</v>
          </cell>
          <cell r="Z238">
            <v>0.9</v>
          </cell>
          <cell r="AA238">
            <v>0.6</v>
          </cell>
          <cell r="AB238">
            <v>0.6</v>
          </cell>
        </row>
        <row r="239">
          <cell r="A239">
            <v>38596</v>
          </cell>
          <cell r="B239">
            <v>84</v>
          </cell>
          <cell r="C239">
            <v>83.9</v>
          </cell>
          <cell r="D239">
            <v>81.599999999999994</v>
          </cell>
          <cell r="E239">
            <v>83.6</v>
          </cell>
          <cell r="F239">
            <v>82.4</v>
          </cell>
          <cell r="G239">
            <v>84.3</v>
          </cell>
          <cell r="H239">
            <v>81.8</v>
          </cell>
          <cell r="I239">
            <v>83.1</v>
          </cell>
          <cell r="J239">
            <v>83.4</v>
          </cell>
          <cell r="K239">
            <v>2.9</v>
          </cell>
          <cell r="L239">
            <v>2.9</v>
          </cell>
          <cell r="M239">
            <v>2.8</v>
          </cell>
          <cell r="N239">
            <v>3</v>
          </cell>
          <cell r="O239">
            <v>4.2</v>
          </cell>
          <cell r="P239">
            <v>3.6</v>
          </cell>
          <cell r="Q239">
            <v>2.8</v>
          </cell>
          <cell r="R239">
            <v>2.8</v>
          </cell>
          <cell r="S239">
            <v>3.1</v>
          </cell>
          <cell r="T239">
            <v>1</v>
          </cell>
          <cell r="U239">
            <v>1.1000000000000001</v>
          </cell>
          <cell r="V239">
            <v>0.6</v>
          </cell>
          <cell r="W239">
            <v>1.1000000000000001</v>
          </cell>
          <cell r="X239">
            <v>1.1000000000000001</v>
          </cell>
          <cell r="Y239">
            <v>1</v>
          </cell>
          <cell r="Z239">
            <v>1.1000000000000001</v>
          </cell>
          <cell r="AA239">
            <v>1.2</v>
          </cell>
          <cell r="AB239">
            <v>1</v>
          </cell>
        </row>
        <row r="240">
          <cell r="A240">
            <v>38687</v>
          </cell>
          <cell r="B240">
            <v>84.3</v>
          </cell>
          <cell r="C240">
            <v>84.3</v>
          </cell>
          <cell r="D240">
            <v>82.3</v>
          </cell>
          <cell r="E240">
            <v>83.9</v>
          </cell>
          <cell r="F240">
            <v>83</v>
          </cell>
          <cell r="G240">
            <v>84.8</v>
          </cell>
          <cell r="H240">
            <v>82.2</v>
          </cell>
          <cell r="I240">
            <v>83.7</v>
          </cell>
          <cell r="J240">
            <v>83.8</v>
          </cell>
          <cell r="K240">
            <v>2.4</v>
          </cell>
          <cell r="L240">
            <v>2.7</v>
          </cell>
          <cell r="M240">
            <v>2.9</v>
          </cell>
          <cell r="N240">
            <v>2.7</v>
          </cell>
          <cell r="O240">
            <v>4</v>
          </cell>
          <cell r="P240">
            <v>2.9</v>
          </cell>
          <cell r="Q240">
            <v>3</v>
          </cell>
          <cell r="R240">
            <v>3.1</v>
          </cell>
          <cell r="S240">
            <v>2.8</v>
          </cell>
          <cell r="T240">
            <v>0.4</v>
          </cell>
          <cell r="U240">
            <v>0.5</v>
          </cell>
          <cell r="V240">
            <v>0.9</v>
          </cell>
          <cell r="W240">
            <v>0.4</v>
          </cell>
          <cell r="X240">
            <v>0.7</v>
          </cell>
          <cell r="Y240">
            <v>0.6</v>
          </cell>
          <cell r="Z240">
            <v>0.5</v>
          </cell>
          <cell r="AA240">
            <v>0.7</v>
          </cell>
          <cell r="AB240">
            <v>0.5</v>
          </cell>
        </row>
        <row r="241">
          <cell r="A241">
            <v>38777</v>
          </cell>
          <cell r="B241">
            <v>85</v>
          </cell>
          <cell r="C241">
            <v>85</v>
          </cell>
          <cell r="D241">
            <v>83</v>
          </cell>
          <cell r="E241">
            <v>84.7</v>
          </cell>
          <cell r="F241">
            <v>83.8</v>
          </cell>
          <cell r="G241">
            <v>85.4</v>
          </cell>
          <cell r="H241">
            <v>82.9</v>
          </cell>
          <cell r="I241">
            <v>84.5</v>
          </cell>
          <cell r="J241">
            <v>84.5</v>
          </cell>
          <cell r="K241">
            <v>2.8</v>
          </cell>
          <cell r="L241">
            <v>2.8</v>
          </cell>
          <cell r="M241">
            <v>2.9</v>
          </cell>
          <cell r="N241">
            <v>3</v>
          </cell>
          <cell r="O241">
            <v>4.2</v>
          </cell>
          <cell r="P241">
            <v>2.8</v>
          </cell>
          <cell r="Q241">
            <v>3.4</v>
          </cell>
          <cell r="R241">
            <v>3.6</v>
          </cell>
          <cell r="S241">
            <v>2.9</v>
          </cell>
          <cell r="T241">
            <v>0.8</v>
          </cell>
          <cell r="U241">
            <v>0.8</v>
          </cell>
          <cell r="V241">
            <v>0.9</v>
          </cell>
          <cell r="W241">
            <v>1</v>
          </cell>
          <cell r="X241">
            <v>1</v>
          </cell>
          <cell r="Y241">
            <v>0.7</v>
          </cell>
          <cell r="Z241">
            <v>0.9</v>
          </cell>
          <cell r="AA241">
            <v>1</v>
          </cell>
          <cell r="AB241">
            <v>0.8</v>
          </cell>
        </row>
        <row r="242">
          <cell r="A242">
            <v>38869</v>
          </cell>
          <cell r="B242">
            <v>86.4</v>
          </cell>
          <cell r="C242">
            <v>86.2</v>
          </cell>
          <cell r="D242">
            <v>84.5</v>
          </cell>
          <cell r="E242">
            <v>85.8</v>
          </cell>
          <cell r="F242">
            <v>85.4</v>
          </cell>
          <cell r="G242">
            <v>86.4</v>
          </cell>
          <cell r="H242">
            <v>84.4</v>
          </cell>
          <cell r="I242">
            <v>86</v>
          </cell>
          <cell r="J242">
            <v>85.9</v>
          </cell>
          <cell r="K242">
            <v>3.8</v>
          </cell>
          <cell r="L242">
            <v>3.9</v>
          </cell>
          <cell r="M242">
            <v>4.2</v>
          </cell>
          <cell r="N242">
            <v>3.7</v>
          </cell>
          <cell r="O242">
            <v>4.8</v>
          </cell>
          <cell r="P242">
            <v>3.5</v>
          </cell>
          <cell r="Q242">
            <v>4.3</v>
          </cell>
          <cell r="R242">
            <v>4.8</v>
          </cell>
          <cell r="S242">
            <v>4</v>
          </cell>
          <cell r="T242">
            <v>1.6</v>
          </cell>
          <cell r="U242">
            <v>1.4</v>
          </cell>
          <cell r="V242">
            <v>1.8</v>
          </cell>
          <cell r="W242">
            <v>1.3</v>
          </cell>
          <cell r="X242">
            <v>1.9</v>
          </cell>
          <cell r="Y242">
            <v>1.2</v>
          </cell>
          <cell r="Z242">
            <v>1.8</v>
          </cell>
          <cell r="AA242">
            <v>1.8</v>
          </cell>
          <cell r="AB242">
            <v>1.7</v>
          </cell>
        </row>
        <row r="243">
          <cell r="A243">
            <v>38961</v>
          </cell>
          <cell r="B243">
            <v>87.2</v>
          </cell>
          <cell r="C243">
            <v>86.8</v>
          </cell>
          <cell r="D243">
            <v>85.2</v>
          </cell>
          <cell r="E243">
            <v>86.8</v>
          </cell>
          <cell r="F243">
            <v>86.3</v>
          </cell>
          <cell r="G243">
            <v>87.1</v>
          </cell>
          <cell r="H243">
            <v>85.8</v>
          </cell>
          <cell r="I243">
            <v>86.6</v>
          </cell>
          <cell r="J243">
            <v>86.7</v>
          </cell>
          <cell r="K243">
            <v>3.8</v>
          </cell>
          <cell r="L243">
            <v>3.5</v>
          </cell>
          <cell r="M243">
            <v>4.4000000000000004</v>
          </cell>
          <cell r="N243">
            <v>3.8</v>
          </cell>
          <cell r="O243">
            <v>4.7</v>
          </cell>
          <cell r="P243">
            <v>3.3</v>
          </cell>
          <cell r="Q243">
            <v>4.9000000000000004</v>
          </cell>
          <cell r="R243">
            <v>4.2</v>
          </cell>
          <cell r="S243">
            <v>4</v>
          </cell>
          <cell r="T243">
            <v>0.9</v>
          </cell>
          <cell r="U243">
            <v>0.7</v>
          </cell>
          <cell r="V243">
            <v>0.8</v>
          </cell>
          <cell r="W243">
            <v>1.2</v>
          </cell>
          <cell r="X243">
            <v>1.1000000000000001</v>
          </cell>
          <cell r="Y243">
            <v>0.8</v>
          </cell>
          <cell r="Z243">
            <v>1.7</v>
          </cell>
          <cell r="AA243">
            <v>0.7</v>
          </cell>
          <cell r="AB243">
            <v>0.9</v>
          </cell>
        </row>
        <row r="244">
          <cell r="A244">
            <v>39052</v>
          </cell>
          <cell r="B244">
            <v>87</v>
          </cell>
          <cell r="C244">
            <v>86.7</v>
          </cell>
          <cell r="D244">
            <v>85.1</v>
          </cell>
          <cell r="E244">
            <v>86.5</v>
          </cell>
          <cell r="F244">
            <v>86.6</v>
          </cell>
          <cell r="G244">
            <v>86.8</v>
          </cell>
          <cell r="H244">
            <v>86.3</v>
          </cell>
          <cell r="I244">
            <v>86.4</v>
          </cell>
          <cell r="J244">
            <v>86.6</v>
          </cell>
          <cell r="K244">
            <v>3.2</v>
          </cell>
          <cell r="L244">
            <v>2.8</v>
          </cell>
          <cell r="M244">
            <v>3.4</v>
          </cell>
          <cell r="N244">
            <v>3.1</v>
          </cell>
          <cell r="O244">
            <v>4.3</v>
          </cell>
          <cell r="P244">
            <v>2.4</v>
          </cell>
          <cell r="Q244">
            <v>5</v>
          </cell>
          <cell r="R244">
            <v>3.2</v>
          </cell>
          <cell r="S244">
            <v>3.3</v>
          </cell>
          <cell r="T244">
            <v>-0.2</v>
          </cell>
          <cell r="U244">
            <v>-0.1</v>
          </cell>
          <cell r="V244">
            <v>-0.1</v>
          </cell>
          <cell r="W244">
            <v>-0.3</v>
          </cell>
          <cell r="X244">
            <v>0.3</v>
          </cell>
          <cell r="Y244">
            <v>-0.3</v>
          </cell>
          <cell r="Z244">
            <v>0.6</v>
          </cell>
          <cell r="AA244">
            <v>-0.2</v>
          </cell>
          <cell r="AB244">
            <v>-0.1</v>
          </cell>
        </row>
        <row r="245">
          <cell r="A245">
            <v>39142</v>
          </cell>
          <cell r="B245">
            <v>86.9</v>
          </cell>
          <cell r="C245">
            <v>86.9</v>
          </cell>
          <cell r="D245">
            <v>85.5</v>
          </cell>
          <cell r="E245">
            <v>86.3</v>
          </cell>
          <cell r="F245">
            <v>86.8</v>
          </cell>
          <cell r="G245">
            <v>87.3</v>
          </cell>
          <cell r="H245">
            <v>86.3</v>
          </cell>
          <cell r="I245">
            <v>86.5</v>
          </cell>
          <cell r="J245">
            <v>86.6</v>
          </cell>
          <cell r="K245">
            <v>2.2000000000000002</v>
          </cell>
          <cell r="L245">
            <v>2.2000000000000002</v>
          </cell>
          <cell r="M245">
            <v>3</v>
          </cell>
          <cell r="N245">
            <v>1.9</v>
          </cell>
          <cell r="O245">
            <v>3.6</v>
          </cell>
          <cell r="P245">
            <v>2.2000000000000002</v>
          </cell>
          <cell r="Q245">
            <v>4.0999999999999996</v>
          </cell>
          <cell r="R245">
            <v>2.4</v>
          </cell>
          <cell r="S245">
            <v>2.5</v>
          </cell>
          <cell r="T245">
            <v>-0.1</v>
          </cell>
          <cell r="U245">
            <v>0.2</v>
          </cell>
          <cell r="V245">
            <v>0.5</v>
          </cell>
          <cell r="W245">
            <v>-0.2</v>
          </cell>
          <cell r="X245">
            <v>0.2</v>
          </cell>
          <cell r="Y245">
            <v>0.6</v>
          </cell>
          <cell r="Z245">
            <v>0</v>
          </cell>
          <cell r="AA245">
            <v>0.1</v>
          </cell>
          <cell r="AB245">
            <v>0</v>
          </cell>
        </row>
        <row r="246">
          <cell r="A246">
            <v>39234</v>
          </cell>
          <cell r="B246">
            <v>87.9</v>
          </cell>
          <cell r="C246">
            <v>87.9</v>
          </cell>
          <cell r="D246">
            <v>86.7</v>
          </cell>
          <cell r="E246">
            <v>87.3</v>
          </cell>
          <cell r="F246">
            <v>88</v>
          </cell>
          <cell r="G246">
            <v>88.4</v>
          </cell>
          <cell r="H246">
            <v>87.5</v>
          </cell>
          <cell r="I246">
            <v>87.7</v>
          </cell>
          <cell r="J246">
            <v>87.7</v>
          </cell>
          <cell r="K246">
            <v>1.7</v>
          </cell>
          <cell r="L246">
            <v>2</v>
          </cell>
          <cell r="M246">
            <v>2.6</v>
          </cell>
          <cell r="N246">
            <v>1.7</v>
          </cell>
          <cell r="O246">
            <v>3</v>
          </cell>
          <cell r="P246">
            <v>2.2999999999999998</v>
          </cell>
          <cell r="Q246">
            <v>3.7</v>
          </cell>
          <cell r="R246">
            <v>2</v>
          </cell>
          <cell r="S246">
            <v>2.1</v>
          </cell>
          <cell r="T246">
            <v>1.2</v>
          </cell>
          <cell r="U246">
            <v>1.2</v>
          </cell>
          <cell r="V246">
            <v>1.4</v>
          </cell>
          <cell r="W246">
            <v>1.2</v>
          </cell>
          <cell r="X246">
            <v>1.4</v>
          </cell>
          <cell r="Y246">
            <v>1.3</v>
          </cell>
          <cell r="Z246">
            <v>1.4</v>
          </cell>
          <cell r="AA246">
            <v>1.4</v>
          </cell>
          <cell r="AB246">
            <v>1.3</v>
          </cell>
        </row>
        <row r="247">
          <cell r="A247">
            <v>39326</v>
          </cell>
          <cell r="B247">
            <v>88.3</v>
          </cell>
          <cell r="C247">
            <v>88.6</v>
          </cell>
          <cell r="D247">
            <v>87.5</v>
          </cell>
          <cell r="E247">
            <v>88</v>
          </cell>
          <cell r="F247">
            <v>88.6</v>
          </cell>
          <cell r="G247">
            <v>88.6</v>
          </cell>
          <cell r="H247">
            <v>88.5</v>
          </cell>
          <cell r="I247">
            <v>88.4</v>
          </cell>
          <cell r="J247">
            <v>88.3</v>
          </cell>
          <cell r="K247">
            <v>1.3</v>
          </cell>
          <cell r="L247">
            <v>2.1</v>
          </cell>
          <cell r="M247">
            <v>2.7</v>
          </cell>
          <cell r="N247">
            <v>1.4</v>
          </cell>
          <cell r="O247">
            <v>2.7</v>
          </cell>
          <cell r="P247">
            <v>1.7</v>
          </cell>
          <cell r="Q247">
            <v>3.1</v>
          </cell>
          <cell r="R247">
            <v>2.1</v>
          </cell>
          <cell r="S247">
            <v>1.8</v>
          </cell>
          <cell r="T247">
            <v>0.5</v>
          </cell>
          <cell r="U247">
            <v>0.8</v>
          </cell>
          <cell r="V247">
            <v>0.9</v>
          </cell>
          <cell r="W247">
            <v>0.8</v>
          </cell>
          <cell r="X247">
            <v>0.7</v>
          </cell>
          <cell r="Y247">
            <v>0.2</v>
          </cell>
          <cell r="Z247">
            <v>1.1000000000000001</v>
          </cell>
          <cell r="AA247">
            <v>0.8</v>
          </cell>
          <cell r="AB247">
            <v>0.7</v>
          </cell>
        </row>
        <row r="248">
          <cell r="A248">
            <v>39417</v>
          </cell>
          <cell r="B248">
            <v>89.1</v>
          </cell>
          <cell r="C248">
            <v>89.5</v>
          </cell>
          <cell r="D248">
            <v>88.4</v>
          </cell>
          <cell r="E248">
            <v>88.9</v>
          </cell>
          <cell r="F248">
            <v>89.3</v>
          </cell>
          <cell r="G248">
            <v>89.4</v>
          </cell>
          <cell r="H248">
            <v>88.8</v>
          </cell>
          <cell r="I248">
            <v>89.2</v>
          </cell>
          <cell r="J248">
            <v>89.1</v>
          </cell>
          <cell r="K248">
            <v>2.4</v>
          </cell>
          <cell r="L248">
            <v>3.2</v>
          </cell>
          <cell r="M248">
            <v>3.9</v>
          </cell>
          <cell r="N248">
            <v>2.8</v>
          </cell>
          <cell r="O248">
            <v>3.1</v>
          </cell>
          <cell r="P248">
            <v>3</v>
          </cell>
          <cell r="Q248">
            <v>2.9</v>
          </cell>
          <cell r="R248">
            <v>3.2</v>
          </cell>
          <cell r="S248">
            <v>2.9</v>
          </cell>
          <cell r="T248">
            <v>0.9</v>
          </cell>
          <cell r="U248">
            <v>1</v>
          </cell>
          <cell r="V248">
            <v>1</v>
          </cell>
          <cell r="W248">
            <v>1</v>
          </cell>
          <cell r="X248">
            <v>0.8</v>
          </cell>
          <cell r="Y248">
            <v>0.9</v>
          </cell>
          <cell r="Z248">
            <v>0.3</v>
          </cell>
          <cell r="AA248">
            <v>0.9</v>
          </cell>
          <cell r="AB248">
            <v>0.9</v>
          </cell>
        </row>
        <row r="249">
          <cell r="A249">
            <v>39508</v>
          </cell>
          <cell r="B249">
            <v>90.3</v>
          </cell>
          <cell r="C249">
            <v>90.7</v>
          </cell>
          <cell r="D249">
            <v>89.6</v>
          </cell>
          <cell r="E249">
            <v>90.1</v>
          </cell>
          <cell r="F249">
            <v>90.5</v>
          </cell>
          <cell r="G249">
            <v>90.5</v>
          </cell>
          <cell r="H249">
            <v>89.6</v>
          </cell>
          <cell r="I249">
            <v>90.5</v>
          </cell>
          <cell r="J249">
            <v>90.3</v>
          </cell>
          <cell r="K249">
            <v>3.9</v>
          </cell>
          <cell r="L249">
            <v>4.4000000000000004</v>
          </cell>
          <cell r="M249">
            <v>4.8</v>
          </cell>
          <cell r="N249">
            <v>4.4000000000000004</v>
          </cell>
          <cell r="O249">
            <v>4.3</v>
          </cell>
          <cell r="P249">
            <v>3.7</v>
          </cell>
          <cell r="Q249">
            <v>3.8</v>
          </cell>
          <cell r="R249">
            <v>4.5999999999999996</v>
          </cell>
          <cell r="S249">
            <v>4.3</v>
          </cell>
          <cell r="T249">
            <v>1.3</v>
          </cell>
          <cell r="U249">
            <v>1.3</v>
          </cell>
          <cell r="V249">
            <v>1.4</v>
          </cell>
          <cell r="W249">
            <v>1.3</v>
          </cell>
          <cell r="X249">
            <v>1.3</v>
          </cell>
          <cell r="Y249">
            <v>1.2</v>
          </cell>
          <cell r="Z249">
            <v>0.9</v>
          </cell>
          <cell r="AA249">
            <v>1.5</v>
          </cell>
          <cell r="AB249">
            <v>1.3</v>
          </cell>
        </row>
        <row r="250">
          <cell r="A250">
            <v>39600</v>
          </cell>
          <cell r="B250">
            <v>91.7</v>
          </cell>
          <cell r="C250">
            <v>91.8</v>
          </cell>
          <cell r="D250">
            <v>91.1</v>
          </cell>
          <cell r="E250">
            <v>91.3</v>
          </cell>
          <cell r="F250">
            <v>92</v>
          </cell>
          <cell r="G250">
            <v>91.5</v>
          </cell>
          <cell r="H250">
            <v>90.9</v>
          </cell>
          <cell r="I250">
            <v>91.6</v>
          </cell>
          <cell r="J250">
            <v>91.6</v>
          </cell>
          <cell r="K250">
            <v>4.3</v>
          </cell>
          <cell r="L250">
            <v>4.4000000000000004</v>
          </cell>
          <cell r="M250">
            <v>5.0999999999999996</v>
          </cell>
          <cell r="N250">
            <v>4.5999999999999996</v>
          </cell>
          <cell r="O250">
            <v>4.5</v>
          </cell>
          <cell r="P250">
            <v>3.5</v>
          </cell>
          <cell r="Q250">
            <v>3.9</v>
          </cell>
          <cell r="R250">
            <v>4.4000000000000004</v>
          </cell>
          <cell r="S250">
            <v>4.4000000000000004</v>
          </cell>
          <cell r="T250">
            <v>1.6</v>
          </cell>
          <cell r="U250">
            <v>1.2</v>
          </cell>
          <cell r="V250">
            <v>1.7</v>
          </cell>
          <cell r="W250">
            <v>1.3</v>
          </cell>
          <cell r="X250">
            <v>1.7</v>
          </cell>
          <cell r="Y250">
            <v>1.1000000000000001</v>
          </cell>
          <cell r="Z250">
            <v>1.5</v>
          </cell>
          <cell r="AA250">
            <v>1.2</v>
          </cell>
          <cell r="AB250">
            <v>1.4</v>
          </cell>
        </row>
        <row r="251">
          <cell r="A251">
            <v>39692</v>
          </cell>
          <cell r="B251">
            <v>92.7</v>
          </cell>
          <cell r="C251">
            <v>92.9</v>
          </cell>
          <cell r="D251">
            <v>92.4</v>
          </cell>
          <cell r="E251">
            <v>92.5</v>
          </cell>
          <cell r="F251">
            <v>92.9</v>
          </cell>
          <cell r="G251">
            <v>92.5</v>
          </cell>
          <cell r="H251">
            <v>92.5</v>
          </cell>
          <cell r="I251">
            <v>93</v>
          </cell>
          <cell r="J251">
            <v>92.7</v>
          </cell>
          <cell r="K251">
            <v>5</v>
          </cell>
          <cell r="L251">
            <v>4.9000000000000004</v>
          </cell>
          <cell r="M251">
            <v>5.6</v>
          </cell>
          <cell r="N251">
            <v>5.0999999999999996</v>
          </cell>
          <cell r="O251">
            <v>4.9000000000000004</v>
          </cell>
          <cell r="P251">
            <v>4.4000000000000004</v>
          </cell>
          <cell r="Q251">
            <v>4.5</v>
          </cell>
          <cell r="R251">
            <v>5.2</v>
          </cell>
          <cell r="S251">
            <v>5</v>
          </cell>
          <cell r="T251">
            <v>1.1000000000000001</v>
          </cell>
          <cell r="U251">
            <v>1.2</v>
          </cell>
          <cell r="V251">
            <v>1.4</v>
          </cell>
          <cell r="W251">
            <v>1.3</v>
          </cell>
          <cell r="X251">
            <v>1</v>
          </cell>
          <cell r="Y251">
            <v>1.1000000000000001</v>
          </cell>
          <cell r="Z251">
            <v>1.8</v>
          </cell>
          <cell r="AA251">
            <v>1.5</v>
          </cell>
          <cell r="AB251">
            <v>1.2</v>
          </cell>
        </row>
        <row r="252">
          <cell r="A252">
            <v>39783</v>
          </cell>
          <cell r="B252">
            <v>92.4</v>
          </cell>
          <cell r="C252">
            <v>92.3</v>
          </cell>
          <cell r="D252">
            <v>92.2</v>
          </cell>
          <cell r="E252">
            <v>92.2</v>
          </cell>
          <cell r="F252">
            <v>92.6</v>
          </cell>
          <cell r="G252">
            <v>92.3</v>
          </cell>
          <cell r="H252">
            <v>92.1</v>
          </cell>
          <cell r="I252">
            <v>92.6</v>
          </cell>
          <cell r="J252">
            <v>92.4</v>
          </cell>
          <cell r="K252">
            <v>3.7</v>
          </cell>
          <cell r="L252">
            <v>3.1</v>
          </cell>
          <cell r="M252">
            <v>4.3</v>
          </cell>
          <cell r="N252">
            <v>3.7</v>
          </cell>
          <cell r="O252">
            <v>3.7</v>
          </cell>
          <cell r="P252">
            <v>3.2</v>
          </cell>
          <cell r="Q252">
            <v>3.7</v>
          </cell>
          <cell r="R252">
            <v>3.8</v>
          </cell>
          <cell r="S252">
            <v>3.7</v>
          </cell>
          <cell r="T252">
            <v>-0.3</v>
          </cell>
          <cell r="U252">
            <v>-0.6</v>
          </cell>
          <cell r="V252">
            <v>-0.2</v>
          </cell>
          <cell r="W252">
            <v>-0.3</v>
          </cell>
          <cell r="X252">
            <v>-0.3</v>
          </cell>
          <cell r="Y252">
            <v>-0.2</v>
          </cell>
          <cell r="Z252">
            <v>-0.4</v>
          </cell>
          <cell r="AA252">
            <v>-0.4</v>
          </cell>
          <cell r="AB252">
            <v>-0.3</v>
          </cell>
        </row>
        <row r="253">
          <cell r="A253">
            <v>39873</v>
          </cell>
          <cell r="B253">
            <v>92.5</v>
          </cell>
          <cell r="C253">
            <v>92.6</v>
          </cell>
          <cell r="D253">
            <v>92.4</v>
          </cell>
          <cell r="E253">
            <v>92.2</v>
          </cell>
          <cell r="F253">
            <v>92.5</v>
          </cell>
          <cell r="G253">
            <v>92.5</v>
          </cell>
          <cell r="H253">
            <v>92.2</v>
          </cell>
          <cell r="I253">
            <v>92.9</v>
          </cell>
          <cell r="J253">
            <v>92.5</v>
          </cell>
          <cell r="K253">
            <v>2.4</v>
          </cell>
          <cell r="L253">
            <v>2.1</v>
          </cell>
          <cell r="M253">
            <v>3.1</v>
          </cell>
          <cell r="N253">
            <v>2.2999999999999998</v>
          </cell>
          <cell r="O253">
            <v>2.2000000000000002</v>
          </cell>
          <cell r="P253">
            <v>2.2000000000000002</v>
          </cell>
          <cell r="Q253">
            <v>2.9</v>
          </cell>
          <cell r="R253">
            <v>2.7</v>
          </cell>
          <cell r="S253">
            <v>2.4</v>
          </cell>
          <cell r="T253">
            <v>0.1</v>
          </cell>
          <cell r="U253">
            <v>0.3</v>
          </cell>
          <cell r="V253">
            <v>0.2</v>
          </cell>
          <cell r="W253">
            <v>0</v>
          </cell>
          <cell r="X253">
            <v>-0.1</v>
          </cell>
          <cell r="Y253">
            <v>0.2</v>
          </cell>
          <cell r="Z253">
            <v>0.1</v>
          </cell>
          <cell r="AA253">
            <v>0.3</v>
          </cell>
          <cell r="AB253">
            <v>0.1</v>
          </cell>
        </row>
        <row r="254">
          <cell r="A254">
            <v>39965</v>
          </cell>
          <cell r="B254">
            <v>92.9</v>
          </cell>
          <cell r="C254">
            <v>92.9</v>
          </cell>
          <cell r="D254">
            <v>92.9</v>
          </cell>
          <cell r="E254">
            <v>92.7</v>
          </cell>
          <cell r="F254">
            <v>93.3</v>
          </cell>
          <cell r="G254">
            <v>93</v>
          </cell>
          <cell r="H254">
            <v>93.2</v>
          </cell>
          <cell r="I254">
            <v>93.5</v>
          </cell>
          <cell r="J254">
            <v>92.9</v>
          </cell>
          <cell r="K254">
            <v>1.3</v>
          </cell>
          <cell r="L254">
            <v>1.2</v>
          </cell>
          <cell r="M254">
            <v>2</v>
          </cell>
          <cell r="N254">
            <v>1.5</v>
          </cell>
          <cell r="O254">
            <v>1.4</v>
          </cell>
          <cell r="P254">
            <v>1.6</v>
          </cell>
          <cell r="Q254">
            <v>2.5</v>
          </cell>
          <cell r="R254">
            <v>2.1</v>
          </cell>
          <cell r="S254">
            <v>1.4</v>
          </cell>
          <cell r="T254">
            <v>0.4</v>
          </cell>
          <cell r="U254">
            <v>0.3</v>
          </cell>
          <cell r="V254">
            <v>0.5</v>
          </cell>
          <cell r="W254">
            <v>0.5</v>
          </cell>
          <cell r="X254">
            <v>0.9</v>
          </cell>
          <cell r="Y254">
            <v>0.5</v>
          </cell>
          <cell r="Z254">
            <v>1.1000000000000001</v>
          </cell>
          <cell r="AA254">
            <v>0.6</v>
          </cell>
          <cell r="AB254">
            <v>0.4</v>
          </cell>
        </row>
        <row r="255">
          <cell r="A255">
            <v>40057</v>
          </cell>
          <cell r="B255">
            <v>93.9</v>
          </cell>
          <cell r="C255">
            <v>93.4</v>
          </cell>
          <cell r="D255">
            <v>94.2</v>
          </cell>
          <cell r="E255">
            <v>93.7</v>
          </cell>
          <cell r="F255">
            <v>94</v>
          </cell>
          <cell r="G255">
            <v>94.1</v>
          </cell>
          <cell r="H255">
            <v>95</v>
          </cell>
          <cell r="I255">
            <v>94.3</v>
          </cell>
          <cell r="J255">
            <v>93.8</v>
          </cell>
          <cell r="K255">
            <v>1.3</v>
          </cell>
          <cell r="L255">
            <v>0.5</v>
          </cell>
          <cell r="M255">
            <v>1.9</v>
          </cell>
          <cell r="N255">
            <v>1.3</v>
          </cell>
          <cell r="O255">
            <v>1.2</v>
          </cell>
          <cell r="P255">
            <v>1.7</v>
          </cell>
          <cell r="Q255">
            <v>2.7</v>
          </cell>
          <cell r="R255">
            <v>1.4</v>
          </cell>
          <cell r="S255">
            <v>1.2</v>
          </cell>
          <cell r="T255">
            <v>1.1000000000000001</v>
          </cell>
          <cell r="U255">
            <v>0.5</v>
          </cell>
          <cell r="V255">
            <v>1.4</v>
          </cell>
          <cell r="W255">
            <v>1.1000000000000001</v>
          </cell>
          <cell r="X255">
            <v>0.8</v>
          </cell>
          <cell r="Y255">
            <v>1.2</v>
          </cell>
          <cell r="Z255">
            <v>1.9</v>
          </cell>
          <cell r="AA255">
            <v>0.9</v>
          </cell>
          <cell r="AB255">
            <v>1</v>
          </cell>
        </row>
        <row r="256">
          <cell r="A256">
            <v>40148</v>
          </cell>
          <cell r="B256">
            <v>94.4</v>
          </cell>
          <cell r="C256">
            <v>94</v>
          </cell>
          <cell r="D256">
            <v>94.5</v>
          </cell>
          <cell r="E256">
            <v>94.1</v>
          </cell>
          <cell r="F256">
            <v>94.5</v>
          </cell>
          <cell r="G256">
            <v>94.7</v>
          </cell>
          <cell r="H256">
            <v>94.9</v>
          </cell>
          <cell r="I256">
            <v>94.7</v>
          </cell>
          <cell r="J256">
            <v>94.3</v>
          </cell>
          <cell r="K256">
            <v>2.2000000000000002</v>
          </cell>
          <cell r="L256">
            <v>1.8</v>
          </cell>
          <cell r="M256">
            <v>2.5</v>
          </cell>
          <cell r="N256">
            <v>2.1</v>
          </cell>
          <cell r="O256">
            <v>2.1</v>
          </cell>
          <cell r="P256">
            <v>2.6</v>
          </cell>
          <cell r="Q256">
            <v>3</v>
          </cell>
          <cell r="R256">
            <v>2.2999999999999998</v>
          </cell>
          <cell r="S256">
            <v>2.1</v>
          </cell>
          <cell r="T256">
            <v>0.5</v>
          </cell>
          <cell r="U256">
            <v>0.6</v>
          </cell>
          <cell r="V256">
            <v>0.3</v>
          </cell>
          <cell r="W256">
            <v>0.4</v>
          </cell>
          <cell r="X256">
            <v>0.5</v>
          </cell>
          <cell r="Y256">
            <v>0.6</v>
          </cell>
          <cell r="Z256">
            <v>-0.1</v>
          </cell>
          <cell r="AA256">
            <v>0.4</v>
          </cell>
          <cell r="AB256">
            <v>0.5</v>
          </cell>
        </row>
        <row r="257">
          <cell r="A257">
            <v>40238</v>
          </cell>
          <cell r="B257">
            <v>95.2</v>
          </cell>
          <cell r="C257">
            <v>95.2</v>
          </cell>
          <cell r="D257">
            <v>95.2</v>
          </cell>
          <cell r="E257">
            <v>94.6</v>
          </cell>
          <cell r="F257">
            <v>95.6</v>
          </cell>
          <cell r="G257">
            <v>95.4</v>
          </cell>
          <cell r="H257">
            <v>95.4</v>
          </cell>
          <cell r="I257">
            <v>95.3</v>
          </cell>
          <cell r="J257">
            <v>95.2</v>
          </cell>
          <cell r="K257">
            <v>2.9</v>
          </cell>
          <cell r="L257">
            <v>2.8</v>
          </cell>
          <cell r="M257">
            <v>3</v>
          </cell>
          <cell r="N257">
            <v>2.6</v>
          </cell>
          <cell r="O257">
            <v>3.4</v>
          </cell>
          <cell r="P257">
            <v>3.1</v>
          </cell>
          <cell r="Q257">
            <v>3.5</v>
          </cell>
          <cell r="R257">
            <v>2.6</v>
          </cell>
          <cell r="S257">
            <v>2.9</v>
          </cell>
          <cell r="T257">
            <v>0.8</v>
          </cell>
          <cell r="U257">
            <v>1.3</v>
          </cell>
          <cell r="V257">
            <v>0.7</v>
          </cell>
          <cell r="W257">
            <v>0.5</v>
          </cell>
          <cell r="X257">
            <v>1.2</v>
          </cell>
          <cell r="Y257">
            <v>0.7</v>
          </cell>
          <cell r="Z257">
            <v>0.5</v>
          </cell>
          <cell r="AA257">
            <v>0.6</v>
          </cell>
          <cell r="AB257">
            <v>1</v>
          </cell>
        </row>
        <row r="258">
          <cell r="A258">
            <v>40330</v>
          </cell>
          <cell r="B258">
            <v>95.6</v>
          </cell>
          <cell r="C258">
            <v>95.8</v>
          </cell>
          <cell r="D258">
            <v>95.9</v>
          </cell>
          <cell r="E258">
            <v>95.3</v>
          </cell>
          <cell r="F258">
            <v>96.5</v>
          </cell>
          <cell r="G258">
            <v>95.8</v>
          </cell>
          <cell r="H258">
            <v>96.2</v>
          </cell>
          <cell r="I258">
            <v>95.6</v>
          </cell>
          <cell r="J258">
            <v>95.8</v>
          </cell>
          <cell r="K258">
            <v>2.9</v>
          </cell>
          <cell r="L258">
            <v>3.1</v>
          </cell>
          <cell r="M258">
            <v>3.2</v>
          </cell>
          <cell r="N258">
            <v>2.8</v>
          </cell>
          <cell r="O258">
            <v>3.4</v>
          </cell>
          <cell r="P258">
            <v>3</v>
          </cell>
          <cell r="Q258">
            <v>3.2</v>
          </cell>
          <cell r="R258">
            <v>2.2000000000000002</v>
          </cell>
          <cell r="S258">
            <v>3.1</v>
          </cell>
          <cell r="T258">
            <v>0.4</v>
          </cell>
          <cell r="U258">
            <v>0.6</v>
          </cell>
          <cell r="V258">
            <v>0.7</v>
          </cell>
          <cell r="W258">
            <v>0.7</v>
          </cell>
          <cell r="X258">
            <v>0.9</v>
          </cell>
          <cell r="Y258">
            <v>0.4</v>
          </cell>
          <cell r="Z258">
            <v>0.8</v>
          </cell>
          <cell r="AA258">
            <v>0.3</v>
          </cell>
          <cell r="AB258">
            <v>0.6</v>
          </cell>
        </row>
        <row r="259">
          <cell r="A259">
            <v>40422</v>
          </cell>
          <cell r="B259">
            <v>96.3</v>
          </cell>
          <cell r="C259">
            <v>96.3</v>
          </cell>
          <cell r="D259">
            <v>96.9</v>
          </cell>
          <cell r="E259">
            <v>96.2</v>
          </cell>
          <cell r="F259">
            <v>96.9</v>
          </cell>
          <cell r="G259">
            <v>96.8</v>
          </cell>
          <cell r="H259">
            <v>97.2</v>
          </cell>
          <cell r="I259">
            <v>96.3</v>
          </cell>
          <cell r="J259">
            <v>96.5</v>
          </cell>
          <cell r="K259">
            <v>2.6</v>
          </cell>
          <cell r="L259">
            <v>3.1</v>
          </cell>
          <cell r="M259">
            <v>2.9</v>
          </cell>
          <cell r="N259">
            <v>2.7</v>
          </cell>
          <cell r="O259">
            <v>3.1</v>
          </cell>
          <cell r="P259">
            <v>2.9</v>
          </cell>
          <cell r="Q259">
            <v>2.2999999999999998</v>
          </cell>
          <cell r="R259">
            <v>2.1</v>
          </cell>
          <cell r="S259">
            <v>2.9</v>
          </cell>
          <cell r="T259">
            <v>0.7</v>
          </cell>
          <cell r="U259">
            <v>0.5</v>
          </cell>
          <cell r="V259">
            <v>1</v>
          </cell>
          <cell r="W259">
            <v>0.9</v>
          </cell>
          <cell r="X259">
            <v>0.4</v>
          </cell>
          <cell r="Y259">
            <v>1</v>
          </cell>
          <cell r="Z259">
            <v>1</v>
          </cell>
          <cell r="AA259">
            <v>0.7</v>
          </cell>
          <cell r="AB259">
            <v>0.7</v>
          </cell>
        </row>
        <row r="260">
          <cell r="A260">
            <v>40513</v>
          </cell>
          <cell r="B260">
            <v>96.7</v>
          </cell>
          <cell r="C260">
            <v>96.9</v>
          </cell>
          <cell r="D260">
            <v>97.4</v>
          </cell>
          <cell r="E260">
            <v>96.5</v>
          </cell>
          <cell r="F260">
            <v>97</v>
          </cell>
          <cell r="G260">
            <v>96.9</v>
          </cell>
          <cell r="H260">
            <v>97.1</v>
          </cell>
          <cell r="I260">
            <v>96.7</v>
          </cell>
          <cell r="J260">
            <v>96.9</v>
          </cell>
          <cell r="K260">
            <v>2.4</v>
          </cell>
          <cell r="L260">
            <v>3.1</v>
          </cell>
          <cell r="M260">
            <v>3.1</v>
          </cell>
          <cell r="N260">
            <v>2.6</v>
          </cell>
          <cell r="O260">
            <v>2.6</v>
          </cell>
          <cell r="P260">
            <v>2.2999999999999998</v>
          </cell>
          <cell r="Q260">
            <v>2.2999999999999998</v>
          </cell>
          <cell r="R260">
            <v>2.1</v>
          </cell>
          <cell r="S260">
            <v>2.8</v>
          </cell>
          <cell r="T260">
            <v>0.4</v>
          </cell>
          <cell r="U260">
            <v>0.6</v>
          </cell>
          <cell r="V260">
            <v>0.5</v>
          </cell>
          <cell r="W260">
            <v>0.3</v>
          </cell>
          <cell r="X260">
            <v>0.1</v>
          </cell>
          <cell r="Y260">
            <v>0.1</v>
          </cell>
          <cell r="Z260">
            <v>-0.1</v>
          </cell>
          <cell r="AA260">
            <v>0.4</v>
          </cell>
          <cell r="AB260">
            <v>0.4</v>
          </cell>
        </row>
        <row r="261">
          <cell r="A261">
            <v>40603</v>
          </cell>
          <cell r="B261">
            <v>98.2</v>
          </cell>
          <cell r="C261">
            <v>98.5</v>
          </cell>
          <cell r="D261">
            <v>98.6</v>
          </cell>
          <cell r="E261">
            <v>98.1</v>
          </cell>
          <cell r="F261">
            <v>98.1</v>
          </cell>
          <cell r="G261">
            <v>98.2</v>
          </cell>
          <cell r="H261">
            <v>98.2</v>
          </cell>
          <cell r="I261">
            <v>98.1</v>
          </cell>
          <cell r="J261">
            <v>98.3</v>
          </cell>
          <cell r="K261">
            <v>3.2</v>
          </cell>
          <cell r="L261">
            <v>3.5</v>
          </cell>
          <cell r="M261">
            <v>3.6</v>
          </cell>
          <cell r="N261">
            <v>3.7</v>
          </cell>
          <cell r="O261">
            <v>2.6</v>
          </cell>
          <cell r="P261">
            <v>2.9</v>
          </cell>
          <cell r="Q261">
            <v>2.9</v>
          </cell>
          <cell r="R261">
            <v>2.9</v>
          </cell>
          <cell r="S261">
            <v>3.3</v>
          </cell>
          <cell r="T261">
            <v>1.6</v>
          </cell>
          <cell r="U261">
            <v>1.7</v>
          </cell>
          <cell r="V261">
            <v>1.2</v>
          </cell>
          <cell r="W261">
            <v>1.7</v>
          </cell>
          <cell r="X261">
            <v>1.1000000000000001</v>
          </cell>
          <cell r="Y261">
            <v>1.3</v>
          </cell>
          <cell r="Z261">
            <v>1.1000000000000001</v>
          </cell>
          <cell r="AA261">
            <v>1.4</v>
          </cell>
          <cell r="AB261">
            <v>1.4</v>
          </cell>
        </row>
        <row r="262">
          <cell r="A262">
            <v>40695</v>
          </cell>
          <cell r="B262">
            <v>99.2</v>
          </cell>
          <cell r="C262">
            <v>99.2</v>
          </cell>
          <cell r="D262">
            <v>99.6</v>
          </cell>
          <cell r="E262">
            <v>99</v>
          </cell>
          <cell r="F262">
            <v>99.4</v>
          </cell>
          <cell r="G262">
            <v>99.1</v>
          </cell>
          <cell r="H262">
            <v>99.2</v>
          </cell>
          <cell r="I262">
            <v>99.2</v>
          </cell>
          <cell r="J262">
            <v>99.2</v>
          </cell>
          <cell r="K262">
            <v>3.8</v>
          </cell>
          <cell r="L262">
            <v>3.5</v>
          </cell>
          <cell r="M262">
            <v>3.9</v>
          </cell>
          <cell r="N262">
            <v>3.9</v>
          </cell>
          <cell r="O262">
            <v>3</v>
          </cell>
          <cell r="P262">
            <v>3.4</v>
          </cell>
          <cell r="Q262">
            <v>3.1</v>
          </cell>
          <cell r="R262">
            <v>3.8</v>
          </cell>
          <cell r="S262">
            <v>3.5</v>
          </cell>
          <cell r="T262">
            <v>1</v>
          </cell>
          <cell r="U262">
            <v>0.7</v>
          </cell>
          <cell r="V262">
            <v>1</v>
          </cell>
          <cell r="W262">
            <v>0.9</v>
          </cell>
          <cell r="X262">
            <v>1.3</v>
          </cell>
          <cell r="Y262">
            <v>0.9</v>
          </cell>
          <cell r="Z262">
            <v>1</v>
          </cell>
          <cell r="AA262">
            <v>1.1000000000000001</v>
          </cell>
          <cell r="AB262">
            <v>0.9</v>
          </cell>
        </row>
        <row r="263">
          <cell r="A263">
            <v>40787</v>
          </cell>
          <cell r="B263">
            <v>99.9</v>
          </cell>
          <cell r="C263">
            <v>99.8</v>
          </cell>
          <cell r="D263">
            <v>99.9</v>
          </cell>
          <cell r="E263">
            <v>100</v>
          </cell>
          <cell r="F263">
            <v>99.6</v>
          </cell>
          <cell r="G263">
            <v>99.9</v>
          </cell>
          <cell r="H263">
            <v>99.9</v>
          </cell>
          <cell r="I263">
            <v>99.8</v>
          </cell>
          <cell r="J263">
            <v>99.8</v>
          </cell>
          <cell r="K263">
            <v>3.7</v>
          </cell>
          <cell r="L263">
            <v>3.6</v>
          </cell>
          <cell r="M263">
            <v>3.1</v>
          </cell>
          <cell r="N263">
            <v>4</v>
          </cell>
          <cell r="O263">
            <v>2.8</v>
          </cell>
          <cell r="P263">
            <v>3.2</v>
          </cell>
          <cell r="Q263">
            <v>2.8</v>
          </cell>
          <cell r="R263">
            <v>3.6</v>
          </cell>
          <cell r="S263">
            <v>3.4</v>
          </cell>
          <cell r="T263">
            <v>0.7</v>
          </cell>
          <cell r="U263">
            <v>0.6</v>
          </cell>
          <cell r="V263">
            <v>0.3</v>
          </cell>
          <cell r="W263">
            <v>1</v>
          </cell>
          <cell r="X263">
            <v>0.2</v>
          </cell>
          <cell r="Y263">
            <v>0.8</v>
          </cell>
          <cell r="Z263">
            <v>0.7</v>
          </cell>
          <cell r="AA263">
            <v>0.6</v>
          </cell>
          <cell r="AB263">
            <v>0.6</v>
          </cell>
        </row>
        <row r="264">
          <cell r="A264">
            <v>40878</v>
          </cell>
          <cell r="B264">
            <v>99.8</v>
          </cell>
          <cell r="C264">
            <v>99.9</v>
          </cell>
          <cell r="D264">
            <v>99.7</v>
          </cell>
          <cell r="E264">
            <v>100</v>
          </cell>
          <cell r="F264">
            <v>99.8</v>
          </cell>
          <cell r="G264">
            <v>100</v>
          </cell>
          <cell r="H264">
            <v>99.5</v>
          </cell>
          <cell r="I264">
            <v>100.1</v>
          </cell>
          <cell r="J264">
            <v>99.8</v>
          </cell>
          <cell r="K264">
            <v>3.2</v>
          </cell>
          <cell r="L264">
            <v>3.1</v>
          </cell>
          <cell r="M264">
            <v>2.4</v>
          </cell>
          <cell r="N264">
            <v>3.6</v>
          </cell>
          <cell r="O264">
            <v>2.9</v>
          </cell>
          <cell r="P264">
            <v>3.2</v>
          </cell>
          <cell r="Q264">
            <v>2.5</v>
          </cell>
          <cell r="R264">
            <v>3.5</v>
          </cell>
          <cell r="S264">
            <v>3</v>
          </cell>
          <cell r="T264">
            <v>-0.1</v>
          </cell>
          <cell r="U264">
            <v>0.1</v>
          </cell>
          <cell r="V264">
            <v>-0.2</v>
          </cell>
          <cell r="W264">
            <v>0</v>
          </cell>
          <cell r="X264">
            <v>0.2</v>
          </cell>
          <cell r="Y264">
            <v>0.1</v>
          </cell>
          <cell r="Z264">
            <v>-0.4</v>
          </cell>
          <cell r="AA264">
            <v>0.3</v>
          </cell>
          <cell r="AB264">
            <v>0</v>
          </cell>
        </row>
        <row r="265">
          <cell r="A265">
            <v>40969</v>
          </cell>
          <cell r="B265">
            <v>99.9</v>
          </cell>
          <cell r="C265">
            <v>99.9</v>
          </cell>
          <cell r="D265">
            <v>99.9</v>
          </cell>
          <cell r="E265">
            <v>99.9</v>
          </cell>
          <cell r="F265">
            <v>100</v>
          </cell>
          <cell r="G265">
            <v>100.3</v>
          </cell>
          <cell r="H265">
            <v>99.9</v>
          </cell>
          <cell r="I265">
            <v>99.7</v>
          </cell>
          <cell r="J265">
            <v>99.9</v>
          </cell>
          <cell r="K265">
            <v>1.7</v>
          </cell>
          <cell r="L265">
            <v>1.4</v>
          </cell>
          <cell r="M265">
            <v>1.3</v>
          </cell>
          <cell r="N265">
            <v>1.8</v>
          </cell>
          <cell r="O265">
            <v>1.9</v>
          </cell>
          <cell r="P265">
            <v>2.1</v>
          </cell>
          <cell r="Q265">
            <v>1.7</v>
          </cell>
          <cell r="R265">
            <v>1.6</v>
          </cell>
          <cell r="S265">
            <v>1.6</v>
          </cell>
          <cell r="T265">
            <v>0.1</v>
          </cell>
          <cell r="U265">
            <v>0</v>
          </cell>
          <cell r="V265">
            <v>0.2</v>
          </cell>
          <cell r="W265">
            <v>-0.1</v>
          </cell>
          <cell r="X265">
            <v>0.2</v>
          </cell>
          <cell r="Y265">
            <v>0.3</v>
          </cell>
          <cell r="Z265">
            <v>0.4</v>
          </cell>
          <cell r="AA265">
            <v>-0.4</v>
          </cell>
          <cell r="AB265">
            <v>0.1</v>
          </cell>
        </row>
        <row r="266">
          <cell r="A266">
            <v>41061</v>
          </cell>
          <cell r="B266">
            <v>100.5</v>
          </cell>
          <cell r="C266">
            <v>100.4</v>
          </cell>
          <cell r="D266">
            <v>100.5</v>
          </cell>
          <cell r="E266">
            <v>100.2</v>
          </cell>
          <cell r="F266">
            <v>100.5</v>
          </cell>
          <cell r="G266">
            <v>99.9</v>
          </cell>
          <cell r="H266">
            <v>100.7</v>
          </cell>
          <cell r="I266">
            <v>100.3</v>
          </cell>
          <cell r="J266">
            <v>100.4</v>
          </cell>
          <cell r="K266">
            <v>1.3</v>
          </cell>
          <cell r="L266">
            <v>1.2</v>
          </cell>
          <cell r="M266">
            <v>0.9</v>
          </cell>
          <cell r="N266">
            <v>1.2</v>
          </cell>
          <cell r="O266">
            <v>1.1000000000000001</v>
          </cell>
          <cell r="P266">
            <v>0.8</v>
          </cell>
          <cell r="Q266">
            <v>1.5</v>
          </cell>
          <cell r="R266">
            <v>1.1000000000000001</v>
          </cell>
          <cell r="S266">
            <v>1.2</v>
          </cell>
          <cell r="T266">
            <v>0.6</v>
          </cell>
          <cell r="U266">
            <v>0.5</v>
          </cell>
          <cell r="V266">
            <v>0.6</v>
          </cell>
          <cell r="W266">
            <v>0.3</v>
          </cell>
          <cell r="X266">
            <v>0.5</v>
          </cell>
          <cell r="Y266">
            <v>-0.4</v>
          </cell>
          <cell r="Z266">
            <v>0.8</v>
          </cell>
          <cell r="AA266">
            <v>0.6</v>
          </cell>
          <cell r="AB266">
            <v>0.5</v>
          </cell>
        </row>
        <row r="267">
          <cell r="A267">
            <v>41153</v>
          </cell>
          <cell r="B267">
            <v>102.2</v>
          </cell>
          <cell r="C267">
            <v>101.6</v>
          </cell>
          <cell r="D267">
            <v>101.6</v>
          </cell>
          <cell r="E267">
            <v>101.7</v>
          </cell>
          <cell r="F267">
            <v>101.6</v>
          </cell>
          <cell r="G267">
            <v>100.6</v>
          </cell>
          <cell r="H267">
            <v>102</v>
          </cell>
          <cell r="I267">
            <v>101.4</v>
          </cell>
          <cell r="J267">
            <v>101.8</v>
          </cell>
          <cell r="K267">
            <v>2.2999999999999998</v>
          </cell>
          <cell r="L267">
            <v>1.8</v>
          </cell>
          <cell r="M267">
            <v>1.7</v>
          </cell>
          <cell r="N267">
            <v>1.7</v>
          </cell>
          <cell r="O267">
            <v>2</v>
          </cell>
          <cell r="P267">
            <v>0.7</v>
          </cell>
          <cell r="Q267">
            <v>2.1</v>
          </cell>
          <cell r="R267">
            <v>1.6</v>
          </cell>
          <cell r="S267">
            <v>2</v>
          </cell>
          <cell r="T267">
            <v>1.7</v>
          </cell>
          <cell r="U267">
            <v>1.2</v>
          </cell>
          <cell r="V267">
            <v>1.1000000000000001</v>
          </cell>
          <cell r="W267">
            <v>1.5</v>
          </cell>
          <cell r="X267">
            <v>1.1000000000000001</v>
          </cell>
          <cell r="Y267">
            <v>0.7</v>
          </cell>
          <cell r="Z267">
            <v>1.3</v>
          </cell>
          <cell r="AA267">
            <v>1.1000000000000001</v>
          </cell>
          <cell r="AB267">
            <v>1.4</v>
          </cell>
        </row>
        <row r="268">
          <cell r="A268">
            <v>41244</v>
          </cell>
          <cell r="B268">
            <v>102.3</v>
          </cell>
          <cell r="C268">
            <v>102</v>
          </cell>
          <cell r="D268">
            <v>101.9</v>
          </cell>
          <cell r="E268">
            <v>102.1</v>
          </cell>
          <cell r="F268">
            <v>101.9</v>
          </cell>
          <cell r="G268">
            <v>101</v>
          </cell>
          <cell r="H268">
            <v>102</v>
          </cell>
          <cell r="I268">
            <v>101.8</v>
          </cell>
          <cell r="J268">
            <v>102</v>
          </cell>
          <cell r="K268">
            <v>2.5</v>
          </cell>
          <cell r="L268">
            <v>2.1</v>
          </cell>
          <cell r="M268">
            <v>2.2000000000000002</v>
          </cell>
          <cell r="N268">
            <v>2.1</v>
          </cell>
          <cell r="O268">
            <v>2.1</v>
          </cell>
          <cell r="P268">
            <v>1</v>
          </cell>
          <cell r="Q268">
            <v>2.5</v>
          </cell>
          <cell r="R268">
            <v>1.7</v>
          </cell>
          <cell r="S268">
            <v>2.2000000000000002</v>
          </cell>
          <cell r="T268">
            <v>0.1</v>
          </cell>
          <cell r="U268">
            <v>0.4</v>
          </cell>
          <cell r="V268">
            <v>0.3</v>
          </cell>
          <cell r="W268">
            <v>0.4</v>
          </cell>
          <cell r="X268">
            <v>0.3</v>
          </cell>
          <cell r="Y268">
            <v>0.4</v>
          </cell>
          <cell r="Z268">
            <v>0</v>
          </cell>
          <cell r="AA268">
            <v>0.4</v>
          </cell>
          <cell r="AB268">
            <v>0.2</v>
          </cell>
        </row>
        <row r="269">
          <cell r="A269">
            <v>41334</v>
          </cell>
          <cell r="B269">
            <v>102.7</v>
          </cell>
          <cell r="C269">
            <v>102.4</v>
          </cell>
          <cell r="D269">
            <v>102</v>
          </cell>
          <cell r="E269">
            <v>102.1</v>
          </cell>
          <cell r="F269">
            <v>102.4</v>
          </cell>
          <cell r="G269">
            <v>101.3</v>
          </cell>
          <cell r="H269">
            <v>103.7</v>
          </cell>
          <cell r="I269">
            <v>101.9</v>
          </cell>
          <cell r="J269">
            <v>102.4</v>
          </cell>
          <cell r="K269">
            <v>2.8</v>
          </cell>
          <cell r="L269">
            <v>2.5</v>
          </cell>
          <cell r="M269">
            <v>2.1</v>
          </cell>
          <cell r="N269">
            <v>2.2000000000000002</v>
          </cell>
          <cell r="O269">
            <v>2.4</v>
          </cell>
          <cell r="P269">
            <v>1</v>
          </cell>
          <cell r="Q269">
            <v>3.8</v>
          </cell>
          <cell r="R269">
            <v>2.2000000000000002</v>
          </cell>
          <cell r="S269">
            <v>2.5</v>
          </cell>
          <cell r="T269">
            <v>0.4</v>
          </cell>
          <cell r="U269">
            <v>0.4</v>
          </cell>
          <cell r="V269">
            <v>0.1</v>
          </cell>
          <cell r="W269">
            <v>0</v>
          </cell>
          <cell r="X269">
            <v>0.5</v>
          </cell>
          <cell r="Y269">
            <v>0.3</v>
          </cell>
          <cell r="Z269">
            <v>1.7</v>
          </cell>
          <cell r="AA269">
            <v>0.1</v>
          </cell>
          <cell r="AB269">
            <v>0.4</v>
          </cell>
        </row>
        <row r="270">
          <cell r="A270">
            <v>41426</v>
          </cell>
          <cell r="B270">
            <v>103.1</v>
          </cell>
          <cell r="C270">
            <v>102.6</v>
          </cell>
          <cell r="D270">
            <v>102.5</v>
          </cell>
          <cell r="E270">
            <v>102.3</v>
          </cell>
          <cell r="F270">
            <v>103</v>
          </cell>
          <cell r="G270">
            <v>101.7</v>
          </cell>
          <cell r="H270">
            <v>104.6</v>
          </cell>
          <cell r="I270">
            <v>102.5</v>
          </cell>
          <cell r="J270">
            <v>102.8</v>
          </cell>
          <cell r="K270">
            <v>2.6</v>
          </cell>
          <cell r="L270">
            <v>2.2000000000000002</v>
          </cell>
          <cell r="M270">
            <v>2</v>
          </cell>
          <cell r="N270">
            <v>2.1</v>
          </cell>
          <cell r="O270">
            <v>2.5</v>
          </cell>
          <cell r="P270">
            <v>1.8</v>
          </cell>
          <cell r="Q270">
            <v>3.9</v>
          </cell>
          <cell r="R270">
            <v>2.2000000000000002</v>
          </cell>
          <cell r="S270">
            <v>2.4</v>
          </cell>
          <cell r="T270">
            <v>0.4</v>
          </cell>
          <cell r="U270">
            <v>0.2</v>
          </cell>
          <cell r="V270">
            <v>0.5</v>
          </cell>
          <cell r="W270">
            <v>0.2</v>
          </cell>
          <cell r="X270">
            <v>0.6</v>
          </cell>
          <cell r="Y270">
            <v>0.4</v>
          </cell>
          <cell r="Z270">
            <v>0.9</v>
          </cell>
          <cell r="AA270">
            <v>0.6</v>
          </cell>
          <cell r="AB270">
            <v>0.4</v>
          </cell>
        </row>
        <row r="271">
          <cell r="A271">
            <v>41518</v>
          </cell>
          <cell r="B271">
            <v>104.3</v>
          </cell>
          <cell r="C271">
            <v>104</v>
          </cell>
          <cell r="D271">
            <v>103.8</v>
          </cell>
          <cell r="E271">
            <v>103.7</v>
          </cell>
          <cell r="F271">
            <v>104.2</v>
          </cell>
          <cell r="G271">
            <v>102.6</v>
          </cell>
          <cell r="H271">
            <v>105.5</v>
          </cell>
          <cell r="I271">
            <v>103.1</v>
          </cell>
          <cell r="J271">
            <v>104</v>
          </cell>
          <cell r="K271">
            <v>2.1</v>
          </cell>
          <cell r="L271">
            <v>2.4</v>
          </cell>
          <cell r="M271">
            <v>2.2000000000000002</v>
          </cell>
          <cell r="N271">
            <v>2</v>
          </cell>
          <cell r="O271">
            <v>2.6</v>
          </cell>
          <cell r="P271">
            <v>2</v>
          </cell>
          <cell r="Q271">
            <v>3.4</v>
          </cell>
          <cell r="R271">
            <v>1.7</v>
          </cell>
          <cell r="S271">
            <v>2.2000000000000002</v>
          </cell>
          <cell r="T271">
            <v>1.2</v>
          </cell>
          <cell r="U271">
            <v>1.4</v>
          </cell>
          <cell r="V271">
            <v>1.3</v>
          </cell>
          <cell r="W271">
            <v>1.4</v>
          </cell>
          <cell r="X271">
            <v>1.2</v>
          </cell>
          <cell r="Y271">
            <v>0.9</v>
          </cell>
          <cell r="Z271">
            <v>0.9</v>
          </cell>
          <cell r="AA271">
            <v>0.6</v>
          </cell>
          <cell r="AB271">
            <v>1.2</v>
          </cell>
        </row>
        <row r="272">
          <cell r="A272">
            <v>41609</v>
          </cell>
          <cell r="B272">
            <v>105</v>
          </cell>
          <cell r="C272">
            <v>104.8</v>
          </cell>
          <cell r="D272">
            <v>104.6</v>
          </cell>
          <cell r="E272">
            <v>104.4</v>
          </cell>
          <cell r="F272">
            <v>104.9</v>
          </cell>
          <cell r="G272">
            <v>103.6</v>
          </cell>
          <cell r="H272">
            <v>106.5</v>
          </cell>
          <cell r="I272">
            <v>104.1</v>
          </cell>
          <cell r="J272">
            <v>104.8</v>
          </cell>
          <cell r="K272">
            <v>2.6</v>
          </cell>
          <cell r="L272">
            <v>2.7</v>
          </cell>
          <cell r="M272">
            <v>2.6</v>
          </cell>
          <cell r="N272">
            <v>2.2999999999999998</v>
          </cell>
          <cell r="O272">
            <v>2.9</v>
          </cell>
          <cell r="P272">
            <v>2.6</v>
          </cell>
          <cell r="Q272">
            <v>4.4000000000000004</v>
          </cell>
          <cell r="R272">
            <v>2.2999999999999998</v>
          </cell>
          <cell r="S272">
            <v>2.7</v>
          </cell>
          <cell r="T272">
            <v>0.7</v>
          </cell>
          <cell r="U272">
            <v>0.8</v>
          </cell>
          <cell r="V272">
            <v>0.8</v>
          </cell>
          <cell r="W272">
            <v>0.7</v>
          </cell>
          <cell r="X272">
            <v>0.7</v>
          </cell>
          <cell r="Y272">
            <v>1</v>
          </cell>
          <cell r="Z272">
            <v>0.9</v>
          </cell>
          <cell r="AA272">
            <v>1</v>
          </cell>
          <cell r="AB272">
            <v>0.8</v>
          </cell>
        </row>
        <row r="273">
          <cell r="A273">
            <v>41699</v>
          </cell>
          <cell r="B273">
            <v>105.6</v>
          </cell>
          <cell r="C273">
            <v>105.3</v>
          </cell>
          <cell r="D273">
            <v>105.2</v>
          </cell>
          <cell r="E273">
            <v>105.1</v>
          </cell>
          <cell r="F273">
            <v>105.6</v>
          </cell>
          <cell r="G273">
            <v>104.1</v>
          </cell>
          <cell r="H273">
            <v>107.4</v>
          </cell>
          <cell r="I273">
            <v>104.6</v>
          </cell>
          <cell r="J273">
            <v>105.4</v>
          </cell>
          <cell r="K273">
            <v>2.8</v>
          </cell>
          <cell r="L273">
            <v>2.8</v>
          </cell>
          <cell r="M273">
            <v>3.1</v>
          </cell>
          <cell r="N273">
            <v>2.9</v>
          </cell>
          <cell r="O273">
            <v>3.1</v>
          </cell>
          <cell r="P273">
            <v>2.8</v>
          </cell>
          <cell r="Q273">
            <v>3.6</v>
          </cell>
          <cell r="R273">
            <v>2.6</v>
          </cell>
          <cell r="S273">
            <v>2.9</v>
          </cell>
          <cell r="T273">
            <v>0.6</v>
          </cell>
          <cell r="U273">
            <v>0.5</v>
          </cell>
          <cell r="V273">
            <v>0.6</v>
          </cell>
          <cell r="W273">
            <v>0.7</v>
          </cell>
          <cell r="X273">
            <v>0.7</v>
          </cell>
          <cell r="Y273">
            <v>0.5</v>
          </cell>
          <cell r="Z273">
            <v>0.8</v>
          </cell>
          <cell r="AA273">
            <v>0.5</v>
          </cell>
          <cell r="AB273">
            <v>0.6</v>
          </cell>
        </row>
        <row r="274">
          <cell r="A274">
            <v>41791</v>
          </cell>
          <cell r="B274">
            <v>106</v>
          </cell>
          <cell r="C274">
            <v>105.9</v>
          </cell>
          <cell r="D274">
            <v>105.8</v>
          </cell>
          <cell r="E274">
            <v>105.5</v>
          </cell>
          <cell r="F274">
            <v>106.4</v>
          </cell>
          <cell r="G274">
            <v>104.5</v>
          </cell>
          <cell r="H274">
            <v>108.1</v>
          </cell>
          <cell r="I274">
            <v>104.8</v>
          </cell>
          <cell r="J274">
            <v>105.9</v>
          </cell>
          <cell r="K274">
            <v>2.8</v>
          </cell>
          <cell r="L274">
            <v>3.2</v>
          </cell>
          <cell r="M274">
            <v>3.2</v>
          </cell>
          <cell r="N274">
            <v>3.1</v>
          </cell>
          <cell r="O274">
            <v>3.3</v>
          </cell>
          <cell r="P274">
            <v>2.8</v>
          </cell>
          <cell r="Q274">
            <v>3.3</v>
          </cell>
          <cell r="R274">
            <v>2.2000000000000002</v>
          </cell>
          <cell r="S274">
            <v>3</v>
          </cell>
          <cell r="T274">
            <v>0.4</v>
          </cell>
          <cell r="U274">
            <v>0.6</v>
          </cell>
          <cell r="V274">
            <v>0.6</v>
          </cell>
          <cell r="W274">
            <v>0.4</v>
          </cell>
          <cell r="X274">
            <v>0.8</v>
          </cell>
          <cell r="Y274">
            <v>0.4</v>
          </cell>
          <cell r="Z274">
            <v>0.7</v>
          </cell>
          <cell r="AA274">
            <v>0.2</v>
          </cell>
          <cell r="AB274">
            <v>0.5</v>
          </cell>
        </row>
        <row r="275">
          <cell r="A275">
            <v>41883</v>
          </cell>
          <cell r="B275">
            <v>106.6</v>
          </cell>
          <cell r="C275">
            <v>106.1</v>
          </cell>
          <cell r="D275">
            <v>106.5</v>
          </cell>
          <cell r="E275">
            <v>105.9</v>
          </cell>
          <cell r="F275">
            <v>106.9</v>
          </cell>
          <cell r="G275">
            <v>104.6</v>
          </cell>
          <cell r="H275">
            <v>108.3</v>
          </cell>
          <cell r="I275">
            <v>105.2</v>
          </cell>
          <cell r="J275">
            <v>106.4</v>
          </cell>
          <cell r="K275">
            <v>2.2000000000000002</v>
          </cell>
          <cell r="L275">
            <v>2</v>
          </cell>
          <cell r="M275">
            <v>2.6</v>
          </cell>
          <cell r="N275">
            <v>2.1</v>
          </cell>
          <cell r="O275">
            <v>2.6</v>
          </cell>
          <cell r="P275">
            <v>1.9</v>
          </cell>
          <cell r="Q275">
            <v>2.7</v>
          </cell>
          <cell r="R275">
            <v>2</v>
          </cell>
          <cell r="S275">
            <v>2.2999999999999998</v>
          </cell>
          <cell r="T275">
            <v>0.6</v>
          </cell>
          <cell r="U275">
            <v>0.2</v>
          </cell>
          <cell r="V275">
            <v>0.7</v>
          </cell>
          <cell r="W275">
            <v>0.4</v>
          </cell>
          <cell r="X275">
            <v>0.5</v>
          </cell>
          <cell r="Y275">
            <v>0.1</v>
          </cell>
          <cell r="Z275">
            <v>0.2</v>
          </cell>
          <cell r="AA275">
            <v>0.4</v>
          </cell>
          <cell r="AB275">
            <v>0.5</v>
          </cell>
        </row>
        <row r="276">
          <cell r="A276">
            <v>41974</v>
          </cell>
          <cell r="B276">
            <v>106.8</v>
          </cell>
          <cell r="C276">
            <v>106.3</v>
          </cell>
          <cell r="D276">
            <v>106.7</v>
          </cell>
          <cell r="E276">
            <v>106.2</v>
          </cell>
          <cell r="F276">
            <v>107</v>
          </cell>
          <cell r="G276">
            <v>104.7</v>
          </cell>
          <cell r="H276">
            <v>108.5</v>
          </cell>
          <cell r="I276">
            <v>105.3</v>
          </cell>
          <cell r="J276">
            <v>106.6</v>
          </cell>
          <cell r="K276">
            <v>1.7</v>
          </cell>
          <cell r="L276">
            <v>1.4</v>
          </cell>
          <cell r="M276">
            <v>2</v>
          </cell>
          <cell r="N276">
            <v>1.7</v>
          </cell>
          <cell r="O276">
            <v>2</v>
          </cell>
          <cell r="P276">
            <v>1.1000000000000001</v>
          </cell>
          <cell r="Q276">
            <v>1.9</v>
          </cell>
          <cell r="R276">
            <v>1.2</v>
          </cell>
          <cell r="S276">
            <v>1.7</v>
          </cell>
          <cell r="T276">
            <v>0.2</v>
          </cell>
          <cell r="U276">
            <v>0.2</v>
          </cell>
          <cell r="V276">
            <v>0.2</v>
          </cell>
          <cell r="W276">
            <v>0.3</v>
          </cell>
          <cell r="X276">
            <v>0.1</v>
          </cell>
          <cell r="Y276">
            <v>0.1</v>
          </cell>
          <cell r="Z276">
            <v>0.2</v>
          </cell>
          <cell r="AA276">
            <v>0.1</v>
          </cell>
          <cell r="AB276">
            <v>0.2</v>
          </cell>
        </row>
        <row r="277">
          <cell r="A277">
            <v>42064</v>
          </cell>
          <cell r="B277">
            <v>107.3</v>
          </cell>
          <cell r="C277">
            <v>106.4</v>
          </cell>
          <cell r="D277">
            <v>106.7</v>
          </cell>
          <cell r="E277">
            <v>106.3</v>
          </cell>
          <cell r="F277">
            <v>107.1</v>
          </cell>
          <cell r="G277">
            <v>105</v>
          </cell>
          <cell r="H277">
            <v>108.3</v>
          </cell>
          <cell r="I277">
            <v>105.2</v>
          </cell>
          <cell r="J277">
            <v>106.8</v>
          </cell>
          <cell r="K277">
            <v>1.6</v>
          </cell>
          <cell r="L277">
            <v>1</v>
          </cell>
          <cell r="M277">
            <v>1.4</v>
          </cell>
          <cell r="N277">
            <v>1.1000000000000001</v>
          </cell>
          <cell r="O277">
            <v>1.4</v>
          </cell>
          <cell r="P277">
            <v>0.9</v>
          </cell>
          <cell r="Q277">
            <v>0.8</v>
          </cell>
          <cell r="R277">
            <v>0.6</v>
          </cell>
          <cell r="S277">
            <v>1.3</v>
          </cell>
          <cell r="T277">
            <v>0.5</v>
          </cell>
          <cell r="U277">
            <v>0.1</v>
          </cell>
          <cell r="V277">
            <v>0</v>
          </cell>
          <cell r="W277">
            <v>0.1</v>
          </cell>
          <cell r="X277">
            <v>0.1</v>
          </cell>
          <cell r="Y277">
            <v>0.3</v>
          </cell>
          <cell r="Z277">
            <v>-0.2</v>
          </cell>
          <cell r="AA277">
            <v>-0.1</v>
          </cell>
          <cell r="AB277">
            <v>0.2</v>
          </cell>
        </row>
        <row r="278">
          <cell r="A278">
            <v>42156</v>
          </cell>
          <cell r="B278">
            <v>108.3</v>
          </cell>
          <cell r="C278">
            <v>107.1</v>
          </cell>
          <cell r="D278">
            <v>107.4</v>
          </cell>
          <cell r="E278">
            <v>106.8</v>
          </cell>
          <cell r="F278">
            <v>107.7</v>
          </cell>
          <cell r="G278">
            <v>105.1</v>
          </cell>
          <cell r="H278">
            <v>108.3</v>
          </cell>
          <cell r="I278">
            <v>105.6</v>
          </cell>
          <cell r="J278">
            <v>107.5</v>
          </cell>
          <cell r="K278">
            <v>2.2000000000000002</v>
          </cell>
          <cell r="L278">
            <v>1.1000000000000001</v>
          </cell>
          <cell r="M278">
            <v>1.5</v>
          </cell>
          <cell r="N278">
            <v>1.2</v>
          </cell>
          <cell r="O278">
            <v>1.2</v>
          </cell>
          <cell r="P278">
            <v>0.6</v>
          </cell>
          <cell r="Q278">
            <v>0.2</v>
          </cell>
          <cell r="R278">
            <v>0.8</v>
          </cell>
          <cell r="S278">
            <v>1.5</v>
          </cell>
          <cell r="T278">
            <v>0.9</v>
          </cell>
          <cell r="U278">
            <v>0.7</v>
          </cell>
          <cell r="V278">
            <v>0.7</v>
          </cell>
          <cell r="W278">
            <v>0.5</v>
          </cell>
          <cell r="X278">
            <v>0.6</v>
          </cell>
          <cell r="Y278">
            <v>0.1</v>
          </cell>
          <cell r="Z278">
            <v>0</v>
          </cell>
          <cell r="AA278">
            <v>0.4</v>
          </cell>
          <cell r="AB278">
            <v>0.7</v>
          </cell>
        </row>
        <row r="279">
          <cell r="A279">
            <v>42248</v>
          </cell>
          <cell r="B279">
            <v>108.6</v>
          </cell>
          <cell r="C279">
            <v>107.6</v>
          </cell>
          <cell r="D279">
            <v>108.1</v>
          </cell>
          <cell r="E279">
            <v>107.1</v>
          </cell>
          <cell r="F279">
            <v>108.1</v>
          </cell>
          <cell r="G279">
            <v>105.7</v>
          </cell>
          <cell r="H279">
            <v>108.7</v>
          </cell>
          <cell r="I279">
            <v>105.8</v>
          </cell>
          <cell r="J279">
            <v>108</v>
          </cell>
          <cell r="K279">
            <v>1.9</v>
          </cell>
          <cell r="L279">
            <v>1.4</v>
          </cell>
          <cell r="M279">
            <v>1.5</v>
          </cell>
          <cell r="N279">
            <v>1.1000000000000001</v>
          </cell>
          <cell r="O279">
            <v>1.1000000000000001</v>
          </cell>
          <cell r="P279">
            <v>1.1000000000000001</v>
          </cell>
          <cell r="Q279">
            <v>0.4</v>
          </cell>
          <cell r="R279">
            <v>0.6</v>
          </cell>
          <cell r="S279">
            <v>1.5</v>
          </cell>
          <cell r="T279">
            <v>0.3</v>
          </cell>
          <cell r="U279">
            <v>0.5</v>
          </cell>
          <cell r="V279">
            <v>0.7</v>
          </cell>
          <cell r="W279">
            <v>0.3</v>
          </cell>
          <cell r="X279">
            <v>0.4</v>
          </cell>
          <cell r="Y279">
            <v>0.6</v>
          </cell>
          <cell r="Z279">
            <v>0.4</v>
          </cell>
          <cell r="AA279">
            <v>0.2</v>
          </cell>
          <cell r="AB279">
            <v>0.5</v>
          </cell>
        </row>
        <row r="280">
          <cell r="A280">
            <v>42339</v>
          </cell>
          <cell r="B280">
            <v>108.9</v>
          </cell>
          <cell r="C280">
            <v>108.3</v>
          </cell>
          <cell r="D280">
            <v>108.5</v>
          </cell>
          <cell r="E280">
            <v>107.3</v>
          </cell>
          <cell r="F280">
            <v>108.6</v>
          </cell>
          <cell r="G280">
            <v>106.6</v>
          </cell>
          <cell r="H280">
            <v>109</v>
          </cell>
          <cell r="I280">
            <v>106</v>
          </cell>
          <cell r="J280">
            <v>108.4</v>
          </cell>
          <cell r="K280">
            <v>2</v>
          </cell>
          <cell r="L280">
            <v>1.9</v>
          </cell>
          <cell r="M280">
            <v>1.7</v>
          </cell>
          <cell r="N280">
            <v>1</v>
          </cell>
          <cell r="O280">
            <v>1.5</v>
          </cell>
          <cell r="P280">
            <v>1.8</v>
          </cell>
          <cell r="Q280">
            <v>0.5</v>
          </cell>
          <cell r="R280">
            <v>0.7</v>
          </cell>
          <cell r="S280">
            <v>1.7</v>
          </cell>
          <cell r="T280">
            <v>0.3</v>
          </cell>
          <cell r="U280">
            <v>0.7</v>
          </cell>
          <cell r="V280">
            <v>0.4</v>
          </cell>
          <cell r="W280">
            <v>0.2</v>
          </cell>
          <cell r="X280">
            <v>0.5</v>
          </cell>
          <cell r="Y280">
            <v>0.9</v>
          </cell>
          <cell r="Z280">
            <v>0.3</v>
          </cell>
          <cell r="AA280">
            <v>0.2</v>
          </cell>
          <cell r="AB280">
            <v>0.4</v>
          </cell>
        </row>
        <row r="281">
          <cell r="A281">
            <v>42430</v>
          </cell>
          <cell r="B281">
            <v>108.7</v>
          </cell>
          <cell r="C281">
            <v>108.2</v>
          </cell>
          <cell r="D281">
            <v>108.5</v>
          </cell>
          <cell r="E281">
            <v>107</v>
          </cell>
          <cell r="F281">
            <v>107.9</v>
          </cell>
          <cell r="G281">
            <v>106.4</v>
          </cell>
          <cell r="H281">
            <v>108</v>
          </cell>
          <cell r="I281">
            <v>106.2</v>
          </cell>
          <cell r="J281">
            <v>108.2</v>
          </cell>
          <cell r="K281">
            <v>1.3</v>
          </cell>
          <cell r="L281">
            <v>1.7</v>
          </cell>
          <cell r="M281">
            <v>1.7</v>
          </cell>
          <cell r="N281">
            <v>0.7</v>
          </cell>
          <cell r="O281">
            <v>0.7</v>
          </cell>
          <cell r="P281">
            <v>1.3</v>
          </cell>
          <cell r="Q281">
            <v>-0.3</v>
          </cell>
          <cell r="R281">
            <v>1</v>
          </cell>
          <cell r="S281">
            <v>1.3</v>
          </cell>
          <cell r="T281">
            <v>-0.2</v>
          </cell>
          <cell r="U281">
            <v>-0.1</v>
          </cell>
          <cell r="V281">
            <v>0</v>
          </cell>
          <cell r="W281">
            <v>-0.3</v>
          </cell>
          <cell r="X281">
            <v>-0.6</v>
          </cell>
          <cell r="Y281">
            <v>-0.2</v>
          </cell>
          <cell r="Z281">
            <v>-0.9</v>
          </cell>
          <cell r="AA281">
            <v>0.2</v>
          </cell>
          <cell r="AB281">
            <v>-0.2</v>
          </cell>
        </row>
        <row r="282">
          <cell r="A282">
            <v>42522</v>
          </cell>
          <cell r="B282">
            <v>109.3</v>
          </cell>
          <cell r="C282">
            <v>108.6</v>
          </cell>
          <cell r="D282">
            <v>109</v>
          </cell>
          <cell r="E282">
            <v>107.5</v>
          </cell>
          <cell r="F282">
            <v>108.2</v>
          </cell>
          <cell r="G282">
            <v>106.4</v>
          </cell>
          <cell r="H282">
            <v>108.3</v>
          </cell>
          <cell r="I282">
            <v>106.4</v>
          </cell>
          <cell r="J282">
            <v>108.6</v>
          </cell>
          <cell r="K282">
            <v>0.9</v>
          </cell>
          <cell r="L282">
            <v>1.4</v>
          </cell>
          <cell r="M282">
            <v>1.5</v>
          </cell>
          <cell r="N282">
            <v>0.7</v>
          </cell>
          <cell r="O282">
            <v>0.5</v>
          </cell>
          <cell r="P282">
            <v>1.2</v>
          </cell>
          <cell r="Q282">
            <v>0</v>
          </cell>
          <cell r="R282">
            <v>0.8</v>
          </cell>
          <cell r="S282">
            <v>1</v>
          </cell>
          <cell r="T282">
            <v>0.6</v>
          </cell>
          <cell r="U282">
            <v>0.4</v>
          </cell>
          <cell r="V282">
            <v>0.5</v>
          </cell>
          <cell r="W282">
            <v>0.5</v>
          </cell>
          <cell r="X282">
            <v>0.3</v>
          </cell>
          <cell r="Y282">
            <v>0</v>
          </cell>
          <cell r="Z282">
            <v>0.3</v>
          </cell>
          <cell r="AA282">
            <v>0.2</v>
          </cell>
          <cell r="AB282">
            <v>0.4</v>
          </cell>
        </row>
        <row r="283">
          <cell r="A283">
            <v>42614</v>
          </cell>
          <cell r="B283">
            <v>110.4</v>
          </cell>
          <cell r="C283">
            <v>109.1</v>
          </cell>
          <cell r="D283">
            <v>109.7</v>
          </cell>
          <cell r="E283">
            <v>108.4</v>
          </cell>
          <cell r="F283">
            <v>108.6</v>
          </cell>
          <cell r="G283">
            <v>107.1</v>
          </cell>
          <cell r="H283">
            <v>108.7</v>
          </cell>
          <cell r="I283">
            <v>107.3</v>
          </cell>
          <cell r="J283">
            <v>109.4</v>
          </cell>
          <cell r="K283">
            <v>1.7</v>
          </cell>
          <cell r="L283">
            <v>1.4</v>
          </cell>
          <cell r="M283">
            <v>1.5</v>
          </cell>
          <cell r="N283">
            <v>1.2</v>
          </cell>
          <cell r="O283">
            <v>0.5</v>
          </cell>
          <cell r="P283">
            <v>1.3</v>
          </cell>
          <cell r="Q283">
            <v>0</v>
          </cell>
          <cell r="R283">
            <v>1.4</v>
          </cell>
          <cell r="S283">
            <v>1.3</v>
          </cell>
          <cell r="T283">
            <v>1</v>
          </cell>
          <cell r="U283">
            <v>0.5</v>
          </cell>
          <cell r="V283">
            <v>0.6</v>
          </cell>
          <cell r="W283">
            <v>0.8</v>
          </cell>
          <cell r="X283">
            <v>0.4</v>
          </cell>
          <cell r="Y283">
            <v>0.7</v>
          </cell>
          <cell r="Z283">
            <v>0.4</v>
          </cell>
          <cell r="AA283">
            <v>0.8</v>
          </cell>
          <cell r="AB283">
            <v>0.7</v>
          </cell>
        </row>
        <row r="284">
          <cell r="A284">
            <v>42705</v>
          </cell>
          <cell r="B284">
            <v>110.9</v>
          </cell>
          <cell r="C284">
            <v>109.9</v>
          </cell>
          <cell r="D284">
            <v>110.2</v>
          </cell>
          <cell r="E284">
            <v>108.7</v>
          </cell>
          <cell r="F284">
            <v>109</v>
          </cell>
          <cell r="G284">
            <v>108</v>
          </cell>
          <cell r="H284">
            <v>108.6</v>
          </cell>
          <cell r="I284">
            <v>107.9</v>
          </cell>
          <cell r="J284">
            <v>110</v>
          </cell>
          <cell r="K284">
            <v>1.8</v>
          </cell>
          <cell r="L284">
            <v>1.5</v>
          </cell>
          <cell r="M284">
            <v>1.6</v>
          </cell>
          <cell r="N284">
            <v>1.3</v>
          </cell>
          <cell r="O284">
            <v>0.4</v>
          </cell>
          <cell r="P284">
            <v>1.3</v>
          </cell>
          <cell r="Q284">
            <v>-0.4</v>
          </cell>
          <cell r="R284">
            <v>1.8</v>
          </cell>
          <cell r="S284">
            <v>1.5</v>
          </cell>
          <cell r="T284">
            <v>0.5</v>
          </cell>
          <cell r="U284">
            <v>0.7</v>
          </cell>
          <cell r="V284">
            <v>0.5</v>
          </cell>
          <cell r="W284">
            <v>0.3</v>
          </cell>
          <cell r="X284">
            <v>0.4</v>
          </cell>
          <cell r="Y284">
            <v>0.8</v>
          </cell>
          <cell r="Z284">
            <v>-0.1</v>
          </cell>
          <cell r="AA284">
            <v>0.6</v>
          </cell>
          <cell r="AB284">
            <v>0.5</v>
          </cell>
        </row>
        <row r="285">
          <cell r="A285">
            <v>42795</v>
          </cell>
          <cell r="B285">
            <v>111.3</v>
          </cell>
          <cell r="C285">
            <v>110.9</v>
          </cell>
          <cell r="D285">
            <v>110.5</v>
          </cell>
          <cell r="E285">
            <v>109.1</v>
          </cell>
          <cell r="F285">
            <v>109</v>
          </cell>
          <cell r="G285">
            <v>108.9</v>
          </cell>
          <cell r="H285">
            <v>108.5</v>
          </cell>
          <cell r="I285">
            <v>108.6</v>
          </cell>
          <cell r="J285">
            <v>110.5</v>
          </cell>
          <cell r="K285">
            <v>2.4</v>
          </cell>
          <cell r="L285">
            <v>2.5</v>
          </cell>
          <cell r="M285">
            <v>1.8</v>
          </cell>
          <cell r="N285">
            <v>2</v>
          </cell>
          <cell r="O285">
            <v>1</v>
          </cell>
          <cell r="P285">
            <v>2.2999999999999998</v>
          </cell>
          <cell r="Q285">
            <v>0.5</v>
          </cell>
          <cell r="R285">
            <v>2.2999999999999998</v>
          </cell>
          <cell r="S285">
            <v>2.1</v>
          </cell>
          <cell r="T285">
            <v>0.4</v>
          </cell>
          <cell r="U285">
            <v>0.9</v>
          </cell>
          <cell r="V285">
            <v>0.3</v>
          </cell>
          <cell r="W285">
            <v>0.4</v>
          </cell>
          <cell r="X285">
            <v>0</v>
          </cell>
          <cell r="Y285">
            <v>0.8</v>
          </cell>
          <cell r="Z285">
            <v>-0.1</v>
          </cell>
          <cell r="AA285">
            <v>0.6</v>
          </cell>
          <cell r="AB285">
            <v>0.5</v>
          </cell>
        </row>
        <row r="286">
          <cell r="A286">
            <v>42887</v>
          </cell>
          <cell r="B286">
            <v>111.7</v>
          </cell>
          <cell r="C286">
            <v>111</v>
          </cell>
          <cell r="D286">
            <v>111</v>
          </cell>
          <cell r="E286">
            <v>109.2</v>
          </cell>
          <cell r="F286">
            <v>109</v>
          </cell>
          <cell r="G286">
            <v>108.9</v>
          </cell>
          <cell r="H286">
            <v>108.8</v>
          </cell>
          <cell r="I286">
            <v>108.6</v>
          </cell>
          <cell r="J286">
            <v>110.7</v>
          </cell>
          <cell r="K286">
            <v>2.2000000000000002</v>
          </cell>
          <cell r="L286">
            <v>2.2000000000000002</v>
          </cell>
          <cell r="M286">
            <v>1.8</v>
          </cell>
          <cell r="N286">
            <v>1.6</v>
          </cell>
          <cell r="O286">
            <v>0.7</v>
          </cell>
          <cell r="P286">
            <v>2.2999999999999998</v>
          </cell>
          <cell r="Q286">
            <v>0.5</v>
          </cell>
          <cell r="R286">
            <v>2.1</v>
          </cell>
          <cell r="S286">
            <v>1.9</v>
          </cell>
          <cell r="T286">
            <v>0.4</v>
          </cell>
          <cell r="U286">
            <v>0.1</v>
          </cell>
          <cell r="V286">
            <v>0.5</v>
          </cell>
          <cell r="W286">
            <v>0.1</v>
          </cell>
          <cell r="X286">
            <v>0</v>
          </cell>
          <cell r="Y286">
            <v>0</v>
          </cell>
          <cell r="Z286">
            <v>0.3</v>
          </cell>
          <cell r="AA286">
            <v>0</v>
          </cell>
          <cell r="AB286">
            <v>0.2</v>
          </cell>
        </row>
      </sheetData>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NSP charts"/>
      <sheetName val="Analysis"/>
      <sheetName val="RAB"/>
      <sheetName val="Opex"/>
      <sheetName val="Depreciation"/>
      <sheetName val="Capex"/>
      <sheetName val="Asset cost"/>
      <sheetName val="CPI"/>
      <sheetName val="Physical data"/>
      <sheetName val="Network characteristics charts"/>
      <sheetName val="Reliability"/>
      <sheetName val="Network size table"/>
    </sheetNames>
    <sheetDataSet>
      <sheetData sheetId="0"/>
      <sheetData sheetId="1"/>
      <sheetData sheetId="2">
        <row r="9">
          <cell r="C9">
            <v>1.2200232828870778</v>
          </cell>
        </row>
      </sheetData>
      <sheetData sheetId="3">
        <row r="9">
          <cell r="C9">
            <v>1.2200232828870778</v>
          </cell>
        </row>
      </sheetData>
      <sheetData sheetId="4">
        <row r="8">
          <cell r="C8">
            <v>1.2200232828870778</v>
          </cell>
        </row>
      </sheetData>
      <sheetData sheetId="5">
        <row r="6">
          <cell r="B6">
            <v>2013</v>
          </cell>
        </row>
        <row r="8">
          <cell r="B8">
            <v>104.8</v>
          </cell>
        </row>
      </sheetData>
      <sheetData sheetId="6">
        <row r="2">
          <cell r="B2">
            <v>6.0917429206479495E-2</v>
          </cell>
        </row>
      </sheetData>
      <sheetData sheetId="7">
        <row r="240">
          <cell r="B240">
            <v>83.8</v>
          </cell>
        </row>
      </sheetData>
      <sheetData sheetId="8">
        <row r="8">
          <cell r="F8">
            <v>3868.9319999999998</v>
          </cell>
        </row>
      </sheetData>
      <sheetData sheetId="9"/>
      <sheetData sheetId="10">
        <row r="6">
          <cell r="F6">
            <v>33.01</v>
          </cell>
        </row>
      </sheetData>
      <sheetData sheetId="1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finitions"/>
      <sheetName val="Raw data"/>
      <sheetName val="Capex"/>
      <sheetName val="Capex data check"/>
      <sheetName val="Opex"/>
      <sheetName val="Opex data check"/>
      <sheetName val="Physical and other"/>
      <sheetName val="Physical and other data check"/>
      <sheetName val="Reliability"/>
      <sheetName val="Rel - Normalised - Unplanned"/>
      <sheetName val="Rel - Norm'd - Unplanned check"/>
      <sheetName val="Calculations and charts"/>
      <sheetName val="AS Testing Sheet"/>
      <sheetName val="Charts - Expenditure"/>
      <sheetName val="Charts - Reliability"/>
    </sheetNames>
    <sheetDataSet>
      <sheetData sheetId="0"/>
      <sheetData sheetId="1"/>
      <sheetData sheetId="2"/>
      <sheetData sheetId="3">
        <row r="1">
          <cell r="C1">
            <v>1999</v>
          </cell>
          <cell r="D1">
            <v>2000</v>
          </cell>
          <cell r="E1">
            <v>2001</v>
          </cell>
          <cell r="F1">
            <v>2002</v>
          </cell>
          <cell r="G1">
            <v>2003</v>
          </cell>
          <cell r="H1">
            <v>2004</v>
          </cell>
          <cell r="I1">
            <v>2005</v>
          </cell>
          <cell r="J1">
            <v>2006</v>
          </cell>
          <cell r="K1">
            <v>2007</v>
          </cell>
          <cell r="L1">
            <v>2008</v>
          </cell>
          <cell r="M1">
            <v>2009</v>
          </cell>
          <cell r="N1">
            <v>2010</v>
          </cell>
          <cell r="O1">
            <v>2011</v>
          </cell>
          <cell r="P1">
            <v>2012</v>
          </cell>
          <cell r="Q1">
            <v>2013</v>
          </cell>
          <cell r="R1">
            <v>2014</v>
          </cell>
          <cell r="S1">
            <v>2015</v>
          </cell>
          <cell r="T1">
            <v>2016</v>
          </cell>
          <cell r="U1">
            <v>2017</v>
          </cell>
          <cell r="V1">
            <v>2018</v>
          </cell>
          <cell r="W1">
            <v>2019</v>
          </cell>
          <cell r="X1">
            <v>2020</v>
          </cell>
          <cell r="Y1">
            <v>2021</v>
          </cell>
          <cell r="Z1">
            <v>2022</v>
          </cell>
          <cell r="AA1">
            <v>2023</v>
          </cell>
          <cell r="AB1">
            <v>2024</v>
          </cell>
          <cell r="AC1">
            <v>2025</v>
          </cell>
          <cell r="AD1">
            <v>2026</v>
          </cell>
          <cell r="AE1">
            <v>2027</v>
          </cell>
          <cell r="AF1">
            <v>2028</v>
          </cell>
          <cell r="AG1">
            <v>2029</v>
          </cell>
          <cell r="AH1">
            <v>2030</v>
          </cell>
          <cell r="AI1">
            <v>2031</v>
          </cell>
          <cell r="AJ1">
            <v>2032</v>
          </cell>
          <cell r="AK1">
            <v>2033</v>
          </cell>
          <cell r="AL1">
            <v>2034</v>
          </cell>
          <cell r="AM1">
            <v>2035</v>
          </cell>
          <cell r="AN1">
            <v>2036</v>
          </cell>
          <cell r="AO1">
            <v>2037</v>
          </cell>
          <cell r="AP1">
            <v>2038</v>
          </cell>
          <cell r="AQ1">
            <v>2039</v>
          </cell>
          <cell r="AR1">
            <v>2040</v>
          </cell>
          <cell r="AS1">
            <v>2041</v>
          </cell>
          <cell r="AT1">
            <v>2042</v>
          </cell>
          <cell r="AU1">
            <v>2043</v>
          </cell>
          <cell r="AV1">
            <v>2044</v>
          </cell>
          <cell r="AW1">
            <v>2045</v>
          </cell>
          <cell r="AX1">
            <v>2046</v>
          </cell>
          <cell r="AY1">
            <v>2047</v>
          </cell>
          <cell r="AZ1">
            <v>2048</v>
          </cell>
          <cell r="BA1">
            <v>2049</v>
          </cell>
          <cell r="BB1">
            <v>2050</v>
          </cell>
          <cell r="BC1">
            <v>2051</v>
          </cell>
          <cell r="BD1">
            <v>2052</v>
          </cell>
          <cell r="BE1">
            <v>2053</v>
          </cell>
          <cell r="BF1">
            <v>2054</v>
          </cell>
          <cell r="BG1">
            <v>2055</v>
          </cell>
          <cell r="BH1">
            <v>2056</v>
          </cell>
          <cell r="BI1">
            <v>2057</v>
          </cell>
          <cell r="BJ1">
            <v>2058</v>
          </cell>
          <cell r="BK1">
            <v>2059</v>
          </cell>
          <cell r="BL1">
            <v>2060</v>
          </cell>
          <cell r="BM1">
            <v>2061</v>
          </cell>
          <cell r="BN1">
            <v>2062</v>
          </cell>
          <cell r="BO1">
            <v>2063</v>
          </cell>
          <cell r="BP1">
            <v>2064</v>
          </cell>
          <cell r="BQ1">
            <v>2065</v>
          </cell>
          <cell r="BR1">
            <v>2066</v>
          </cell>
          <cell r="BS1">
            <v>2067</v>
          </cell>
          <cell r="BT1">
            <v>2068</v>
          </cell>
          <cell r="BU1">
            <v>2069</v>
          </cell>
          <cell r="BV1">
            <v>2070</v>
          </cell>
          <cell r="BW1">
            <v>2071</v>
          </cell>
          <cell r="BX1">
            <v>2072</v>
          </cell>
          <cell r="BY1">
            <v>2073</v>
          </cell>
          <cell r="BZ1">
            <v>2074</v>
          </cell>
          <cell r="CA1">
            <v>2075</v>
          </cell>
          <cell r="CB1">
            <v>2076</v>
          </cell>
          <cell r="CC1">
            <v>2077</v>
          </cell>
          <cell r="CD1">
            <v>2078</v>
          </cell>
          <cell r="CE1">
            <v>2079</v>
          </cell>
          <cell r="CF1">
            <v>2080</v>
          </cell>
          <cell r="CG1">
            <v>2081</v>
          </cell>
          <cell r="CH1">
            <v>2082</v>
          </cell>
          <cell r="CI1">
            <v>2083</v>
          </cell>
          <cell r="CJ1">
            <v>2084</v>
          </cell>
          <cell r="CK1">
            <v>2085</v>
          </cell>
          <cell r="CL1">
            <v>2086</v>
          </cell>
          <cell r="CM1">
            <v>2087</v>
          </cell>
          <cell r="CN1">
            <v>2088</v>
          </cell>
          <cell r="CO1">
            <v>2089</v>
          </cell>
          <cell r="CP1">
            <v>2090</v>
          </cell>
          <cell r="CQ1">
            <v>2091</v>
          </cell>
          <cell r="CR1">
            <v>2092</v>
          </cell>
          <cell r="CS1">
            <v>2093</v>
          </cell>
          <cell r="CT1">
            <v>2094</v>
          </cell>
          <cell r="CU1">
            <v>2095</v>
          </cell>
          <cell r="CV1">
            <v>2096</v>
          </cell>
          <cell r="CW1">
            <v>2097</v>
          </cell>
          <cell r="CX1">
            <v>2098</v>
          </cell>
          <cell r="CY1">
            <v>2099</v>
          </cell>
          <cell r="CZ1">
            <v>2100</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finitions"/>
      <sheetName val="Raw data"/>
      <sheetName val="Capex"/>
      <sheetName val="Capex data check"/>
      <sheetName val="Opex"/>
      <sheetName val="Opex data check"/>
      <sheetName val="Physical and other"/>
      <sheetName val="Physical and other data check"/>
      <sheetName val="Reliability"/>
      <sheetName val="Rel - Normalised - Unplanned"/>
      <sheetName val="Rel - Norm'd - Unplanned check"/>
      <sheetName val="Calculations and charts"/>
      <sheetName val="AS Testing Sheet"/>
      <sheetName val="Charts - Expenditure"/>
      <sheetName val="Charts - Reliability"/>
    </sheetNames>
    <sheetDataSet>
      <sheetData sheetId="0"/>
      <sheetData sheetId="1"/>
      <sheetData sheetId="2"/>
      <sheetData sheetId="3">
        <row r="1">
          <cell r="C1">
            <v>1999</v>
          </cell>
          <cell r="D1">
            <v>2000</v>
          </cell>
          <cell r="E1">
            <v>2001</v>
          </cell>
          <cell r="F1">
            <v>2002</v>
          </cell>
          <cell r="G1">
            <v>2003</v>
          </cell>
          <cell r="H1">
            <v>2004</v>
          </cell>
          <cell r="I1">
            <v>2005</v>
          </cell>
          <cell r="J1">
            <v>2006</v>
          </cell>
          <cell r="K1">
            <v>2007</v>
          </cell>
          <cell r="L1">
            <v>2008</v>
          </cell>
          <cell r="M1">
            <v>2009</v>
          </cell>
          <cell r="N1">
            <v>2010</v>
          </cell>
          <cell r="O1">
            <v>2011</v>
          </cell>
          <cell r="P1">
            <v>2012</v>
          </cell>
          <cell r="Q1">
            <v>2013</v>
          </cell>
          <cell r="R1">
            <v>2014</v>
          </cell>
          <cell r="S1">
            <v>2015</v>
          </cell>
          <cell r="T1">
            <v>2016</v>
          </cell>
          <cell r="U1">
            <v>2017</v>
          </cell>
          <cell r="V1">
            <v>2018</v>
          </cell>
          <cell r="W1">
            <v>2019</v>
          </cell>
          <cell r="X1">
            <v>2020</v>
          </cell>
          <cell r="Y1">
            <v>2021</v>
          </cell>
          <cell r="Z1">
            <v>2022</v>
          </cell>
          <cell r="AA1">
            <v>2023</v>
          </cell>
          <cell r="AB1">
            <v>2024</v>
          </cell>
          <cell r="AC1">
            <v>2025</v>
          </cell>
          <cell r="AD1">
            <v>2026</v>
          </cell>
          <cell r="AE1">
            <v>2027</v>
          </cell>
          <cell r="AF1">
            <v>2028</v>
          </cell>
          <cell r="AG1">
            <v>2029</v>
          </cell>
          <cell r="AH1">
            <v>2030</v>
          </cell>
          <cell r="AI1">
            <v>2031</v>
          </cell>
          <cell r="AJ1">
            <v>2032</v>
          </cell>
          <cell r="AK1">
            <v>2033</v>
          </cell>
          <cell r="AL1">
            <v>2034</v>
          </cell>
          <cell r="AM1">
            <v>2035</v>
          </cell>
          <cell r="AN1">
            <v>2036</v>
          </cell>
          <cell r="AO1">
            <v>2037</v>
          </cell>
          <cell r="AP1">
            <v>2038</v>
          </cell>
          <cell r="AQ1">
            <v>2039</v>
          </cell>
          <cell r="AR1">
            <v>2040</v>
          </cell>
          <cell r="AS1">
            <v>2041</v>
          </cell>
          <cell r="AT1">
            <v>2042</v>
          </cell>
          <cell r="AU1">
            <v>2043</v>
          </cell>
          <cell r="AV1">
            <v>2044</v>
          </cell>
          <cell r="AW1">
            <v>2045</v>
          </cell>
          <cell r="AX1">
            <v>2046</v>
          </cell>
          <cell r="AY1">
            <v>2047</v>
          </cell>
          <cell r="AZ1">
            <v>2048</v>
          </cell>
          <cell r="BA1">
            <v>2049</v>
          </cell>
          <cell r="BB1">
            <v>2050</v>
          </cell>
          <cell r="BC1">
            <v>2051</v>
          </cell>
          <cell r="BD1">
            <v>2052</v>
          </cell>
          <cell r="BE1">
            <v>2053</v>
          </cell>
          <cell r="BF1">
            <v>2054</v>
          </cell>
          <cell r="BG1">
            <v>2055</v>
          </cell>
          <cell r="BH1">
            <v>2056</v>
          </cell>
          <cell r="BI1">
            <v>2057</v>
          </cell>
          <cell r="BJ1">
            <v>2058</v>
          </cell>
          <cell r="BK1">
            <v>2059</v>
          </cell>
          <cell r="BL1">
            <v>2060</v>
          </cell>
          <cell r="BM1">
            <v>2061</v>
          </cell>
          <cell r="BN1">
            <v>2062</v>
          </cell>
          <cell r="BO1">
            <v>2063</v>
          </cell>
          <cell r="BP1">
            <v>2064</v>
          </cell>
          <cell r="BQ1">
            <v>2065</v>
          </cell>
          <cell r="BR1">
            <v>2066</v>
          </cell>
          <cell r="BS1">
            <v>2067</v>
          </cell>
          <cell r="BT1">
            <v>2068</v>
          </cell>
          <cell r="BU1">
            <v>2069</v>
          </cell>
          <cell r="BV1">
            <v>2070</v>
          </cell>
          <cell r="BW1">
            <v>2071</v>
          </cell>
          <cell r="BX1">
            <v>2072</v>
          </cell>
          <cell r="BY1">
            <v>2073</v>
          </cell>
          <cell r="BZ1">
            <v>2074</v>
          </cell>
          <cell r="CA1">
            <v>2075</v>
          </cell>
          <cell r="CB1">
            <v>2076</v>
          </cell>
          <cell r="CC1">
            <v>2077</v>
          </cell>
          <cell r="CD1">
            <v>2078</v>
          </cell>
          <cell r="CE1">
            <v>2079</v>
          </cell>
          <cell r="CF1">
            <v>2080</v>
          </cell>
          <cell r="CG1">
            <v>2081</v>
          </cell>
          <cell r="CH1">
            <v>2082</v>
          </cell>
          <cell r="CI1">
            <v>2083</v>
          </cell>
          <cell r="CJ1">
            <v>2084</v>
          </cell>
          <cell r="CK1">
            <v>2085</v>
          </cell>
          <cell r="CL1">
            <v>2086</v>
          </cell>
          <cell r="CM1">
            <v>2087</v>
          </cell>
          <cell r="CN1">
            <v>2088</v>
          </cell>
          <cell r="CO1">
            <v>2089</v>
          </cell>
          <cell r="CP1">
            <v>2090</v>
          </cell>
          <cell r="CQ1">
            <v>2091</v>
          </cell>
          <cell r="CR1">
            <v>2092</v>
          </cell>
          <cell r="CS1">
            <v>2093</v>
          </cell>
          <cell r="CT1">
            <v>2094</v>
          </cell>
          <cell r="CU1">
            <v>2095</v>
          </cell>
          <cell r="CV1">
            <v>2096</v>
          </cell>
          <cell r="CW1">
            <v>2097</v>
          </cell>
          <cell r="CX1">
            <v>2098</v>
          </cell>
          <cell r="CY1">
            <v>2099</v>
          </cell>
          <cell r="CZ1">
            <v>2100</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Business &amp; other details"/>
      <sheetName val="Contents"/>
      <sheetName val="2.1 Expenditure summary"/>
      <sheetName val="2.2 Repex"/>
      <sheetName val="2.3 Augex"/>
      <sheetName val="2.5 Connections"/>
      <sheetName val="2.6 Non-network"/>
      <sheetName val="2.7 Vegetation management"/>
      <sheetName val="2.8 Maintenance"/>
      <sheetName val="2.9 Emergency Response"/>
      <sheetName val="2.10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Sheet1"/>
      <sheetName val="ActewAGL 2014-15 - CA - 2015110"/>
    </sheetNames>
    <sheetDataSet>
      <sheetData sheetId="0">
        <row r="48">
          <cell r="B48" t="str">
            <v>ARR</v>
          </cell>
          <cell r="C48" t="str">
            <v>ANNUAL REPORTING STATEMENT</v>
          </cell>
        </row>
        <row r="49">
          <cell r="B49" t="str">
            <v>CA</v>
          </cell>
          <cell r="C49" t="str">
            <v>CATEGORY ANALYSIS</v>
          </cell>
        </row>
        <row r="50">
          <cell r="B50" t="str">
            <v>CPI</v>
          </cell>
          <cell r="C50" t="str">
            <v>CPI</v>
          </cell>
        </row>
        <row r="51">
          <cell r="B51" t="str">
            <v>EB</v>
          </cell>
          <cell r="C51" t="str">
            <v>ECONOMIC BENCHMARKING</v>
          </cell>
        </row>
        <row r="52">
          <cell r="B52" t="str">
            <v>PTRM</v>
          </cell>
          <cell r="C52" t="str">
            <v>POST TAX REVENUE MODEL</v>
          </cell>
        </row>
        <row r="53">
          <cell r="B53" t="str">
            <v>Reset</v>
          </cell>
          <cell r="C53" t="str">
            <v>REGULATORY REPORTING STATEMENT</v>
          </cell>
        </row>
        <row r="54">
          <cell r="B54" t="str">
            <v>RFM</v>
          </cell>
          <cell r="C54" t="str">
            <v>ROLL FORWARD MODEL</v>
          </cell>
        </row>
        <row r="55">
          <cell r="B55" t="str">
            <v>WACC</v>
          </cell>
          <cell r="C55" t="str">
            <v>WEIGHTED AVERAGE COST OF CAPITAL</v>
          </cell>
        </row>
      </sheetData>
      <sheetData sheetId="1">
        <row r="34">
          <cell r="C34" t="str">
            <v>2014-15</v>
          </cell>
        </row>
        <row r="47">
          <cell r="C47" t="str">
            <v>CA</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LU"/>
      <sheetName val="DbData"/>
      <sheetName val="HistCapCharts"/>
      <sheetName val="HistCapPivot"/>
      <sheetName val="HistGenPivot"/>
      <sheetName val="StaticGenCharts"/>
      <sheetName val="GenModel"/>
      <sheetName val="ValidnData"/>
      <sheetName val="ValidnPivot"/>
      <sheetName val="SunlightHist"/>
      <sheetName val="SunlightPivot"/>
      <sheetName val="MdData"/>
      <sheetName val="MdAnalysis"/>
      <sheetName val="Profiles"/>
      <sheetName val="Census"/>
      <sheetName val="Households"/>
      <sheetName val="Saturation"/>
      <sheetName val="FcstSunWiz"/>
      <sheetName val="FcstDEWP"/>
      <sheetName val="FcstROAM"/>
      <sheetName val="FcstORER"/>
      <sheetName val="FcstBasis"/>
      <sheetName val="FcstESOO"/>
      <sheetName val="FcstYearly"/>
      <sheetName val="FcstMth"/>
      <sheetName val="FcstMthMW"/>
      <sheetName val="FcstMthGWh"/>
      <sheetName val="FcstMthReg"/>
      <sheetName val="FcstCY"/>
      <sheetName val="FcstFY"/>
      <sheetName val="FcstMthPivot2"/>
      <sheetName val="FcstMthPivot3"/>
      <sheetName val="Wsale"/>
      <sheetName val="Retail"/>
      <sheetName val="Payback"/>
      <sheetName val="SampModPivot"/>
      <sheetName val="SampModPivot2"/>
    </sheetNames>
    <sheetDataSet>
      <sheetData sheetId="0"/>
      <sheetData sheetId="1"/>
      <sheetData sheetId="2">
        <row r="5">
          <cell r="A5" t="str">
            <v>Month Ending</v>
          </cell>
          <cell r="B5" t="str">
            <v>Month</v>
          </cell>
          <cell r="C5" t="str">
            <v>Year</v>
          </cell>
          <cell r="D5" t="str">
            <v>DB</v>
          </cell>
          <cell r="E5" t="str">
            <v>Region</v>
          </cell>
          <cell r="F5" t="str">
            <v>RegMod</v>
          </cell>
          <cell r="G5" t="str">
            <v>RegMonthEnd</v>
          </cell>
          <cell r="H5" t="str">
            <v>RegModMthEnd</v>
          </cell>
          <cell r="I5" t="str">
            <v>RegYear</v>
          </cell>
          <cell r="J5" t="str">
            <v>CapRawDB</v>
          </cell>
          <cell r="K5" t="str">
            <v>SysRawDB</v>
          </cell>
          <cell r="L5" t="str">
            <v>RawDbNote</v>
          </cell>
          <cell r="M5" t="str">
            <v>CapFix1</v>
          </cell>
          <cell r="N5" t="str">
            <v>SysFix1</v>
          </cell>
          <cell r="O5" t="str">
            <v>Fix1Notes</v>
          </cell>
          <cell r="P5" t="str">
            <v>CumCapFix1</v>
          </cell>
          <cell r="Q5" t="str">
            <v>CumSysFix1</v>
          </cell>
          <cell r="R5" t="str">
            <v>CumCapAdjTariff</v>
          </cell>
          <cell r="S5" t="str">
            <v>CumCapAdjInv</v>
          </cell>
          <cell r="T5" t="str">
            <v>CumCapAdjMeter</v>
          </cell>
          <cell r="U5" t="str">
            <v>Adjustment Notes</v>
          </cell>
          <cell r="V5" t="str">
            <v>CumCapFinalMW</v>
          </cell>
          <cell r="W5" t="str">
            <v>CumSysFinal</v>
          </cell>
          <cell r="X5" t="str">
            <v>City</v>
          </cell>
          <cell r="Y5" t="str">
            <v>GenkWhPerkW</v>
          </cell>
          <cell r="Z5" t="str">
            <v>SunFactor</v>
          </cell>
          <cell r="AA5" t="str">
            <v>MthEff</v>
          </cell>
          <cell r="AB5" t="str">
            <v>GenTotMWh</v>
          </cell>
        </row>
        <row r="6">
          <cell r="A6">
            <v>39813</v>
          </cell>
        </row>
        <row r="7">
          <cell r="A7">
            <v>39844</v>
          </cell>
        </row>
        <row r="8">
          <cell r="A8">
            <v>39872</v>
          </cell>
        </row>
        <row r="9">
          <cell r="A9">
            <v>39903</v>
          </cell>
        </row>
        <row r="10">
          <cell r="A10">
            <v>39933</v>
          </cell>
        </row>
        <row r="11">
          <cell r="A11">
            <v>39964</v>
          </cell>
        </row>
        <row r="12">
          <cell r="A12">
            <v>39994</v>
          </cell>
        </row>
        <row r="13">
          <cell r="A13">
            <v>40025</v>
          </cell>
        </row>
        <row r="14">
          <cell r="A14">
            <v>40056</v>
          </cell>
        </row>
        <row r="15">
          <cell r="A15">
            <v>40086</v>
          </cell>
        </row>
        <row r="16">
          <cell r="A16">
            <v>40117</v>
          </cell>
        </row>
        <row r="17">
          <cell r="A17">
            <v>40147</v>
          </cell>
        </row>
        <row r="18">
          <cell r="A18">
            <v>40178</v>
          </cell>
        </row>
        <row r="19">
          <cell r="A19">
            <v>40209</v>
          </cell>
        </row>
        <row r="20">
          <cell r="A20">
            <v>40237</v>
          </cell>
        </row>
        <row r="21">
          <cell r="A21">
            <v>40268</v>
          </cell>
        </row>
        <row r="22">
          <cell r="A22">
            <v>40298</v>
          </cell>
        </row>
        <row r="23">
          <cell r="A23">
            <v>40329</v>
          </cell>
        </row>
        <row r="24">
          <cell r="A24">
            <v>40359</v>
          </cell>
        </row>
        <row r="25">
          <cell r="A25">
            <v>40390</v>
          </cell>
        </row>
        <row r="26">
          <cell r="A26">
            <v>40421</v>
          </cell>
        </row>
        <row r="27">
          <cell r="A27">
            <v>40451</v>
          </cell>
        </row>
        <row r="28">
          <cell r="A28">
            <v>40482</v>
          </cell>
        </row>
        <row r="29">
          <cell r="A29">
            <v>40512</v>
          </cell>
        </row>
        <row r="30">
          <cell r="A30">
            <v>40543</v>
          </cell>
        </row>
        <row r="31">
          <cell r="A31">
            <v>40574</v>
          </cell>
        </row>
        <row r="32">
          <cell r="A32">
            <v>40602</v>
          </cell>
        </row>
        <row r="33">
          <cell r="A33">
            <v>40633</v>
          </cell>
        </row>
        <row r="34">
          <cell r="A34">
            <v>40663</v>
          </cell>
        </row>
        <row r="35">
          <cell r="A35">
            <v>40694</v>
          </cell>
        </row>
        <row r="36">
          <cell r="A36">
            <v>40724</v>
          </cell>
        </row>
        <row r="37">
          <cell r="A37">
            <v>40755</v>
          </cell>
        </row>
        <row r="38">
          <cell r="A38">
            <v>40786</v>
          </cell>
        </row>
        <row r="39">
          <cell r="A39">
            <v>40816</v>
          </cell>
        </row>
        <row r="40">
          <cell r="A40">
            <v>40847</v>
          </cell>
        </row>
        <row r="41">
          <cell r="A41">
            <v>40877</v>
          </cell>
        </row>
        <row r="42">
          <cell r="A42">
            <v>40908</v>
          </cell>
        </row>
        <row r="43">
          <cell r="A43">
            <v>40939</v>
          </cell>
        </row>
        <row r="44">
          <cell r="A44">
            <v>40968</v>
          </cell>
        </row>
        <row r="45">
          <cell r="A45">
            <v>40999</v>
          </cell>
        </row>
        <row r="46">
          <cell r="A46">
            <v>41029</v>
          </cell>
        </row>
        <row r="47">
          <cell r="A47">
            <v>41060</v>
          </cell>
        </row>
        <row r="48">
          <cell r="A48">
            <v>41090</v>
          </cell>
        </row>
        <row r="49">
          <cell r="A49">
            <v>39813</v>
          </cell>
        </row>
        <row r="50">
          <cell r="A50">
            <v>39844</v>
          </cell>
        </row>
        <row r="51">
          <cell r="A51">
            <v>39872</v>
          </cell>
        </row>
        <row r="52">
          <cell r="A52">
            <v>39903</v>
          </cell>
        </row>
        <row r="53">
          <cell r="A53">
            <v>39933</v>
          </cell>
        </row>
        <row r="54">
          <cell r="A54">
            <v>39964</v>
          </cell>
        </row>
        <row r="55">
          <cell r="A55">
            <v>39994</v>
          </cell>
        </row>
        <row r="56">
          <cell r="A56">
            <v>40025</v>
          </cell>
        </row>
        <row r="57">
          <cell r="A57">
            <v>40056</v>
          </cell>
        </row>
        <row r="58">
          <cell r="A58">
            <v>40086</v>
          </cell>
        </row>
        <row r="59">
          <cell r="A59">
            <v>40117</v>
          </cell>
        </row>
        <row r="60">
          <cell r="A60">
            <v>40147</v>
          </cell>
        </row>
        <row r="61">
          <cell r="A61">
            <v>40178</v>
          </cell>
        </row>
        <row r="62">
          <cell r="A62">
            <v>40209</v>
          </cell>
        </row>
        <row r="63">
          <cell r="A63">
            <v>40237</v>
          </cell>
        </row>
        <row r="64">
          <cell r="A64">
            <v>40268</v>
          </cell>
        </row>
        <row r="65">
          <cell r="A65">
            <v>40298</v>
          </cell>
        </row>
        <row r="66">
          <cell r="A66">
            <v>40329</v>
          </cell>
        </row>
        <row r="67">
          <cell r="A67">
            <v>40359</v>
          </cell>
        </row>
        <row r="68">
          <cell r="A68">
            <v>40390</v>
          </cell>
        </row>
        <row r="69">
          <cell r="A69">
            <v>40421</v>
          </cell>
        </row>
        <row r="70">
          <cell r="A70">
            <v>40451</v>
          </cell>
        </row>
        <row r="71">
          <cell r="A71">
            <v>40482</v>
          </cell>
        </row>
        <row r="72">
          <cell r="A72">
            <v>40512</v>
          </cell>
        </row>
        <row r="73">
          <cell r="A73">
            <v>40543</v>
          </cell>
        </row>
        <row r="74">
          <cell r="A74">
            <v>40574</v>
          </cell>
        </row>
        <row r="75">
          <cell r="A75">
            <v>40602</v>
          </cell>
        </row>
        <row r="76">
          <cell r="A76">
            <v>40633</v>
          </cell>
        </row>
        <row r="77">
          <cell r="A77">
            <v>40663</v>
          </cell>
        </row>
        <row r="78">
          <cell r="A78">
            <v>40694</v>
          </cell>
        </row>
        <row r="79">
          <cell r="A79">
            <v>40724</v>
          </cell>
        </row>
        <row r="80">
          <cell r="A80">
            <v>40755</v>
          </cell>
        </row>
        <row r="81">
          <cell r="A81">
            <v>40786</v>
          </cell>
        </row>
        <row r="82">
          <cell r="A82">
            <v>40816</v>
          </cell>
        </row>
        <row r="83">
          <cell r="A83">
            <v>40847</v>
          </cell>
        </row>
        <row r="84">
          <cell r="A84">
            <v>40877</v>
          </cell>
        </row>
        <row r="85">
          <cell r="A85">
            <v>40908</v>
          </cell>
        </row>
        <row r="86">
          <cell r="A86">
            <v>40939</v>
          </cell>
        </row>
        <row r="87">
          <cell r="A87">
            <v>40968</v>
          </cell>
        </row>
        <row r="88">
          <cell r="A88">
            <v>40999</v>
          </cell>
        </row>
        <row r="89">
          <cell r="A89">
            <v>41029</v>
          </cell>
        </row>
        <row r="90">
          <cell r="A90">
            <v>41060</v>
          </cell>
        </row>
        <row r="91">
          <cell r="A91">
            <v>41090</v>
          </cell>
        </row>
        <row r="92">
          <cell r="A92">
            <v>39813</v>
          </cell>
        </row>
        <row r="93">
          <cell r="A93">
            <v>39844</v>
          </cell>
        </row>
        <row r="94">
          <cell r="A94">
            <v>39872</v>
          </cell>
        </row>
        <row r="95">
          <cell r="A95">
            <v>39903</v>
          </cell>
        </row>
        <row r="96">
          <cell r="A96">
            <v>39933</v>
          </cell>
        </row>
        <row r="97">
          <cell r="A97">
            <v>39964</v>
          </cell>
        </row>
        <row r="98">
          <cell r="A98">
            <v>39994</v>
          </cell>
        </row>
        <row r="99">
          <cell r="A99">
            <v>40025</v>
          </cell>
        </row>
        <row r="100">
          <cell r="A100">
            <v>40056</v>
          </cell>
        </row>
        <row r="101">
          <cell r="A101">
            <v>40086</v>
          </cell>
        </row>
        <row r="102">
          <cell r="A102">
            <v>40117</v>
          </cell>
        </row>
        <row r="103">
          <cell r="A103">
            <v>40147</v>
          </cell>
        </row>
        <row r="104">
          <cell r="A104">
            <v>40178</v>
          </cell>
        </row>
        <row r="105">
          <cell r="A105">
            <v>40209</v>
          </cell>
        </row>
        <row r="106">
          <cell r="A106">
            <v>40237</v>
          </cell>
        </row>
        <row r="107">
          <cell r="A107">
            <v>40268</v>
          </cell>
        </row>
        <row r="108">
          <cell r="A108">
            <v>40298</v>
          </cell>
        </row>
        <row r="109">
          <cell r="A109">
            <v>40329</v>
          </cell>
        </row>
        <row r="110">
          <cell r="A110">
            <v>40359</v>
          </cell>
        </row>
        <row r="111">
          <cell r="A111">
            <v>40390</v>
          </cell>
        </row>
        <row r="112">
          <cell r="A112">
            <v>40421</v>
          </cell>
        </row>
        <row r="113">
          <cell r="A113">
            <v>40451</v>
          </cell>
        </row>
        <row r="114">
          <cell r="A114">
            <v>40482</v>
          </cell>
        </row>
        <row r="115">
          <cell r="A115">
            <v>40512</v>
          </cell>
        </row>
        <row r="116">
          <cell r="A116">
            <v>40543</v>
          </cell>
        </row>
        <row r="117">
          <cell r="A117">
            <v>40574</v>
          </cell>
        </row>
        <row r="118">
          <cell r="A118">
            <v>40602</v>
          </cell>
        </row>
        <row r="119">
          <cell r="A119">
            <v>40633</v>
          </cell>
        </row>
        <row r="120">
          <cell r="A120">
            <v>40663</v>
          </cell>
        </row>
        <row r="121">
          <cell r="A121">
            <v>40694</v>
          </cell>
        </row>
        <row r="122">
          <cell r="A122">
            <v>40724</v>
          </cell>
        </row>
        <row r="123">
          <cell r="A123">
            <v>40755</v>
          </cell>
        </row>
        <row r="124">
          <cell r="A124">
            <v>40786</v>
          </cell>
        </row>
        <row r="125">
          <cell r="A125">
            <v>40816</v>
          </cell>
        </row>
        <row r="126">
          <cell r="A126">
            <v>40847</v>
          </cell>
        </row>
        <row r="127">
          <cell r="A127">
            <v>40877</v>
          </cell>
        </row>
        <row r="128">
          <cell r="A128">
            <v>40908</v>
          </cell>
        </row>
        <row r="129">
          <cell r="A129">
            <v>40939</v>
          </cell>
        </row>
        <row r="130">
          <cell r="A130">
            <v>40968</v>
          </cell>
        </row>
        <row r="131">
          <cell r="A131">
            <v>40999</v>
          </cell>
        </row>
        <row r="132">
          <cell r="A132">
            <v>41029</v>
          </cell>
        </row>
        <row r="133">
          <cell r="A133">
            <v>41060</v>
          </cell>
        </row>
        <row r="134">
          <cell r="A134">
            <v>41090</v>
          </cell>
        </row>
        <row r="135">
          <cell r="A135">
            <v>39813</v>
          </cell>
        </row>
        <row r="136">
          <cell r="A136">
            <v>39844</v>
          </cell>
        </row>
        <row r="137">
          <cell r="A137">
            <v>39872</v>
          </cell>
        </row>
        <row r="138">
          <cell r="A138">
            <v>39903</v>
          </cell>
        </row>
        <row r="139">
          <cell r="A139">
            <v>39933</v>
          </cell>
        </row>
        <row r="140">
          <cell r="A140">
            <v>39964</v>
          </cell>
        </row>
        <row r="141">
          <cell r="A141">
            <v>39994</v>
          </cell>
        </row>
        <row r="142">
          <cell r="A142">
            <v>40025</v>
          </cell>
        </row>
        <row r="143">
          <cell r="A143">
            <v>40056</v>
          </cell>
        </row>
        <row r="144">
          <cell r="A144">
            <v>40086</v>
          </cell>
        </row>
        <row r="145">
          <cell r="A145">
            <v>40117</v>
          </cell>
        </row>
        <row r="146">
          <cell r="A146">
            <v>40147</v>
          </cell>
        </row>
        <row r="147">
          <cell r="A147">
            <v>40178</v>
          </cell>
        </row>
        <row r="148">
          <cell r="A148">
            <v>40209</v>
          </cell>
        </row>
        <row r="149">
          <cell r="A149">
            <v>40237</v>
          </cell>
        </row>
        <row r="150">
          <cell r="A150">
            <v>40268</v>
          </cell>
        </row>
        <row r="151">
          <cell r="A151">
            <v>40298</v>
          </cell>
        </row>
        <row r="152">
          <cell r="A152">
            <v>40329</v>
          </cell>
        </row>
        <row r="153">
          <cell r="A153">
            <v>40359</v>
          </cell>
        </row>
        <row r="154">
          <cell r="A154">
            <v>40390</v>
          </cell>
        </row>
        <row r="155">
          <cell r="A155">
            <v>40421</v>
          </cell>
        </row>
        <row r="156">
          <cell r="A156">
            <v>40451</v>
          </cell>
        </row>
        <row r="157">
          <cell r="A157">
            <v>40482</v>
          </cell>
        </row>
        <row r="158">
          <cell r="A158">
            <v>40512</v>
          </cell>
        </row>
        <row r="159">
          <cell r="A159">
            <v>40543</v>
          </cell>
        </row>
        <row r="160">
          <cell r="A160">
            <v>40574</v>
          </cell>
        </row>
        <row r="161">
          <cell r="A161">
            <v>40602</v>
          </cell>
        </row>
        <row r="162">
          <cell r="A162">
            <v>40633</v>
          </cell>
        </row>
        <row r="163">
          <cell r="A163">
            <v>40663</v>
          </cell>
        </row>
        <row r="164">
          <cell r="A164">
            <v>40694</v>
          </cell>
        </row>
        <row r="165">
          <cell r="A165">
            <v>40724</v>
          </cell>
        </row>
        <row r="166">
          <cell r="A166">
            <v>40755</v>
          </cell>
        </row>
        <row r="167">
          <cell r="A167">
            <v>40786</v>
          </cell>
        </row>
        <row r="168">
          <cell r="A168">
            <v>40816</v>
          </cell>
        </row>
        <row r="169">
          <cell r="A169">
            <v>40847</v>
          </cell>
        </row>
        <row r="170">
          <cell r="A170">
            <v>40877</v>
          </cell>
        </row>
        <row r="171">
          <cell r="A171">
            <v>40908</v>
          </cell>
        </row>
        <row r="172">
          <cell r="A172">
            <v>40939</v>
          </cell>
        </row>
        <row r="173">
          <cell r="A173">
            <v>40968</v>
          </cell>
        </row>
        <row r="174">
          <cell r="A174">
            <v>40999</v>
          </cell>
        </row>
        <row r="175">
          <cell r="A175">
            <v>41029</v>
          </cell>
        </row>
        <row r="176">
          <cell r="A176">
            <v>41060</v>
          </cell>
        </row>
        <row r="177">
          <cell r="A177">
            <v>41090</v>
          </cell>
        </row>
        <row r="178">
          <cell r="A178">
            <v>39813</v>
          </cell>
        </row>
        <row r="179">
          <cell r="A179">
            <v>39844</v>
          </cell>
        </row>
        <row r="180">
          <cell r="A180">
            <v>39872</v>
          </cell>
        </row>
        <row r="181">
          <cell r="A181">
            <v>39903</v>
          </cell>
        </row>
        <row r="182">
          <cell r="A182">
            <v>39933</v>
          </cell>
        </row>
        <row r="183">
          <cell r="A183">
            <v>39964</v>
          </cell>
        </row>
        <row r="184">
          <cell r="A184">
            <v>39994</v>
          </cell>
        </row>
        <row r="185">
          <cell r="A185">
            <v>40025</v>
          </cell>
        </row>
        <row r="186">
          <cell r="A186">
            <v>40056</v>
          </cell>
        </row>
        <row r="187">
          <cell r="A187">
            <v>40086</v>
          </cell>
        </row>
        <row r="188">
          <cell r="A188">
            <v>40117</v>
          </cell>
        </row>
        <row r="189">
          <cell r="A189">
            <v>40147</v>
          </cell>
        </row>
        <row r="190">
          <cell r="A190">
            <v>40178</v>
          </cell>
        </row>
        <row r="191">
          <cell r="A191">
            <v>40209</v>
          </cell>
        </row>
        <row r="192">
          <cell r="A192">
            <v>40237</v>
          </cell>
        </row>
        <row r="193">
          <cell r="A193">
            <v>40268</v>
          </cell>
        </row>
        <row r="194">
          <cell r="A194">
            <v>40298</v>
          </cell>
        </row>
        <row r="195">
          <cell r="A195">
            <v>40329</v>
          </cell>
        </row>
        <row r="196">
          <cell r="A196">
            <v>40359</v>
          </cell>
        </row>
        <row r="197">
          <cell r="A197">
            <v>40390</v>
          </cell>
        </row>
        <row r="198">
          <cell r="A198">
            <v>40421</v>
          </cell>
        </row>
        <row r="199">
          <cell r="A199">
            <v>40451</v>
          </cell>
        </row>
        <row r="200">
          <cell r="A200">
            <v>40482</v>
          </cell>
        </row>
        <row r="201">
          <cell r="A201">
            <v>40512</v>
          </cell>
        </row>
        <row r="202">
          <cell r="A202">
            <v>40543</v>
          </cell>
        </row>
        <row r="203">
          <cell r="A203">
            <v>40574</v>
          </cell>
        </row>
        <row r="204">
          <cell r="A204">
            <v>40602</v>
          </cell>
        </row>
        <row r="205">
          <cell r="A205">
            <v>40633</v>
          </cell>
        </row>
        <row r="206">
          <cell r="A206">
            <v>40663</v>
          </cell>
        </row>
        <row r="207">
          <cell r="A207">
            <v>40694</v>
          </cell>
        </row>
        <row r="208">
          <cell r="A208">
            <v>40724</v>
          </cell>
        </row>
        <row r="209">
          <cell r="A209">
            <v>40755</v>
          </cell>
        </row>
        <row r="210">
          <cell r="A210">
            <v>40786</v>
          </cell>
        </row>
        <row r="211">
          <cell r="A211">
            <v>40816</v>
          </cell>
        </row>
        <row r="212">
          <cell r="A212">
            <v>40847</v>
          </cell>
        </row>
        <row r="213">
          <cell r="A213">
            <v>40877</v>
          </cell>
        </row>
        <row r="214">
          <cell r="A214">
            <v>40908</v>
          </cell>
        </row>
        <row r="215">
          <cell r="A215">
            <v>40939</v>
          </cell>
        </row>
        <row r="216">
          <cell r="A216">
            <v>40968</v>
          </cell>
        </row>
        <row r="217">
          <cell r="A217">
            <v>40999</v>
          </cell>
        </row>
        <row r="218">
          <cell r="A218">
            <v>41029</v>
          </cell>
        </row>
        <row r="219">
          <cell r="A219">
            <v>41060</v>
          </cell>
        </row>
        <row r="220">
          <cell r="A220">
            <v>41090</v>
          </cell>
        </row>
        <row r="221">
          <cell r="A221">
            <v>39813</v>
          </cell>
        </row>
        <row r="222">
          <cell r="A222">
            <v>39844</v>
          </cell>
        </row>
        <row r="223">
          <cell r="A223">
            <v>39872</v>
          </cell>
        </row>
        <row r="224">
          <cell r="A224">
            <v>39903</v>
          </cell>
        </row>
        <row r="225">
          <cell r="A225">
            <v>39933</v>
          </cell>
        </row>
        <row r="226">
          <cell r="A226">
            <v>39964</v>
          </cell>
        </row>
        <row r="227">
          <cell r="A227">
            <v>39994</v>
          </cell>
        </row>
        <row r="228">
          <cell r="A228">
            <v>40025</v>
          </cell>
        </row>
        <row r="229">
          <cell r="A229">
            <v>40056</v>
          </cell>
        </row>
        <row r="230">
          <cell r="A230">
            <v>40086</v>
          </cell>
        </row>
        <row r="231">
          <cell r="A231">
            <v>40117</v>
          </cell>
        </row>
        <row r="232">
          <cell r="A232">
            <v>40147</v>
          </cell>
        </row>
        <row r="233">
          <cell r="A233">
            <v>40178</v>
          </cell>
        </row>
        <row r="234">
          <cell r="A234">
            <v>40209</v>
          </cell>
        </row>
        <row r="235">
          <cell r="A235">
            <v>40237</v>
          </cell>
        </row>
        <row r="236">
          <cell r="A236">
            <v>40268</v>
          </cell>
        </row>
        <row r="237">
          <cell r="A237">
            <v>40298</v>
          </cell>
        </row>
        <row r="238">
          <cell r="A238">
            <v>40329</v>
          </cell>
        </row>
        <row r="239">
          <cell r="A239">
            <v>40359</v>
          </cell>
        </row>
        <row r="240">
          <cell r="A240">
            <v>40390</v>
          </cell>
        </row>
        <row r="241">
          <cell r="A241">
            <v>40421</v>
          </cell>
        </row>
        <row r="242">
          <cell r="A242">
            <v>40451</v>
          </cell>
        </row>
        <row r="243">
          <cell r="A243">
            <v>40482</v>
          </cell>
        </row>
        <row r="244">
          <cell r="A244">
            <v>40512</v>
          </cell>
        </row>
        <row r="245">
          <cell r="A245">
            <v>40543</v>
          </cell>
        </row>
        <row r="246">
          <cell r="A246">
            <v>40574</v>
          </cell>
        </row>
        <row r="247">
          <cell r="A247">
            <v>40602</v>
          </cell>
        </row>
        <row r="248">
          <cell r="A248">
            <v>40633</v>
          </cell>
        </row>
        <row r="249">
          <cell r="A249">
            <v>40663</v>
          </cell>
        </row>
        <row r="250">
          <cell r="A250">
            <v>40694</v>
          </cell>
        </row>
        <row r="251">
          <cell r="A251">
            <v>40724</v>
          </cell>
        </row>
        <row r="252">
          <cell r="A252">
            <v>40755</v>
          </cell>
        </row>
        <row r="253">
          <cell r="A253">
            <v>40786</v>
          </cell>
        </row>
        <row r="254">
          <cell r="A254">
            <v>40816</v>
          </cell>
        </row>
        <row r="255">
          <cell r="A255">
            <v>40847</v>
          </cell>
        </row>
        <row r="256">
          <cell r="A256">
            <v>40877</v>
          </cell>
        </row>
        <row r="257">
          <cell r="A257">
            <v>40908</v>
          </cell>
        </row>
        <row r="258">
          <cell r="A258">
            <v>40939</v>
          </cell>
        </row>
        <row r="259">
          <cell r="A259">
            <v>40968</v>
          </cell>
        </row>
        <row r="260">
          <cell r="A260">
            <v>40999</v>
          </cell>
        </row>
        <row r="261">
          <cell r="A261">
            <v>41029</v>
          </cell>
        </row>
        <row r="262">
          <cell r="A262">
            <v>41060</v>
          </cell>
        </row>
        <row r="263">
          <cell r="A263">
            <v>41090</v>
          </cell>
        </row>
        <row r="264">
          <cell r="A264">
            <v>39813</v>
          </cell>
        </row>
        <row r="265">
          <cell r="A265">
            <v>39844</v>
          </cell>
        </row>
        <row r="266">
          <cell r="A266">
            <v>39872</v>
          </cell>
        </row>
        <row r="267">
          <cell r="A267">
            <v>39903</v>
          </cell>
        </row>
        <row r="268">
          <cell r="A268">
            <v>39933</v>
          </cell>
        </row>
        <row r="269">
          <cell r="A269">
            <v>39964</v>
          </cell>
        </row>
        <row r="270">
          <cell r="A270">
            <v>39994</v>
          </cell>
        </row>
        <row r="271">
          <cell r="A271">
            <v>40025</v>
          </cell>
        </row>
        <row r="272">
          <cell r="A272">
            <v>40056</v>
          </cell>
        </row>
        <row r="273">
          <cell r="A273">
            <v>40086</v>
          </cell>
        </row>
        <row r="274">
          <cell r="A274">
            <v>40117</v>
          </cell>
        </row>
        <row r="275">
          <cell r="A275">
            <v>40147</v>
          </cell>
        </row>
        <row r="276">
          <cell r="A276">
            <v>40178</v>
          </cell>
        </row>
        <row r="277">
          <cell r="A277">
            <v>40209</v>
          </cell>
        </row>
        <row r="278">
          <cell r="A278">
            <v>40237</v>
          </cell>
        </row>
        <row r="279">
          <cell r="A279">
            <v>40268</v>
          </cell>
        </row>
        <row r="280">
          <cell r="A280">
            <v>40298</v>
          </cell>
        </row>
        <row r="281">
          <cell r="A281">
            <v>40329</v>
          </cell>
        </row>
        <row r="282">
          <cell r="A282">
            <v>40359</v>
          </cell>
        </row>
        <row r="283">
          <cell r="A283">
            <v>40390</v>
          </cell>
        </row>
        <row r="284">
          <cell r="A284">
            <v>40421</v>
          </cell>
        </row>
        <row r="285">
          <cell r="A285">
            <v>40451</v>
          </cell>
        </row>
        <row r="286">
          <cell r="A286">
            <v>40482</v>
          </cell>
        </row>
        <row r="287">
          <cell r="A287">
            <v>40512</v>
          </cell>
        </row>
        <row r="288">
          <cell r="A288">
            <v>40543</v>
          </cell>
        </row>
        <row r="289">
          <cell r="A289">
            <v>40574</v>
          </cell>
        </row>
        <row r="290">
          <cell r="A290">
            <v>40602</v>
          </cell>
        </row>
        <row r="291">
          <cell r="A291">
            <v>40633</v>
          </cell>
        </row>
        <row r="292">
          <cell r="A292">
            <v>40663</v>
          </cell>
        </row>
        <row r="293">
          <cell r="A293">
            <v>40694</v>
          </cell>
        </row>
        <row r="294">
          <cell r="A294">
            <v>40724</v>
          </cell>
        </row>
        <row r="295">
          <cell r="A295">
            <v>40755</v>
          </cell>
        </row>
        <row r="296">
          <cell r="A296">
            <v>40786</v>
          </cell>
        </row>
        <row r="297">
          <cell r="A297">
            <v>40816</v>
          </cell>
        </row>
        <row r="298">
          <cell r="A298">
            <v>40847</v>
          </cell>
        </row>
        <row r="299">
          <cell r="A299">
            <v>40877</v>
          </cell>
        </row>
        <row r="300">
          <cell r="A300">
            <v>40908</v>
          </cell>
        </row>
        <row r="301">
          <cell r="A301">
            <v>40939</v>
          </cell>
        </row>
        <row r="302">
          <cell r="A302">
            <v>40968</v>
          </cell>
        </row>
        <row r="303">
          <cell r="A303">
            <v>40999</v>
          </cell>
        </row>
        <row r="304">
          <cell r="A304">
            <v>41029</v>
          </cell>
        </row>
        <row r="305">
          <cell r="A305">
            <v>41060</v>
          </cell>
        </row>
        <row r="306">
          <cell r="A306">
            <v>41090</v>
          </cell>
        </row>
        <row r="307">
          <cell r="A307">
            <v>39813</v>
          </cell>
        </row>
        <row r="308">
          <cell r="A308">
            <v>39844</v>
          </cell>
        </row>
        <row r="309">
          <cell r="A309">
            <v>39872</v>
          </cell>
        </row>
        <row r="310">
          <cell r="A310">
            <v>39903</v>
          </cell>
        </row>
        <row r="311">
          <cell r="A311">
            <v>39933</v>
          </cell>
        </row>
        <row r="312">
          <cell r="A312">
            <v>39964</v>
          </cell>
        </row>
        <row r="313">
          <cell r="A313">
            <v>39994</v>
          </cell>
        </row>
        <row r="314">
          <cell r="A314">
            <v>40025</v>
          </cell>
        </row>
        <row r="315">
          <cell r="A315">
            <v>40056</v>
          </cell>
        </row>
        <row r="316">
          <cell r="A316">
            <v>40086</v>
          </cell>
        </row>
        <row r="317">
          <cell r="A317">
            <v>40117</v>
          </cell>
        </row>
        <row r="318">
          <cell r="A318">
            <v>40147</v>
          </cell>
        </row>
        <row r="319">
          <cell r="A319">
            <v>40178</v>
          </cell>
        </row>
        <row r="320">
          <cell r="A320">
            <v>40209</v>
          </cell>
        </row>
        <row r="321">
          <cell r="A321">
            <v>40237</v>
          </cell>
        </row>
        <row r="322">
          <cell r="A322">
            <v>40268</v>
          </cell>
        </row>
        <row r="323">
          <cell r="A323">
            <v>40298</v>
          </cell>
        </row>
        <row r="324">
          <cell r="A324">
            <v>40329</v>
          </cell>
        </row>
        <row r="325">
          <cell r="A325">
            <v>40359</v>
          </cell>
        </row>
        <row r="326">
          <cell r="A326">
            <v>40390</v>
          </cell>
        </row>
        <row r="327">
          <cell r="A327">
            <v>40421</v>
          </cell>
        </row>
        <row r="328">
          <cell r="A328">
            <v>40451</v>
          </cell>
        </row>
        <row r="329">
          <cell r="A329">
            <v>40482</v>
          </cell>
        </row>
        <row r="330">
          <cell r="A330">
            <v>40512</v>
          </cell>
        </row>
        <row r="331">
          <cell r="A331">
            <v>40543</v>
          </cell>
        </row>
        <row r="332">
          <cell r="A332">
            <v>40574</v>
          </cell>
        </row>
        <row r="333">
          <cell r="A333">
            <v>40602</v>
          </cell>
        </row>
        <row r="334">
          <cell r="A334">
            <v>40633</v>
          </cell>
        </row>
        <row r="335">
          <cell r="A335">
            <v>40663</v>
          </cell>
        </row>
        <row r="336">
          <cell r="A336">
            <v>40694</v>
          </cell>
        </row>
        <row r="337">
          <cell r="A337">
            <v>40724</v>
          </cell>
        </row>
        <row r="338">
          <cell r="A338">
            <v>40755</v>
          </cell>
        </row>
        <row r="339">
          <cell r="A339">
            <v>40786</v>
          </cell>
        </row>
        <row r="340">
          <cell r="A340">
            <v>40816</v>
          </cell>
        </row>
        <row r="341">
          <cell r="A341">
            <v>40847</v>
          </cell>
        </row>
        <row r="342">
          <cell r="A342">
            <v>40877</v>
          </cell>
        </row>
        <row r="343">
          <cell r="A343">
            <v>40908</v>
          </cell>
        </row>
        <row r="344">
          <cell r="A344">
            <v>40939</v>
          </cell>
        </row>
        <row r="345">
          <cell r="A345">
            <v>40968</v>
          </cell>
        </row>
        <row r="346">
          <cell r="A346">
            <v>40999</v>
          </cell>
        </row>
        <row r="347">
          <cell r="A347">
            <v>41029</v>
          </cell>
        </row>
        <row r="348">
          <cell r="A348">
            <v>41060</v>
          </cell>
        </row>
        <row r="349">
          <cell r="A349">
            <v>41090</v>
          </cell>
        </row>
        <row r="350">
          <cell r="A350">
            <v>39813</v>
          </cell>
        </row>
        <row r="351">
          <cell r="A351">
            <v>39844</v>
          </cell>
        </row>
        <row r="352">
          <cell r="A352">
            <v>39872</v>
          </cell>
        </row>
        <row r="353">
          <cell r="A353">
            <v>39903</v>
          </cell>
        </row>
        <row r="354">
          <cell r="A354">
            <v>39933</v>
          </cell>
        </row>
        <row r="355">
          <cell r="A355">
            <v>39964</v>
          </cell>
        </row>
        <row r="356">
          <cell r="A356">
            <v>39994</v>
          </cell>
        </row>
        <row r="357">
          <cell r="A357">
            <v>40025</v>
          </cell>
        </row>
        <row r="358">
          <cell r="A358">
            <v>40056</v>
          </cell>
        </row>
        <row r="359">
          <cell r="A359">
            <v>40086</v>
          </cell>
        </row>
        <row r="360">
          <cell r="A360">
            <v>40117</v>
          </cell>
        </row>
        <row r="361">
          <cell r="A361">
            <v>40147</v>
          </cell>
        </row>
        <row r="362">
          <cell r="A362">
            <v>40178</v>
          </cell>
        </row>
        <row r="363">
          <cell r="A363">
            <v>40209</v>
          </cell>
        </row>
        <row r="364">
          <cell r="A364">
            <v>40237</v>
          </cell>
        </row>
        <row r="365">
          <cell r="A365">
            <v>40268</v>
          </cell>
        </row>
        <row r="366">
          <cell r="A366">
            <v>40298</v>
          </cell>
        </row>
        <row r="367">
          <cell r="A367">
            <v>40329</v>
          </cell>
        </row>
        <row r="368">
          <cell r="A368">
            <v>40359</v>
          </cell>
        </row>
        <row r="369">
          <cell r="A369">
            <v>40390</v>
          </cell>
        </row>
        <row r="370">
          <cell r="A370">
            <v>40421</v>
          </cell>
        </row>
        <row r="371">
          <cell r="A371">
            <v>40451</v>
          </cell>
        </row>
        <row r="372">
          <cell r="A372">
            <v>40482</v>
          </cell>
        </row>
        <row r="373">
          <cell r="A373">
            <v>40512</v>
          </cell>
        </row>
        <row r="374">
          <cell r="A374">
            <v>40543</v>
          </cell>
        </row>
        <row r="375">
          <cell r="A375">
            <v>40574</v>
          </cell>
        </row>
        <row r="376">
          <cell r="A376">
            <v>40602</v>
          </cell>
        </row>
        <row r="377">
          <cell r="A377">
            <v>40633</v>
          </cell>
        </row>
        <row r="378">
          <cell r="A378">
            <v>40663</v>
          </cell>
        </row>
        <row r="379">
          <cell r="A379">
            <v>40694</v>
          </cell>
        </row>
        <row r="380">
          <cell r="A380">
            <v>40724</v>
          </cell>
        </row>
        <row r="381">
          <cell r="A381">
            <v>40755</v>
          </cell>
        </row>
        <row r="382">
          <cell r="A382">
            <v>40786</v>
          </cell>
        </row>
        <row r="383">
          <cell r="A383">
            <v>40816</v>
          </cell>
        </row>
        <row r="384">
          <cell r="A384">
            <v>40847</v>
          </cell>
        </row>
        <row r="385">
          <cell r="A385">
            <v>40877</v>
          </cell>
        </row>
        <row r="386">
          <cell r="A386">
            <v>40908</v>
          </cell>
        </row>
        <row r="387">
          <cell r="A387">
            <v>40939</v>
          </cell>
        </row>
        <row r="388">
          <cell r="A388">
            <v>40968</v>
          </cell>
        </row>
        <row r="389">
          <cell r="A389">
            <v>40999</v>
          </cell>
        </row>
        <row r="390">
          <cell r="A390">
            <v>41029</v>
          </cell>
        </row>
        <row r="391">
          <cell r="A391">
            <v>41060</v>
          </cell>
        </row>
        <row r="392">
          <cell r="A392">
            <v>41090</v>
          </cell>
        </row>
        <row r="393">
          <cell r="A393">
            <v>39813</v>
          </cell>
        </row>
        <row r="394">
          <cell r="A394">
            <v>39844</v>
          </cell>
        </row>
        <row r="395">
          <cell r="A395">
            <v>39872</v>
          </cell>
        </row>
        <row r="396">
          <cell r="A396">
            <v>39903</v>
          </cell>
        </row>
        <row r="397">
          <cell r="A397">
            <v>39933</v>
          </cell>
        </row>
        <row r="398">
          <cell r="A398">
            <v>39964</v>
          </cell>
        </row>
        <row r="399">
          <cell r="A399">
            <v>39994</v>
          </cell>
        </row>
        <row r="400">
          <cell r="A400">
            <v>40025</v>
          </cell>
        </row>
        <row r="401">
          <cell r="A401">
            <v>40056</v>
          </cell>
        </row>
        <row r="402">
          <cell r="A402">
            <v>40086</v>
          </cell>
        </row>
        <row r="403">
          <cell r="A403">
            <v>40117</v>
          </cell>
        </row>
        <row r="404">
          <cell r="A404">
            <v>40147</v>
          </cell>
        </row>
        <row r="405">
          <cell r="A405">
            <v>40178</v>
          </cell>
        </row>
        <row r="406">
          <cell r="A406">
            <v>40209</v>
          </cell>
        </row>
        <row r="407">
          <cell r="A407">
            <v>40237</v>
          </cell>
        </row>
        <row r="408">
          <cell r="A408">
            <v>40268</v>
          </cell>
        </row>
        <row r="409">
          <cell r="A409">
            <v>40298</v>
          </cell>
        </row>
        <row r="410">
          <cell r="A410">
            <v>40329</v>
          </cell>
        </row>
        <row r="411">
          <cell r="A411">
            <v>40359</v>
          </cell>
        </row>
        <row r="412">
          <cell r="A412">
            <v>40390</v>
          </cell>
        </row>
        <row r="413">
          <cell r="A413">
            <v>40421</v>
          </cell>
        </row>
        <row r="414">
          <cell r="A414">
            <v>40451</v>
          </cell>
        </row>
        <row r="415">
          <cell r="A415">
            <v>40482</v>
          </cell>
        </row>
        <row r="416">
          <cell r="A416">
            <v>40512</v>
          </cell>
        </row>
        <row r="417">
          <cell r="A417">
            <v>40543</v>
          </cell>
        </row>
        <row r="418">
          <cell r="A418">
            <v>40574</v>
          </cell>
        </row>
        <row r="419">
          <cell r="A419">
            <v>40602</v>
          </cell>
        </row>
        <row r="420">
          <cell r="A420">
            <v>40633</v>
          </cell>
        </row>
        <row r="421">
          <cell r="A421">
            <v>40663</v>
          </cell>
        </row>
        <row r="422">
          <cell r="A422">
            <v>40694</v>
          </cell>
        </row>
        <row r="423">
          <cell r="A423">
            <v>40724</v>
          </cell>
        </row>
        <row r="424">
          <cell r="A424">
            <v>40755</v>
          </cell>
        </row>
        <row r="425">
          <cell r="A425">
            <v>40786</v>
          </cell>
        </row>
        <row r="426">
          <cell r="A426">
            <v>40816</v>
          </cell>
        </row>
        <row r="427">
          <cell r="A427">
            <v>40847</v>
          </cell>
        </row>
        <row r="428">
          <cell r="A428">
            <v>40877</v>
          </cell>
        </row>
        <row r="429">
          <cell r="A429">
            <v>40908</v>
          </cell>
        </row>
        <row r="430">
          <cell r="A430">
            <v>40939</v>
          </cell>
        </row>
        <row r="431">
          <cell r="A431">
            <v>40968</v>
          </cell>
        </row>
        <row r="432">
          <cell r="A432">
            <v>40999</v>
          </cell>
        </row>
        <row r="433">
          <cell r="A433">
            <v>41029</v>
          </cell>
        </row>
        <row r="434">
          <cell r="A434">
            <v>41060</v>
          </cell>
        </row>
        <row r="435">
          <cell r="A435">
            <v>41090</v>
          </cell>
        </row>
        <row r="436">
          <cell r="A436">
            <v>39813</v>
          </cell>
        </row>
        <row r="437">
          <cell r="A437">
            <v>39844</v>
          </cell>
        </row>
        <row r="438">
          <cell r="A438">
            <v>39872</v>
          </cell>
        </row>
        <row r="439">
          <cell r="A439">
            <v>39903</v>
          </cell>
        </row>
        <row r="440">
          <cell r="A440">
            <v>39933</v>
          </cell>
        </row>
        <row r="441">
          <cell r="A441">
            <v>39964</v>
          </cell>
        </row>
        <row r="442">
          <cell r="A442">
            <v>39994</v>
          </cell>
        </row>
        <row r="443">
          <cell r="A443">
            <v>40025</v>
          </cell>
        </row>
        <row r="444">
          <cell r="A444">
            <v>40056</v>
          </cell>
        </row>
        <row r="445">
          <cell r="A445">
            <v>40086</v>
          </cell>
        </row>
        <row r="446">
          <cell r="A446">
            <v>40117</v>
          </cell>
        </row>
        <row r="447">
          <cell r="A447">
            <v>40147</v>
          </cell>
        </row>
        <row r="448">
          <cell r="A448">
            <v>40178</v>
          </cell>
        </row>
        <row r="449">
          <cell r="A449">
            <v>40209</v>
          </cell>
        </row>
        <row r="450">
          <cell r="A450">
            <v>40237</v>
          </cell>
        </row>
        <row r="451">
          <cell r="A451">
            <v>40268</v>
          </cell>
        </row>
        <row r="452">
          <cell r="A452">
            <v>40298</v>
          </cell>
        </row>
        <row r="453">
          <cell r="A453">
            <v>40329</v>
          </cell>
        </row>
        <row r="454">
          <cell r="A454">
            <v>40359</v>
          </cell>
        </row>
        <row r="455">
          <cell r="A455">
            <v>40390</v>
          </cell>
        </row>
        <row r="456">
          <cell r="A456">
            <v>40421</v>
          </cell>
        </row>
        <row r="457">
          <cell r="A457">
            <v>40451</v>
          </cell>
        </row>
        <row r="458">
          <cell r="A458">
            <v>40482</v>
          </cell>
        </row>
        <row r="459">
          <cell r="A459">
            <v>40512</v>
          </cell>
        </row>
        <row r="460">
          <cell r="A460">
            <v>40543</v>
          </cell>
        </row>
        <row r="461">
          <cell r="A461">
            <v>40574</v>
          </cell>
        </row>
        <row r="462">
          <cell r="A462">
            <v>40602</v>
          </cell>
        </row>
        <row r="463">
          <cell r="A463">
            <v>40633</v>
          </cell>
        </row>
        <row r="464">
          <cell r="A464">
            <v>40663</v>
          </cell>
        </row>
        <row r="465">
          <cell r="A465">
            <v>40694</v>
          </cell>
        </row>
        <row r="466">
          <cell r="A466">
            <v>40724</v>
          </cell>
        </row>
        <row r="467">
          <cell r="A467">
            <v>40755</v>
          </cell>
        </row>
        <row r="468">
          <cell r="A468">
            <v>40786</v>
          </cell>
        </row>
        <row r="469">
          <cell r="A469">
            <v>40816</v>
          </cell>
        </row>
        <row r="470">
          <cell r="A470">
            <v>40847</v>
          </cell>
        </row>
        <row r="471">
          <cell r="A471">
            <v>40877</v>
          </cell>
        </row>
        <row r="472">
          <cell r="A472">
            <v>40908</v>
          </cell>
        </row>
        <row r="473">
          <cell r="A473">
            <v>40939</v>
          </cell>
        </row>
        <row r="474">
          <cell r="A474">
            <v>40968</v>
          </cell>
        </row>
        <row r="475">
          <cell r="A475">
            <v>40999</v>
          </cell>
        </row>
        <row r="476">
          <cell r="A476">
            <v>41029</v>
          </cell>
        </row>
        <row r="477">
          <cell r="A477">
            <v>41060</v>
          </cell>
        </row>
        <row r="478">
          <cell r="A478">
            <v>41090</v>
          </cell>
        </row>
        <row r="479">
          <cell r="A479">
            <v>39813</v>
          </cell>
        </row>
        <row r="480">
          <cell r="A480">
            <v>39844</v>
          </cell>
        </row>
        <row r="481">
          <cell r="A481">
            <v>39872</v>
          </cell>
        </row>
        <row r="482">
          <cell r="A482">
            <v>39903</v>
          </cell>
        </row>
        <row r="483">
          <cell r="A483">
            <v>39933</v>
          </cell>
        </row>
        <row r="484">
          <cell r="A484">
            <v>39964</v>
          </cell>
        </row>
        <row r="485">
          <cell r="A485">
            <v>39994</v>
          </cell>
        </row>
        <row r="486">
          <cell r="A486">
            <v>40025</v>
          </cell>
        </row>
        <row r="487">
          <cell r="A487">
            <v>40056</v>
          </cell>
        </row>
        <row r="488">
          <cell r="A488">
            <v>40086</v>
          </cell>
        </row>
        <row r="489">
          <cell r="A489">
            <v>40117</v>
          </cell>
        </row>
        <row r="490">
          <cell r="A490">
            <v>40147</v>
          </cell>
        </row>
        <row r="491">
          <cell r="A491">
            <v>40178</v>
          </cell>
        </row>
        <row r="492">
          <cell r="A492">
            <v>40209</v>
          </cell>
        </row>
        <row r="493">
          <cell r="A493">
            <v>40237</v>
          </cell>
        </row>
        <row r="494">
          <cell r="A494">
            <v>40268</v>
          </cell>
        </row>
        <row r="495">
          <cell r="A495">
            <v>40298</v>
          </cell>
        </row>
        <row r="496">
          <cell r="A496">
            <v>40329</v>
          </cell>
        </row>
        <row r="497">
          <cell r="A497">
            <v>40359</v>
          </cell>
        </row>
        <row r="498">
          <cell r="A498">
            <v>40390</v>
          </cell>
        </row>
        <row r="499">
          <cell r="A499">
            <v>40421</v>
          </cell>
        </row>
        <row r="500">
          <cell r="A500">
            <v>40451</v>
          </cell>
        </row>
        <row r="501">
          <cell r="A501">
            <v>40482</v>
          </cell>
        </row>
        <row r="502">
          <cell r="A502">
            <v>40512</v>
          </cell>
        </row>
        <row r="503">
          <cell r="A503">
            <v>40543</v>
          </cell>
        </row>
        <row r="504">
          <cell r="A504">
            <v>40574</v>
          </cell>
        </row>
        <row r="505">
          <cell r="A505">
            <v>40602</v>
          </cell>
        </row>
        <row r="506">
          <cell r="A506">
            <v>40633</v>
          </cell>
        </row>
        <row r="507">
          <cell r="A507">
            <v>40663</v>
          </cell>
        </row>
        <row r="508">
          <cell r="A508">
            <v>40694</v>
          </cell>
        </row>
        <row r="509">
          <cell r="A509">
            <v>40724</v>
          </cell>
        </row>
        <row r="510">
          <cell r="A510">
            <v>40755</v>
          </cell>
        </row>
        <row r="511">
          <cell r="A511">
            <v>40786</v>
          </cell>
        </row>
        <row r="512">
          <cell r="A512">
            <v>40816</v>
          </cell>
        </row>
        <row r="513">
          <cell r="A513">
            <v>40847</v>
          </cell>
        </row>
        <row r="514">
          <cell r="A514">
            <v>40877</v>
          </cell>
        </row>
        <row r="515">
          <cell r="A515">
            <v>40908</v>
          </cell>
        </row>
        <row r="516">
          <cell r="A516">
            <v>40939</v>
          </cell>
        </row>
        <row r="517">
          <cell r="A517">
            <v>40968</v>
          </cell>
        </row>
        <row r="518">
          <cell r="A518">
            <v>40999</v>
          </cell>
        </row>
        <row r="519">
          <cell r="A519">
            <v>41029</v>
          </cell>
        </row>
        <row r="520">
          <cell r="A520">
            <v>41060</v>
          </cell>
        </row>
        <row r="521">
          <cell r="A521">
            <v>41090</v>
          </cell>
        </row>
        <row r="522">
          <cell r="A522">
            <v>39813</v>
          </cell>
        </row>
        <row r="523">
          <cell r="A523">
            <v>39844</v>
          </cell>
        </row>
        <row r="524">
          <cell r="A524">
            <v>39872</v>
          </cell>
        </row>
        <row r="525">
          <cell r="A525">
            <v>39903</v>
          </cell>
        </row>
        <row r="526">
          <cell r="A526">
            <v>39933</v>
          </cell>
        </row>
        <row r="527">
          <cell r="A527">
            <v>39964</v>
          </cell>
        </row>
        <row r="528">
          <cell r="A528">
            <v>39994</v>
          </cell>
        </row>
        <row r="529">
          <cell r="A529">
            <v>40025</v>
          </cell>
        </row>
        <row r="530">
          <cell r="A530">
            <v>40056</v>
          </cell>
        </row>
        <row r="531">
          <cell r="A531">
            <v>40086</v>
          </cell>
        </row>
        <row r="532">
          <cell r="A532">
            <v>40117</v>
          </cell>
        </row>
        <row r="533">
          <cell r="A533">
            <v>40147</v>
          </cell>
        </row>
        <row r="534">
          <cell r="A534">
            <v>40178</v>
          </cell>
        </row>
        <row r="535">
          <cell r="A535">
            <v>40209</v>
          </cell>
        </row>
        <row r="536">
          <cell r="A536">
            <v>40237</v>
          </cell>
        </row>
        <row r="537">
          <cell r="A537">
            <v>40268</v>
          </cell>
        </row>
        <row r="538">
          <cell r="A538">
            <v>40298</v>
          </cell>
        </row>
        <row r="539">
          <cell r="A539">
            <v>40329</v>
          </cell>
        </row>
        <row r="540">
          <cell r="A540">
            <v>40359</v>
          </cell>
        </row>
        <row r="541">
          <cell r="A541">
            <v>40390</v>
          </cell>
        </row>
        <row r="542">
          <cell r="A542">
            <v>40421</v>
          </cell>
        </row>
        <row r="543">
          <cell r="A543">
            <v>40451</v>
          </cell>
        </row>
        <row r="544">
          <cell r="A544">
            <v>40482</v>
          </cell>
        </row>
        <row r="545">
          <cell r="A545">
            <v>40512</v>
          </cell>
        </row>
        <row r="546">
          <cell r="A546">
            <v>40543</v>
          </cell>
        </row>
        <row r="547">
          <cell r="A547">
            <v>40574</v>
          </cell>
        </row>
        <row r="548">
          <cell r="A548">
            <v>40602</v>
          </cell>
        </row>
        <row r="549">
          <cell r="A549">
            <v>40633</v>
          </cell>
        </row>
        <row r="550">
          <cell r="A550">
            <v>40663</v>
          </cell>
        </row>
        <row r="551">
          <cell r="A551">
            <v>40694</v>
          </cell>
        </row>
        <row r="552">
          <cell r="A552">
            <v>40724</v>
          </cell>
        </row>
        <row r="553">
          <cell r="A553">
            <v>40755</v>
          </cell>
        </row>
        <row r="554">
          <cell r="A554">
            <v>40786</v>
          </cell>
        </row>
        <row r="555">
          <cell r="A555">
            <v>40816</v>
          </cell>
        </row>
        <row r="556">
          <cell r="A556">
            <v>40847</v>
          </cell>
        </row>
        <row r="557">
          <cell r="A557">
            <v>40877</v>
          </cell>
        </row>
        <row r="558">
          <cell r="A558">
            <v>40908</v>
          </cell>
        </row>
        <row r="559">
          <cell r="A559">
            <v>40939</v>
          </cell>
        </row>
        <row r="560">
          <cell r="A560">
            <v>40968</v>
          </cell>
        </row>
        <row r="561">
          <cell r="A561">
            <v>40999</v>
          </cell>
        </row>
        <row r="562">
          <cell r="A562">
            <v>41029</v>
          </cell>
        </row>
        <row r="563">
          <cell r="A563">
            <v>41060</v>
          </cell>
        </row>
        <row r="564">
          <cell r="A564">
            <v>41090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Business &amp; other details"/>
      <sheetName val="Contents"/>
      <sheetName val="2.1 Expenditure summary"/>
      <sheetName val="2.2 Repex"/>
      <sheetName val="2.3 Augex"/>
      <sheetName val="2.5 Connections"/>
      <sheetName val="2.6 Non-network"/>
      <sheetName val="2.7 Vegetation management"/>
      <sheetName val="2.8 Maintenance"/>
      <sheetName val="2.9 Emergency Response"/>
      <sheetName val="2.10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Sheet1"/>
      <sheetName val="Essential 2014-15 - CA - 201511"/>
    </sheetNames>
    <sheetDataSet>
      <sheetData sheetId="0">
        <row r="12">
          <cell r="D12">
            <v>76670568688</v>
          </cell>
          <cell r="E12" t="str">
            <v>ACT</v>
          </cell>
          <cell r="F12" t="str">
            <v>Electricity</v>
          </cell>
          <cell r="G12" t="str">
            <v>Distribution</v>
          </cell>
          <cell r="H12" t="str">
            <v>Revenue cap</v>
          </cell>
          <cell r="I12" t="str">
            <v>Financial</v>
          </cell>
          <cell r="J12" t="str">
            <v>June</v>
          </cell>
          <cell r="K12">
            <v>5</v>
          </cell>
          <cell r="L12">
            <v>5</v>
          </cell>
          <cell r="M12">
            <v>5</v>
          </cell>
          <cell r="N12" t="str">
            <v>2014-19 Distribution Determination</v>
          </cell>
          <cell r="R12" t="str">
            <v>40 Bunda Street</v>
          </cell>
          <cell r="S12">
            <v>0</v>
          </cell>
          <cell r="T12" t="str">
            <v>CANBERRA</v>
          </cell>
          <cell r="U12" t="str">
            <v>ACT</v>
          </cell>
          <cell r="V12" t="str">
            <v>2601</v>
          </cell>
          <cell r="W12" t="str">
            <v>GPO BOX 366</v>
          </cell>
          <cell r="X12">
            <v>0</v>
          </cell>
          <cell r="Y12" t="str">
            <v>CANBERRA</v>
          </cell>
          <cell r="Z12" t="str">
            <v>ACT</v>
          </cell>
          <cell r="AA12">
            <v>2601</v>
          </cell>
          <cell r="AB12" t="str">
            <v>Robert Walker</v>
          </cell>
          <cell r="AC12" t="str">
            <v>02 6248 3847</v>
          </cell>
          <cell r="AD12" t="str">
            <v>robert.walker@actewagle.com.au</v>
          </cell>
        </row>
        <row r="13">
          <cell r="D13">
            <v>76670568688</v>
          </cell>
          <cell r="E13" t="str">
            <v>ACT</v>
          </cell>
          <cell r="F13" t="str">
            <v>Electricity</v>
          </cell>
          <cell r="G13" t="str">
            <v>Distribution</v>
          </cell>
          <cell r="H13" t="str">
            <v>Revenue cap</v>
          </cell>
          <cell r="I13" t="str">
            <v>Financial</v>
          </cell>
          <cell r="J13" t="str">
            <v>June</v>
          </cell>
          <cell r="K13">
            <v>5</v>
          </cell>
          <cell r="L13">
            <v>5</v>
          </cell>
          <cell r="M13">
            <v>5</v>
          </cell>
          <cell r="N13" t="str">
            <v>distribution determination</v>
          </cell>
          <cell r="R13">
            <v>0</v>
          </cell>
          <cell r="S13">
            <v>0</v>
          </cell>
          <cell r="T13">
            <v>0</v>
          </cell>
          <cell r="U13" t="str">
            <v>ACT</v>
          </cell>
          <cell r="V13">
            <v>0</v>
          </cell>
          <cell r="W13">
            <v>0</v>
          </cell>
          <cell r="X13">
            <v>0</v>
          </cell>
          <cell r="Y13">
            <v>0</v>
          </cell>
          <cell r="Z13">
            <v>0</v>
          </cell>
          <cell r="AA13">
            <v>0</v>
          </cell>
          <cell r="AB13">
            <v>0</v>
          </cell>
          <cell r="AC13">
            <v>0</v>
          </cell>
          <cell r="AD13">
            <v>0</v>
          </cell>
        </row>
        <row r="14">
          <cell r="D14">
            <v>78551685</v>
          </cell>
          <cell r="E14" t="str">
            <v>SA</v>
          </cell>
          <cell r="F14" t="str">
            <v>Gas</v>
          </cell>
          <cell r="G14" t="str">
            <v>Distribution</v>
          </cell>
          <cell r="H14" t="str">
            <v>Revenue cap</v>
          </cell>
          <cell r="I14" t="str">
            <v>Financial</v>
          </cell>
          <cell r="J14" t="str">
            <v>June</v>
          </cell>
          <cell r="K14">
            <v>5</v>
          </cell>
          <cell r="L14">
            <v>5</v>
          </cell>
          <cell r="M14">
            <v>5</v>
          </cell>
          <cell r="N14" t="str">
            <v>distribution determination</v>
          </cell>
          <cell r="R14">
            <v>0</v>
          </cell>
          <cell r="S14">
            <v>0</v>
          </cell>
          <cell r="T14">
            <v>0</v>
          </cell>
          <cell r="U14" t="str">
            <v>SA</v>
          </cell>
          <cell r="V14">
            <v>0</v>
          </cell>
          <cell r="W14">
            <v>0</v>
          </cell>
          <cell r="X14">
            <v>0</v>
          </cell>
          <cell r="Y14">
            <v>0</v>
          </cell>
          <cell r="Z14">
            <v>0</v>
          </cell>
          <cell r="AA14">
            <v>0</v>
          </cell>
          <cell r="AB14">
            <v>0</v>
          </cell>
          <cell r="AC14">
            <v>0</v>
          </cell>
          <cell r="AD14">
            <v>0</v>
          </cell>
        </row>
        <row r="15">
          <cell r="D15">
            <v>67505337385</v>
          </cell>
          <cell r="E15" t="str">
            <v>NSW</v>
          </cell>
          <cell r="F15" t="str">
            <v>Electricity</v>
          </cell>
          <cell r="G15" t="str">
            <v>Distribution</v>
          </cell>
          <cell r="H15" t="str">
            <v>Revenue cap</v>
          </cell>
          <cell r="I15" t="str">
            <v>Financial</v>
          </cell>
          <cell r="J15" t="str">
            <v>June</v>
          </cell>
          <cell r="K15">
            <v>5</v>
          </cell>
          <cell r="L15">
            <v>5</v>
          </cell>
          <cell r="M15">
            <v>5</v>
          </cell>
          <cell r="N15" t="str">
            <v>2014-19 Distribution Determination</v>
          </cell>
          <cell r="R15" t="str">
            <v>570 George St</v>
          </cell>
          <cell r="S15">
            <v>0</v>
          </cell>
          <cell r="T15" t="str">
            <v>SYDNEY</v>
          </cell>
          <cell r="U15" t="str">
            <v>NSW</v>
          </cell>
          <cell r="V15">
            <v>2000</v>
          </cell>
          <cell r="W15">
            <v>0</v>
          </cell>
          <cell r="X15">
            <v>0</v>
          </cell>
          <cell r="Y15">
            <v>0</v>
          </cell>
          <cell r="Z15">
            <v>0</v>
          </cell>
          <cell r="AA15">
            <v>0</v>
          </cell>
          <cell r="AB15" t="str">
            <v>John Thomson</v>
          </cell>
          <cell r="AC15" t="str">
            <v>(02) 9269 2312</v>
          </cell>
          <cell r="AD15" t="str">
            <v>john.thomson@ausgrid.com.au</v>
          </cell>
        </row>
        <row r="16">
          <cell r="D16">
            <v>67505337385</v>
          </cell>
          <cell r="E16" t="str">
            <v>NSW</v>
          </cell>
          <cell r="F16" t="str">
            <v>Electricity</v>
          </cell>
          <cell r="G16" t="str">
            <v>Distribution</v>
          </cell>
          <cell r="H16" t="str">
            <v>Revenue cap</v>
          </cell>
          <cell r="I16" t="str">
            <v>Financial</v>
          </cell>
          <cell r="J16" t="str">
            <v>June</v>
          </cell>
          <cell r="K16">
            <v>5</v>
          </cell>
          <cell r="L16">
            <v>5</v>
          </cell>
          <cell r="M16">
            <v>5</v>
          </cell>
          <cell r="N16" t="str">
            <v>distribution determination</v>
          </cell>
          <cell r="R16">
            <v>0</v>
          </cell>
          <cell r="S16">
            <v>0</v>
          </cell>
          <cell r="T16">
            <v>0</v>
          </cell>
          <cell r="U16" t="str">
            <v>NSW</v>
          </cell>
          <cell r="V16">
            <v>0</v>
          </cell>
          <cell r="W16">
            <v>0</v>
          </cell>
          <cell r="X16">
            <v>0</v>
          </cell>
          <cell r="Y16">
            <v>0</v>
          </cell>
          <cell r="Z16">
            <v>0</v>
          </cell>
          <cell r="AA16">
            <v>0</v>
          </cell>
          <cell r="AB16">
            <v>0</v>
          </cell>
          <cell r="AC16">
            <v>0</v>
          </cell>
          <cell r="AD16">
            <v>0</v>
          </cell>
        </row>
        <row r="17">
          <cell r="D17">
            <v>91064651118</v>
          </cell>
          <cell r="E17" t="str">
            <v>Vic</v>
          </cell>
          <cell r="F17" t="str">
            <v>Electricity</v>
          </cell>
          <cell r="G17" t="str">
            <v>Distribution</v>
          </cell>
          <cell r="H17" t="str">
            <v>Revenue cap</v>
          </cell>
          <cell r="I17" t="str">
            <v>Calendar</v>
          </cell>
          <cell r="J17" t="str">
            <v>December</v>
          </cell>
          <cell r="K17">
            <v>5</v>
          </cell>
          <cell r="L17">
            <v>5</v>
          </cell>
          <cell r="M17">
            <v>2</v>
          </cell>
          <cell r="N17" t="str">
            <v>2016-20 Distribution Determination</v>
          </cell>
          <cell r="R17" t="str">
            <v>Level 32</v>
          </cell>
          <cell r="S17" t="str">
            <v>2 Southbank Boulevard</v>
          </cell>
          <cell r="T17" t="str">
            <v>SOUTHBANK</v>
          </cell>
          <cell r="U17" t="str">
            <v>Vic</v>
          </cell>
          <cell r="V17" t="str">
            <v>3006</v>
          </cell>
          <cell r="W17" t="str">
            <v>Locked Bag 14051</v>
          </cell>
          <cell r="X17">
            <v>0</v>
          </cell>
          <cell r="Y17" t="str">
            <v>MELBOURNE CITY MAIL CENTRE</v>
          </cell>
          <cell r="Z17" t="str">
            <v>VIC</v>
          </cell>
          <cell r="AA17">
            <v>8001</v>
          </cell>
          <cell r="AB17" t="str">
            <v>Hannah Williams</v>
          </cell>
          <cell r="AC17" t="str">
            <v>03 9683 4088</v>
          </cell>
          <cell r="AD17" t="str">
            <v>hwilliams@powercor.com.au</v>
          </cell>
        </row>
        <row r="18">
          <cell r="D18">
            <v>48116124362</v>
          </cell>
          <cell r="E18" t="str">
            <v>Vic</v>
          </cell>
          <cell r="F18" t="str">
            <v>Electricity</v>
          </cell>
          <cell r="G18" t="str">
            <v>Transmission</v>
          </cell>
          <cell r="H18" t="str">
            <v>Revenue cap</v>
          </cell>
          <cell r="I18" t="str">
            <v>Financial</v>
          </cell>
          <cell r="J18" t="str">
            <v>March</v>
          </cell>
          <cell r="K18">
            <v>5</v>
          </cell>
          <cell r="L18">
            <v>5</v>
          </cell>
          <cell r="M18">
            <v>2</v>
          </cell>
          <cell r="N18" t="str">
            <v>transmission determination</v>
          </cell>
          <cell r="R18" t="str">
            <v>Level 32</v>
          </cell>
          <cell r="S18" t="str">
            <v>2 Southbank Boulevard</v>
          </cell>
          <cell r="T18" t="str">
            <v>SOUTHBANK</v>
          </cell>
          <cell r="U18" t="str">
            <v>Vic</v>
          </cell>
          <cell r="V18" t="str">
            <v>3006</v>
          </cell>
          <cell r="W18">
            <v>0</v>
          </cell>
          <cell r="X18">
            <v>0</v>
          </cell>
          <cell r="Y18">
            <v>0</v>
          </cell>
          <cell r="Z18">
            <v>0</v>
          </cell>
          <cell r="AA18">
            <v>0</v>
          </cell>
          <cell r="AB18" t="str">
            <v>Tom Hallam</v>
          </cell>
          <cell r="AC18" t="str">
            <v>03 9695 6617</v>
          </cell>
          <cell r="AD18" t="str">
            <v>Thomas.hallam@SP-Ausnet.com.au</v>
          </cell>
        </row>
        <row r="19">
          <cell r="D19">
            <v>11222333444</v>
          </cell>
          <cell r="E19" t="str">
            <v>-</v>
          </cell>
          <cell r="F19" t="str">
            <v>Electricity</v>
          </cell>
          <cell r="G19" t="str">
            <v>Distribution</v>
          </cell>
          <cell r="H19" t="str">
            <v>Revenue cap</v>
          </cell>
          <cell r="I19" t="str">
            <v>Financial</v>
          </cell>
          <cell r="J19" t="str">
            <v>June</v>
          </cell>
          <cell r="K19">
            <v>5</v>
          </cell>
          <cell r="L19">
            <v>5</v>
          </cell>
          <cell r="M19">
            <v>2</v>
          </cell>
          <cell r="N19" t="str">
            <v>distribution determination</v>
          </cell>
          <cell r="R19">
            <v>0</v>
          </cell>
          <cell r="S19">
            <v>0</v>
          </cell>
          <cell r="T19">
            <v>0</v>
          </cell>
          <cell r="U19" t="str">
            <v>-</v>
          </cell>
          <cell r="V19">
            <v>0</v>
          </cell>
          <cell r="W19">
            <v>0</v>
          </cell>
          <cell r="X19">
            <v>0</v>
          </cell>
          <cell r="Y19">
            <v>0</v>
          </cell>
          <cell r="Z19">
            <v>0</v>
          </cell>
          <cell r="AA19">
            <v>0</v>
          </cell>
          <cell r="AB19">
            <v>0</v>
          </cell>
          <cell r="AC19">
            <v>0</v>
          </cell>
          <cell r="AD19">
            <v>0</v>
          </cell>
        </row>
        <row r="20">
          <cell r="D20">
            <v>11222333444</v>
          </cell>
          <cell r="E20" t="str">
            <v>-</v>
          </cell>
          <cell r="F20" t="str">
            <v>Electricity</v>
          </cell>
          <cell r="G20" t="str">
            <v>Transmission</v>
          </cell>
          <cell r="H20" t="str">
            <v>Revenue cap</v>
          </cell>
          <cell r="I20" t="str">
            <v>Financial</v>
          </cell>
          <cell r="J20" t="str">
            <v>June</v>
          </cell>
          <cell r="K20">
            <v>5</v>
          </cell>
          <cell r="L20">
            <v>5</v>
          </cell>
          <cell r="M20">
            <v>5</v>
          </cell>
          <cell r="N20" t="str">
            <v>transmission determination</v>
          </cell>
          <cell r="R20">
            <v>0</v>
          </cell>
          <cell r="S20">
            <v>0</v>
          </cell>
          <cell r="T20">
            <v>0</v>
          </cell>
          <cell r="U20" t="str">
            <v>-</v>
          </cell>
          <cell r="V20">
            <v>0</v>
          </cell>
          <cell r="W20">
            <v>0</v>
          </cell>
          <cell r="X20">
            <v>0</v>
          </cell>
          <cell r="Y20">
            <v>0</v>
          </cell>
          <cell r="Z20">
            <v>0</v>
          </cell>
          <cell r="AA20">
            <v>0</v>
          </cell>
          <cell r="AB20">
            <v>0</v>
          </cell>
          <cell r="AC20">
            <v>0</v>
          </cell>
          <cell r="AD20">
            <v>0</v>
          </cell>
        </row>
        <row r="21">
          <cell r="D21">
            <v>76064651056</v>
          </cell>
          <cell r="E21" t="str">
            <v>Vic</v>
          </cell>
          <cell r="F21" t="str">
            <v>Electricity</v>
          </cell>
          <cell r="G21" t="str">
            <v>Distribution</v>
          </cell>
          <cell r="H21" t="str">
            <v>Revenue cap</v>
          </cell>
          <cell r="I21" t="str">
            <v>Calendar</v>
          </cell>
          <cell r="J21" t="str">
            <v>December</v>
          </cell>
          <cell r="K21">
            <v>5</v>
          </cell>
          <cell r="L21">
            <v>5</v>
          </cell>
          <cell r="M21">
            <v>2</v>
          </cell>
          <cell r="N21" t="str">
            <v>2016-20 Distribution Determination</v>
          </cell>
          <cell r="R21" t="str">
            <v>40 Market Street</v>
          </cell>
          <cell r="S21">
            <v>0</v>
          </cell>
          <cell r="T21" t="str">
            <v>MELBOURNE</v>
          </cell>
          <cell r="U21" t="str">
            <v>Vic</v>
          </cell>
          <cell r="V21" t="str">
            <v>3000</v>
          </cell>
          <cell r="W21" t="str">
            <v>Locked Bag 14090</v>
          </cell>
          <cell r="X21">
            <v>0</v>
          </cell>
          <cell r="Y21" t="str">
            <v>MELBOURNE</v>
          </cell>
          <cell r="Z21" t="str">
            <v>VIC</v>
          </cell>
          <cell r="AA21">
            <v>8001</v>
          </cell>
          <cell r="AB21" t="str">
            <v>Hannah Williams</v>
          </cell>
          <cell r="AC21" t="str">
            <v>03 9683 4088</v>
          </cell>
          <cell r="AD21" t="str">
            <v>hwilliams@powercor.com.au</v>
          </cell>
        </row>
        <row r="22">
          <cell r="D22">
            <v>16779340889</v>
          </cell>
          <cell r="E22" t="str">
            <v>Qld</v>
          </cell>
          <cell r="F22" t="str">
            <v>Electricity</v>
          </cell>
          <cell r="G22" t="str">
            <v>Transmission</v>
          </cell>
          <cell r="H22" t="str">
            <v>Revenue cap</v>
          </cell>
          <cell r="I22" t="str">
            <v>Financial</v>
          </cell>
          <cell r="J22" t="str">
            <v>June</v>
          </cell>
          <cell r="K22">
            <v>10</v>
          </cell>
          <cell r="L22">
            <v>5</v>
          </cell>
          <cell r="M22">
            <v>5</v>
          </cell>
          <cell r="N22" t="str">
            <v>transmission determination</v>
          </cell>
          <cell r="R22">
            <v>0</v>
          </cell>
          <cell r="S22">
            <v>0</v>
          </cell>
          <cell r="T22">
            <v>0</v>
          </cell>
          <cell r="U22" t="str">
            <v>NSW</v>
          </cell>
          <cell r="V22">
            <v>0</v>
          </cell>
          <cell r="W22">
            <v>0</v>
          </cell>
          <cell r="X22">
            <v>0</v>
          </cell>
          <cell r="Y22">
            <v>0</v>
          </cell>
          <cell r="Z22">
            <v>0</v>
          </cell>
          <cell r="AA22">
            <v>0</v>
          </cell>
          <cell r="AB22">
            <v>0</v>
          </cell>
          <cell r="AC22">
            <v>0</v>
          </cell>
          <cell r="AD22">
            <v>0</v>
          </cell>
        </row>
        <row r="23">
          <cell r="D23">
            <v>41094482416</v>
          </cell>
          <cell r="E23" t="str">
            <v>SA</v>
          </cell>
          <cell r="F23" t="str">
            <v>Electricity</v>
          </cell>
          <cell r="G23" t="str">
            <v>Transmission</v>
          </cell>
          <cell r="H23" t="str">
            <v>Revenue cap</v>
          </cell>
          <cell r="I23" t="str">
            <v>Financial</v>
          </cell>
          <cell r="J23" t="str">
            <v>June</v>
          </cell>
          <cell r="K23">
            <v>5</v>
          </cell>
          <cell r="L23">
            <v>5</v>
          </cell>
          <cell r="M23">
            <v>5</v>
          </cell>
          <cell r="N23" t="str">
            <v>transmission determination</v>
          </cell>
          <cell r="R23" t="str">
            <v>52-55 East Terrace</v>
          </cell>
          <cell r="S23" t="str">
            <v>Rymill Park</v>
          </cell>
          <cell r="T23" t="str">
            <v>ADELAIDE</v>
          </cell>
          <cell r="U23" t="str">
            <v>SA</v>
          </cell>
          <cell r="V23" t="str">
            <v>5000</v>
          </cell>
          <cell r="W23" t="str">
            <v>PO Box 7096</v>
          </cell>
          <cell r="X23" t="str">
            <v>Hutt Street Post Office</v>
          </cell>
          <cell r="Y23" t="str">
            <v>ADELAIDE</v>
          </cell>
          <cell r="Z23" t="str">
            <v>SA</v>
          </cell>
          <cell r="AA23">
            <v>0</v>
          </cell>
          <cell r="AB23" t="str">
            <v>Bill Jackson</v>
          </cell>
          <cell r="AC23" t="str">
            <v>08 8404 7969</v>
          </cell>
          <cell r="AD23" t="str">
            <v>jackson.bill@electranet.com.au</v>
          </cell>
        </row>
        <row r="24">
          <cell r="D24">
            <v>59253130878</v>
          </cell>
          <cell r="E24" t="str">
            <v>NSW</v>
          </cell>
          <cell r="F24" t="str">
            <v>Electricity</v>
          </cell>
          <cell r="G24" t="str">
            <v>Distribution</v>
          </cell>
          <cell r="H24" t="str">
            <v>Revenue cap</v>
          </cell>
          <cell r="I24" t="str">
            <v>Financial</v>
          </cell>
          <cell r="J24" t="str">
            <v>June</v>
          </cell>
          <cell r="K24">
            <v>5</v>
          </cell>
          <cell r="L24">
            <v>5</v>
          </cell>
          <cell r="M24">
            <v>5</v>
          </cell>
          <cell r="N24" t="str">
            <v>2014-19 Distribution Determination</v>
          </cell>
          <cell r="R24" t="str">
            <v>51 Huntingwood Drive</v>
          </cell>
          <cell r="S24">
            <v>0</v>
          </cell>
          <cell r="T24" t="str">
            <v>HUNTINGWOOD</v>
          </cell>
          <cell r="U24" t="str">
            <v>NSW</v>
          </cell>
          <cell r="V24" t="str">
            <v>2148</v>
          </cell>
          <cell r="W24" t="str">
            <v>PO Box 811</v>
          </cell>
          <cell r="X24">
            <v>0</v>
          </cell>
          <cell r="Y24" t="str">
            <v>SEVEN HILLS</v>
          </cell>
          <cell r="Z24" t="str">
            <v>NSW</v>
          </cell>
          <cell r="AA24">
            <v>0</v>
          </cell>
          <cell r="AB24" t="str">
            <v>Jon Hocking</v>
          </cell>
          <cell r="AC24" t="str">
            <v>02 9853 4386 / 0407 348 156</v>
          </cell>
          <cell r="AD24" t="str">
            <v>Jon.Hocking@Endeavourenergy.com.au</v>
          </cell>
        </row>
        <row r="25">
          <cell r="D25">
            <v>40078849055</v>
          </cell>
          <cell r="E25" t="str">
            <v>Qld</v>
          </cell>
          <cell r="F25" t="str">
            <v>Electricity</v>
          </cell>
          <cell r="G25" t="str">
            <v>Distribution</v>
          </cell>
          <cell r="H25" t="str">
            <v>Revenue cap</v>
          </cell>
          <cell r="I25" t="str">
            <v>Financial</v>
          </cell>
          <cell r="J25" t="str">
            <v>June</v>
          </cell>
          <cell r="K25">
            <v>5</v>
          </cell>
          <cell r="L25">
            <v>5</v>
          </cell>
          <cell r="M25">
            <v>5</v>
          </cell>
          <cell r="N25" t="str">
            <v>2015-20 Distribution Determination</v>
          </cell>
          <cell r="R25" t="str">
            <v>26 Reddacliff Street</v>
          </cell>
          <cell r="S25">
            <v>0</v>
          </cell>
          <cell r="T25" t="str">
            <v>NEWSTEAD</v>
          </cell>
          <cell r="U25" t="str">
            <v>Qld</v>
          </cell>
          <cell r="V25" t="str">
            <v>4006</v>
          </cell>
          <cell r="W25" t="str">
            <v>26 Reddacliff Street</v>
          </cell>
          <cell r="X25">
            <v>0</v>
          </cell>
          <cell r="Y25" t="str">
            <v>NEWSTEAD</v>
          </cell>
          <cell r="Z25" t="str">
            <v>QLD</v>
          </cell>
          <cell r="AA25" t="str">
            <v>4006</v>
          </cell>
          <cell r="AB25" t="str">
            <v>Nicola Roscoe</v>
          </cell>
          <cell r="AC25" t="str">
            <v>07 3664 5891</v>
          </cell>
          <cell r="AD25" t="str">
            <v>nicolaroscoe@energex.com.au</v>
          </cell>
        </row>
        <row r="26">
          <cell r="D26">
            <v>50087646062</v>
          </cell>
          <cell r="E26" t="str">
            <v>Qld</v>
          </cell>
          <cell r="F26" t="str">
            <v>Electricity</v>
          </cell>
          <cell r="G26" t="str">
            <v>Distribution</v>
          </cell>
          <cell r="H26" t="str">
            <v>Revenue cap</v>
          </cell>
          <cell r="I26" t="str">
            <v>Financial</v>
          </cell>
          <cell r="J26" t="str">
            <v>June</v>
          </cell>
          <cell r="K26">
            <v>5</v>
          </cell>
          <cell r="L26">
            <v>5</v>
          </cell>
          <cell r="M26">
            <v>5</v>
          </cell>
          <cell r="N26" t="str">
            <v>2015-20 Distribution Determination</v>
          </cell>
          <cell r="R26" t="str">
            <v>22 Walker Street</v>
          </cell>
          <cell r="S26">
            <v>0</v>
          </cell>
          <cell r="T26" t="str">
            <v>TOWNSVILLE</v>
          </cell>
          <cell r="U26" t="str">
            <v>Qld</v>
          </cell>
          <cell r="V26" t="str">
            <v>4810</v>
          </cell>
          <cell r="W26" t="str">
            <v>Po Box 264</v>
          </cell>
          <cell r="Y26" t="str">
            <v>FORTITUDE VALLEY</v>
          </cell>
          <cell r="Z26" t="str">
            <v>QLD</v>
          </cell>
          <cell r="AA26">
            <v>4006</v>
          </cell>
          <cell r="AB26" t="str">
            <v>Jenny Doyle, Group Manager Regulatory Affairs</v>
          </cell>
          <cell r="AC26" t="str">
            <v>(07) 3851 6416</v>
          </cell>
          <cell r="AD26" t="str">
            <v>jenny.doyle@ergon.com.au</v>
          </cell>
        </row>
        <row r="27">
          <cell r="D27">
            <v>37428185226</v>
          </cell>
          <cell r="E27" t="str">
            <v>NSW</v>
          </cell>
          <cell r="F27" t="str">
            <v>Electricity</v>
          </cell>
          <cell r="G27" t="str">
            <v>Distribution</v>
          </cell>
          <cell r="H27" t="str">
            <v>Revenue cap</v>
          </cell>
          <cell r="I27" t="str">
            <v>Financial</v>
          </cell>
          <cell r="J27" t="str">
            <v>June</v>
          </cell>
          <cell r="K27">
            <v>5</v>
          </cell>
          <cell r="L27">
            <v>5</v>
          </cell>
          <cell r="M27">
            <v>5</v>
          </cell>
          <cell r="N27" t="str">
            <v>2014-19 Distribution Determination</v>
          </cell>
          <cell r="R27" t="str">
            <v>8 Buller Street</v>
          </cell>
          <cell r="S27">
            <v>0</v>
          </cell>
          <cell r="T27" t="str">
            <v>PORT MACQUARIE</v>
          </cell>
          <cell r="U27" t="str">
            <v>NSW</v>
          </cell>
          <cell r="V27">
            <v>0</v>
          </cell>
          <cell r="W27" t="str">
            <v>PO Box 5730</v>
          </cell>
          <cell r="X27">
            <v>0</v>
          </cell>
          <cell r="Y27" t="str">
            <v>PORT MACQUARIE</v>
          </cell>
          <cell r="Z27" t="str">
            <v>NSW</v>
          </cell>
          <cell r="AB27" t="str">
            <v>Catherine Waddell</v>
          </cell>
          <cell r="AC27" t="str">
            <v>02 6338 3553</v>
          </cell>
          <cell r="AD27" t="str">
            <v>catherine.waddell@essentialenergy.com.au</v>
          </cell>
        </row>
        <row r="28">
          <cell r="D28">
            <v>82064651083</v>
          </cell>
          <cell r="E28" t="str">
            <v>Vic</v>
          </cell>
          <cell r="F28" t="str">
            <v>Electricity</v>
          </cell>
          <cell r="G28" t="str">
            <v>Distribution</v>
          </cell>
          <cell r="H28" t="str">
            <v>Revenue cap</v>
          </cell>
          <cell r="I28" t="str">
            <v>Calendar</v>
          </cell>
          <cell r="J28" t="str">
            <v>December</v>
          </cell>
          <cell r="K28">
            <v>5</v>
          </cell>
          <cell r="L28">
            <v>5</v>
          </cell>
          <cell r="M28">
            <v>2</v>
          </cell>
          <cell r="N28" t="str">
            <v>2016-20 Distribution Determination</v>
          </cell>
          <cell r="R28" t="str">
            <v>Level 16</v>
          </cell>
          <cell r="S28" t="str">
            <v>567 Collins Street</v>
          </cell>
          <cell r="T28" t="str">
            <v>MELBOURNE</v>
          </cell>
          <cell r="U28" t="str">
            <v>VIC</v>
          </cell>
          <cell r="V28" t="str">
            <v>3000</v>
          </cell>
          <cell r="W28" t="str">
            <v>PO Box 16182</v>
          </cell>
          <cell r="Y28" t="str">
            <v>MELBOURNE</v>
          </cell>
          <cell r="Z28" t="str">
            <v>VIC</v>
          </cell>
          <cell r="AA28">
            <v>8001</v>
          </cell>
          <cell r="AB28" t="str">
            <v>Robert McMillan</v>
          </cell>
          <cell r="AC28" t="str">
            <v>03 9173 7000</v>
          </cell>
          <cell r="AD28" t="str">
            <v>robert.mcmillan@jemena.com.au</v>
          </cell>
        </row>
        <row r="29">
          <cell r="D29">
            <v>79181207909</v>
          </cell>
          <cell r="E29" t="str">
            <v>SA</v>
          </cell>
          <cell r="F29" t="str">
            <v>Electricity</v>
          </cell>
          <cell r="G29" t="str">
            <v>Transmission</v>
          </cell>
          <cell r="H29" t="str">
            <v>Revenue cap</v>
          </cell>
          <cell r="I29" t="str">
            <v>Financial</v>
          </cell>
          <cell r="J29" t="str">
            <v>June</v>
          </cell>
          <cell r="K29">
            <v>5</v>
          </cell>
          <cell r="L29">
            <v>5</v>
          </cell>
          <cell r="M29">
            <v>5</v>
          </cell>
          <cell r="N29" t="str">
            <v>transmission determination</v>
          </cell>
          <cell r="R29">
            <v>0</v>
          </cell>
          <cell r="S29">
            <v>0</v>
          </cell>
          <cell r="T29">
            <v>0</v>
          </cell>
          <cell r="U29">
            <v>0</v>
          </cell>
          <cell r="V29">
            <v>0</v>
          </cell>
          <cell r="W29">
            <v>0</v>
          </cell>
          <cell r="X29">
            <v>0</v>
          </cell>
          <cell r="Y29">
            <v>0</v>
          </cell>
          <cell r="Z29">
            <v>0</v>
          </cell>
          <cell r="AA29">
            <v>0</v>
          </cell>
          <cell r="AB29">
            <v>0</v>
          </cell>
          <cell r="AC29">
            <v>0</v>
          </cell>
          <cell r="AD29">
            <v>0</v>
          </cell>
        </row>
        <row r="30">
          <cell r="D30">
            <v>89064651109</v>
          </cell>
          <cell r="E30" t="str">
            <v>Vic</v>
          </cell>
          <cell r="F30" t="str">
            <v>Electricity</v>
          </cell>
          <cell r="G30" t="str">
            <v>Distribution</v>
          </cell>
          <cell r="H30" t="str">
            <v>Revenue cap</v>
          </cell>
          <cell r="I30" t="str">
            <v>Calendar</v>
          </cell>
          <cell r="J30" t="str">
            <v>December</v>
          </cell>
          <cell r="K30">
            <v>5</v>
          </cell>
          <cell r="L30">
            <v>5</v>
          </cell>
          <cell r="M30">
            <v>2</v>
          </cell>
          <cell r="N30" t="str">
            <v>2016-20 Distribution Determination</v>
          </cell>
          <cell r="R30" t="str">
            <v>40 Market Street</v>
          </cell>
          <cell r="S30">
            <v>0</v>
          </cell>
          <cell r="T30" t="str">
            <v>MELBOURNE</v>
          </cell>
          <cell r="U30" t="str">
            <v>Vic</v>
          </cell>
          <cell r="V30" t="str">
            <v>3000</v>
          </cell>
          <cell r="W30" t="str">
            <v>Locked bag 14090</v>
          </cell>
          <cell r="X30">
            <v>0</v>
          </cell>
          <cell r="Y30" t="str">
            <v>MELBOURNE</v>
          </cell>
          <cell r="Z30" t="str">
            <v>VIC</v>
          </cell>
          <cell r="AA30">
            <v>3001</v>
          </cell>
          <cell r="AB30" t="str">
            <v>Hannah Williams</v>
          </cell>
          <cell r="AC30" t="str">
            <v>03 9683 4088</v>
          </cell>
          <cell r="AD30" t="str">
            <v>hwilliams@powercor.com.au</v>
          </cell>
        </row>
        <row r="31">
          <cell r="D31">
            <v>82078849233</v>
          </cell>
          <cell r="E31" t="str">
            <v>Qld</v>
          </cell>
          <cell r="F31" t="str">
            <v>Electricity</v>
          </cell>
          <cell r="G31" t="str">
            <v>Transmission</v>
          </cell>
          <cell r="H31" t="str">
            <v>Revenue cap</v>
          </cell>
          <cell r="I31" t="str">
            <v>Financial</v>
          </cell>
          <cell r="J31" t="str">
            <v>June</v>
          </cell>
          <cell r="K31">
            <v>5</v>
          </cell>
          <cell r="L31">
            <v>5</v>
          </cell>
          <cell r="M31">
            <v>5</v>
          </cell>
          <cell r="N31" t="str">
            <v>transmission determination</v>
          </cell>
          <cell r="R31" t="str">
            <v>33 Harold St</v>
          </cell>
          <cell r="S31">
            <v>0</v>
          </cell>
          <cell r="T31" t="str">
            <v>VIRGINIA</v>
          </cell>
          <cell r="U31" t="str">
            <v>Qld</v>
          </cell>
          <cell r="V31" t="str">
            <v>4014</v>
          </cell>
          <cell r="W31" t="str">
            <v>PO Box 1193</v>
          </cell>
          <cell r="X31">
            <v>0</v>
          </cell>
          <cell r="Y31" t="str">
            <v>VIRGINIA</v>
          </cell>
          <cell r="Z31" t="str">
            <v>QLD</v>
          </cell>
          <cell r="AA31">
            <v>4014</v>
          </cell>
          <cell r="AB31" t="str">
            <v>Jennifer Harris</v>
          </cell>
          <cell r="AC31" t="str">
            <v>07 3860 2667</v>
          </cell>
          <cell r="AD31" t="str">
            <v>jharris@powerlink.com.au</v>
          </cell>
        </row>
        <row r="32">
          <cell r="D32">
            <v>22222222222</v>
          </cell>
          <cell r="E32" t="str">
            <v>-</v>
          </cell>
          <cell r="F32" t="str">
            <v>Gas</v>
          </cell>
          <cell r="G32" t="str">
            <v>Distribution</v>
          </cell>
          <cell r="H32" t="str">
            <v>?</v>
          </cell>
          <cell r="I32">
            <v>0</v>
          </cell>
          <cell r="J32">
            <v>0</v>
          </cell>
          <cell r="K32">
            <v>5</v>
          </cell>
          <cell r="L32">
            <v>5</v>
          </cell>
          <cell r="M32" t="str">
            <v>x</v>
          </cell>
          <cell r="N32" t="str">
            <v>n/a</v>
          </cell>
          <cell r="R32">
            <v>0</v>
          </cell>
          <cell r="S32">
            <v>0</v>
          </cell>
          <cell r="T32">
            <v>0</v>
          </cell>
          <cell r="U32" t="str">
            <v>-</v>
          </cell>
          <cell r="V32">
            <v>0</v>
          </cell>
          <cell r="W32">
            <v>0</v>
          </cell>
          <cell r="X32">
            <v>0</v>
          </cell>
          <cell r="Y32">
            <v>0</v>
          </cell>
          <cell r="Z32">
            <v>0</v>
          </cell>
          <cell r="AA32">
            <v>0</v>
          </cell>
          <cell r="AB32">
            <v>0</v>
          </cell>
          <cell r="AC32">
            <v>0</v>
          </cell>
          <cell r="AD32">
            <v>0</v>
          </cell>
        </row>
        <row r="33">
          <cell r="D33" t="str">
            <v>009 737 393</v>
          </cell>
          <cell r="E33" t="str">
            <v>Qld</v>
          </cell>
          <cell r="F33" t="str">
            <v>Gas</v>
          </cell>
          <cell r="G33" t="str">
            <v>Distribution</v>
          </cell>
          <cell r="H33" t="str">
            <v>?</v>
          </cell>
          <cell r="I33" t="str">
            <v>Financial</v>
          </cell>
          <cell r="J33" t="str">
            <v>June</v>
          </cell>
          <cell r="K33">
            <v>5</v>
          </cell>
          <cell r="L33">
            <v>5</v>
          </cell>
          <cell r="M33" t="str">
            <v>x</v>
          </cell>
          <cell r="N33" t="str">
            <v>n/a</v>
          </cell>
          <cell r="R33">
            <v>0</v>
          </cell>
          <cell r="S33">
            <v>0</v>
          </cell>
          <cell r="T33">
            <v>0</v>
          </cell>
          <cell r="U33">
            <v>0</v>
          </cell>
          <cell r="V33">
            <v>0</v>
          </cell>
          <cell r="W33">
            <v>0</v>
          </cell>
          <cell r="X33">
            <v>0</v>
          </cell>
          <cell r="Y33">
            <v>0</v>
          </cell>
          <cell r="Z33">
            <v>0</v>
          </cell>
          <cell r="AA33">
            <v>0</v>
          </cell>
          <cell r="AB33">
            <v>0</v>
          </cell>
          <cell r="AC33">
            <v>0</v>
          </cell>
          <cell r="AD33">
            <v>0</v>
          </cell>
        </row>
        <row r="34">
          <cell r="D34">
            <v>13332330749</v>
          </cell>
          <cell r="E34" t="str">
            <v>SA</v>
          </cell>
          <cell r="F34" t="str">
            <v>Electricity</v>
          </cell>
          <cell r="G34" t="str">
            <v>Distribution</v>
          </cell>
          <cell r="H34" t="str">
            <v>Revenue cap</v>
          </cell>
          <cell r="I34" t="str">
            <v>Financial</v>
          </cell>
          <cell r="J34" t="str">
            <v>June</v>
          </cell>
          <cell r="K34">
            <v>5</v>
          </cell>
          <cell r="L34">
            <v>5</v>
          </cell>
          <cell r="M34">
            <v>5</v>
          </cell>
          <cell r="N34" t="str">
            <v>2015-20 Distribution Determination</v>
          </cell>
          <cell r="R34" t="str">
            <v>1 Anzac Highway</v>
          </cell>
          <cell r="S34">
            <v>0</v>
          </cell>
          <cell r="T34" t="str">
            <v>KESWICK</v>
          </cell>
          <cell r="U34" t="str">
            <v>SA</v>
          </cell>
          <cell r="V34" t="str">
            <v>5035</v>
          </cell>
          <cell r="W34" t="str">
            <v>GPO Box 77</v>
          </cell>
          <cell r="X34">
            <v>0</v>
          </cell>
          <cell r="Y34" t="str">
            <v>ADELAIDE</v>
          </cell>
          <cell r="Z34" t="str">
            <v>SA</v>
          </cell>
          <cell r="AA34">
            <v>0</v>
          </cell>
          <cell r="AB34" t="str">
            <v>Damien O'Connor</v>
          </cell>
          <cell r="AC34" t="str">
            <v>08 8404 5066</v>
          </cell>
          <cell r="AD34" t="str">
            <v>damien.oconnor@sapowernetworks.com.au</v>
          </cell>
        </row>
        <row r="35">
          <cell r="D35">
            <v>24167357299</v>
          </cell>
          <cell r="E35" t="str">
            <v>Tas</v>
          </cell>
          <cell r="F35" t="str">
            <v>Electricity</v>
          </cell>
          <cell r="G35" t="str">
            <v>Distribution</v>
          </cell>
          <cell r="H35" t="str">
            <v>Revenue cap</v>
          </cell>
          <cell r="I35" t="str">
            <v>Financial</v>
          </cell>
          <cell r="J35" t="str">
            <v>June</v>
          </cell>
          <cell r="K35">
            <v>5</v>
          </cell>
          <cell r="L35">
            <v>5</v>
          </cell>
          <cell r="M35">
            <v>5</v>
          </cell>
          <cell r="N35" t="str">
            <v>distribution determination</v>
          </cell>
          <cell r="R35" t="str">
            <v>21 Kirksway Place</v>
          </cell>
          <cell r="S35">
            <v>0</v>
          </cell>
          <cell r="T35" t="str">
            <v>HOBART</v>
          </cell>
          <cell r="U35" t="str">
            <v>Tas</v>
          </cell>
          <cell r="V35" t="str">
            <v>7000</v>
          </cell>
          <cell r="W35" t="str">
            <v>GPO Box 191</v>
          </cell>
          <cell r="X35">
            <v>0</v>
          </cell>
          <cell r="Y35" t="str">
            <v>HOBART</v>
          </cell>
          <cell r="Z35" t="str">
            <v>Tas</v>
          </cell>
          <cell r="AA35">
            <v>0</v>
          </cell>
          <cell r="AB35" t="str">
            <v>Leigh Mayne</v>
          </cell>
          <cell r="AC35" t="str">
            <v>03 6270 3691</v>
          </cell>
          <cell r="AD35" t="str">
            <v>rrp2012@auroraenergy.com.au</v>
          </cell>
        </row>
        <row r="36">
          <cell r="D36">
            <v>24167357299</v>
          </cell>
          <cell r="E36" t="str">
            <v>Tas</v>
          </cell>
          <cell r="F36" t="str">
            <v>Electricity</v>
          </cell>
          <cell r="G36" t="str">
            <v>Transmission</v>
          </cell>
          <cell r="H36" t="str">
            <v>Revenue cap</v>
          </cell>
          <cell r="I36" t="str">
            <v>Financial</v>
          </cell>
          <cell r="J36" t="str">
            <v>March</v>
          </cell>
          <cell r="K36">
            <v>5</v>
          </cell>
          <cell r="L36">
            <v>5</v>
          </cell>
          <cell r="M36">
            <v>5</v>
          </cell>
          <cell r="N36" t="str">
            <v>transmission determination</v>
          </cell>
          <cell r="R36" t="str">
            <v>1-7 Maria Street</v>
          </cell>
          <cell r="S36">
            <v>0</v>
          </cell>
          <cell r="T36" t="str">
            <v>LENAH VALLEY</v>
          </cell>
          <cell r="U36" t="str">
            <v>Tas</v>
          </cell>
          <cell r="V36" t="str">
            <v>7008</v>
          </cell>
          <cell r="W36" t="str">
            <v>PO Box 606</v>
          </cell>
          <cell r="X36">
            <v>0</v>
          </cell>
          <cell r="Y36" t="str">
            <v>MOONAH</v>
          </cell>
          <cell r="Z36" t="str">
            <v>Tas</v>
          </cell>
          <cell r="AA36">
            <v>0</v>
          </cell>
          <cell r="AB36" t="str">
            <v>Heath Dillon</v>
          </cell>
          <cell r="AC36" t="str">
            <v>03 6274 3664</v>
          </cell>
          <cell r="AD36" t="str">
            <v>heath.dillon@transend.com.au</v>
          </cell>
        </row>
        <row r="37">
          <cell r="D37">
            <v>19622755774</v>
          </cell>
          <cell r="E37" t="str">
            <v>NSW</v>
          </cell>
          <cell r="F37" t="str">
            <v>Electricity</v>
          </cell>
          <cell r="G37" t="str">
            <v>Transmission</v>
          </cell>
          <cell r="H37" t="str">
            <v>Revenue cap</v>
          </cell>
          <cell r="I37" t="str">
            <v>Financial</v>
          </cell>
          <cell r="J37" t="str">
            <v>June</v>
          </cell>
          <cell r="K37">
            <v>5</v>
          </cell>
          <cell r="L37">
            <v>5</v>
          </cell>
          <cell r="M37">
            <v>5</v>
          </cell>
          <cell r="N37" t="str">
            <v>transmission determination</v>
          </cell>
          <cell r="R37" t="str">
            <v>180 Thomas Street</v>
          </cell>
          <cell r="S37">
            <v>0</v>
          </cell>
          <cell r="T37" t="str">
            <v>HAYMARKET</v>
          </cell>
          <cell r="U37" t="str">
            <v>NSW</v>
          </cell>
          <cell r="V37" t="str">
            <v>2000</v>
          </cell>
          <cell r="W37" t="str">
            <v>PO Box A1000</v>
          </cell>
          <cell r="X37">
            <v>0</v>
          </cell>
          <cell r="Y37" t="str">
            <v>SYDNEY SOUTH</v>
          </cell>
          <cell r="Z37" t="str">
            <v>NSW</v>
          </cell>
          <cell r="AA37">
            <v>0</v>
          </cell>
          <cell r="AB37" t="str">
            <v>Andrew Kingsmill</v>
          </cell>
          <cell r="AC37" t="str">
            <v>02 9284 3149</v>
          </cell>
          <cell r="AD37" t="str">
            <v>andrew.kingsmill@transgrid.com.au</v>
          </cell>
        </row>
        <row r="38">
          <cell r="D38">
            <v>70064651029</v>
          </cell>
          <cell r="E38" t="str">
            <v>Vic</v>
          </cell>
          <cell r="F38" t="str">
            <v>Electricity</v>
          </cell>
          <cell r="G38" t="str">
            <v>Distribution</v>
          </cell>
          <cell r="H38" t="str">
            <v>Revenue cap</v>
          </cell>
          <cell r="I38" t="str">
            <v>Calendar</v>
          </cell>
          <cell r="J38" t="str">
            <v>December</v>
          </cell>
          <cell r="K38">
            <v>5</v>
          </cell>
          <cell r="L38">
            <v>5</v>
          </cell>
          <cell r="M38">
            <v>2</v>
          </cell>
          <cell r="N38" t="str">
            <v>2016-20 Distribution Determination</v>
          </cell>
          <cell r="R38" t="str">
            <v>6 Nexus Court</v>
          </cell>
          <cell r="S38">
            <v>0</v>
          </cell>
          <cell r="T38" t="str">
            <v>MULGRAVE</v>
          </cell>
          <cell r="U38" t="str">
            <v>Vic</v>
          </cell>
          <cell r="V38" t="str">
            <v>3170</v>
          </cell>
          <cell r="W38" t="str">
            <v>PO Box 449</v>
          </cell>
          <cell r="X38">
            <v>0</v>
          </cell>
          <cell r="Y38" t="str">
            <v>MOUNT WAVERLEY</v>
          </cell>
          <cell r="Z38" t="str">
            <v>VIC</v>
          </cell>
          <cell r="AA38">
            <v>0</v>
          </cell>
          <cell r="AB38" t="str">
            <v>Mathew Abraham</v>
          </cell>
          <cell r="AC38" t="str">
            <v>03 8846 9758</v>
          </cell>
          <cell r="AD38" t="str">
            <v>mathew.abraham@ue.com.au</v>
          </cell>
        </row>
        <row r="39">
          <cell r="D39">
            <v>33333333666</v>
          </cell>
          <cell r="E39" t="str">
            <v>Vic</v>
          </cell>
          <cell r="F39" t="str">
            <v>Electricity</v>
          </cell>
          <cell r="G39" t="str">
            <v>Distribution</v>
          </cell>
          <cell r="H39" t="str">
            <v>?</v>
          </cell>
          <cell r="I39" t="str">
            <v>Calendar</v>
          </cell>
          <cell r="J39">
            <v>0</v>
          </cell>
          <cell r="K39">
            <v>5</v>
          </cell>
          <cell r="L39">
            <v>5</v>
          </cell>
          <cell r="M39" t="str">
            <v>x</v>
          </cell>
          <cell r="N39" t="str">
            <v>distribution determination</v>
          </cell>
          <cell r="R39">
            <v>0</v>
          </cell>
          <cell r="S39">
            <v>0</v>
          </cell>
          <cell r="T39">
            <v>0</v>
          </cell>
          <cell r="U39" t="str">
            <v>Vic</v>
          </cell>
          <cell r="V39">
            <v>0</v>
          </cell>
          <cell r="W39">
            <v>0</v>
          </cell>
          <cell r="X39">
            <v>0</v>
          </cell>
          <cell r="Y39">
            <v>0</v>
          </cell>
          <cell r="Z39">
            <v>0</v>
          </cell>
          <cell r="AA39">
            <v>0</v>
          </cell>
          <cell r="AB39">
            <v>0</v>
          </cell>
          <cell r="AC39">
            <v>0</v>
          </cell>
          <cell r="AD39">
            <v>0</v>
          </cell>
        </row>
        <row r="40">
          <cell r="D40">
            <v>33333333333</v>
          </cell>
          <cell r="E40" t="str">
            <v>Vic</v>
          </cell>
          <cell r="F40" t="str">
            <v>Electricity</v>
          </cell>
          <cell r="G40" t="str">
            <v>Distribution</v>
          </cell>
          <cell r="H40" t="str">
            <v>?</v>
          </cell>
          <cell r="I40" t="str">
            <v>Calendar</v>
          </cell>
          <cell r="J40">
            <v>0</v>
          </cell>
          <cell r="K40">
            <v>5</v>
          </cell>
          <cell r="L40">
            <v>5</v>
          </cell>
          <cell r="M40" t="str">
            <v>x</v>
          </cell>
          <cell r="N40" t="str">
            <v>distribution determination</v>
          </cell>
          <cell r="R40">
            <v>0</v>
          </cell>
          <cell r="S40">
            <v>0</v>
          </cell>
          <cell r="T40">
            <v>0</v>
          </cell>
          <cell r="U40" t="str">
            <v>Vic</v>
          </cell>
          <cell r="V40">
            <v>0</v>
          </cell>
          <cell r="W40">
            <v>0</v>
          </cell>
          <cell r="X40">
            <v>0</v>
          </cell>
          <cell r="Y40">
            <v>0</v>
          </cell>
          <cell r="Z40">
            <v>0</v>
          </cell>
          <cell r="AA40">
            <v>0</v>
          </cell>
          <cell r="AB40">
            <v>0</v>
          </cell>
          <cell r="AC40">
            <v>0</v>
          </cell>
          <cell r="AD40">
            <v>0</v>
          </cell>
        </row>
        <row r="41">
          <cell r="D41">
            <v>18540492861</v>
          </cell>
          <cell r="E41" t="str">
            <v>WA</v>
          </cell>
          <cell r="F41" t="str">
            <v>Electricity</v>
          </cell>
          <cell r="G41" t="str">
            <v>Distribution</v>
          </cell>
          <cell r="H41" t="str">
            <v>Revenue cap</v>
          </cell>
          <cell r="I41" t="str">
            <v>Financial</v>
          </cell>
          <cell r="J41" t="str">
            <v>June</v>
          </cell>
          <cell r="K41">
            <v>5</v>
          </cell>
          <cell r="L41">
            <v>4</v>
          </cell>
          <cell r="M41" t="str">
            <v>x</v>
          </cell>
          <cell r="N41" t="str">
            <v>distribution determination</v>
          </cell>
          <cell r="R41">
            <v>0</v>
          </cell>
          <cell r="S41">
            <v>0</v>
          </cell>
          <cell r="T41">
            <v>0</v>
          </cell>
          <cell r="U41" t="str">
            <v>WA</v>
          </cell>
          <cell r="V41">
            <v>0</v>
          </cell>
          <cell r="W41">
            <v>0</v>
          </cell>
          <cell r="X41">
            <v>0</v>
          </cell>
          <cell r="Y41">
            <v>0</v>
          </cell>
          <cell r="Z41">
            <v>0</v>
          </cell>
          <cell r="AA41">
            <v>0</v>
          </cell>
          <cell r="AB41" t="str">
            <v>Judy Hunter</v>
          </cell>
          <cell r="AC41" t="str">
            <v>08 9326 6239</v>
          </cell>
          <cell r="AD41">
            <v>0</v>
          </cell>
        </row>
        <row r="42">
          <cell r="D42">
            <v>18540492861</v>
          </cell>
          <cell r="E42" t="str">
            <v>WA</v>
          </cell>
          <cell r="F42" t="str">
            <v>Electricity</v>
          </cell>
          <cell r="G42" t="str">
            <v>Transmission</v>
          </cell>
          <cell r="H42" t="str">
            <v>Revenue cap</v>
          </cell>
          <cell r="I42" t="str">
            <v>Financial</v>
          </cell>
          <cell r="J42" t="str">
            <v>June</v>
          </cell>
          <cell r="K42">
            <v>5</v>
          </cell>
          <cell r="L42">
            <v>4</v>
          </cell>
          <cell r="M42" t="str">
            <v>x</v>
          </cell>
          <cell r="N42" t="str">
            <v>transmission determination</v>
          </cell>
          <cell r="R42">
            <v>0</v>
          </cell>
          <cell r="S42">
            <v>0</v>
          </cell>
          <cell r="T42">
            <v>0</v>
          </cell>
          <cell r="U42" t="str">
            <v>WA</v>
          </cell>
          <cell r="V42">
            <v>0</v>
          </cell>
          <cell r="W42">
            <v>0</v>
          </cell>
          <cell r="X42">
            <v>0</v>
          </cell>
          <cell r="Y42">
            <v>0</v>
          </cell>
          <cell r="Z42">
            <v>0</v>
          </cell>
          <cell r="AA42">
            <v>0</v>
          </cell>
          <cell r="AB42" t="str">
            <v>Judy Hunter</v>
          </cell>
          <cell r="AC42" t="str">
            <v>08 9326 6239</v>
          </cell>
          <cell r="AD42">
            <v>0</v>
          </cell>
        </row>
        <row r="48">
          <cell r="E48" t="str">
            <v>2015</v>
          </cell>
        </row>
        <row r="49">
          <cell r="E49" t="str">
            <v>2015</v>
          </cell>
        </row>
        <row r="50">
          <cell r="E50">
            <v>0</v>
          </cell>
        </row>
        <row r="51">
          <cell r="E51" t="str">
            <v>2015</v>
          </cell>
        </row>
        <row r="52">
          <cell r="E52" t="str">
            <v>2020</v>
          </cell>
        </row>
        <row r="53">
          <cell r="E53" t="str">
            <v>2020</v>
          </cell>
        </row>
        <row r="54">
          <cell r="E54" t="str">
            <v>2015</v>
          </cell>
        </row>
        <row r="55">
          <cell r="E55" t="str">
            <v>2020</v>
          </cell>
        </row>
        <row r="66">
          <cell r="B66" t="str">
            <v>After appeal</v>
          </cell>
          <cell r="E66">
            <v>1</v>
          </cell>
          <cell r="F66" t="str">
            <v>FRCP_y1</v>
          </cell>
          <cell r="G66">
            <v>1</v>
          </cell>
          <cell r="H66" t="str">
            <v>CRCP_y1</v>
          </cell>
          <cell r="J66" t="str">
            <v>2005-06</v>
          </cell>
          <cell r="K66">
            <v>2006</v>
          </cell>
        </row>
        <row r="67">
          <cell r="B67" t="str">
            <v>Draft decision</v>
          </cell>
          <cell r="E67">
            <v>2</v>
          </cell>
          <cell r="F67" t="str">
            <v>FRCP_y2</v>
          </cell>
          <cell r="G67">
            <v>2</v>
          </cell>
          <cell r="H67" t="str">
            <v>CRCP_y2</v>
          </cell>
          <cell r="J67" t="str">
            <v>2006-07</v>
          </cell>
          <cell r="K67">
            <v>2007</v>
          </cell>
        </row>
        <row r="68">
          <cell r="B68" t="str">
            <v>Final decision</v>
          </cell>
          <cell r="E68">
            <v>3</v>
          </cell>
          <cell r="F68" t="str">
            <v>FRCP_y3</v>
          </cell>
          <cell r="G68">
            <v>3</v>
          </cell>
          <cell r="H68" t="str">
            <v>CRCP_y3</v>
          </cell>
          <cell r="J68" t="str">
            <v>2007-08</v>
          </cell>
          <cell r="K68" t="str">
            <v>2008</v>
          </cell>
        </row>
        <row r="69">
          <cell r="B69" t="str">
            <v>Pass through decision</v>
          </cell>
          <cell r="E69">
            <v>4</v>
          </cell>
          <cell r="F69" t="str">
            <v>FRCP_y4</v>
          </cell>
          <cell r="G69">
            <v>4</v>
          </cell>
          <cell r="H69" t="str">
            <v>CRCP_y4</v>
          </cell>
          <cell r="J69" t="str">
            <v>2008-09</v>
          </cell>
          <cell r="K69" t="str">
            <v>2009</v>
          </cell>
        </row>
        <row r="70">
          <cell r="B70" t="str">
            <v>PTRM annual update</v>
          </cell>
          <cell r="E70">
            <v>5</v>
          </cell>
          <cell r="F70" t="str">
            <v>FRCP_y5</v>
          </cell>
          <cell r="G70">
            <v>5</v>
          </cell>
          <cell r="H70" t="str">
            <v>CRCP_y5</v>
          </cell>
          <cell r="J70" t="str">
            <v>2009-10</v>
          </cell>
          <cell r="K70" t="str">
            <v>2010</v>
          </cell>
        </row>
        <row r="71">
          <cell r="B71" t="str">
            <v>PTRM interim update 1</v>
          </cell>
          <cell r="E71">
            <v>6</v>
          </cell>
          <cell r="F71" t="str">
            <v>FRCP_y6</v>
          </cell>
          <cell r="G71">
            <v>6</v>
          </cell>
          <cell r="H71" t="str">
            <v>CRCP_y6</v>
          </cell>
          <cell r="J71" t="str">
            <v>2010-11</v>
          </cell>
          <cell r="K71" t="str">
            <v>2011</v>
          </cell>
        </row>
        <row r="72">
          <cell r="B72" t="str">
            <v>PTRM interim update 2</v>
          </cell>
          <cell r="E72">
            <v>7</v>
          </cell>
          <cell r="F72" t="str">
            <v>FRCP_y7</v>
          </cell>
          <cell r="G72">
            <v>7</v>
          </cell>
          <cell r="H72" t="str">
            <v>CRCP_y7</v>
          </cell>
          <cell r="J72" t="str">
            <v>2011-12</v>
          </cell>
          <cell r="K72" t="str">
            <v>2012</v>
          </cell>
        </row>
        <row r="73">
          <cell r="B73" t="str">
            <v>PTRM interim update 3</v>
          </cell>
          <cell r="E73">
            <v>8</v>
          </cell>
          <cell r="F73" t="str">
            <v>FRCP_y8</v>
          </cell>
          <cell r="G73">
            <v>8</v>
          </cell>
          <cell r="H73" t="str">
            <v>CRCP_y8</v>
          </cell>
          <cell r="J73" t="str">
            <v>2012-13</v>
          </cell>
          <cell r="K73" t="str">
            <v>2013</v>
          </cell>
        </row>
        <row r="74">
          <cell r="B74" t="str">
            <v>PTRM interim update 4</v>
          </cell>
          <cell r="E74">
            <v>9</v>
          </cell>
          <cell r="F74" t="str">
            <v>FRCP_y9</v>
          </cell>
          <cell r="G74">
            <v>9</v>
          </cell>
          <cell r="H74" t="str">
            <v>CRCP_y9</v>
          </cell>
          <cell r="J74" t="str">
            <v>2013-14</v>
          </cell>
          <cell r="K74" t="str">
            <v>2014</v>
          </cell>
        </row>
        <row r="75">
          <cell r="B75" t="str">
            <v>Regulatory proposal</v>
          </cell>
          <cell r="E75">
            <v>10</v>
          </cell>
          <cell r="F75" t="str">
            <v>FRCP_y10</v>
          </cell>
          <cell r="G75">
            <v>10</v>
          </cell>
          <cell r="H75" t="str">
            <v>CRCP_y10</v>
          </cell>
          <cell r="J75" t="str">
            <v>2014-15</v>
          </cell>
          <cell r="K75" t="str">
            <v>2015</v>
          </cell>
        </row>
        <row r="76">
          <cell r="B76" t="str">
            <v>Reporting</v>
          </cell>
          <cell r="J76" t="str">
            <v>2015-16</v>
          </cell>
          <cell r="K76" t="str">
            <v>2016</v>
          </cell>
        </row>
        <row r="77">
          <cell r="B77" t="str">
            <v>Revised regulatory proposal</v>
          </cell>
          <cell r="J77" t="str">
            <v>2016-17</v>
          </cell>
          <cell r="K77" t="str">
            <v>2017</v>
          </cell>
        </row>
        <row r="78">
          <cell r="B78" t="str">
            <v>RFM annual update</v>
          </cell>
          <cell r="J78" t="str">
            <v>2017-18</v>
          </cell>
          <cell r="K78" t="str">
            <v>2018</v>
          </cell>
        </row>
        <row r="79">
          <cell r="B79" t="str">
            <v>WACC annual update</v>
          </cell>
          <cell r="F79" t="str">
            <v>2014-15</v>
          </cell>
          <cell r="H79">
            <v>1</v>
          </cell>
          <cell r="J79" t="str">
            <v>2018-19</v>
          </cell>
          <cell r="K79">
            <v>2019</v>
          </cell>
        </row>
        <row r="80">
          <cell r="D80" t="str">
            <v>2016-17</v>
          </cell>
          <cell r="F80" t="str">
            <v>2013-14</v>
          </cell>
          <cell r="H80">
            <v>2</v>
          </cell>
          <cell r="J80" t="str">
            <v>2019-20</v>
          </cell>
          <cell r="K80" t="str">
            <v>2020</v>
          </cell>
        </row>
        <row r="81">
          <cell r="D81" t="str">
            <v>2017-18</v>
          </cell>
          <cell r="F81" t="str">
            <v>2012-13</v>
          </cell>
          <cell r="H81">
            <v>3</v>
          </cell>
        </row>
        <row r="82">
          <cell r="B82" t="str">
            <v>Actual</v>
          </cell>
          <cell r="D82" t="str">
            <v>2018-19</v>
          </cell>
          <cell r="F82" t="str">
            <v>2011-12</v>
          </cell>
          <cell r="H82">
            <v>4</v>
          </cell>
        </row>
        <row r="83">
          <cell r="B83" t="str">
            <v>Estimate</v>
          </cell>
          <cell r="D83" t="str">
            <v>2019-20</v>
          </cell>
          <cell r="F83" t="str">
            <v>2010-11</v>
          </cell>
          <cell r="H83">
            <v>5</v>
          </cell>
        </row>
        <row r="84">
          <cell r="B84" t="str">
            <v>Consolidated</v>
          </cell>
          <cell r="D84" t="str">
            <v>2020-21</v>
          </cell>
          <cell r="F84" t="str">
            <v>2009-10</v>
          </cell>
          <cell r="H84">
            <v>6</v>
          </cell>
        </row>
        <row r="85">
          <cell r="B85" t="str">
            <v>Recast</v>
          </cell>
          <cell r="F85" t="str">
            <v>2008-09</v>
          </cell>
          <cell r="H85">
            <v>7</v>
          </cell>
        </row>
        <row r="86">
          <cell r="B86" t="str">
            <v>Public</v>
          </cell>
          <cell r="F86" t="str">
            <v>2007-08</v>
          </cell>
          <cell r="H86">
            <v>8</v>
          </cell>
        </row>
        <row r="87">
          <cell r="F87" t="str">
            <v>2006-07</v>
          </cell>
          <cell r="H87">
            <v>9</v>
          </cell>
        </row>
        <row r="88">
          <cell r="F88" t="str">
            <v>2005-06</v>
          </cell>
          <cell r="H88">
            <v>10</v>
          </cell>
        </row>
      </sheetData>
      <sheetData sheetId="1">
        <row r="67">
          <cell r="C67">
            <v>0</v>
          </cell>
        </row>
        <row r="69">
          <cell r="C69">
            <v>0</v>
          </cell>
        </row>
        <row r="70">
          <cell r="C70">
            <v>1</v>
          </cell>
        </row>
        <row r="71">
          <cell r="C71">
            <v>0</v>
          </cell>
        </row>
        <row r="74">
          <cell r="C74">
            <v>5</v>
          </cell>
        </row>
        <row r="77">
          <cell r="C77">
            <v>5</v>
          </cell>
        </row>
      </sheetData>
      <sheetData sheetId="2" refreshError="1"/>
      <sheetData sheetId="3" refreshError="1"/>
      <sheetData sheetId="4" refreshError="1"/>
      <sheetData sheetId="5" refreshError="1"/>
      <sheetData sheetId="6" refreshError="1"/>
      <sheetData sheetId="7" refreshError="1"/>
      <sheetData sheetId="8">
        <row r="11">
          <cell r="I11" t="str">
            <v>ZONE 1 - FNC</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Business &amp; other details"/>
      <sheetName val="Contents"/>
      <sheetName val="2.1 Expenditure summary"/>
      <sheetName val="2.2 Repex"/>
      <sheetName val="2.3 Augex"/>
      <sheetName val="2.5 Connections"/>
      <sheetName val="2.6 Non-network"/>
      <sheetName val="2.7 Vegetation management"/>
      <sheetName val="2.8 Maintenance"/>
      <sheetName val="2.9 Emergency Response"/>
      <sheetName val="2.10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Unlocked Worksheet"/>
      <sheetName val="03CIT"/>
      <sheetName val="Citipower 2014 - CA - 20150610 "/>
    </sheetNames>
    <sheetDataSet>
      <sheetData sheetId="0"/>
      <sheetData sheetId="1">
        <row r="45">
          <cell r="D45" t="str">
            <v>2014</v>
          </cell>
        </row>
        <row r="59">
          <cell r="D59" t="str">
            <v>2014</v>
          </cell>
        </row>
        <row r="62">
          <cell r="D62">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Business &amp; other details"/>
      <sheetName val="Contents"/>
      <sheetName val="2.1 Expenditure summary"/>
      <sheetName val="2.2 Repex"/>
      <sheetName val="2.3 Augex"/>
      <sheetName val="2.5 Connections"/>
      <sheetName val="2.6 Non-network"/>
      <sheetName val="2.7 Vegetation management"/>
      <sheetName val="2.8 Maintenance"/>
      <sheetName val="2.9 Emergency Response"/>
      <sheetName val="2.10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Unlocked Worksheet"/>
      <sheetName val="08JEN"/>
      <sheetName val="Jemena 2014 - CA - 20160106 - r"/>
    </sheetNames>
    <sheetDataSet>
      <sheetData sheetId="0">
        <row r="79">
          <cell r="D79" t="str">
            <v>2015-16</v>
          </cell>
        </row>
        <row r="80">
          <cell r="F80">
            <v>2013</v>
          </cell>
        </row>
        <row r="81">
          <cell r="F81">
            <v>2012</v>
          </cell>
        </row>
        <row r="82">
          <cell r="F82">
            <v>2011</v>
          </cell>
        </row>
        <row r="83">
          <cell r="F83">
            <v>2010</v>
          </cell>
        </row>
        <row r="84">
          <cell r="F84">
            <v>2009</v>
          </cell>
        </row>
        <row r="85">
          <cell r="D85">
            <v>2021</v>
          </cell>
          <cell r="F85">
            <v>2008</v>
          </cell>
        </row>
        <row r="86">
          <cell r="D86">
            <v>2022</v>
          </cell>
          <cell r="F86">
            <v>2007</v>
          </cell>
        </row>
        <row r="87">
          <cell r="D87">
            <v>2023</v>
          </cell>
          <cell r="F87">
            <v>2006</v>
          </cell>
        </row>
      </sheetData>
      <sheetData sheetId="1">
        <row r="35">
          <cell r="G35">
            <v>2019</v>
          </cell>
        </row>
        <row r="73">
          <cell r="C73" t="str">
            <v>2014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Business &amp; other details"/>
      <sheetName val="Contents"/>
      <sheetName val="2.1 Expenditure summary"/>
      <sheetName val="2.2 Repex"/>
      <sheetName val="2.3 Augex"/>
      <sheetName val="2.5 Connections"/>
      <sheetName val="2.6 Non-network"/>
      <sheetName val="2.7 Vegetation management"/>
      <sheetName val="2.8 Maintenance"/>
      <sheetName val="2.9 Emergency Response"/>
      <sheetName val="2.10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Amendments"/>
      <sheetName val="Ausgrid 2014-15 - CA - 20151030"/>
    </sheetNames>
    <sheetDataSet>
      <sheetData sheetId="0"/>
      <sheetData sheetId="1">
        <row r="14">
          <cell r="C14" t="str">
            <v>Ausgrid</v>
          </cell>
        </row>
      </sheetData>
      <sheetData sheetId="2"/>
      <sheetData sheetId="3"/>
      <sheetData sheetId="4"/>
      <sheetData sheetId="5"/>
      <sheetData sheetId="6"/>
      <sheetData sheetId="7"/>
      <sheetData sheetId="8">
        <row r="11">
          <cell r="I11" t="str">
            <v>ZONE 1</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Business &amp; other details"/>
      <sheetName val="Contents"/>
      <sheetName val="2.1 Expenditure summary"/>
      <sheetName val="2.2 Repex"/>
      <sheetName val="2.3 Augex"/>
      <sheetName val="2.5 Connections"/>
      <sheetName val="2.6 Non-network"/>
      <sheetName val="2.7 Vegetation management"/>
      <sheetName val="2.8 Maintenance"/>
      <sheetName val="2.9 Emergency Response"/>
      <sheetName val="2.10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unprotected sheet"/>
      <sheetName val="Amendments"/>
      <sheetName val="Energex 2014-15 - CA - 20151030"/>
    </sheetNames>
    <sheetDataSet>
      <sheetData sheetId="0">
        <row r="12">
          <cell r="B12" t="str">
            <v>ActewAGL Distribution</v>
          </cell>
          <cell r="C12" t="str">
            <v>ActewAGL Distribution</v>
          </cell>
        </row>
        <row r="13">
          <cell r="B13" t="str">
            <v>ActewAGL Distribution (Tx Assets)</v>
          </cell>
          <cell r="C13" t="str">
            <v>ActewAGL Distribution (Tx Assets)</v>
          </cell>
        </row>
        <row r="14">
          <cell r="B14" t="str">
            <v>AGN</v>
          </cell>
          <cell r="C14" t="str">
            <v>AGN</v>
          </cell>
        </row>
        <row r="15">
          <cell r="B15" t="str">
            <v>Ausgrid</v>
          </cell>
          <cell r="C15" t="str">
            <v>Ausgrid</v>
          </cell>
        </row>
        <row r="16">
          <cell r="B16" t="str">
            <v>Ausgrid (Tx Assets)</v>
          </cell>
          <cell r="C16" t="str">
            <v>Ausgrid (Tx Assets)</v>
          </cell>
        </row>
        <row r="17">
          <cell r="B17" t="str">
            <v>AusNet (D)</v>
          </cell>
          <cell r="C17" t="str">
            <v>AusNet Services (D)</v>
          </cell>
        </row>
        <row r="18">
          <cell r="B18" t="str">
            <v>AusNet (T)</v>
          </cell>
          <cell r="C18" t="str">
            <v>AusNet (T)</v>
          </cell>
        </row>
        <row r="19">
          <cell r="B19" t="str">
            <v>Australian Distribution Co.</v>
          </cell>
          <cell r="C19" t="str">
            <v>Australian Distribution Co.</v>
          </cell>
        </row>
        <row r="20">
          <cell r="B20" t="str">
            <v>Australian Transmission Co.</v>
          </cell>
          <cell r="C20" t="str">
            <v>Australian Transmission Co.</v>
          </cell>
        </row>
        <row r="21">
          <cell r="B21" t="str">
            <v>CitiPower</v>
          </cell>
          <cell r="C21" t="str">
            <v>CitiPower</v>
          </cell>
        </row>
        <row r="22">
          <cell r="B22" t="str">
            <v>Directlink</v>
          </cell>
          <cell r="C22" t="str">
            <v>Directlink</v>
          </cell>
        </row>
        <row r="23">
          <cell r="B23" t="str">
            <v>ElectraNet</v>
          </cell>
          <cell r="C23" t="str">
            <v>ElectraNet</v>
          </cell>
        </row>
        <row r="24">
          <cell r="B24" t="str">
            <v>Endeavour Energy</v>
          </cell>
          <cell r="C24" t="str">
            <v>Endeavour Energy</v>
          </cell>
        </row>
        <row r="25">
          <cell r="B25" t="str">
            <v>Energex</v>
          </cell>
          <cell r="C25" t="str">
            <v>Energex</v>
          </cell>
        </row>
        <row r="26">
          <cell r="B26" t="str">
            <v>Ergon Energy</v>
          </cell>
          <cell r="C26" t="str">
            <v>Ergon Energy</v>
          </cell>
        </row>
        <row r="27">
          <cell r="B27" t="str">
            <v>Essential Energy</v>
          </cell>
          <cell r="C27" t="str">
            <v>Essential Energy</v>
          </cell>
        </row>
        <row r="28">
          <cell r="B28" t="str">
            <v>Jemena Electricity</v>
          </cell>
          <cell r="C28" t="str">
            <v>Jemena Electricity</v>
          </cell>
        </row>
        <row r="29">
          <cell r="B29" t="str">
            <v>Murraylink</v>
          </cell>
          <cell r="C29" t="str">
            <v>Murraylink</v>
          </cell>
        </row>
        <row r="30">
          <cell r="B30" t="str">
            <v>Powercor Australia</v>
          </cell>
          <cell r="C30" t="str">
            <v>Powercor Australia</v>
          </cell>
        </row>
        <row r="31">
          <cell r="B31" t="str">
            <v>Powerlink</v>
          </cell>
          <cell r="C31" t="str">
            <v>Queensland Electricity Transmission Corporation Limited trading as Powerlink Queensland</v>
          </cell>
        </row>
        <row r="32">
          <cell r="B32" t="str">
            <v>Qld,SA &amp;ACT Gas Reset</v>
          </cell>
          <cell r="C32" t="str">
            <v>Qld,SA &amp;ACT Gas Reset</v>
          </cell>
        </row>
        <row r="33">
          <cell r="B33" t="str">
            <v>Roma to Brisbane Pipeline</v>
          </cell>
          <cell r="C33" t="str">
            <v>APT Pipelines (?) Pty Ltd</v>
          </cell>
        </row>
        <row r="34">
          <cell r="B34" t="str">
            <v>SA Power Networks</v>
          </cell>
          <cell r="C34" t="str">
            <v>SA Power Networks</v>
          </cell>
        </row>
        <row r="35">
          <cell r="B35" t="str">
            <v>TasNetworks (D)</v>
          </cell>
          <cell r="C35" t="str">
            <v>TasNetworks (D)</v>
          </cell>
        </row>
        <row r="36">
          <cell r="B36" t="str">
            <v>TasNetworks (T)</v>
          </cell>
          <cell r="C36" t="str">
            <v>TasNetworks (T)</v>
          </cell>
        </row>
        <row r="37">
          <cell r="B37" t="str">
            <v>TransGrid</v>
          </cell>
          <cell r="C37" t="str">
            <v>TransGrid</v>
          </cell>
        </row>
        <row r="38">
          <cell r="B38" t="str">
            <v>United Energy</v>
          </cell>
          <cell r="C38" t="str">
            <v>United Energy</v>
          </cell>
        </row>
        <row r="39">
          <cell r="B39" t="str">
            <v>Victorian DNSP Backcasting</v>
          </cell>
          <cell r="C39" t="str">
            <v>Victorian DNSP Backcasting</v>
          </cell>
        </row>
        <row r="40">
          <cell r="B40" t="str">
            <v xml:space="preserve">Victorian DNSP Reset </v>
          </cell>
          <cell r="C40" t="str">
            <v xml:space="preserve">Victorian DNSP Reset </v>
          </cell>
        </row>
        <row r="41">
          <cell r="B41" t="str">
            <v>Western Power (D)</v>
          </cell>
          <cell r="C41" t="str">
            <v>Western Power (D)</v>
          </cell>
        </row>
        <row r="42">
          <cell r="B42" t="str">
            <v>Western Power (T)</v>
          </cell>
          <cell r="C42" t="str">
            <v>Western Power (T)</v>
          </cell>
        </row>
      </sheetData>
      <sheetData sheetId="1"/>
      <sheetData sheetId="2"/>
      <sheetData sheetId="3"/>
      <sheetData sheetId="4"/>
      <sheetData sheetId="5"/>
      <sheetData sheetId="6"/>
      <sheetData sheetId="7"/>
      <sheetData sheetId="8">
        <row r="11">
          <cell r="I11" t="str">
            <v>ZONE 1</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Variables"/>
      <sheetName val="Top 10"/>
      <sheetName val="Project List"/>
      <sheetName val="Base"/>
      <sheetName val="High"/>
      <sheetName val="Low"/>
      <sheetName val="Chart Data etc"/>
      <sheetName val="Sheet8"/>
      <sheetName val="Chart - All"/>
      <sheetName val="Chart - SS"/>
      <sheetName val="Chart - NS in Op"/>
      <sheetName val="Chart - NS in Nat"/>
      <sheetName val="Data for Energy Breakdown"/>
      <sheetName val="What's Coming"/>
      <sheetName val="Check"/>
      <sheetName val="YAA Forecasts"/>
      <sheetName val="Sheet6"/>
      <sheetName val="Yarwun-APS-Angaston"/>
      <sheetName val="Sheet1"/>
    </sheetNames>
    <sheetDataSet>
      <sheetData sheetId="0"/>
      <sheetData sheetId="1">
        <row r="4">
          <cell r="D4">
            <v>1</v>
          </cell>
          <cell r="E4">
            <v>1</v>
          </cell>
          <cell r="F4">
            <v>1</v>
          </cell>
        </row>
        <row r="5">
          <cell r="D5">
            <v>1</v>
          </cell>
          <cell r="E5">
            <v>1</v>
          </cell>
          <cell r="F5">
            <v>1</v>
          </cell>
        </row>
        <row r="6">
          <cell r="D6">
            <v>0.4</v>
          </cell>
          <cell r="E6">
            <v>0.8</v>
          </cell>
          <cell r="F6">
            <v>0.2</v>
          </cell>
        </row>
        <row r="7">
          <cell r="D7">
            <v>0.4</v>
          </cell>
          <cell r="E7">
            <v>0.8</v>
          </cell>
          <cell r="F7">
            <v>0.2</v>
          </cell>
        </row>
        <row r="8">
          <cell r="D8">
            <v>0.4</v>
          </cell>
          <cell r="E8">
            <v>0.8</v>
          </cell>
          <cell r="F8">
            <v>0.2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and last linear (old)"/>
      <sheetName val="Comparison 2012 to 2013 NEFR"/>
      <sheetName val="Modelling approach"/>
      <sheetName val="EE modelling for 2013 NEFR"/>
      <sheetName val="Summer max demand"/>
      <sheetName val="Winter max demand"/>
      <sheetName val="Estimate of regional breakdown"/>
      <sheetName val="Future need for EE modelling"/>
      <sheetName val="Conservation load factors"/>
      <sheetName val="QLD max demand chart"/>
      <sheetName val="NSW max demand chart"/>
      <sheetName val="VIC max demand chart"/>
      <sheetName val="SA max demand chart"/>
      <sheetName val="TAS max demand chart"/>
      <sheetName val="Future need chart"/>
    </sheetNames>
    <sheetDataSet>
      <sheetData sheetId="0"/>
      <sheetData sheetId="1" refreshError="1"/>
      <sheetData sheetId="2" refreshError="1"/>
      <sheetData sheetId="3"/>
      <sheetData sheetId="4"/>
      <sheetData sheetId="5"/>
      <sheetData sheetId="6">
        <row r="6">
          <cell r="K6">
            <v>0.88421052631578945</v>
          </cell>
        </row>
      </sheetData>
      <sheetData sheetId="7"/>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nput|General"/>
      <sheetName val="Input|Inflation"/>
      <sheetName val="Input|Reported opex"/>
      <sheetName val="Input|Rate of change"/>
      <sheetName val="Input|Step changes"/>
      <sheetName val="Input|Dx Tx split"/>
      <sheetName val="Calc|Opex forecast"/>
      <sheetName val="Output|Models"/>
      <sheetName val="Output|Decision tables"/>
      <sheetName val="Lookup|Tables"/>
      <sheetName val="Check|List"/>
    </sheetNames>
    <sheetDataSet>
      <sheetData sheetId="0"/>
      <sheetData sheetId="1"/>
      <sheetData sheetId="2"/>
      <sheetData sheetId="3"/>
      <sheetData sheetId="4">
        <row r="25">
          <cell r="C25" t="str">
            <v>2008-09</v>
          </cell>
        </row>
        <row r="26">
          <cell r="C26" t="str">
            <v>2009-10</v>
          </cell>
        </row>
        <row r="27">
          <cell r="C27" t="str">
            <v>2010-11</v>
          </cell>
        </row>
        <row r="28">
          <cell r="C28" t="str">
            <v>2011-12</v>
          </cell>
        </row>
        <row r="29">
          <cell r="C29" t="str">
            <v>2012-13</v>
          </cell>
        </row>
        <row r="30">
          <cell r="C30" t="str">
            <v>2013-14</v>
          </cell>
        </row>
      </sheetData>
      <sheetData sheetId="5"/>
      <sheetData sheetId="6"/>
      <sheetData sheetId="7"/>
      <sheetData sheetId="8"/>
      <sheetData sheetId="9"/>
      <sheetData sheetId="10">
        <row r="14">
          <cell r="G14" t="str">
            <v>Per cent</v>
          </cell>
        </row>
      </sheetData>
      <sheetData sheetId="1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for NEFR"/>
      <sheetName val="Combined results"/>
      <sheetName val="Dx losses"/>
      <sheetName val="Building Energy + MD by region"/>
      <sheetName val="Equipment Energy + MD by region"/>
      <sheetName val="Energy and MD by region"/>
      <sheetName val="EE modelling for 2013 NEFR"/>
      <sheetName val="Summer max demand"/>
      <sheetName val="Winter max demand"/>
      <sheetName val="Energy Efficiency"/>
    </sheetNames>
    <sheetDataSet>
      <sheetData sheetId="0"/>
      <sheetData sheetId="1">
        <row r="4">
          <cell r="D4" t="str">
            <v>1999–00</v>
          </cell>
        </row>
      </sheetData>
      <sheetData sheetId="2">
        <row r="33">
          <cell r="C33">
            <v>4.8002175677046358E-2</v>
          </cell>
          <cell r="D33">
            <v>5.4331985557576762E-2</v>
          </cell>
          <cell r="E33">
            <v>6.1280640320160118E-2</v>
          </cell>
          <cell r="F33">
            <v>5.3699999999999998E-2</v>
          </cell>
          <cell r="G33">
            <v>5.207001078748652E-2</v>
          </cell>
        </row>
      </sheetData>
      <sheetData sheetId="3"/>
      <sheetData sheetId="4"/>
      <sheetData sheetId="5"/>
      <sheetData sheetId="6"/>
      <sheetData sheetId="7"/>
      <sheetData sheetId="8"/>
      <sheetData sheetId="9"/>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Business &amp; other details"/>
      <sheetName val="Contents"/>
      <sheetName val="2.1 Expenditure summary"/>
      <sheetName val="2.2 Repex"/>
      <sheetName val="2.3 Augex"/>
      <sheetName val="2.5 Connections"/>
      <sheetName val="2.6 Non-network"/>
      <sheetName val="2.7 Vegetation management"/>
      <sheetName val="2.8 Maintenance"/>
      <sheetName val="2.9 Emergency Response"/>
      <sheetName val="2.10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Unlocked Worksheet"/>
      <sheetName val="09PCR"/>
      <sheetName val="Powercor 2014 - CA - 20150430 -"/>
    </sheetNames>
    <sheetDataSet>
      <sheetData sheetId="0"/>
      <sheetData sheetId="1"/>
      <sheetData sheetId="2">
        <row r="1">
          <cell r="B1" t="str">
            <v>REGULATORY REPORTING STATEMENT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sheetData sheetId="1"/>
      <sheetData sheetId="2"/>
      <sheetData sheetId="3">
        <row r="44">
          <cell r="C44" t="str">
            <v>2016</v>
          </cell>
        </row>
      </sheetData>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s>
    <sheetDataSet>
      <sheetData sheetId="0"/>
      <sheetData sheetId="1">
        <row r="45">
          <cell r="D45" t="str">
            <v>2014-15</v>
          </cell>
        </row>
      </sheetData>
      <sheetData sheetId="2"/>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sheetData sheetId="1"/>
      <sheetData sheetId="2"/>
      <sheetData sheetId="3">
        <row r="44">
          <cell r="C44" t="str">
            <v>2015-16</v>
          </cell>
        </row>
      </sheetData>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Unlocked worksheet"/>
    </sheetNames>
    <sheetDataSet>
      <sheetData sheetId="0"/>
      <sheetData sheetId="1">
        <row r="45">
          <cell r="D45">
            <v>2015</v>
          </cell>
        </row>
      </sheetData>
      <sheetData sheetId="2"/>
      <sheetData sheetId="3"/>
      <sheetData sheetId="4"/>
      <sheetData sheetId="5"/>
      <sheetData sheetId="6"/>
      <sheetData sheetId="7"/>
      <sheetData sheetId="8"/>
      <sheetData sheetId="9"/>
      <sheetData sheetId="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Instructions"/>
      <sheetName val="Contents"/>
      <sheetName val="Business &amp; other details"/>
      <sheetName val="3.1 Revenue"/>
      <sheetName val="3.2 Operating expenditure"/>
      <sheetName val="3.2 Opex OLD CAM"/>
      <sheetName val="3.2.3 Provisions"/>
      <sheetName val="3.3 Assets (RAB)"/>
      <sheetName val="3.4 Operational data"/>
      <sheetName val="3.5 Physical assets"/>
      <sheetName val="3.6 Quality of service"/>
      <sheetName val="3.7 Operating environment"/>
      <sheetName val="NSP amendments"/>
    </sheetNames>
    <sheetDataSet>
      <sheetData sheetId="0"/>
      <sheetData sheetId="1"/>
      <sheetData sheetId="2"/>
      <sheetData sheetId="3">
        <row r="44">
          <cell r="C44" t="str">
            <v>2015-16</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Unlocked worksheet"/>
    </sheetNames>
    <sheetDataSet>
      <sheetData sheetId="0"/>
      <sheetData sheetId="1">
        <row r="45">
          <cell r="D45" t="str">
            <v>2014-15</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aer.gov.au/system/files/Victorian%20distribution%20final%20decision%202011-2015%20-%20appendices%20%2829%20October%202010%29_1.pdf" TargetMode="External"/><Relationship Id="rId13" Type="http://schemas.openxmlformats.org/officeDocument/2006/relationships/hyperlink" Target="https://www.aer.gov.au/system/files/AER%20final%20decision%20-%20CitiPower%20and%20Powercor%202011-15%20vegetation%20management%20forecast%20operating%20expenditure%20step%20change%20-%20August%202012_2.pdf" TargetMode="External"/><Relationship Id="rId18" Type="http://schemas.openxmlformats.org/officeDocument/2006/relationships/hyperlink" Target="https://webarchive.nla.gov.au/wayback/20150624074220/https:/www.aer.gov.au/sites/default/files/20121022%20-%20AER%20Final%20Decision%20-%20SP%20AusNet%20VBRC%20Pass%20Through%20Application%20-%20Public%20Version%20%28PDF%20format%29_0.pdf" TargetMode="External"/><Relationship Id="rId26" Type="http://schemas.openxmlformats.org/officeDocument/2006/relationships/comments" Target="../comments2.xml"/><Relationship Id="rId3" Type="http://schemas.openxmlformats.org/officeDocument/2006/relationships/hyperlink" Target="https://www.aer.gov.au/system/files/Powercor%20distribution%20determination%20amended%20in%20accordance%20with%20the%20orders%20of%20the%20Tribunal%20-%204%20October%202012.pdf" TargetMode="External"/><Relationship Id="rId21" Type="http://schemas.openxmlformats.org/officeDocument/2006/relationships/hyperlink" Target="https://www.aer.gov.au/system/files/Victorian%20distribution%20final%20decision%202011-2015%20-%20appendices%20%2829%20October%202010%29_1.pdf" TargetMode="External"/><Relationship Id="rId7" Type="http://schemas.openxmlformats.org/officeDocument/2006/relationships/hyperlink" Target="https://www.aer.gov.au/system/files/Victorian%20distribution%20final%20decision%202011-2015%20-%20appendices%20%2829%20October%202010%29_1.pdf" TargetMode="External"/><Relationship Id="rId12" Type="http://schemas.openxmlformats.org/officeDocument/2006/relationships/hyperlink" Target="https://www.aer.gov.au/system/files/Victorian%20distribution%20final%20decision%202011-2015%20-%20appendices%20%2829%20October%202010%29_1.pdf" TargetMode="External"/><Relationship Id="rId17" Type="http://schemas.openxmlformats.org/officeDocument/2006/relationships/hyperlink" Target="https://webarchive.nla.gov.au/wayback/20150625200431/http:/www.aer.gov.au/sites/default/files/AER%20final%20decision%207%20March%202012%20-%20Powercor%20VBRC%20passthrough%20application.pdf" TargetMode="External"/><Relationship Id="rId25" Type="http://schemas.openxmlformats.org/officeDocument/2006/relationships/vmlDrawing" Target="../drawings/vmlDrawing2.vml"/><Relationship Id="rId2" Type="http://schemas.openxmlformats.org/officeDocument/2006/relationships/hyperlink" Target="https://www.aer.gov.au/system/files/CitiPower%20distribution%20determination%20amended%20in%20accordance%20with%20the%20orders%20of%20the%20Tribunal%20-%2028%20September%202012%20%282%29.pdf" TargetMode="External"/><Relationship Id="rId16" Type="http://schemas.openxmlformats.org/officeDocument/2006/relationships/hyperlink" Target="https://www.aer.gov.au/system/files/Victorian%20distribution%20final%20decision%202011-2015%20-%20appendices%20%2829%20October%202010%29_1.pdf" TargetMode="External"/><Relationship Id="rId20" Type="http://schemas.openxmlformats.org/officeDocument/2006/relationships/hyperlink" Target="https://www.aer.gov.au/system/files/Victorian%20distribution%20final%20decision%202011-2015%20-%20appendices%20%2829%20October%202010%29_1.pdf" TargetMode="External"/><Relationship Id="rId1" Type="http://schemas.openxmlformats.org/officeDocument/2006/relationships/hyperlink" Target="https://www.aer.gov.au/system/files/Victorian%20distribution%20final%20decision%202011-2015%20-%20appendices%20%2829%20October%202010%29_1.pdf" TargetMode="External"/><Relationship Id="rId6" Type="http://schemas.openxmlformats.org/officeDocument/2006/relationships/hyperlink" Target="https://www.aer.gov.au/system/files/AER%20final%20decision%20-%20CitiPower%20and%20Powercor%202011-15%20vegetation%20management%20forecast%20operating%20expenditure%20step%20change%20-%20August%202012_2.pdf" TargetMode="External"/><Relationship Id="rId11" Type="http://schemas.openxmlformats.org/officeDocument/2006/relationships/hyperlink" Target="https://www.aer.gov.au/system/files/Victorian%20distribution%20final%20decision%202011-2015%20-%20appendices%20%2829%20October%202010%29_1.pdf" TargetMode="External"/><Relationship Id="rId24" Type="http://schemas.openxmlformats.org/officeDocument/2006/relationships/printerSettings" Target="../printerSettings/printerSettings4.bin"/><Relationship Id="rId5" Type="http://schemas.openxmlformats.org/officeDocument/2006/relationships/hyperlink" Target="https://www.aer.gov.au/system/files/United%20Energy%20distribution%20determination%20amended%20in%20accordance%20with%20the%20orders%20of%20the%20Tribunal%20-%2028%20September%202012_2.pdf" TargetMode="External"/><Relationship Id="rId15" Type="http://schemas.openxmlformats.org/officeDocument/2006/relationships/hyperlink" Target="https://www.aer.gov.au/system/files/Victorian%20distribution%20final%20decision%202011-2015%20-%20appendices%20%2829%20October%202010%29_1.pdf" TargetMode="External"/><Relationship Id="rId23" Type="http://schemas.openxmlformats.org/officeDocument/2006/relationships/hyperlink" Target="https://www.aer.gov.au/system/files/JEN%20distribution%20determination%20amended%20in%20accordance%20with%20the%20orders%20of%20the%20Tribunal%20-%2028%20September%202012_2.pdf" TargetMode="External"/><Relationship Id="rId10" Type="http://schemas.openxmlformats.org/officeDocument/2006/relationships/hyperlink" Target="https://www.aer.gov.au/system/files/Victorian%20distribution%20final%20decision%202011-2015%20-%20appendices%20%2829%20October%202010%29_1.pdf" TargetMode="External"/><Relationship Id="rId19" Type="http://schemas.openxmlformats.org/officeDocument/2006/relationships/hyperlink" Target="https://www.aer.gov.au/system/files/Victorian%20distribution%20final%20decision%202011-2015%20-%20appendices%20%2829%20October%202010%29_1.pdf" TargetMode="External"/><Relationship Id="rId4" Type="http://schemas.openxmlformats.org/officeDocument/2006/relationships/hyperlink" Target="https://www.aer.gov.au/system/files/SP%20AusNet%20%28SPI%20Electricity%29%20distribution%20determination%20amended%20in%20accordance%20with%20Federal%20Court%20orders-16%20August%202013%20%28mark%20up%29_0.pdf" TargetMode="External"/><Relationship Id="rId9" Type="http://schemas.openxmlformats.org/officeDocument/2006/relationships/hyperlink" Target="https://www.aer.gov.au/system/files/Victorian%20distribution%20final%20decision%202011-2015%20-%20appendices%20%2829%20October%202010%29_1.pdf" TargetMode="External"/><Relationship Id="rId14" Type="http://schemas.openxmlformats.org/officeDocument/2006/relationships/hyperlink" Target="https://www.aer.gov.au/system/files/Victorian%20distribution%20final%20decision%202011-2015%20-%20appendices%20%2829%20October%202010%29_1.pdf" TargetMode="External"/><Relationship Id="rId22" Type="http://schemas.openxmlformats.org/officeDocument/2006/relationships/hyperlink" Target="https://www.aer.gov.au/system/files/Victorian%20distribution%20final%20decision%202011-2015%20-%20appendices%20%2829%20October%202010%29_1.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M12"/>
  <sheetViews>
    <sheetView tabSelected="1" workbookViewId="0">
      <selection activeCell="I18" sqref="I18"/>
    </sheetView>
  </sheetViews>
  <sheetFormatPr defaultRowHeight="15"/>
  <cols>
    <col min="1" max="1" width="23.42578125" bestFit="1" customWidth="1"/>
    <col min="3" max="3" width="10.42578125" customWidth="1"/>
    <col min="5" max="5" width="22.42578125" customWidth="1"/>
    <col min="6" max="7" width="9.140625" customWidth="1"/>
    <col min="8" max="8" width="21.140625" bestFit="1" customWidth="1"/>
    <col min="9" max="9" width="16.140625" customWidth="1"/>
  </cols>
  <sheetData>
    <row r="1" spans="1:13">
      <c r="A1" s="6" t="s">
        <v>168</v>
      </c>
      <c r="H1" s="6" t="s">
        <v>170</v>
      </c>
    </row>
    <row r="2" spans="1:13">
      <c r="A2" s="6" t="s">
        <v>160</v>
      </c>
      <c r="E2" s="79" t="s">
        <v>159</v>
      </c>
      <c r="H2" s="6" t="s">
        <v>169</v>
      </c>
    </row>
    <row r="3" spans="1:13">
      <c r="A3" s="6" t="s">
        <v>156</v>
      </c>
      <c r="E3" s="79" t="s">
        <v>156</v>
      </c>
      <c r="K3" s="135"/>
      <c r="L3" s="135"/>
      <c r="M3" s="135"/>
    </row>
    <row r="4" spans="1:13">
      <c r="A4" s="39" t="s">
        <v>51</v>
      </c>
      <c r="B4" s="41" t="s">
        <v>4</v>
      </c>
      <c r="C4" s="42" t="s">
        <v>5</v>
      </c>
      <c r="E4" s="112" t="s">
        <v>101</v>
      </c>
      <c r="F4" s="113" t="s">
        <v>4</v>
      </c>
      <c r="G4" s="113" t="s">
        <v>5</v>
      </c>
      <c r="H4" s="137" t="s">
        <v>161</v>
      </c>
      <c r="I4" s="137" t="s">
        <v>114</v>
      </c>
      <c r="K4" s="135"/>
      <c r="L4" s="135"/>
      <c r="M4" s="135"/>
    </row>
    <row r="5" spans="1:13">
      <c r="A5" s="40" t="s">
        <v>66</v>
      </c>
      <c r="B5" s="115">
        <f>'Divison of responsibility'!D3</f>
        <v>2.7075100946640118E-2</v>
      </c>
      <c r="C5" s="119">
        <f>'Divison of responsibility'!D4</f>
        <v>2.7974665545302368E-2</v>
      </c>
      <c r="E5" s="114" t="s">
        <v>66</v>
      </c>
      <c r="F5" s="115">
        <f>'Divison of responsibility'!F3</f>
        <v>2.6974399634021928E-2</v>
      </c>
      <c r="G5" s="115">
        <f>'Divison of responsibility'!F4</f>
        <v>2.7428306421809712E-2</v>
      </c>
      <c r="H5" s="115">
        <v>0</v>
      </c>
      <c r="I5" s="115">
        <v>0</v>
      </c>
      <c r="K5" s="135"/>
      <c r="L5" s="135"/>
      <c r="M5" s="135"/>
    </row>
    <row r="6" spans="1:13">
      <c r="A6" s="40" t="s">
        <v>67</v>
      </c>
      <c r="B6" s="115">
        <v>0</v>
      </c>
      <c r="C6" s="119">
        <f>-'Bushfire obligations'!K4</f>
        <v>-3.2863120296577848E-2</v>
      </c>
      <c r="E6" s="114" t="s">
        <v>67</v>
      </c>
      <c r="F6" s="115">
        <v>0</v>
      </c>
      <c r="G6" s="115">
        <f>-'Bushfire obligations'!N4</f>
        <v>-3.4668786246939268E-2</v>
      </c>
      <c r="H6" s="115">
        <f>-'Bushfire obligations'!Q4</f>
        <v>-1.4898654167792355E-2</v>
      </c>
      <c r="I6" s="115">
        <f>-'Bushfire obligations'!S4</f>
        <v>3.4887787418041591E-2</v>
      </c>
      <c r="K6" s="135"/>
      <c r="L6" s="135"/>
      <c r="M6" s="135"/>
    </row>
    <row r="7" spans="1:13">
      <c r="A7" s="4" t="s">
        <v>0</v>
      </c>
      <c r="B7" s="121">
        <f>SUM(B5:B6)</f>
        <v>2.7075100946640118E-2</v>
      </c>
      <c r="C7" s="122">
        <f>SUM(C5:C6)</f>
        <v>-4.8884547512754797E-3</v>
      </c>
      <c r="E7" s="51" t="s">
        <v>0</v>
      </c>
      <c r="F7" s="116">
        <f>SUM(F5:F6)</f>
        <v>2.6974399634021928E-2</v>
      </c>
      <c r="G7" s="116">
        <f>SUM(G5:G6)</f>
        <v>-7.240479825129556E-3</v>
      </c>
      <c r="H7" s="116">
        <f>H5+H6</f>
        <v>-1.4898654167792355E-2</v>
      </c>
      <c r="I7" s="116">
        <f>I5+I6</f>
        <v>3.4887787418041591E-2</v>
      </c>
      <c r="K7" s="135"/>
      <c r="L7" s="135"/>
      <c r="M7" s="135"/>
    </row>
    <row r="8" spans="1:13">
      <c r="B8" s="2"/>
      <c r="C8" s="2"/>
      <c r="E8" s="1"/>
      <c r="F8" s="24"/>
      <c r="G8" s="24"/>
      <c r="H8" s="24"/>
      <c r="I8" s="24"/>
      <c r="K8" s="135"/>
      <c r="L8" s="135"/>
      <c r="M8" s="135"/>
    </row>
    <row r="9" spans="1:13">
      <c r="A9" s="39" t="s">
        <v>52</v>
      </c>
      <c r="B9" s="123" t="s">
        <v>4</v>
      </c>
      <c r="C9" s="124" t="s">
        <v>5</v>
      </c>
      <c r="E9" s="112" t="s">
        <v>102</v>
      </c>
      <c r="F9" s="117" t="s">
        <v>4</v>
      </c>
      <c r="G9" s="118" t="s">
        <v>5</v>
      </c>
      <c r="H9" s="117" t="s">
        <v>167</v>
      </c>
      <c r="I9" s="118" t="s">
        <v>54</v>
      </c>
      <c r="K9" s="135"/>
      <c r="L9" s="135"/>
      <c r="M9" s="135"/>
    </row>
    <row r="10" spans="1:13">
      <c r="A10" s="40" t="s">
        <v>66</v>
      </c>
      <c r="B10" s="115">
        <f>'Divison of responsibility'!E3</f>
        <v>2.5779091269511056E-2</v>
      </c>
      <c r="C10" s="119">
        <f>'Divison of responsibility'!E4</f>
        <v>2.5591861089877765E-2</v>
      </c>
      <c r="E10" s="114" t="s">
        <v>66</v>
      </c>
      <c r="F10" s="115">
        <f>'Divison of responsibility'!G3</f>
        <v>2.5814539198898423E-2</v>
      </c>
      <c r="G10" s="115">
        <f>'Divison of responsibility'!G4</f>
        <v>2.5158319930501882E-2</v>
      </c>
      <c r="H10" s="115">
        <v>0</v>
      </c>
      <c r="I10" s="115">
        <v>0</v>
      </c>
      <c r="K10" s="135"/>
      <c r="L10" s="135"/>
      <c r="M10" s="135"/>
    </row>
    <row r="11" spans="1:13">
      <c r="A11" s="40" t="s">
        <v>67</v>
      </c>
      <c r="B11" s="115">
        <v>0</v>
      </c>
      <c r="C11" s="119">
        <f>-'Bushfire obligations'!L4</f>
        <v>-5.6336777651276308E-2</v>
      </c>
      <c r="E11" s="114" t="s">
        <v>67</v>
      </c>
      <c r="F11" s="115">
        <v>0</v>
      </c>
      <c r="G11" s="119">
        <f>-'Bushfire obligations'!O4</f>
        <v>-5.6336777651276308E-2</v>
      </c>
      <c r="H11" s="115">
        <f>-'Bushfire obligations'!R4</f>
        <v>-2.4210313022662577E-2</v>
      </c>
      <c r="I11" s="119">
        <f>-'Bushfire obligations'!T4</f>
        <v>5.669265455431758E-2</v>
      </c>
      <c r="K11" s="135"/>
      <c r="L11" s="135"/>
      <c r="M11" s="135"/>
    </row>
    <row r="12" spans="1:13">
      <c r="A12" s="4" t="s">
        <v>0</v>
      </c>
      <c r="B12" s="121">
        <f>SUM(B10:B11)</f>
        <v>2.5779091269511056E-2</v>
      </c>
      <c r="C12" s="122">
        <f>SUM(C10:C11)</f>
        <v>-3.0744916561398543E-2</v>
      </c>
      <c r="E12" s="51" t="s">
        <v>0</v>
      </c>
      <c r="F12" s="116">
        <f>SUM(F10:F11)</f>
        <v>2.5814539198898423E-2</v>
      </c>
      <c r="G12" s="120">
        <f>SUM(G10:G11)</f>
        <v>-3.1178457720774426E-2</v>
      </c>
      <c r="H12" s="116">
        <f t="shared" ref="H12:I12" si="0">H10+H11</f>
        <v>-2.4210313022662577E-2</v>
      </c>
      <c r="I12" s="120">
        <f t="shared" si="0"/>
        <v>5.669265455431758E-2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O47"/>
  <sheetViews>
    <sheetView workbookViewId="0">
      <selection activeCell="F31" sqref="F31"/>
    </sheetView>
  </sheetViews>
  <sheetFormatPr defaultRowHeight="15"/>
  <cols>
    <col min="1" max="1" width="15.7109375" customWidth="1"/>
    <col min="2" max="2" width="23.28515625" customWidth="1"/>
    <col min="3" max="3" width="17.5703125" customWidth="1"/>
    <col min="4" max="5" width="12.5703125" bestFit="1" customWidth="1"/>
    <col min="6" max="6" width="12.42578125" customWidth="1"/>
    <col min="7" max="12" width="12.5703125" bestFit="1" customWidth="1"/>
    <col min="13" max="13" width="15.7109375" customWidth="1"/>
  </cols>
  <sheetData>
    <row r="1" spans="1:15" s="16" customFormat="1">
      <c r="A1" s="16" t="s">
        <v>23</v>
      </c>
      <c r="F1" s="16" t="s">
        <v>153</v>
      </c>
    </row>
    <row r="2" spans="1:15" ht="15.75" thickBot="1">
      <c r="D2" s="38" t="s">
        <v>51</v>
      </c>
      <c r="E2" s="38" t="s">
        <v>52</v>
      </c>
      <c r="F2" s="1" t="s">
        <v>98</v>
      </c>
      <c r="G2" s="1" t="s">
        <v>96</v>
      </c>
    </row>
    <row r="3" spans="1:15">
      <c r="C3" s="15" t="s">
        <v>4</v>
      </c>
      <c r="D3" s="47">
        <f>C45</f>
        <v>2.7075100946640118E-2</v>
      </c>
      <c r="E3" s="47">
        <f>D45</f>
        <v>2.5779091269511056E-2</v>
      </c>
      <c r="F3" s="125">
        <f t="shared" ref="F3:G3" si="0">E45</f>
        <v>2.6974399634021928E-2</v>
      </c>
      <c r="G3" s="125">
        <f t="shared" si="0"/>
        <v>2.5814539198898423E-2</v>
      </c>
    </row>
    <row r="4" spans="1:15" ht="15.75" thickBot="1">
      <c r="C4" s="5" t="s">
        <v>6</v>
      </c>
      <c r="D4" s="48">
        <f>C44</f>
        <v>2.7974665545302368E-2</v>
      </c>
      <c r="E4" s="48">
        <f>D44</f>
        <v>2.5591861089877765E-2</v>
      </c>
      <c r="F4" s="126">
        <f t="shared" ref="F4:G4" si="1">E44</f>
        <v>2.7428306421809712E-2</v>
      </c>
      <c r="G4" s="126">
        <f t="shared" si="1"/>
        <v>2.5158319930501882E-2</v>
      </c>
    </row>
    <row r="6" spans="1:15" s="16" customFormat="1">
      <c r="A6" s="16" t="s">
        <v>11</v>
      </c>
    </row>
    <row r="8" spans="1:15">
      <c r="B8" s="4"/>
      <c r="C8" s="4" t="s">
        <v>37</v>
      </c>
      <c r="D8" s="4" t="s">
        <v>38</v>
      </c>
      <c r="E8" s="4" t="s">
        <v>39</v>
      </c>
      <c r="F8" s="4" t="s">
        <v>40</v>
      </c>
    </row>
    <row r="9" spans="1:15">
      <c r="B9" s="4" t="s">
        <v>24</v>
      </c>
      <c r="C9" s="4">
        <v>4408</v>
      </c>
      <c r="D9" s="4">
        <v>36339</v>
      </c>
      <c r="E9" s="4">
        <f>D9</f>
        <v>36339</v>
      </c>
      <c r="F9" s="17">
        <f t="shared" ref="F9" si="2">C9/E9</f>
        <v>0.12130218222845979</v>
      </c>
      <c r="N9" t="s">
        <v>7</v>
      </c>
      <c r="O9" t="s">
        <v>45</v>
      </c>
    </row>
    <row r="11" spans="1:15" s="16" customFormat="1">
      <c r="A11" s="16" t="s">
        <v>12</v>
      </c>
    </row>
    <row r="12" spans="1:15">
      <c r="C12" s="10">
        <v>0.24</v>
      </c>
      <c r="N12" t="s">
        <v>7</v>
      </c>
      <c r="O12" t="s">
        <v>45</v>
      </c>
    </row>
    <row r="14" spans="1:15" s="16" customFormat="1">
      <c r="A14" s="16" t="s">
        <v>13</v>
      </c>
    </row>
    <row r="15" spans="1:15">
      <c r="C15" s="7">
        <f>(F9+C12)/2</f>
        <v>0.18065109111422989</v>
      </c>
      <c r="M15" s="7"/>
    </row>
    <row r="17" spans="1:15" s="16" customFormat="1">
      <c r="A17" s="16" t="s">
        <v>25</v>
      </c>
    </row>
    <row r="18" spans="1:15">
      <c r="C18" s="4" t="s">
        <v>16</v>
      </c>
      <c r="D18" s="4" t="s">
        <v>17</v>
      </c>
      <c r="E18" s="4" t="s">
        <v>18</v>
      </c>
      <c r="F18" s="4" t="s">
        <v>19</v>
      </c>
      <c r="G18" s="4" t="s">
        <v>20</v>
      </c>
      <c r="H18" s="4" t="s">
        <v>22</v>
      </c>
      <c r="I18" s="4" t="s">
        <v>62</v>
      </c>
      <c r="J18" s="4" t="s">
        <v>63</v>
      </c>
      <c r="K18" s="4" t="s">
        <v>64</v>
      </c>
      <c r="L18" s="4" t="s">
        <v>65</v>
      </c>
    </row>
    <row r="19" spans="1:15">
      <c r="A19" s="4" t="s">
        <v>21</v>
      </c>
      <c r="B19" s="4" t="s">
        <v>5</v>
      </c>
      <c r="C19" s="18">
        <v>270466.59799000004</v>
      </c>
      <c r="D19" s="18">
        <v>270621.21470000001</v>
      </c>
      <c r="E19" s="18">
        <v>345122.06182</v>
      </c>
      <c r="F19" s="18">
        <v>363976.48437000008</v>
      </c>
      <c r="G19" s="18">
        <v>298481.04830000014</v>
      </c>
      <c r="H19" s="18">
        <v>308046.36037000001</v>
      </c>
      <c r="I19" s="18">
        <v>362830.15773000004</v>
      </c>
      <c r="J19" s="18">
        <v>371607.978</v>
      </c>
      <c r="K19" s="18">
        <v>341013.31</v>
      </c>
      <c r="L19" s="18">
        <v>357962.68099999998</v>
      </c>
      <c r="M19" s="13"/>
      <c r="N19" t="s">
        <v>7</v>
      </c>
      <c r="O19" t="s">
        <v>43</v>
      </c>
    </row>
    <row r="20" spans="1:15">
      <c r="A20" s="4" t="s">
        <v>21</v>
      </c>
      <c r="B20" s="4" t="s">
        <v>4</v>
      </c>
      <c r="C20" s="18">
        <v>269392.65438000002</v>
      </c>
      <c r="D20" s="18">
        <v>278759.46135</v>
      </c>
      <c r="E20" s="18">
        <v>317627.73702</v>
      </c>
      <c r="F20" s="18">
        <v>350958.66492000007</v>
      </c>
      <c r="G20" s="18">
        <v>387877.9989499998</v>
      </c>
      <c r="H20" s="18">
        <v>365738.55767000001</v>
      </c>
      <c r="I20" s="18">
        <v>381461.5461299998</v>
      </c>
      <c r="J20" s="18">
        <v>344893.63842298696</v>
      </c>
      <c r="K20" s="18">
        <v>353346.31027999998</v>
      </c>
      <c r="L20" s="18">
        <v>362234.78839999996</v>
      </c>
      <c r="M20" s="13"/>
      <c r="N20" t="s">
        <v>7</v>
      </c>
      <c r="O20" t="s">
        <v>43</v>
      </c>
    </row>
    <row r="21" spans="1:15">
      <c r="B21" s="1"/>
      <c r="C21" s="1"/>
      <c r="D21" s="1"/>
      <c r="E21" s="1"/>
      <c r="F21" s="1"/>
      <c r="G21" s="1"/>
      <c r="H21" s="1"/>
      <c r="I21" s="1"/>
      <c r="J21" s="1"/>
      <c r="K21" s="1"/>
      <c r="L21" s="1"/>
    </row>
    <row r="22" spans="1:15">
      <c r="A22" s="51" t="s">
        <v>95</v>
      </c>
      <c r="B22" s="51" t="s">
        <v>5</v>
      </c>
      <c r="C22" s="70">
        <f>C19*'CPI-master'!F$8</f>
        <v>314666.22601650434</v>
      </c>
      <c r="D22" s="70">
        <f>D19*'CPI-master'!G$8</f>
        <v>308502.44517762464</v>
      </c>
      <c r="E22" s="70">
        <f>E19*'CPI-master'!H$8</f>
        <v>382875.35238028894</v>
      </c>
      <c r="F22" s="70">
        <f>F19*'CPI-master'!I$8</f>
        <v>392058.83837449912</v>
      </c>
      <c r="G22" s="70">
        <f>G19*'CPI-master'!J$8</f>
        <v>314575.61462990212</v>
      </c>
      <c r="H22" s="70">
        <f>H19*'CPI-master'!K$8</f>
        <v>315982.6692726622</v>
      </c>
      <c r="I22" s="70">
        <f>I19*'CPI-master'!L$8</f>
        <v>365893.45174460608</v>
      </c>
      <c r="J22" s="70">
        <f>J19*'CPI-master'!M$8</f>
        <v>368522.67190959409</v>
      </c>
      <c r="K22" s="70">
        <f>K19*'CPI-master'!N$8</f>
        <v>333263.00750000001</v>
      </c>
      <c r="L22" s="70">
        <f>L19*'CPI-master'!O$8</f>
        <v>343273.75742640498</v>
      </c>
      <c r="M22" s="14"/>
    </row>
    <row r="23" spans="1:15">
      <c r="A23" s="51" t="s">
        <v>95</v>
      </c>
      <c r="B23" s="51" t="s">
        <v>4</v>
      </c>
      <c r="C23" s="70">
        <f>C20*'CPI-master'!F$8</f>
        <v>313416.77863474021</v>
      </c>
      <c r="D23" s="70">
        <f>D20*'CPI-master'!G$8</f>
        <v>317779.87375530222</v>
      </c>
      <c r="E23" s="70">
        <f>E20*'CPI-master'!H$8</f>
        <v>352373.39246284828</v>
      </c>
      <c r="F23" s="70">
        <f>F20*'CPI-master'!I$8</f>
        <v>378036.63806513039</v>
      </c>
      <c r="G23" s="70">
        <f>G20*'CPI-master'!J$8</f>
        <v>408792.98908946058</v>
      </c>
      <c r="H23" s="70">
        <f>H20*'CPI-master'!K$8</f>
        <v>375161.2113504294</v>
      </c>
      <c r="I23" s="70">
        <f>I20*'CPI-master'!L$8</f>
        <v>384682.14079713868</v>
      </c>
      <c r="J23" s="70">
        <f>J20*'CPI-master'!M$8</f>
        <v>342030.13035489939</v>
      </c>
      <c r="K23" s="70">
        <f>K20*'CPI-master'!N$8</f>
        <v>345315.7123190909</v>
      </c>
      <c r="L23" s="70">
        <f>L20*'CPI-master'!O$8</f>
        <v>347370.55979482603</v>
      </c>
      <c r="M23" s="14"/>
    </row>
    <row r="24" spans="1:15">
      <c r="B24" s="1"/>
      <c r="C24" s="127"/>
      <c r="D24" s="127"/>
      <c r="E24" s="127"/>
      <c r="F24" s="127"/>
      <c r="G24" s="127"/>
      <c r="H24" s="127"/>
      <c r="I24" s="127"/>
      <c r="J24" s="127"/>
      <c r="K24" s="127"/>
      <c r="L24" s="127"/>
      <c r="M24" s="14"/>
    </row>
    <row r="25" spans="1:15" s="16" customFormat="1">
      <c r="A25" s="16" t="s">
        <v>41</v>
      </c>
    </row>
    <row r="26" spans="1:15">
      <c r="C26" s="4" t="s">
        <v>16</v>
      </c>
      <c r="D26" s="4" t="s">
        <v>17</v>
      </c>
      <c r="E26" s="4" t="s">
        <v>18</v>
      </c>
      <c r="F26" s="4" t="s">
        <v>19</v>
      </c>
      <c r="G26" s="4" t="s">
        <v>20</v>
      </c>
      <c r="H26" s="4" t="s">
        <v>22</v>
      </c>
      <c r="I26" s="4" t="s">
        <v>62</v>
      </c>
      <c r="J26" s="4" t="s">
        <v>63</v>
      </c>
      <c r="K26" s="4" t="s">
        <v>64</v>
      </c>
      <c r="L26" s="4" t="s">
        <v>65</v>
      </c>
    </row>
    <row r="27" spans="1:15">
      <c r="A27" s="4" t="s">
        <v>21</v>
      </c>
      <c r="B27" s="4" t="s">
        <v>5</v>
      </c>
      <c r="C27" s="18">
        <v>49615.292755649498</v>
      </c>
      <c r="D27" s="18">
        <v>54758.0078922666</v>
      </c>
      <c r="E27" s="18">
        <v>51880.950592984103</v>
      </c>
      <c r="F27" s="18">
        <v>63106.594255615797</v>
      </c>
      <c r="G27" s="18">
        <v>43652.748291793599</v>
      </c>
      <c r="H27" s="18">
        <v>43652.748291793599</v>
      </c>
      <c r="I27" s="18">
        <v>43652.748291793599</v>
      </c>
      <c r="J27" s="18">
        <v>43652.748291793599</v>
      </c>
      <c r="K27" s="18">
        <v>43652.748291793599</v>
      </c>
      <c r="L27" s="18">
        <v>43652.748291793599</v>
      </c>
      <c r="M27" s="13"/>
      <c r="N27" t="s">
        <v>7</v>
      </c>
      <c r="O27" t="s">
        <v>42</v>
      </c>
    </row>
    <row r="28" spans="1:15">
      <c r="A28" s="4" t="s">
        <v>21</v>
      </c>
      <c r="B28" s="4" t="s">
        <v>4</v>
      </c>
      <c r="C28" s="18">
        <v>44208.712720000702</v>
      </c>
      <c r="D28" s="18">
        <v>45237.995270002</v>
      </c>
      <c r="E28" s="18">
        <v>50239.66274</v>
      </c>
      <c r="F28" s="18">
        <v>49582.6436599999</v>
      </c>
      <c r="G28" s="18">
        <v>50894.171790000102</v>
      </c>
      <c r="H28" s="18">
        <v>50894.171790000102</v>
      </c>
      <c r="I28" s="18">
        <v>50894.171790000102</v>
      </c>
      <c r="J28" s="18">
        <v>50894.171790000102</v>
      </c>
      <c r="K28" s="18">
        <v>50894.171790000102</v>
      </c>
      <c r="L28" s="18">
        <v>50894.171790000102</v>
      </c>
      <c r="M28" s="13"/>
      <c r="N28" t="s">
        <v>7</v>
      </c>
      <c r="O28" t="s">
        <v>42</v>
      </c>
    </row>
    <row r="29" spans="1:15">
      <c r="B29" s="1"/>
      <c r="C29" s="1"/>
      <c r="D29" s="1"/>
      <c r="E29" s="1"/>
      <c r="F29" s="1"/>
      <c r="G29" s="1"/>
      <c r="H29" s="1"/>
      <c r="I29" s="1"/>
      <c r="J29" s="1"/>
      <c r="K29" s="1"/>
      <c r="L29" s="1"/>
    </row>
    <row r="30" spans="1:15">
      <c r="A30" s="51" t="s">
        <v>95</v>
      </c>
      <c r="B30" s="51" t="s">
        <v>5</v>
      </c>
      <c r="C30" s="128">
        <f>C27*'CPI-master'!F$8</f>
        <v>57723.419602081391</v>
      </c>
      <c r="D30" s="128">
        <f>D27*'CPI-master'!G$8</f>
        <v>62422.967639646442</v>
      </c>
      <c r="E30" s="128">
        <f>E27*'CPI-master'!H$8</f>
        <v>57556.266137727456</v>
      </c>
      <c r="F30" s="128">
        <f>F27*'CPI-master'!I$8</f>
        <v>67975.539904596182</v>
      </c>
      <c r="G30" s="128">
        <f>G27*'CPI-master'!J$8</f>
        <v>46006.572954586394</v>
      </c>
      <c r="H30" s="128">
        <f>H27*'CPI-master'!K$8</f>
        <v>44777.389707708127</v>
      </c>
      <c r="I30" s="128">
        <f>I27*'CPI-master'!L$8</f>
        <v>44021.298699510437</v>
      </c>
      <c r="J30" s="128">
        <f>J27*'CPI-master'!M$8</f>
        <v>43290.317724795314</v>
      </c>
      <c r="K30" s="128">
        <f>K27*'CPI-master'!N$8</f>
        <v>42660.640376071016</v>
      </c>
      <c r="L30" s="128">
        <f>L27*'CPI-master'!O$8</f>
        <v>41861.466916751218</v>
      </c>
      <c r="M30" s="14"/>
    </row>
    <row r="31" spans="1:15">
      <c r="A31" s="51" t="s">
        <v>95</v>
      </c>
      <c r="B31" s="51" t="s">
        <v>4</v>
      </c>
      <c r="C31" s="128">
        <f>C28*'CPI-master'!F$8</f>
        <v>51433.29672510903</v>
      </c>
      <c r="D31" s="128">
        <f>D28*'CPI-master'!G$8</f>
        <v>51570.355159334198</v>
      </c>
      <c r="E31" s="128">
        <f>E28*'CPI-master'!H$8</f>
        <v>55735.435960268311</v>
      </c>
      <c r="F31" s="128">
        <f>F28*'CPI-master'!I$8</f>
        <v>53408.1582510019</v>
      </c>
      <c r="G31" s="128">
        <f>G28*'CPI-master'!J$8</f>
        <v>53638.465366911871</v>
      </c>
      <c r="H31" s="128">
        <f>H28*'CPI-master'!K$8</f>
        <v>52205.376597566894</v>
      </c>
      <c r="I31" s="128">
        <f>I28*'CPI-master'!L$8</f>
        <v>51323.859919559211</v>
      </c>
      <c r="J31" s="128">
        <f>J28*'CPI-master'!M$8</f>
        <v>50471.618703182758</v>
      </c>
      <c r="K31" s="128">
        <f>K28*'CPI-master'!N$8</f>
        <v>49737.486067500104</v>
      </c>
      <c r="L31" s="128">
        <f>L28*'CPI-master'!O$8</f>
        <v>48805.740119759241</v>
      </c>
      <c r="M31" s="14"/>
    </row>
    <row r="32" spans="1:15">
      <c r="B32" s="1"/>
      <c r="C32" s="127"/>
      <c r="D32" s="127"/>
      <c r="E32" s="127"/>
      <c r="F32" s="127"/>
      <c r="G32" s="127"/>
      <c r="H32" s="127"/>
      <c r="I32" s="127"/>
      <c r="J32" s="127"/>
      <c r="K32" s="127"/>
      <c r="L32" s="127"/>
      <c r="M32" s="14"/>
    </row>
    <row r="33" spans="1:12" s="16" customFormat="1">
      <c r="A33" s="16" t="s">
        <v>14</v>
      </c>
    </row>
    <row r="34" spans="1:12" s="1" customFormat="1">
      <c r="C34" s="1" t="s">
        <v>51</v>
      </c>
      <c r="D34" s="1" t="s">
        <v>52</v>
      </c>
      <c r="E34" s="1" t="s">
        <v>98</v>
      </c>
      <c r="F34" s="129" t="s">
        <v>96</v>
      </c>
    </row>
    <row r="35" spans="1:12">
      <c r="B35" t="s">
        <v>5</v>
      </c>
      <c r="C35" s="11">
        <f>SUM(C30:K30)/SUM(C22:K22)</f>
        <v>0.15064055336895618</v>
      </c>
      <c r="D35" s="11">
        <f>SUM(F30:K30)/SUM(F22:K22)</f>
        <v>0.13812958756124089</v>
      </c>
      <c r="E35" s="129">
        <f>SUM(C30:L30)/SUM(C22:L22)</f>
        <v>0.14777701061084278</v>
      </c>
      <c r="F35" s="129">
        <f>SUM(F30:L30)/SUM(F22:L22)</f>
        <v>0.13584701685549905</v>
      </c>
    </row>
    <row r="36" spans="1:12">
      <c r="B36" t="s">
        <v>4</v>
      </c>
      <c r="C36" s="11">
        <f>SUM(C31:K31)/SUM(C23:K23)</f>
        <v>0.14592419112052496</v>
      </c>
      <c r="D36" s="11">
        <f>SUM(F31:K31)/SUM(F23:K23)</f>
        <v>0.13911474775794916</v>
      </c>
      <c r="E36" s="129">
        <f>SUM(C31:L31)/SUM(C23:L23)</f>
        <v>0.14539570604905</v>
      </c>
      <c r="F36" s="129">
        <f>SUM(F31:L31)/SUM(F23:L23)</f>
        <v>0.13930122575261503</v>
      </c>
    </row>
    <row r="38" spans="1:12" s="16" customFormat="1">
      <c r="A38" s="16" t="s">
        <v>44</v>
      </c>
    </row>
    <row r="39" spans="1:12">
      <c r="B39" t="str">
        <f>B35</f>
        <v>Ergon</v>
      </c>
      <c r="C39" s="2">
        <f t="shared" ref="C39:D39" si="3">$C$15*C35</f>
        <v>2.7213380332153314E-2</v>
      </c>
      <c r="D39" s="2">
        <f t="shared" si="3"/>
        <v>2.4953260708096722E-2</v>
      </c>
      <c r="E39" s="24">
        <f t="shared" ref="E39:F39" si="4">$C$15*E35</f>
        <v>2.6696078208447875E-2</v>
      </c>
      <c r="F39" s="24">
        <f t="shared" si="4"/>
        <v>2.4540911819559082E-2</v>
      </c>
      <c r="L39" s="12"/>
    </row>
    <row r="40" spans="1:12">
      <c r="B40" t="str">
        <f>B36</f>
        <v>Energex</v>
      </c>
      <c r="C40" s="2">
        <f t="shared" ref="C40:D40" si="5">$C$15*C36</f>
        <v>2.636136434588425E-2</v>
      </c>
      <c r="D40" s="2">
        <f t="shared" si="5"/>
        <v>2.5131230972554382E-2</v>
      </c>
      <c r="E40" s="24">
        <f t="shared" ref="E40:F40" si="6">$C$15*E36</f>
        <v>2.6265892941084716E-2</v>
      </c>
      <c r="F40" s="24">
        <f t="shared" si="6"/>
        <v>2.5164918425759564E-2</v>
      </c>
      <c r="L40" s="12"/>
    </row>
    <row r="42" spans="1:12" s="16" customFormat="1">
      <c r="A42" s="16" t="s">
        <v>15</v>
      </c>
    </row>
    <row r="43" spans="1:12" s="1" customFormat="1"/>
    <row r="44" spans="1:12">
      <c r="B44" t="s">
        <v>5</v>
      </c>
      <c r="C44" s="3">
        <f t="shared" ref="C44:D44" si="7">(1/(1-C39))-1</f>
        <v>2.7974665545302368E-2</v>
      </c>
      <c r="D44" s="3">
        <f t="shared" si="7"/>
        <v>2.5591861089877765E-2</v>
      </c>
      <c r="E44" s="3">
        <f t="shared" ref="E44:F44" si="8">(1/(1-E39))-1</f>
        <v>2.7428306421809712E-2</v>
      </c>
      <c r="F44" s="3">
        <f t="shared" si="8"/>
        <v>2.5158319930501882E-2</v>
      </c>
    </row>
    <row r="45" spans="1:12">
      <c r="B45" t="s">
        <v>4</v>
      </c>
      <c r="C45" s="3">
        <f t="shared" ref="C45:D45" si="9">(1/(1-C40))-1</f>
        <v>2.7075100946640118E-2</v>
      </c>
      <c r="D45" s="3">
        <f t="shared" si="9"/>
        <v>2.5779091269511056E-2</v>
      </c>
      <c r="E45" s="3">
        <f t="shared" ref="E45:F45" si="10">(1/(1-E40))-1</f>
        <v>2.6974399634021928E-2</v>
      </c>
      <c r="F45" s="3">
        <f t="shared" si="10"/>
        <v>2.5814539198898423E-2</v>
      </c>
    </row>
    <row r="47" spans="1:12" s="16" customFormat="1"/>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T63"/>
  <sheetViews>
    <sheetView topLeftCell="A46" workbookViewId="0">
      <selection activeCell="D53" sqref="D53"/>
    </sheetView>
  </sheetViews>
  <sheetFormatPr defaultRowHeight="15"/>
  <cols>
    <col min="1" max="1" width="13.42578125" customWidth="1"/>
    <col min="2" max="2" width="14.5703125" customWidth="1"/>
    <col min="3" max="3" width="12.5703125" bestFit="1" customWidth="1"/>
    <col min="4" max="4" width="16.7109375" customWidth="1"/>
    <col min="5" max="7" width="12.5703125" bestFit="1" customWidth="1"/>
    <col min="8" max="8" width="11.42578125" customWidth="1"/>
    <col min="9" max="9" width="20.140625" customWidth="1"/>
    <col min="10" max="10" width="21.140625" bestFit="1" customWidth="1"/>
    <col min="11" max="11" width="11.85546875" customWidth="1"/>
    <col min="12" max="12" width="11.28515625" customWidth="1"/>
    <col min="13" max="13" width="53.140625" customWidth="1"/>
    <col min="14" max="14" width="10" customWidth="1"/>
    <col min="15" max="15" width="9.5703125" customWidth="1"/>
    <col min="17" max="17" width="10.42578125" customWidth="1"/>
    <col min="18" max="18" width="9.42578125" customWidth="1"/>
  </cols>
  <sheetData>
    <row r="1" spans="1:20" s="16" customFormat="1" ht="38.25" customHeight="1">
      <c r="A1" s="16" t="s">
        <v>34</v>
      </c>
      <c r="N1" s="16" t="s">
        <v>171</v>
      </c>
      <c r="Q1" s="140" t="s">
        <v>161</v>
      </c>
      <c r="R1" s="140"/>
      <c r="S1" s="141" t="s">
        <v>32</v>
      </c>
      <c r="T1" s="141"/>
    </row>
    <row r="2" spans="1:20">
      <c r="J2" s="6" t="s">
        <v>50</v>
      </c>
      <c r="K2" s="6" t="s">
        <v>51</v>
      </c>
      <c r="L2" s="6" t="s">
        <v>52</v>
      </c>
      <c r="N2" s="1" t="s">
        <v>98</v>
      </c>
      <c r="O2" s="1" t="s">
        <v>96</v>
      </c>
      <c r="Q2" s="1" t="s">
        <v>98</v>
      </c>
      <c r="R2" s="1" t="s">
        <v>96</v>
      </c>
      <c r="S2" s="1" t="s">
        <v>98</v>
      </c>
      <c r="T2" s="1" t="s">
        <v>96</v>
      </c>
    </row>
    <row r="3" spans="1:20">
      <c r="B3" t="s">
        <v>61</v>
      </c>
      <c r="J3" s="33">
        <f>(J6*(P35+1))/(P32+1)</f>
        <v>2.5659261205249681E-2</v>
      </c>
      <c r="K3" s="33">
        <f>(J6*7)/12</f>
        <v>3.9914406319277278E-2</v>
      </c>
      <c r="L3" s="33">
        <f>(J6*6)/6</f>
        <v>6.8424696547332478E-2</v>
      </c>
      <c r="N3" s="1"/>
      <c r="O3" s="1"/>
    </row>
    <row r="4" spans="1:20">
      <c r="B4" t="s">
        <v>60</v>
      </c>
      <c r="J4" s="33"/>
      <c r="K4" s="49">
        <f>(K7*(N35+1))/(N32+1)</f>
        <v>3.2863120296577848E-2</v>
      </c>
      <c r="L4" s="49">
        <f>(L7*(O35+1)/(O32+1))</f>
        <v>5.6336777651276308E-2</v>
      </c>
      <c r="M4" s="49"/>
      <c r="N4" s="49">
        <f>(N7*(Q35+1))/(Q32+1)</f>
        <v>3.4668786246939268E-2</v>
      </c>
      <c r="O4" s="49">
        <f>(O7*(R35+1))/(R32+1)</f>
        <v>5.6336777651276308E-2</v>
      </c>
      <c r="Q4" s="132">
        <f>(Q7*(Q35+1))/(Q32+1)</f>
        <v>1.4898654167792355E-2</v>
      </c>
      <c r="R4" s="132">
        <f>(R7*(R35+1))/(R32+1)</f>
        <v>2.4210313022662577E-2</v>
      </c>
      <c r="S4" s="132">
        <f>(S7*(Q35+1))/(Q32+1)</f>
        <v>-3.4887787418041591E-2</v>
      </c>
      <c r="T4" s="132">
        <f>(T7*(R35+1))/(R32+1)</f>
        <v>-5.669265455431758E-2</v>
      </c>
    </row>
    <row r="5" spans="1:20">
      <c r="J5" s="34"/>
      <c r="K5" s="34"/>
      <c r="L5" s="34"/>
      <c r="N5" s="1"/>
      <c r="O5" s="1"/>
    </row>
    <row r="6" spans="1:20">
      <c r="B6" s="1" t="s">
        <v>72</v>
      </c>
      <c r="E6" s="9"/>
      <c r="J6" s="35">
        <f>SUMPRODUCT(C30:C34,'Customer weights'!D3:D7)</f>
        <v>6.8424696547332478E-2</v>
      </c>
      <c r="K6" s="34"/>
      <c r="L6" s="34"/>
      <c r="N6" s="1"/>
      <c r="O6" s="1"/>
    </row>
    <row r="7" spans="1:20">
      <c r="B7" s="1" t="s">
        <v>73</v>
      </c>
      <c r="E7" s="9"/>
      <c r="J7" s="35"/>
      <c r="K7" s="35">
        <f>H44</f>
        <v>5.6336777651276308E-2</v>
      </c>
      <c r="L7" s="35">
        <f>H53</f>
        <v>5.6336777651276308E-2</v>
      </c>
      <c r="N7" s="107">
        <f>K7</f>
        <v>5.6336777651276308E-2</v>
      </c>
      <c r="O7" s="107">
        <f>L7</f>
        <v>5.6336777651276308E-2</v>
      </c>
      <c r="Q7" s="133">
        <f>H53-K51</f>
        <v>2.4210313022662577E-2</v>
      </c>
      <c r="R7" s="134">
        <f>Q7</f>
        <v>2.4210313022662577E-2</v>
      </c>
      <c r="S7" s="133">
        <f>H53-L51</f>
        <v>-5.669265455431758E-2</v>
      </c>
      <c r="T7" s="134">
        <f>S7</f>
        <v>-5.669265455431758E-2</v>
      </c>
    </row>
    <row r="8" spans="1:20">
      <c r="N8" s="8"/>
      <c r="O8" s="8"/>
    </row>
    <row r="9" spans="1:20" s="16" customFormat="1">
      <c r="A9" s="16" t="s">
        <v>36</v>
      </c>
    </row>
    <row r="10" spans="1:20">
      <c r="B10" s="6"/>
      <c r="C10" s="6"/>
      <c r="D10" s="6"/>
      <c r="E10" s="6"/>
      <c r="F10" s="6"/>
      <c r="G10" s="6"/>
      <c r="H10" s="6"/>
      <c r="I10" s="6"/>
      <c r="J10" s="6"/>
      <c r="K10" s="20"/>
      <c r="L10" s="25"/>
      <c r="M10" s="1"/>
    </row>
    <row r="11" spans="1:20">
      <c r="B11" s="19"/>
      <c r="C11" s="28" t="s">
        <v>26</v>
      </c>
      <c r="D11" s="28" t="s">
        <v>27</v>
      </c>
      <c r="E11" s="28">
        <v>2011</v>
      </c>
      <c r="F11" s="28">
        <v>2012</v>
      </c>
      <c r="G11" s="28">
        <v>2013</v>
      </c>
      <c r="H11" s="28">
        <v>2014</v>
      </c>
      <c r="I11" s="28">
        <v>2015</v>
      </c>
      <c r="J11" s="28" t="s">
        <v>0</v>
      </c>
      <c r="L11" s="23"/>
    </row>
    <row r="12" spans="1:20">
      <c r="B12" s="4" t="s">
        <v>28</v>
      </c>
      <c r="C12" s="4" t="s">
        <v>29</v>
      </c>
      <c r="D12" s="26" t="s">
        <v>30</v>
      </c>
      <c r="E12" s="27">
        <v>1304</v>
      </c>
      <c r="F12" s="27">
        <v>3856</v>
      </c>
      <c r="G12" s="27">
        <v>4922</v>
      </c>
      <c r="H12" s="27">
        <v>3276</v>
      </c>
      <c r="I12" s="27">
        <v>3101</v>
      </c>
      <c r="J12" s="29">
        <f>SUM(E12:I12)</f>
        <v>16459</v>
      </c>
      <c r="L12" s="24" t="s">
        <v>7</v>
      </c>
      <c r="M12" t="s">
        <v>46</v>
      </c>
    </row>
    <row r="13" spans="1:20">
      <c r="B13" s="4" t="s">
        <v>31</v>
      </c>
      <c r="C13" s="4" t="s">
        <v>29</v>
      </c>
      <c r="D13" s="26" t="s">
        <v>30</v>
      </c>
      <c r="E13" s="108">
        <v>10951.944444444445</v>
      </c>
      <c r="F13" s="108">
        <f>27635.5550330177-(4982-4083)</f>
        <v>26736.555033017699</v>
      </c>
      <c r="G13" s="108">
        <f>31264.3235946202-(3931-3484)</f>
        <v>30817.3235946202</v>
      </c>
      <c r="H13" s="108">
        <f>14594.391212669-(3296-2963)</f>
        <v>14261.391212668999</v>
      </c>
      <c r="I13" s="108">
        <f>12781.2567880813-(2662-2442)</f>
        <v>12561.2567880813</v>
      </c>
      <c r="J13" s="29">
        <f t="shared" ref="J13:J16" si="0">SUM(E13:I13)</f>
        <v>95328.471072832646</v>
      </c>
      <c r="L13" s="24" t="s">
        <v>7</v>
      </c>
      <c r="M13" t="s">
        <v>47</v>
      </c>
    </row>
    <row r="14" spans="1:20">
      <c r="B14" s="4" t="s">
        <v>10</v>
      </c>
      <c r="C14" s="4" t="s">
        <v>29</v>
      </c>
      <c r="D14" s="26" t="s">
        <v>30</v>
      </c>
      <c r="E14" s="108">
        <v>0</v>
      </c>
      <c r="F14" s="108">
        <v>0</v>
      </c>
      <c r="G14" s="108">
        <v>0</v>
      </c>
      <c r="H14" s="108">
        <v>0</v>
      </c>
      <c r="I14" s="108">
        <v>0</v>
      </c>
      <c r="J14" s="69">
        <f t="shared" si="0"/>
        <v>0</v>
      </c>
      <c r="L14" s="24"/>
    </row>
    <row r="15" spans="1:20">
      <c r="B15" s="4" t="s">
        <v>32</v>
      </c>
      <c r="C15" s="4" t="s">
        <v>29</v>
      </c>
      <c r="D15" s="26" t="s">
        <v>30</v>
      </c>
      <c r="E15" s="108">
        <v>14595.592004589966</v>
      </c>
      <c r="F15" s="108">
        <v>18064.912007750758</v>
      </c>
      <c r="G15" s="108">
        <v>22586.90565630158</v>
      </c>
      <c r="H15" s="108">
        <v>22483.109782054187</v>
      </c>
      <c r="I15" s="108">
        <v>21951.248442144224</v>
      </c>
      <c r="J15" s="29">
        <f t="shared" si="0"/>
        <v>99681.767892840711</v>
      </c>
      <c r="L15" s="24" t="s">
        <v>7</v>
      </c>
      <c r="M15" t="s">
        <v>49</v>
      </c>
    </row>
    <row r="16" spans="1:20">
      <c r="B16" s="4" t="s">
        <v>3</v>
      </c>
      <c r="C16" s="4" t="s">
        <v>29</v>
      </c>
      <c r="D16" s="26" t="s">
        <v>30</v>
      </c>
      <c r="E16" s="108">
        <f>199+66+7348*(29914/31114)</f>
        <v>7329.6034582503053</v>
      </c>
      <c r="F16" s="108">
        <f>109+66+7276*(29914/31114)</f>
        <v>7170.3803432538407</v>
      </c>
      <c r="G16" s="108">
        <f>109+66+5500*(29914/31114)</f>
        <v>5462.8768400077133</v>
      </c>
      <c r="H16" s="108">
        <f>109+66+5500*(29914/31114)</f>
        <v>5462.8768400077133</v>
      </c>
      <c r="I16" s="108">
        <f>123+66+5491*(29914/31114)</f>
        <v>5468.2239506331553</v>
      </c>
      <c r="J16" s="29">
        <f t="shared" si="0"/>
        <v>30893.961432152726</v>
      </c>
      <c r="L16" s="24" t="s">
        <v>7</v>
      </c>
      <c r="M16" t="s">
        <v>48</v>
      </c>
    </row>
    <row r="17" spans="1:20">
      <c r="B17" s="6"/>
      <c r="C17" s="6"/>
      <c r="D17" s="6"/>
      <c r="E17" s="6"/>
      <c r="F17" s="6"/>
      <c r="G17" s="6"/>
      <c r="H17" s="6"/>
      <c r="I17" s="6"/>
      <c r="J17" s="6"/>
      <c r="K17" s="20"/>
      <c r="L17" s="25"/>
      <c r="M17" s="1"/>
    </row>
    <row r="18" spans="1:20" s="16" customFormat="1">
      <c r="A18" s="16" t="s">
        <v>35</v>
      </c>
    </row>
    <row r="19" spans="1:20">
      <c r="B19" s="6"/>
      <c r="C19" s="6"/>
      <c r="D19" s="6"/>
      <c r="E19" s="6"/>
      <c r="F19" s="6"/>
      <c r="G19" s="6"/>
      <c r="H19" s="6"/>
      <c r="I19" s="6"/>
      <c r="J19" s="6"/>
      <c r="K19" s="20"/>
      <c r="L19" s="25"/>
      <c r="M19" s="1"/>
    </row>
    <row r="20" spans="1:20">
      <c r="B20" s="19"/>
      <c r="C20" s="28" t="s">
        <v>26</v>
      </c>
      <c r="D20" s="28" t="s">
        <v>27</v>
      </c>
      <c r="E20" s="28">
        <v>2011</v>
      </c>
      <c r="F20" s="28">
        <v>2012</v>
      </c>
      <c r="G20" s="28">
        <v>2013</v>
      </c>
      <c r="H20" s="28">
        <v>2014</v>
      </c>
      <c r="I20" s="28">
        <v>2015</v>
      </c>
      <c r="J20" s="28" t="s">
        <v>0</v>
      </c>
      <c r="M20" s="19"/>
    </row>
    <row r="21" spans="1:20">
      <c r="B21" s="4" t="s">
        <v>28</v>
      </c>
      <c r="C21" s="4" t="s">
        <v>29</v>
      </c>
      <c r="D21" s="26" t="s">
        <v>30</v>
      </c>
      <c r="E21" s="30">
        <v>43858.971774193546</v>
      </c>
      <c r="F21" s="30">
        <v>48256.972111553783</v>
      </c>
      <c r="G21" s="30">
        <v>50806.51750972763</v>
      </c>
      <c r="H21" s="30">
        <v>48555.755907753635</v>
      </c>
      <c r="I21" s="30">
        <v>49434.99908568414</v>
      </c>
      <c r="J21" s="29">
        <f>SUM(E21:I21)</f>
        <v>240913.21638891273</v>
      </c>
      <c r="L21" s="24" t="s">
        <v>7</v>
      </c>
      <c r="M21" t="s">
        <v>46</v>
      </c>
    </row>
    <row r="22" spans="1:20">
      <c r="B22" s="4" t="s">
        <v>31</v>
      </c>
      <c r="C22" s="4" t="s">
        <v>29</v>
      </c>
      <c r="D22" s="26" t="s">
        <v>30</v>
      </c>
      <c r="E22" s="30">
        <v>149550.30241935485</v>
      </c>
      <c r="F22" s="30">
        <v>172047.24803877244</v>
      </c>
      <c r="G22" s="30">
        <v>180764.45308013679</v>
      </c>
      <c r="H22" s="30">
        <v>170758.62765462484</v>
      </c>
      <c r="I22" s="30">
        <v>172499.79559082392</v>
      </c>
      <c r="J22" s="29">
        <f>SUM(E22:I22)</f>
        <v>845620.42678371281</v>
      </c>
      <c r="L22" s="24" t="s">
        <v>7</v>
      </c>
      <c r="M22" t="s">
        <v>47</v>
      </c>
    </row>
    <row r="23" spans="1:20">
      <c r="B23" s="4" t="s">
        <v>10</v>
      </c>
      <c r="C23" s="4"/>
      <c r="D23" s="26"/>
      <c r="E23" s="30"/>
      <c r="F23" s="30"/>
      <c r="G23" s="30"/>
      <c r="H23" s="30"/>
      <c r="I23" s="30"/>
      <c r="J23" s="30"/>
      <c r="L23" s="24"/>
    </row>
    <row r="24" spans="1:20">
      <c r="B24" s="4" t="s">
        <v>32</v>
      </c>
      <c r="C24" s="4" t="s">
        <v>29</v>
      </c>
      <c r="D24" s="26" t="s">
        <v>30</v>
      </c>
      <c r="E24" s="30">
        <v>159408.1050056344</v>
      </c>
      <c r="F24" s="30">
        <v>169372.00285310971</v>
      </c>
      <c r="G24" s="30">
        <v>178159.61489371918</v>
      </c>
      <c r="H24" s="30">
        <v>186555.04621462707</v>
      </c>
      <c r="I24" s="30">
        <v>188415.06591136364</v>
      </c>
      <c r="J24" s="29">
        <f>SUM(E24:I24)</f>
        <v>881909.83487845398</v>
      </c>
      <c r="L24" s="24" t="s">
        <v>7</v>
      </c>
      <c r="M24" t="s">
        <v>49</v>
      </c>
    </row>
    <row r="25" spans="1:20">
      <c r="B25" s="4" t="s">
        <v>3</v>
      </c>
      <c r="C25" s="4" t="s">
        <v>29</v>
      </c>
      <c r="D25" s="26" t="s">
        <v>30</v>
      </c>
      <c r="E25" s="30">
        <v>106082.05645161291</v>
      </c>
      <c r="F25" s="30">
        <v>109639.84063745021</v>
      </c>
      <c r="G25" s="30">
        <v>110473.54085603113</v>
      </c>
      <c r="H25" s="30">
        <v>114860.1119863339</v>
      </c>
      <c r="I25" s="30">
        <v>116454.86172997825</v>
      </c>
      <c r="J25" s="29">
        <f>SUM(E25:I25)</f>
        <v>557510.4116614064</v>
      </c>
      <c r="L25" s="24" t="s">
        <v>7</v>
      </c>
      <c r="M25" t="s">
        <v>48</v>
      </c>
    </row>
    <row r="26" spans="1:20">
      <c r="B26" s="6"/>
      <c r="C26" s="6"/>
      <c r="D26" s="6"/>
      <c r="E26" s="21"/>
      <c r="F26" s="21"/>
      <c r="G26" s="21"/>
      <c r="H26" s="21"/>
      <c r="I26" s="21"/>
      <c r="J26" s="21"/>
      <c r="K26" s="21"/>
      <c r="L26" s="22"/>
      <c r="M26" s="22"/>
    </row>
    <row r="27" spans="1:20" s="16" customFormat="1">
      <c r="A27" s="16" t="s">
        <v>33</v>
      </c>
    </row>
    <row r="28" spans="1:20" s="1" customFormat="1">
      <c r="Q28" s="79" t="s">
        <v>153</v>
      </c>
    </row>
    <row r="29" spans="1:20" s="43" customFormat="1">
      <c r="B29" s="138" t="s">
        <v>68</v>
      </c>
      <c r="C29" s="138"/>
      <c r="L29" s="44"/>
      <c r="M29" s="44"/>
      <c r="N29" s="6" t="s">
        <v>51</v>
      </c>
      <c r="O29" s="6" t="s">
        <v>52</v>
      </c>
      <c r="P29" s="6" t="s">
        <v>50</v>
      </c>
      <c r="Q29" s="79" t="s">
        <v>98</v>
      </c>
      <c r="R29" s="79" t="s">
        <v>96</v>
      </c>
    </row>
    <row r="30" spans="1:20" s="43" customFormat="1">
      <c r="B30" s="52" t="s">
        <v>1</v>
      </c>
      <c r="C30" s="53">
        <f>J12/J21</f>
        <v>6.8319207417121483E-2</v>
      </c>
      <c r="M30" s="50" t="s">
        <v>74</v>
      </c>
      <c r="N30" s="50">
        <v>2006</v>
      </c>
      <c r="O30" s="50">
        <v>2012</v>
      </c>
      <c r="P30" s="50">
        <v>2006</v>
      </c>
      <c r="Q30" s="109">
        <v>2006</v>
      </c>
      <c r="R30" s="109">
        <v>2012</v>
      </c>
      <c r="S30" s="50"/>
      <c r="T30" s="50"/>
    </row>
    <row r="31" spans="1:20" s="43" customFormat="1">
      <c r="B31" s="52" t="s">
        <v>2</v>
      </c>
      <c r="C31" s="53">
        <f>J13/J22</f>
        <v>0.11273198713447721</v>
      </c>
      <c r="L31" s="45"/>
      <c r="M31" s="50" t="s">
        <v>75</v>
      </c>
      <c r="N31" s="50">
        <v>2017</v>
      </c>
      <c r="O31" s="50">
        <v>2017</v>
      </c>
      <c r="P31" s="50">
        <v>2013</v>
      </c>
      <c r="Q31" s="110">
        <v>2018</v>
      </c>
      <c r="R31" s="110">
        <v>2018</v>
      </c>
      <c r="T31" s="50"/>
    </row>
    <row r="32" spans="1:20" s="43" customFormat="1">
      <c r="B32" s="52" t="s">
        <v>10</v>
      </c>
      <c r="C32" s="53">
        <v>0</v>
      </c>
      <c r="M32" s="109" t="s">
        <v>154</v>
      </c>
      <c r="N32" s="50">
        <f>N31-N30</f>
        <v>11</v>
      </c>
      <c r="O32" s="50">
        <f>O31-O30</f>
        <v>5</v>
      </c>
      <c r="P32" s="50">
        <f>P31-P30</f>
        <v>7</v>
      </c>
      <c r="Q32" s="109">
        <f t="shared" ref="Q32:R32" si="1">Q31-Q30</f>
        <v>12</v>
      </c>
      <c r="R32" s="109">
        <f t="shared" si="1"/>
        <v>6</v>
      </c>
      <c r="T32" s="50"/>
    </row>
    <row r="33" spans="2:20" s="43" customFormat="1">
      <c r="B33" s="52" t="s">
        <v>54</v>
      </c>
      <c r="C33" s="53">
        <f>J15/J24</f>
        <v>0.11302943220559389</v>
      </c>
      <c r="M33" s="111"/>
      <c r="P33" s="50"/>
      <c r="Q33" s="109"/>
      <c r="R33" s="109"/>
      <c r="S33" s="50"/>
      <c r="T33" s="50"/>
    </row>
    <row r="34" spans="2:20" s="43" customFormat="1">
      <c r="B34" s="52" t="s">
        <v>3</v>
      </c>
      <c r="C34" s="53">
        <f>J16/J25</f>
        <v>5.5414142562983382E-2</v>
      </c>
      <c r="H34" s="50" t="s">
        <v>59</v>
      </c>
      <c r="M34" s="130" t="s">
        <v>76</v>
      </c>
      <c r="N34" s="50">
        <v>2011</v>
      </c>
      <c r="O34" s="50">
        <v>2012</v>
      </c>
      <c r="P34" s="50">
        <v>2011</v>
      </c>
      <c r="Q34" s="109">
        <v>2011</v>
      </c>
      <c r="R34" s="109">
        <v>2012</v>
      </c>
      <c r="S34" s="50"/>
      <c r="T34" s="50"/>
    </row>
    <row r="35" spans="2:20" s="43" customFormat="1">
      <c r="B35" s="54" t="s">
        <v>56</v>
      </c>
      <c r="C35" s="55">
        <f>SUMPRODUCT(C30:C34,'Customer weights'!D3:D7)</f>
        <v>6.8424696547332478E-2</v>
      </c>
      <c r="H35" s="46">
        <f>C35</f>
        <v>6.8424696547332478E-2</v>
      </c>
      <c r="M35" s="131" t="s">
        <v>155</v>
      </c>
      <c r="N35" s="50">
        <f>N31-N34</f>
        <v>6</v>
      </c>
      <c r="O35" s="50">
        <f>O31-O34</f>
        <v>5</v>
      </c>
      <c r="P35" s="50">
        <f>P31-P34</f>
        <v>2</v>
      </c>
      <c r="Q35" s="109">
        <f t="shared" ref="Q35:R35" si="2">Q31-Q34</f>
        <v>7</v>
      </c>
      <c r="R35" s="109">
        <f t="shared" si="2"/>
        <v>6</v>
      </c>
      <c r="S35" s="50"/>
      <c r="T35" s="50"/>
    </row>
    <row r="36" spans="2:20" s="43" customFormat="1">
      <c r="B36" s="50" t="s">
        <v>55</v>
      </c>
      <c r="C36" s="50"/>
    </row>
    <row r="37" spans="2:20">
      <c r="B37" s="36"/>
      <c r="M37" s="1"/>
      <c r="N37" s="1"/>
      <c r="O37" s="1"/>
      <c r="P37" s="1"/>
      <c r="Q37" s="1"/>
    </row>
    <row r="38" spans="2:20">
      <c r="B38" s="139" t="s">
        <v>157</v>
      </c>
      <c r="C38" s="139"/>
      <c r="D38" t="s">
        <v>69</v>
      </c>
      <c r="M38" s="1"/>
      <c r="N38" s="109"/>
      <c r="O38" s="109"/>
      <c r="P38" s="109"/>
      <c r="Q38" s="1"/>
    </row>
    <row r="39" spans="2:20">
      <c r="B39" s="51" t="s">
        <v>1</v>
      </c>
      <c r="C39" s="31">
        <f>C30</f>
        <v>6.8319207417121483E-2</v>
      </c>
      <c r="D39" s="2">
        <f>VLOOKUP(B39,'Customer weights'!$E$3:$F$7,2,FALSE)</f>
        <v>0.12520032882608462</v>
      </c>
      <c r="E39" s="43"/>
      <c r="F39" s="43"/>
      <c r="M39" s="1"/>
      <c r="N39" s="109"/>
      <c r="O39" s="109"/>
      <c r="P39" s="109"/>
      <c r="Q39" s="1"/>
    </row>
    <row r="40" spans="2:20">
      <c r="B40" s="51" t="s">
        <v>2</v>
      </c>
      <c r="C40" s="31">
        <f>C31</f>
        <v>0.11273198713447721</v>
      </c>
      <c r="D40" s="2">
        <f>VLOOKUP(B40,'Customer weights'!$E$3:$F$7,2,FALSE)</f>
        <v>0.30114072845269696</v>
      </c>
      <c r="E40" s="43"/>
      <c r="F40" s="43"/>
      <c r="M40" s="1"/>
      <c r="N40" s="109"/>
      <c r="O40" s="109"/>
      <c r="P40" s="111"/>
      <c r="Q40" s="1"/>
    </row>
    <row r="41" spans="2:20">
      <c r="B41" s="51" t="s">
        <v>10</v>
      </c>
      <c r="C41" s="31">
        <f>C32</f>
        <v>0</v>
      </c>
      <c r="D41" s="2">
        <f>VLOOKUP(B41,'Customer weights'!$E$3:$F$7,2,FALSE)</f>
        <v>0.32399347733584472</v>
      </c>
      <c r="E41" s="43"/>
      <c r="F41" s="43"/>
      <c r="M41" s="1"/>
      <c r="N41" s="1"/>
      <c r="O41" s="1"/>
      <c r="P41" s="1"/>
      <c r="Q41" s="1"/>
    </row>
    <row r="42" spans="2:20">
      <c r="B42" s="51"/>
      <c r="C42" s="31"/>
      <c r="D42" s="2"/>
      <c r="E42" s="43"/>
      <c r="F42" s="43"/>
    </row>
    <row r="43" spans="2:20">
      <c r="B43" s="51" t="s">
        <v>3</v>
      </c>
      <c r="C43" s="31">
        <f>C34</f>
        <v>5.5414142562983382E-2</v>
      </c>
      <c r="D43" s="2">
        <f>VLOOKUP(B43,'Customer weights'!$E$3:$F$7,2,FALSE)</f>
        <v>0.24966546538537374</v>
      </c>
      <c r="E43" s="43"/>
      <c r="F43" s="43"/>
      <c r="H43" t="s">
        <v>58</v>
      </c>
    </row>
    <row r="44" spans="2:20">
      <c r="B44" s="37" t="s">
        <v>56</v>
      </c>
      <c r="C44" s="37"/>
      <c r="D44" s="22">
        <f>SUMPRODUCT(C39:C43,D39:D43)</f>
        <v>5.6336777651276308E-2</v>
      </c>
      <c r="E44" s="43"/>
      <c r="F44" s="43"/>
      <c r="H44" s="46">
        <f>D44</f>
        <v>5.6336777651276308E-2</v>
      </c>
    </row>
    <row r="47" spans="2:20">
      <c r="B47" s="139" t="s">
        <v>158</v>
      </c>
      <c r="C47" s="139"/>
    </row>
    <row r="48" spans="2:20">
      <c r="B48" s="51" t="s">
        <v>1</v>
      </c>
      <c r="C48" s="31">
        <f>C30</f>
        <v>6.8319207417121483E-2</v>
      </c>
      <c r="D48" s="2">
        <f>VLOOKUP(B48,'Customer weights'!$E$3:$F$7,2,FALSE)</f>
        <v>0.12520032882608462</v>
      </c>
    </row>
    <row r="49" spans="2:13">
      <c r="B49" s="51" t="s">
        <v>2</v>
      </c>
      <c r="C49" s="31">
        <f t="shared" ref="C49:C52" si="3">C31</f>
        <v>0.11273198713447721</v>
      </c>
      <c r="D49" s="2">
        <f>VLOOKUP(B49,'Customer weights'!$E$3:$F$7,2,FALSE)</f>
        <v>0.30114072845269696</v>
      </c>
    </row>
    <row r="50" spans="2:13">
      <c r="B50" s="51" t="s">
        <v>10</v>
      </c>
      <c r="C50" s="31">
        <f t="shared" si="3"/>
        <v>0</v>
      </c>
      <c r="D50" s="2">
        <f>VLOOKUP(B50,'Customer weights'!$E$3:$F$7,2,FALSE)</f>
        <v>0.32399347733584472</v>
      </c>
      <c r="K50" t="s">
        <v>167</v>
      </c>
      <c r="L50" t="s">
        <v>54</v>
      </c>
    </row>
    <row r="51" spans="2:13">
      <c r="B51" s="51"/>
      <c r="C51" s="31"/>
      <c r="D51" s="2"/>
      <c r="I51" s="16" t="s">
        <v>33</v>
      </c>
      <c r="J51" s="16"/>
      <c r="K51" s="107">
        <f>'Bushfire obligations source'!G75</f>
        <v>3.2126464628613731E-2</v>
      </c>
      <c r="L51" s="136">
        <f>C33</f>
        <v>0.11302943220559389</v>
      </c>
    </row>
    <row r="52" spans="2:13">
      <c r="B52" s="51" t="s">
        <v>3</v>
      </c>
      <c r="C52" s="31">
        <f t="shared" si="3"/>
        <v>5.5414142562983382E-2</v>
      </c>
      <c r="D52" s="2">
        <f>VLOOKUP(B52,'Customer weights'!$E$3:$F$7,2,FALSE)</f>
        <v>0.24966546538537374</v>
      </c>
      <c r="H52" t="s">
        <v>57</v>
      </c>
    </row>
    <row r="53" spans="2:13">
      <c r="B53" s="37" t="s">
        <v>56</v>
      </c>
      <c r="D53" s="22">
        <f>SUMPRODUCT(C48:C52,D48:D52)</f>
        <v>5.6336777651276308E-2</v>
      </c>
      <c r="H53" s="46">
        <f>D53</f>
        <v>5.6336777651276308E-2</v>
      </c>
    </row>
    <row r="55" spans="2:13" s="1" customFormat="1"/>
    <row r="56" spans="2:13" s="1" customFormat="1">
      <c r="B56" s="79" t="s">
        <v>99</v>
      </c>
      <c r="M56" s="6" t="s">
        <v>100</v>
      </c>
    </row>
    <row r="57" spans="2:13" s="1" customFormat="1"/>
    <row r="58" spans="2:13" s="1" customFormat="1"/>
    <row r="59" spans="2:13" s="1" customFormat="1"/>
    <row r="60" spans="2:13" s="1" customFormat="1"/>
    <row r="61" spans="2:13" s="1" customFormat="1"/>
    <row r="62" spans="2:13" s="1" customFormat="1"/>
    <row r="63" spans="2:13" s="1" customFormat="1"/>
  </sheetData>
  <mergeCells count="5">
    <mergeCell ref="B29:C29"/>
    <mergeCell ref="B38:C38"/>
    <mergeCell ref="B47:C47"/>
    <mergeCell ref="Q1:R1"/>
    <mergeCell ref="S1:T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2:M126"/>
  <sheetViews>
    <sheetView topLeftCell="A62" workbookViewId="0">
      <selection activeCell="G75" sqref="G75"/>
    </sheetView>
  </sheetViews>
  <sheetFormatPr defaultRowHeight="15" outlineLevelRow="1"/>
  <cols>
    <col min="1" max="1" width="71.5703125" bestFit="1" customWidth="1"/>
    <col min="2" max="2" width="10.5703125" bestFit="1" customWidth="1"/>
    <col min="3" max="3" width="10.7109375" bestFit="1" customWidth="1"/>
    <col min="4" max="5" width="14.28515625" bestFit="1" customWidth="1"/>
    <col min="6" max="6" width="12.85546875" customWidth="1"/>
    <col min="7" max="8" width="14.28515625" bestFit="1" customWidth="1"/>
    <col min="9" max="9" width="9.5703125" hidden="1" customWidth="1"/>
    <col min="10" max="11" width="0" hidden="1" customWidth="1"/>
    <col min="12" max="12" width="78.7109375" customWidth="1"/>
    <col min="13" max="13" width="9.85546875" customWidth="1"/>
    <col min="14" max="14" width="9.42578125" customWidth="1"/>
  </cols>
  <sheetData>
    <row r="2" spans="1:13" s="80" customFormat="1">
      <c r="A2" s="80" t="s">
        <v>28</v>
      </c>
    </row>
    <row r="4" spans="1:13">
      <c r="A4" s="6" t="s">
        <v>103</v>
      </c>
      <c r="B4" s="81">
        <v>2011</v>
      </c>
      <c r="C4" s="81">
        <v>2012</v>
      </c>
      <c r="D4" s="81">
        <v>2013</v>
      </c>
      <c r="E4" s="81">
        <v>2014</v>
      </c>
      <c r="F4" s="81">
        <v>2015</v>
      </c>
      <c r="G4" s="81" t="s">
        <v>0</v>
      </c>
      <c r="L4" t="s">
        <v>104</v>
      </c>
      <c r="M4" t="s">
        <v>105</v>
      </c>
    </row>
    <row r="5" spans="1:13" ht="15.75" thickBot="1">
      <c r="A5" t="s">
        <v>106</v>
      </c>
      <c r="B5" s="82">
        <v>1304</v>
      </c>
      <c r="C5" s="82">
        <v>3856</v>
      </c>
      <c r="D5" s="82">
        <v>4922</v>
      </c>
      <c r="E5" s="82">
        <v>3276</v>
      </c>
      <c r="F5" s="82">
        <v>3101</v>
      </c>
      <c r="G5" s="83">
        <f>SUM(B5:F5)</f>
        <v>16459</v>
      </c>
      <c r="L5" s="84" t="s">
        <v>107</v>
      </c>
      <c r="M5" t="s">
        <v>108</v>
      </c>
    </row>
    <row r="6" spans="1:13">
      <c r="B6" s="85" t="b">
        <v>1</v>
      </c>
      <c r="C6" s="85" t="b">
        <v>1</v>
      </c>
      <c r="D6" s="85" t="b">
        <v>1</v>
      </c>
      <c r="E6" s="85" t="b">
        <v>1</v>
      </c>
      <c r="F6" s="85" t="b">
        <v>1</v>
      </c>
      <c r="G6" s="85" t="b">
        <v>1</v>
      </c>
      <c r="L6" s="84"/>
    </row>
    <row r="7" spans="1:13">
      <c r="B7" s="86"/>
      <c r="C7" s="86"/>
      <c r="D7" s="86"/>
      <c r="E7" s="86"/>
      <c r="F7" s="86"/>
      <c r="G7" s="86"/>
    </row>
    <row r="8" spans="1:13">
      <c r="A8" s="6" t="s">
        <v>109</v>
      </c>
      <c r="B8" s="81">
        <v>2011</v>
      </c>
      <c r="C8" s="81">
        <v>2012</v>
      </c>
      <c r="D8" s="81">
        <v>2013</v>
      </c>
      <c r="E8" s="81">
        <v>2014</v>
      </c>
      <c r="F8" s="81">
        <v>2015</v>
      </c>
      <c r="G8" s="81" t="s">
        <v>0</v>
      </c>
    </row>
    <row r="9" spans="1:13">
      <c r="A9" t="s">
        <v>110</v>
      </c>
      <c r="B9" s="85">
        <v>44900</v>
      </c>
      <c r="C9" s="85">
        <v>50000</v>
      </c>
      <c r="D9" s="85">
        <v>53900</v>
      </c>
      <c r="E9" s="85">
        <v>52800</v>
      </c>
      <c r="F9" s="85">
        <v>55100</v>
      </c>
      <c r="G9" s="85">
        <f>SUM(B9:F9)</f>
        <v>256700</v>
      </c>
      <c r="L9" s="84" t="s">
        <v>111</v>
      </c>
      <c r="M9" t="s">
        <v>112</v>
      </c>
    </row>
    <row r="10" spans="1:13" ht="15.75" thickBot="1">
      <c r="A10" t="s">
        <v>113</v>
      </c>
      <c r="B10" s="82">
        <f>B9*G$84</f>
        <v>43858.971774193546</v>
      </c>
      <c r="C10" s="82">
        <f>C9*H$84</f>
        <v>48256.972111553783</v>
      </c>
      <c r="D10" s="82">
        <f>D9*I$84</f>
        <v>50806.51750972763</v>
      </c>
      <c r="E10" s="82">
        <f>E9*J$84</f>
        <v>48555.755907753635</v>
      </c>
      <c r="F10" s="82">
        <f>F9*K$84</f>
        <v>49434.99908568414</v>
      </c>
      <c r="G10" s="83">
        <f>SUM(B10:F10)</f>
        <v>240913.21638891273</v>
      </c>
    </row>
    <row r="11" spans="1:13">
      <c r="B11" s="85" t="b">
        <v>1</v>
      </c>
      <c r="C11" s="85" t="b">
        <v>1</v>
      </c>
      <c r="D11" s="85" t="b">
        <v>1</v>
      </c>
      <c r="E11" s="85" t="b">
        <v>1</v>
      </c>
      <c r="F11" s="85" t="b">
        <v>1</v>
      </c>
      <c r="G11" s="85" t="b">
        <v>1</v>
      </c>
    </row>
    <row r="12" spans="1:13">
      <c r="B12" s="81"/>
      <c r="C12" s="81"/>
      <c r="D12" s="81"/>
      <c r="E12" s="81"/>
      <c r="F12" s="81"/>
      <c r="G12" s="81"/>
    </row>
    <row r="13" spans="1:13" s="80" customFormat="1">
      <c r="A13" s="80" t="s">
        <v>114</v>
      </c>
      <c r="B13" s="87"/>
      <c r="C13" s="87"/>
      <c r="D13" s="87"/>
      <c r="E13" s="87"/>
      <c r="F13" s="87"/>
      <c r="G13" s="87"/>
    </row>
    <row r="14" spans="1:13">
      <c r="B14" s="81"/>
      <c r="C14" s="81"/>
      <c r="D14" s="81"/>
      <c r="E14" s="81"/>
      <c r="F14" s="81"/>
      <c r="G14" s="81"/>
    </row>
    <row r="15" spans="1:13">
      <c r="A15" s="6" t="s">
        <v>115</v>
      </c>
      <c r="B15" s="81">
        <v>2011</v>
      </c>
      <c r="C15" s="81">
        <v>2012</v>
      </c>
      <c r="D15" s="81">
        <v>2013</v>
      </c>
      <c r="E15" s="81">
        <v>2014</v>
      </c>
      <c r="F15" s="81">
        <v>2015</v>
      </c>
      <c r="G15" s="81" t="s">
        <v>0</v>
      </c>
    </row>
    <row r="16" spans="1:13">
      <c r="A16" t="s">
        <v>116</v>
      </c>
      <c r="B16" s="85">
        <v>304.39569200000005</v>
      </c>
      <c r="C16" s="85">
        <v>304.39569200000005</v>
      </c>
      <c r="D16" s="85">
        <v>304.39569200000005</v>
      </c>
      <c r="E16" s="85">
        <v>304.39569200000005</v>
      </c>
      <c r="F16" s="85">
        <v>304.39569200000005</v>
      </c>
      <c r="G16" s="85">
        <f t="shared" ref="G16:G20" si="0">SUM(B16:F16)</f>
        <v>1521.9784600000003</v>
      </c>
      <c r="L16" s="84" t="s">
        <v>117</v>
      </c>
      <c r="M16" t="s">
        <v>118</v>
      </c>
    </row>
    <row r="17" spans="1:13">
      <c r="A17" t="s">
        <v>119</v>
      </c>
      <c r="B17" s="85">
        <v>12758.496763962519</v>
      </c>
      <c r="C17" s="85">
        <v>15015.588000202839</v>
      </c>
      <c r="D17" s="85">
        <v>16541.214483957869</v>
      </c>
      <c r="E17" s="85">
        <v>16541.214483957869</v>
      </c>
      <c r="F17" s="85">
        <v>16541.214483957869</v>
      </c>
      <c r="G17" s="85">
        <f t="shared" si="0"/>
        <v>77397.728216038959</v>
      </c>
      <c r="L17" s="84" t="s">
        <v>117</v>
      </c>
      <c r="M17" t="s">
        <v>120</v>
      </c>
    </row>
    <row r="18" spans="1:13">
      <c r="A18" t="s">
        <v>121</v>
      </c>
      <c r="B18" s="85">
        <v>638.91391275328704</v>
      </c>
      <c r="C18" s="85">
        <v>638.91391275328704</v>
      </c>
      <c r="D18" s="85">
        <v>638.91391275328704</v>
      </c>
      <c r="E18" s="85">
        <v>638.91391275328704</v>
      </c>
      <c r="F18" s="85">
        <v>638.91391275328704</v>
      </c>
      <c r="G18" s="85">
        <f t="shared" si="0"/>
        <v>3194.5695637664353</v>
      </c>
      <c r="L18" s="84" t="s">
        <v>117</v>
      </c>
    </row>
    <row r="19" spans="1:13">
      <c r="A19" t="s">
        <v>122</v>
      </c>
      <c r="B19" s="85">
        <v>520.0759249811756</v>
      </c>
      <c r="C19" s="85">
        <v>520.0759249811756</v>
      </c>
      <c r="D19" s="85">
        <v>520.0759249811756</v>
      </c>
      <c r="E19" s="85">
        <v>520.0759249811756</v>
      </c>
      <c r="F19" s="85">
        <v>520.0759249811756</v>
      </c>
      <c r="G19" s="85">
        <f t="shared" si="0"/>
        <v>2600.3796249058778</v>
      </c>
      <c r="L19" s="84" t="s">
        <v>117</v>
      </c>
    </row>
    <row r="20" spans="1:13">
      <c r="A20" s="88" t="s">
        <v>123</v>
      </c>
      <c r="B20" s="89">
        <f>SUM(B16:B19)</f>
        <v>14221.882293696983</v>
      </c>
      <c r="C20" s="89">
        <f>SUM(C16:C19)</f>
        <v>16478.973529937302</v>
      </c>
      <c r="D20" s="89">
        <f>SUM(D16:D19)</f>
        <v>18004.600013692329</v>
      </c>
      <c r="E20" s="89">
        <f>SUM(E16:E19)</f>
        <v>18004.600013692329</v>
      </c>
      <c r="F20" s="89">
        <f>SUM(F16:F19)</f>
        <v>18004.600013692329</v>
      </c>
      <c r="G20" s="89">
        <f t="shared" si="0"/>
        <v>84714.655864711269</v>
      </c>
    </row>
    <row r="21" spans="1:13">
      <c r="A21" s="90" t="s">
        <v>124</v>
      </c>
      <c r="B21" s="91">
        <v>6.2361212704776974E-3</v>
      </c>
      <c r="C21" s="91">
        <v>2.0706778898408287E-2</v>
      </c>
      <c r="D21" s="91">
        <v>3.9474676905060534E-2</v>
      </c>
      <c r="E21" s="91">
        <v>6.1711346764736379E-2</v>
      </c>
      <c r="F21" s="91">
        <v>7.4369487386940047E-2</v>
      </c>
      <c r="G21" s="92"/>
    </row>
    <row r="22" spans="1:13">
      <c r="A22" s="88" t="s">
        <v>125</v>
      </c>
      <c r="B22" s="89">
        <f>B20*(1+B21)</f>
        <v>14310.571676374939</v>
      </c>
      <c r="C22" s="89">
        <f t="shared" ref="C22:F22" si="1">C20*(1+C21)</f>
        <v>16820.199991294437</v>
      </c>
      <c r="D22" s="89">
        <f t="shared" si="1"/>
        <v>18715.325782037682</v>
      </c>
      <c r="E22" s="89">
        <f t="shared" si="1"/>
        <v>19115.688128497673</v>
      </c>
      <c r="F22" s="89">
        <f t="shared" si="1"/>
        <v>19343.592887317522</v>
      </c>
      <c r="G22" s="89">
        <f>SUM(B22:F22)</f>
        <v>88305.378465522255</v>
      </c>
      <c r="L22" s="84" t="s">
        <v>117</v>
      </c>
      <c r="M22" t="s">
        <v>126</v>
      </c>
    </row>
    <row r="23" spans="1:13">
      <c r="A23" s="67" t="s">
        <v>127</v>
      </c>
      <c r="B23" s="93">
        <v>285.02032821502689</v>
      </c>
      <c r="C23" s="93">
        <v>1244.7120164563194</v>
      </c>
      <c r="D23" s="93">
        <v>3871.5798742638972</v>
      </c>
      <c r="E23" s="93">
        <v>3367.4216535565133</v>
      </c>
      <c r="F23" s="93">
        <v>2607.6555548267024</v>
      </c>
      <c r="G23" s="93">
        <f>SUM(B23:F23)</f>
        <v>11376.38942731846</v>
      </c>
      <c r="L23" s="84" t="s">
        <v>128</v>
      </c>
      <c r="M23" t="s">
        <v>129</v>
      </c>
    </row>
    <row r="24" spans="1:13" ht="15.75" thickBot="1">
      <c r="B24" s="82">
        <f>SUM(B22:B23)</f>
        <v>14595.592004589966</v>
      </c>
      <c r="C24" s="82">
        <f t="shared" ref="C24:F24" si="2">SUM(C22:C23)</f>
        <v>18064.912007750758</v>
      </c>
      <c r="D24" s="82">
        <f t="shared" si="2"/>
        <v>22586.90565630158</v>
      </c>
      <c r="E24" s="82">
        <f t="shared" si="2"/>
        <v>22483.109782054187</v>
      </c>
      <c r="F24" s="82">
        <f t="shared" si="2"/>
        <v>21951.248442144224</v>
      </c>
      <c r="G24" s="83">
        <f>SUM(B24:F24)</f>
        <v>99681.767892840711</v>
      </c>
    </row>
    <row r="25" spans="1:13">
      <c r="B25" s="85" t="b">
        <v>1</v>
      </c>
      <c r="C25" s="85" t="b">
        <v>1</v>
      </c>
      <c r="D25" s="85" t="b">
        <v>1</v>
      </c>
      <c r="E25" s="85" t="b">
        <v>1</v>
      </c>
      <c r="F25" s="85" t="b">
        <v>1</v>
      </c>
      <c r="G25" s="85" t="b">
        <v>1</v>
      </c>
    </row>
    <row r="26" spans="1:13">
      <c r="B26" s="81"/>
      <c r="C26" s="81"/>
      <c r="D26" s="81"/>
      <c r="E26" s="81"/>
      <c r="F26" s="81"/>
      <c r="G26" s="81"/>
    </row>
    <row r="27" spans="1:13">
      <c r="A27" s="6" t="s">
        <v>109</v>
      </c>
      <c r="B27" s="81">
        <v>2011</v>
      </c>
      <c r="C27" s="81">
        <v>2012</v>
      </c>
      <c r="D27" s="81">
        <v>2013</v>
      </c>
      <c r="E27" s="81">
        <v>2014</v>
      </c>
      <c r="F27" s="81">
        <v>2015</v>
      </c>
      <c r="G27" s="81" t="s">
        <v>0</v>
      </c>
    </row>
    <row r="28" spans="1:13">
      <c r="A28" t="s">
        <v>110</v>
      </c>
      <c r="B28" s="85">
        <v>162900</v>
      </c>
      <c r="C28" s="85">
        <v>174200</v>
      </c>
      <c r="D28" s="85">
        <v>184900</v>
      </c>
      <c r="E28" s="85">
        <v>199200</v>
      </c>
      <c r="F28" s="85">
        <v>207100</v>
      </c>
      <c r="G28" s="85">
        <f>SUM(B28:F28)</f>
        <v>928300</v>
      </c>
      <c r="L28" s="84" t="s">
        <v>130</v>
      </c>
      <c r="M28" t="s">
        <v>131</v>
      </c>
    </row>
    <row r="29" spans="1:13">
      <c r="A29" t="s">
        <v>113</v>
      </c>
      <c r="B29" s="85">
        <f>B28*G$84</f>
        <v>159123.08467741936</v>
      </c>
      <c r="C29" s="85">
        <f>C28*H$84</f>
        <v>168127.29083665338</v>
      </c>
      <c r="D29" s="85">
        <f>D28*I$84</f>
        <v>174288.03501945527</v>
      </c>
      <c r="E29" s="85">
        <f>E28*J$84</f>
        <v>183187.62456107055</v>
      </c>
      <c r="F29" s="85">
        <f>F28*K$84</f>
        <v>185807.41035653694</v>
      </c>
      <c r="G29" s="85">
        <f>SUM(B29:F29)</f>
        <v>870533.44545113551</v>
      </c>
      <c r="L29" s="84"/>
    </row>
    <row r="30" spans="1:13" ht="15.75" thickBot="1">
      <c r="A30" t="s">
        <v>132</v>
      </c>
      <c r="B30" s="82">
        <f>B29+B23</f>
        <v>159408.1050056344</v>
      </c>
      <c r="C30" s="82">
        <f t="shared" ref="C30:F30" si="3">C29+C23</f>
        <v>169372.00285310971</v>
      </c>
      <c r="D30" s="82">
        <f t="shared" si="3"/>
        <v>178159.61489371918</v>
      </c>
      <c r="E30" s="82">
        <f t="shared" si="3"/>
        <v>186555.04621462707</v>
      </c>
      <c r="F30" s="82">
        <f t="shared" si="3"/>
        <v>188415.06591136364</v>
      </c>
      <c r="G30" s="83">
        <f>SUM(B30:F30)</f>
        <v>881909.83487845398</v>
      </c>
      <c r="L30" s="84"/>
    </row>
    <row r="31" spans="1:13">
      <c r="B31" s="85" t="b">
        <v>1</v>
      </c>
      <c r="C31" s="85" t="b">
        <v>1</v>
      </c>
      <c r="D31" s="85" t="b">
        <v>1</v>
      </c>
      <c r="E31" s="85" t="b">
        <v>1</v>
      </c>
      <c r="F31" s="85" t="b">
        <v>1</v>
      </c>
      <c r="G31" s="85" t="b">
        <v>1</v>
      </c>
      <c r="L31" s="84"/>
    </row>
    <row r="32" spans="1:13">
      <c r="B32" s="81"/>
      <c r="C32" s="81"/>
      <c r="D32" s="81"/>
      <c r="E32" s="81"/>
      <c r="F32" s="81"/>
      <c r="G32" s="81"/>
      <c r="I32" s="94"/>
    </row>
    <row r="33" spans="1:13" s="80" customFormat="1">
      <c r="A33" s="80" t="s">
        <v>31</v>
      </c>
      <c r="B33" s="87"/>
      <c r="C33" s="87"/>
      <c r="D33" s="87"/>
      <c r="E33" s="87"/>
      <c r="F33" s="87"/>
      <c r="G33" s="87"/>
    </row>
    <row r="34" spans="1:13">
      <c r="B34" s="85"/>
      <c r="C34" s="85"/>
      <c r="D34" s="85"/>
      <c r="E34" s="85"/>
      <c r="F34" s="85"/>
      <c r="G34" s="85"/>
    </row>
    <row r="35" spans="1:13">
      <c r="A35" s="6" t="s">
        <v>115</v>
      </c>
      <c r="B35" s="81">
        <v>2011</v>
      </c>
      <c r="C35" s="81">
        <v>2012</v>
      </c>
      <c r="D35" s="81">
        <v>2013</v>
      </c>
      <c r="E35" s="81">
        <v>2014</v>
      </c>
      <c r="F35" s="81">
        <v>2015</v>
      </c>
      <c r="G35" s="81" t="s">
        <v>0</v>
      </c>
    </row>
    <row r="36" spans="1:13">
      <c r="A36" t="s">
        <v>106</v>
      </c>
      <c r="B36" s="85">
        <v>9043</v>
      </c>
      <c r="C36" s="85">
        <v>20745</v>
      </c>
      <c r="D36" s="85">
        <v>25424</v>
      </c>
      <c r="E36" s="85">
        <v>9389</v>
      </c>
      <c r="F36" s="85">
        <v>8210</v>
      </c>
      <c r="G36" s="85">
        <f t="shared" ref="G36:G39" si="4">SUM(B36:F36)</f>
        <v>72811</v>
      </c>
      <c r="L36" s="84" t="s">
        <v>107</v>
      </c>
      <c r="M36" s="95" t="s">
        <v>108</v>
      </c>
    </row>
    <row r="37" spans="1:13">
      <c r="A37" t="s">
        <v>133</v>
      </c>
      <c r="B37" s="85">
        <v>1908.9444444444446</v>
      </c>
      <c r="C37" s="85">
        <v>1908.9444444444446</v>
      </c>
      <c r="D37" s="85">
        <v>1908.9444444444446</v>
      </c>
      <c r="E37" s="85">
        <v>1908.9444444444446</v>
      </c>
      <c r="F37" s="85">
        <v>1908.9444444444446</v>
      </c>
      <c r="G37" s="85">
        <f t="shared" si="4"/>
        <v>9544.7222222222226</v>
      </c>
      <c r="L37" s="84" t="s">
        <v>117</v>
      </c>
      <c r="M37" s="95" t="s">
        <v>134</v>
      </c>
    </row>
    <row r="38" spans="1:13">
      <c r="A38" s="88" t="s">
        <v>135</v>
      </c>
      <c r="B38" s="89">
        <f>SUM(B36:B37)</f>
        <v>10951.944444444445</v>
      </c>
      <c r="C38" s="89">
        <f t="shared" ref="C38:G38" si="5">SUM(C36:C37)</f>
        <v>22653.944444444445</v>
      </c>
      <c r="D38" s="89">
        <f t="shared" si="5"/>
        <v>27332.944444444445</v>
      </c>
      <c r="E38" s="89">
        <f t="shared" si="5"/>
        <v>11297.944444444445</v>
      </c>
      <c r="F38" s="89">
        <f t="shared" si="5"/>
        <v>10118.944444444445</v>
      </c>
      <c r="G38" s="89">
        <f t="shared" si="5"/>
        <v>82355.722222222219</v>
      </c>
      <c r="L38" s="84" t="s">
        <v>117</v>
      </c>
      <c r="M38" s="95" t="s">
        <v>126</v>
      </c>
    </row>
    <row r="39" spans="1:13">
      <c r="A39" t="s">
        <v>136</v>
      </c>
      <c r="B39" s="85">
        <v>0</v>
      </c>
      <c r="C39" s="85">
        <v>4981.6105885732395</v>
      </c>
      <c r="D39" s="85">
        <v>3931.3791501757059</v>
      </c>
      <c r="E39" s="85">
        <v>3296.4467682245081</v>
      </c>
      <c r="F39" s="85">
        <v>2662.3123436368587</v>
      </c>
      <c r="G39" s="85">
        <f t="shared" si="4"/>
        <v>14871.748850610313</v>
      </c>
      <c r="L39" s="84" t="s">
        <v>137</v>
      </c>
      <c r="M39" s="95" t="s">
        <v>138</v>
      </c>
    </row>
    <row r="40" spans="1:13" ht="15.75" thickBot="1">
      <c r="B40" s="82">
        <f>SUM(B38:B39)</f>
        <v>10951.944444444445</v>
      </c>
      <c r="C40" s="82">
        <f t="shared" ref="C40:F40" si="6">SUM(C38:C39)</f>
        <v>27635.555033017685</v>
      </c>
      <c r="D40" s="82">
        <f t="shared" si="6"/>
        <v>31264.323594620153</v>
      </c>
      <c r="E40" s="82">
        <f t="shared" si="6"/>
        <v>14594.391212668954</v>
      </c>
      <c r="F40" s="82">
        <f t="shared" si="6"/>
        <v>12781.256788081304</v>
      </c>
      <c r="G40" s="83">
        <f>SUM(B40:F40)</f>
        <v>97227.47107283253</v>
      </c>
    </row>
    <row r="41" spans="1:13">
      <c r="B41" s="85" t="b">
        <v>1</v>
      </c>
      <c r="C41" s="85" t="b">
        <v>1</v>
      </c>
      <c r="D41" s="85" t="b">
        <v>1</v>
      </c>
      <c r="E41" s="85" t="b">
        <v>1</v>
      </c>
      <c r="F41" s="85" t="b">
        <v>1</v>
      </c>
      <c r="G41" s="85" t="b">
        <v>1</v>
      </c>
    </row>
    <row r="42" spans="1:13">
      <c r="B42" s="81"/>
      <c r="C42" s="81"/>
      <c r="D42" s="81"/>
      <c r="E42" s="81"/>
      <c r="F42" s="81"/>
      <c r="G42" s="81"/>
    </row>
    <row r="43" spans="1:13">
      <c r="A43" s="6" t="s">
        <v>109</v>
      </c>
      <c r="B43" s="81">
        <v>2011</v>
      </c>
      <c r="C43" s="81">
        <v>2012</v>
      </c>
      <c r="D43" s="81">
        <v>2013</v>
      </c>
      <c r="E43" s="81">
        <v>2014</v>
      </c>
      <c r="F43" s="81">
        <v>2015</v>
      </c>
      <c r="G43" s="81" t="s">
        <v>0</v>
      </c>
    </row>
    <row r="44" spans="1:13">
      <c r="A44" t="s">
        <v>110</v>
      </c>
      <c r="B44" s="85">
        <v>153100</v>
      </c>
      <c r="C44" s="85">
        <v>173100</v>
      </c>
      <c r="D44" s="85">
        <v>187600</v>
      </c>
      <c r="E44" s="85">
        <v>182100</v>
      </c>
      <c r="F44" s="85">
        <v>189300</v>
      </c>
      <c r="G44" s="85">
        <f>SUM(B44:F44)</f>
        <v>885200</v>
      </c>
      <c r="L44" s="84" t="s">
        <v>139</v>
      </c>
      <c r="M44" t="s">
        <v>131</v>
      </c>
    </row>
    <row r="45" spans="1:13">
      <c r="A45" t="s">
        <v>113</v>
      </c>
      <c r="B45" s="85">
        <f>B44*G$84</f>
        <v>149550.30241935485</v>
      </c>
      <c r="C45" s="85">
        <f>C44*H$84</f>
        <v>167065.6374501992</v>
      </c>
      <c r="D45" s="85">
        <f>D44*I$84</f>
        <v>176833.0739299611</v>
      </c>
      <c r="E45" s="85">
        <f>E44*J$84</f>
        <v>167462.18088640034</v>
      </c>
      <c r="F45" s="85">
        <f>F44*K$84</f>
        <v>169837.48324718708</v>
      </c>
      <c r="G45" s="85">
        <f>SUM(B45:F45)</f>
        <v>830748.67793310259</v>
      </c>
      <c r="L45" s="84"/>
    </row>
    <row r="46" spans="1:13" ht="15.75" thickBot="1">
      <c r="A46" t="s">
        <v>132</v>
      </c>
      <c r="B46" s="82">
        <f>B45+B39</f>
        <v>149550.30241935485</v>
      </c>
      <c r="C46" s="82">
        <f t="shared" ref="C46:F46" si="7">C45+C39</f>
        <v>172047.24803877244</v>
      </c>
      <c r="D46" s="82">
        <f t="shared" si="7"/>
        <v>180764.45308013679</v>
      </c>
      <c r="E46" s="82">
        <f t="shared" si="7"/>
        <v>170758.62765462484</v>
      </c>
      <c r="F46" s="82">
        <f t="shared" si="7"/>
        <v>172499.79559082392</v>
      </c>
      <c r="G46" s="83">
        <f>SUM(B46:F46)</f>
        <v>845620.42678371281</v>
      </c>
      <c r="L46" s="84"/>
    </row>
    <row r="47" spans="1:13">
      <c r="B47" s="85" t="b">
        <v>1</v>
      </c>
      <c r="C47" s="85" t="b">
        <v>1</v>
      </c>
      <c r="D47" s="85" t="b">
        <v>1</v>
      </c>
      <c r="E47" s="85" t="b">
        <v>1</v>
      </c>
      <c r="F47" s="85" t="b">
        <v>1</v>
      </c>
      <c r="G47" s="85" t="b">
        <v>1</v>
      </c>
      <c r="L47" s="84"/>
    </row>
    <row r="48" spans="1:13">
      <c r="B48" s="81"/>
      <c r="C48" s="81"/>
      <c r="D48" s="81"/>
      <c r="E48" s="81"/>
      <c r="F48" s="81"/>
      <c r="G48" s="81"/>
    </row>
    <row r="49" spans="1:13" s="80" customFormat="1">
      <c r="A49" s="80" t="s">
        <v>78</v>
      </c>
      <c r="B49" s="87"/>
      <c r="C49" s="87"/>
      <c r="D49" s="87"/>
      <c r="E49" s="87"/>
      <c r="F49" s="87"/>
      <c r="G49" s="87"/>
    </row>
    <row r="50" spans="1:13">
      <c r="B50" s="81"/>
      <c r="C50" s="81"/>
      <c r="D50" s="81"/>
      <c r="E50" s="81"/>
      <c r="F50" s="81"/>
      <c r="G50" s="81"/>
    </row>
    <row r="51" spans="1:13">
      <c r="A51" s="6" t="s">
        <v>115</v>
      </c>
      <c r="B51" s="81">
        <v>2011</v>
      </c>
      <c r="C51" s="81">
        <v>2012</v>
      </c>
      <c r="D51" s="81">
        <v>2013</v>
      </c>
      <c r="E51" s="81">
        <v>2014</v>
      </c>
      <c r="F51" s="81">
        <v>2015</v>
      </c>
      <c r="G51" s="81" t="s">
        <v>0</v>
      </c>
    </row>
    <row r="52" spans="1:13">
      <c r="A52" t="s">
        <v>140</v>
      </c>
      <c r="B52" s="85">
        <v>198.57142857142858</v>
      </c>
      <c r="C52" s="85">
        <v>108.57142857142858</v>
      </c>
      <c r="D52" s="85">
        <v>108.57142857142858</v>
      </c>
      <c r="E52" s="85">
        <v>108.57142857142858</v>
      </c>
      <c r="F52" s="85">
        <v>122.85714285714288</v>
      </c>
      <c r="G52" s="85">
        <f t="shared" ref="G52:G54" si="8">SUM(B52:F52)</f>
        <v>647.14285714285722</v>
      </c>
      <c r="L52" s="84" t="s">
        <v>117</v>
      </c>
      <c r="M52" t="s">
        <v>164</v>
      </c>
    </row>
    <row r="53" spans="1:13">
      <c r="A53" t="s">
        <v>141</v>
      </c>
      <c r="B53" s="85">
        <v>7347.5047287739835</v>
      </c>
      <c r="C53" s="85">
        <v>7275.5047287739835</v>
      </c>
      <c r="D53" s="85">
        <v>5499.9606008989831</v>
      </c>
      <c r="E53" s="85">
        <v>5499.9606008989831</v>
      </c>
      <c r="F53" s="85">
        <v>5491.1712157883585</v>
      </c>
      <c r="G53" s="85">
        <f t="shared" si="8"/>
        <v>31114.101875134293</v>
      </c>
      <c r="L53" s="84" t="s">
        <v>117</v>
      </c>
      <c r="M53" t="s">
        <v>120</v>
      </c>
    </row>
    <row r="54" spans="1:13">
      <c r="A54" t="s">
        <v>142</v>
      </c>
      <c r="B54" s="85">
        <v>65.668333333333322</v>
      </c>
      <c r="C54" s="85">
        <v>65.668333333333322</v>
      </c>
      <c r="D54" s="85">
        <v>65.668333333333322</v>
      </c>
      <c r="E54" s="85">
        <v>65.668333333333322</v>
      </c>
      <c r="F54" s="85">
        <v>65.668333333333322</v>
      </c>
      <c r="G54" s="85">
        <f t="shared" si="8"/>
        <v>328.34166666666658</v>
      </c>
      <c r="L54" s="84" t="s">
        <v>117</v>
      </c>
      <c r="M54" t="s">
        <v>118</v>
      </c>
    </row>
    <row r="55" spans="1:13" ht="15.75" thickBot="1">
      <c r="A55" s="88" t="s">
        <v>135</v>
      </c>
      <c r="B55" s="82">
        <f t="shared" ref="B55:E55" si="9">SUM(B52:B54)</f>
        <v>7611.744490678745</v>
      </c>
      <c r="C55" s="82">
        <f t="shared" si="9"/>
        <v>7449.744490678745</v>
      </c>
      <c r="D55" s="82">
        <f t="shared" si="9"/>
        <v>5674.2003628037446</v>
      </c>
      <c r="E55" s="82">
        <f t="shared" si="9"/>
        <v>5674.2003628037446</v>
      </c>
      <c r="F55" s="82">
        <f>SUM(F52:F54)</f>
        <v>5679.6966919788347</v>
      </c>
      <c r="G55" s="83">
        <f>SUM(B55:F55)</f>
        <v>32089.586398943815</v>
      </c>
      <c r="L55" s="84" t="s">
        <v>117</v>
      </c>
      <c r="M55" t="s">
        <v>126</v>
      </c>
    </row>
    <row r="56" spans="1:13">
      <c r="B56" s="85" t="b">
        <v>1</v>
      </c>
      <c r="C56" s="85" t="b">
        <v>1</v>
      </c>
      <c r="D56" s="85" t="b">
        <v>1</v>
      </c>
      <c r="E56" s="85" t="b">
        <v>1</v>
      </c>
      <c r="F56" s="85" t="b">
        <v>1</v>
      </c>
      <c r="G56" s="85" t="b">
        <v>1</v>
      </c>
      <c r="H56" s="68"/>
    </row>
    <row r="57" spans="1:13">
      <c r="B57" s="81"/>
      <c r="C57" s="81"/>
      <c r="D57" s="81"/>
      <c r="E57" s="81"/>
      <c r="F57" s="81"/>
      <c r="G57" s="81"/>
    </row>
    <row r="58" spans="1:13">
      <c r="A58" s="6" t="s">
        <v>109</v>
      </c>
      <c r="B58" s="81">
        <v>2011</v>
      </c>
      <c r="C58" s="81">
        <v>2012</v>
      </c>
      <c r="D58" s="81">
        <v>2013</v>
      </c>
      <c r="E58" s="81">
        <v>2014</v>
      </c>
      <c r="F58" s="81">
        <v>2015</v>
      </c>
      <c r="G58" s="81" t="s">
        <v>0</v>
      </c>
    </row>
    <row r="59" spans="1:13">
      <c r="A59" t="s">
        <v>110</v>
      </c>
      <c r="B59" s="85">
        <v>108600</v>
      </c>
      <c r="C59" s="85">
        <v>113600</v>
      </c>
      <c r="D59" s="85">
        <v>117200</v>
      </c>
      <c r="E59" s="85">
        <v>124900</v>
      </c>
      <c r="F59" s="85">
        <v>129800</v>
      </c>
      <c r="G59" s="85">
        <f>SUM(B59:F59)</f>
        <v>594100</v>
      </c>
      <c r="L59" s="84" t="s">
        <v>143</v>
      </c>
      <c r="M59" t="s">
        <v>144</v>
      </c>
    </row>
    <row r="60" spans="1:13">
      <c r="A60" t="s">
        <v>113</v>
      </c>
      <c r="B60" s="96">
        <f>B59*G$84</f>
        <v>106082.05645161291</v>
      </c>
      <c r="C60" s="96">
        <f>C59*H$84</f>
        <v>109639.84063745021</v>
      </c>
      <c r="D60" s="96">
        <f>D59*I$84</f>
        <v>110473.54085603113</v>
      </c>
      <c r="E60" s="96">
        <f>E59*J$84</f>
        <v>114860.1119863339</v>
      </c>
      <c r="F60" s="96">
        <f>F59*K$84</f>
        <v>116454.86172997825</v>
      </c>
      <c r="G60" s="97">
        <f>SUM(B60:F60)</f>
        <v>557510.4116614064</v>
      </c>
    </row>
    <row r="61" spans="1:13">
      <c r="B61" s="85" t="b">
        <v>1</v>
      </c>
      <c r="C61" s="85" t="b">
        <v>1</v>
      </c>
      <c r="D61" s="85" t="b">
        <v>1</v>
      </c>
      <c r="E61" s="85" t="b">
        <v>1</v>
      </c>
      <c r="F61" s="85" t="b">
        <v>1</v>
      </c>
      <c r="G61" s="85" t="b">
        <v>1</v>
      </c>
    </row>
    <row r="62" spans="1:13">
      <c r="B62" s="85"/>
      <c r="C62" s="85"/>
      <c r="D62" s="85"/>
      <c r="E62" s="85"/>
      <c r="F62" s="85"/>
      <c r="G62" s="85"/>
    </row>
    <row r="63" spans="1:13">
      <c r="A63" s="80" t="s">
        <v>161</v>
      </c>
    </row>
    <row r="65" spans="1:13">
      <c r="A65" s="6" t="s">
        <v>115</v>
      </c>
    </row>
    <row r="66" spans="1:13">
      <c r="A66" t="s">
        <v>141</v>
      </c>
      <c r="G66" s="1">
        <v>9016</v>
      </c>
      <c r="H66" s="1"/>
      <c r="L66" s="84" t="s">
        <v>117</v>
      </c>
      <c r="M66" t="s">
        <v>126</v>
      </c>
    </row>
    <row r="67" spans="1:13">
      <c r="A67" t="s">
        <v>140</v>
      </c>
      <c r="G67">
        <v>611</v>
      </c>
      <c r="L67" s="84" t="s">
        <v>117</v>
      </c>
      <c r="M67" t="s">
        <v>165</v>
      </c>
    </row>
    <row r="68" spans="1:13" hidden="1" outlineLevel="1">
      <c r="A68" t="s">
        <v>163</v>
      </c>
      <c r="G68">
        <f>1705*0</f>
        <v>0</v>
      </c>
    </row>
    <row r="69" spans="1:13" collapsed="1">
      <c r="A69" t="s">
        <v>116</v>
      </c>
      <c r="G69">
        <v>32</v>
      </c>
      <c r="L69" s="84" t="s">
        <v>117</v>
      </c>
      <c r="M69" t="s">
        <v>118</v>
      </c>
    </row>
    <row r="70" spans="1:13" ht="15.75" thickBot="1">
      <c r="A70" s="88" t="s">
        <v>135</v>
      </c>
      <c r="G70" s="83">
        <f>G66+G67+G68+G69</f>
        <v>9659</v>
      </c>
    </row>
    <row r="72" spans="1:13">
      <c r="A72" s="6" t="s">
        <v>109</v>
      </c>
    </row>
    <row r="73" spans="1:13">
      <c r="A73" t="s">
        <v>110</v>
      </c>
      <c r="B73">
        <v>59.7</v>
      </c>
      <c r="C73">
        <v>60.1</v>
      </c>
      <c r="D73">
        <v>61.9</v>
      </c>
      <c r="E73">
        <v>69</v>
      </c>
      <c r="F73">
        <v>69.7</v>
      </c>
      <c r="G73">
        <f>SUM(B73:F73)</f>
        <v>320.40000000000003</v>
      </c>
      <c r="L73" s="84" t="s">
        <v>166</v>
      </c>
      <c r="M73" t="s">
        <v>144</v>
      </c>
    </row>
    <row r="74" spans="1:13" ht="15.75" thickBot="1">
      <c r="A74" t="s">
        <v>162</v>
      </c>
      <c r="B74" s="96">
        <f>B73*G$84</f>
        <v>58.31582661290323</v>
      </c>
      <c r="C74" s="96">
        <f>C73*H$84</f>
        <v>58.004880478087649</v>
      </c>
      <c r="D74" s="96">
        <f>D73*I$84</f>
        <v>58.347373540856033</v>
      </c>
      <c r="E74" s="96">
        <f>E73*J$84</f>
        <v>63.453544652178053</v>
      </c>
      <c r="F74" s="96">
        <f>F73*K$84</f>
        <v>62.533928063016056</v>
      </c>
      <c r="G74" s="83">
        <f>SUM(B74:F74)</f>
        <v>300.65555334704101</v>
      </c>
      <c r="H74" s="68"/>
    </row>
    <row r="75" spans="1:13">
      <c r="G75" s="2">
        <f>G70/1000/G74</f>
        <v>3.2126464628613731E-2</v>
      </c>
      <c r="H75" s="2"/>
    </row>
    <row r="76" spans="1:13">
      <c r="B76" s="85"/>
      <c r="C76" s="85"/>
      <c r="D76" s="85"/>
      <c r="E76" s="85"/>
      <c r="F76" s="85"/>
      <c r="G76" s="85"/>
    </row>
    <row r="78" spans="1:13" s="98" customFormat="1">
      <c r="A78" s="98" t="s">
        <v>145</v>
      </c>
    </row>
    <row r="79" spans="1:13">
      <c r="A79" s="1"/>
      <c r="B79" s="1">
        <v>2006</v>
      </c>
      <c r="C79" s="1">
        <v>2007</v>
      </c>
      <c r="D79" s="1">
        <v>2008</v>
      </c>
      <c r="E79" s="1">
        <v>2009</v>
      </c>
      <c r="F79" s="1">
        <v>2010</v>
      </c>
      <c r="G79" s="1">
        <v>2011</v>
      </c>
      <c r="H79" s="1">
        <v>2012</v>
      </c>
      <c r="I79" s="1">
        <v>2013</v>
      </c>
      <c r="J79" s="1">
        <v>2014</v>
      </c>
      <c r="K79" s="1">
        <v>2015</v>
      </c>
    </row>
    <row r="80" spans="1:13">
      <c r="A80" s="1" t="s">
        <v>79</v>
      </c>
      <c r="B80" s="99">
        <v>86.6</v>
      </c>
      <c r="C80" s="99">
        <v>89.1</v>
      </c>
      <c r="D80" s="99">
        <v>92.4</v>
      </c>
      <c r="E80" s="99">
        <v>94.3</v>
      </c>
      <c r="F80" s="99">
        <v>96.9</v>
      </c>
      <c r="G80" s="99">
        <v>99.8</v>
      </c>
      <c r="H80" s="99">
        <v>102</v>
      </c>
      <c r="I80" s="99">
        <v>104.8</v>
      </c>
      <c r="J80" s="99">
        <f>I80*1.025</f>
        <v>107.41999999999999</v>
      </c>
      <c r="K80" s="99">
        <f>J80*1.025</f>
        <v>110.10549999999998</v>
      </c>
    </row>
    <row r="81" spans="1:11">
      <c r="A81" s="1" t="s">
        <v>80</v>
      </c>
      <c r="B81" s="100">
        <v>85.9</v>
      </c>
      <c r="C81" s="100">
        <v>87.7</v>
      </c>
      <c r="D81" s="100">
        <v>91.6</v>
      </c>
      <c r="E81" s="100">
        <v>92.9</v>
      </c>
      <c r="F81" s="100">
        <v>95.8</v>
      </c>
      <c r="G81" s="100">
        <v>99.2</v>
      </c>
      <c r="H81" s="100">
        <v>100.4</v>
      </c>
      <c r="I81" s="100">
        <v>102.8</v>
      </c>
      <c r="J81" s="100">
        <f>I81*1.025</f>
        <v>105.36999999999999</v>
      </c>
      <c r="K81" s="100">
        <f>J81*1.025</f>
        <v>108.00424999999998</v>
      </c>
    </row>
    <row r="82" spans="1:11">
      <c r="A82" s="1" t="s">
        <v>81</v>
      </c>
      <c r="B82" s="1">
        <v>83.8</v>
      </c>
      <c r="C82" s="1">
        <v>86.6</v>
      </c>
      <c r="D82" s="1">
        <v>89.1</v>
      </c>
      <c r="E82" s="1">
        <v>92.4</v>
      </c>
      <c r="F82" s="1">
        <v>94.3</v>
      </c>
      <c r="G82" s="1">
        <v>96.9</v>
      </c>
      <c r="H82" s="1">
        <v>99.8</v>
      </c>
      <c r="I82" s="1">
        <v>102</v>
      </c>
      <c r="J82" s="1"/>
      <c r="K82" s="1"/>
    </row>
    <row r="83" spans="1:11">
      <c r="A83" s="1"/>
      <c r="B83" s="101"/>
      <c r="C83" s="101"/>
      <c r="D83" s="101"/>
      <c r="E83" s="101"/>
      <c r="F83" s="101"/>
      <c r="G83" s="101"/>
      <c r="H83" s="101"/>
      <c r="I83" s="101"/>
      <c r="J83" s="1"/>
      <c r="K83" s="1"/>
    </row>
    <row r="84" spans="1:11">
      <c r="A84" s="1" t="s">
        <v>146</v>
      </c>
      <c r="B84" s="102">
        <f>$F80/B81</f>
        <v>1.1280558789289872</v>
      </c>
      <c r="C84" s="102">
        <f t="shared" ref="C84:E84" si="10">$F80/C81</f>
        <v>1.1049030786773091</v>
      </c>
      <c r="D84" s="102">
        <f t="shared" si="10"/>
        <v>1.0578602620087338</v>
      </c>
      <c r="E84" s="102">
        <f t="shared" si="10"/>
        <v>1.0430570505920345</v>
      </c>
      <c r="F84" s="102">
        <f>$F80/F81</f>
        <v>1.0114822546972861</v>
      </c>
      <c r="G84" s="102">
        <f t="shared" ref="G84:K84" si="11">$F80/G81</f>
        <v>0.97681451612903225</v>
      </c>
      <c r="H84" s="102">
        <f t="shared" si="11"/>
        <v>0.96513944223107573</v>
      </c>
      <c r="I84" s="102">
        <f t="shared" si="11"/>
        <v>0.94260700389105068</v>
      </c>
      <c r="J84" s="102">
        <f t="shared" si="11"/>
        <v>0.91961658916200073</v>
      </c>
      <c r="K84" s="102">
        <f t="shared" si="11"/>
        <v>0.89718691625561053</v>
      </c>
    </row>
    <row r="99" spans="2:8">
      <c r="B99" t="s">
        <v>147</v>
      </c>
    </row>
    <row r="100" spans="2:8">
      <c r="B100" s="103"/>
      <c r="C100" s="103">
        <v>2011</v>
      </c>
      <c r="D100" s="103">
        <v>2012</v>
      </c>
      <c r="E100" s="103">
        <v>2013</v>
      </c>
      <c r="F100" s="104">
        <v>2014</v>
      </c>
      <c r="G100">
        <v>2015</v>
      </c>
      <c r="H100" t="s">
        <v>0</v>
      </c>
    </row>
    <row r="101" spans="2:8">
      <c r="B101" t="s">
        <v>148</v>
      </c>
    </row>
    <row r="102" spans="2:8">
      <c r="B102" s="105" t="s">
        <v>149</v>
      </c>
      <c r="C102" s="105">
        <v>0</v>
      </c>
      <c r="D102" s="105">
        <v>5241453.9131111111</v>
      </c>
      <c r="E102" s="105">
        <v>4242950.0941427452</v>
      </c>
      <c r="F102" s="105">
        <v>3649304.1282148105</v>
      </c>
      <c r="G102" s="105">
        <v>3023179.9242401491</v>
      </c>
      <c r="H102" s="105">
        <v>16156888.059708815</v>
      </c>
    </row>
    <row r="103" spans="2:8">
      <c r="B103" s="105" t="s">
        <v>150</v>
      </c>
      <c r="C103" s="105">
        <v>0</v>
      </c>
      <c r="D103" s="105">
        <v>16950093.01135594</v>
      </c>
      <c r="E103" s="105">
        <v>17635752.064936429</v>
      </c>
      <c r="F103" s="105">
        <v>18430015.322908316</v>
      </c>
      <c r="G103" s="105">
        <v>19249596.21917012</v>
      </c>
      <c r="H103" s="105">
        <v>72265456.618370801</v>
      </c>
    </row>
    <row r="104" spans="2:8">
      <c r="B104" s="105" t="s">
        <v>151</v>
      </c>
      <c r="C104" s="105"/>
      <c r="D104" s="105"/>
      <c r="E104" s="105"/>
      <c r="F104" s="105"/>
      <c r="G104" s="105"/>
      <c r="H104" s="105"/>
    </row>
    <row r="105" spans="2:8">
      <c r="B105" s="105" t="s">
        <v>149</v>
      </c>
      <c r="C105" s="105">
        <v>0</v>
      </c>
      <c r="D105" s="105">
        <v>2923324.9131111111</v>
      </c>
      <c r="E105" s="105">
        <v>1844629.5378350781</v>
      </c>
      <c r="F105" s="105">
        <v>1143343.3191684552</v>
      </c>
      <c r="G105" s="105">
        <v>404719.62243387738</v>
      </c>
      <c r="H105" s="105">
        <v>6316017.392548522</v>
      </c>
    </row>
    <row r="106" spans="2:8">
      <c r="B106" s="105" t="s">
        <v>150</v>
      </c>
      <c r="C106" s="105">
        <v>0</v>
      </c>
      <c r="D106" s="105">
        <v>16950093.01135594</v>
      </c>
      <c r="E106" s="105">
        <v>17635752.064936429</v>
      </c>
      <c r="F106" s="105">
        <v>18430015.322908316</v>
      </c>
      <c r="G106" s="105">
        <v>19249596.21917012</v>
      </c>
      <c r="H106" s="105">
        <v>72265456.618370801</v>
      </c>
    </row>
    <row r="107" spans="2:8">
      <c r="B107" s="105" t="s">
        <v>152</v>
      </c>
      <c r="C107" s="105"/>
      <c r="D107" s="105"/>
      <c r="E107" s="105"/>
      <c r="F107" s="105"/>
      <c r="G107" s="105"/>
      <c r="H107" s="105"/>
    </row>
    <row r="108" spans="2:8">
      <c r="B108" s="105" t="s">
        <v>149</v>
      </c>
      <c r="C108" s="105">
        <v>0</v>
      </c>
      <c r="D108" s="105">
        <v>2318129</v>
      </c>
      <c r="E108" s="105">
        <v>2398320.5563076669</v>
      </c>
      <c r="F108" s="105">
        <v>2505960.8090463551</v>
      </c>
      <c r="G108" s="105">
        <v>2618460.301806272</v>
      </c>
      <c r="H108" s="105">
        <v>9840870.667160295</v>
      </c>
    </row>
    <row r="109" spans="2:8">
      <c r="B109" s="105" t="s">
        <v>150</v>
      </c>
      <c r="C109" s="105">
        <v>0</v>
      </c>
      <c r="D109" s="105">
        <v>0</v>
      </c>
      <c r="E109" s="105">
        <v>0</v>
      </c>
      <c r="F109" s="105">
        <v>0</v>
      </c>
      <c r="G109" s="105">
        <v>0</v>
      </c>
      <c r="H109" s="105">
        <v>0</v>
      </c>
    </row>
    <row r="111" spans="2:8">
      <c r="D111" s="94">
        <f>D102*H84</f>
        <v>5058733.9061799468</v>
      </c>
      <c r="E111" s="94">
        <f>E102*I84</f>
        <v>3999434.4758991445</v>
      </c>
      <c r="F111" s="94">
        <f>F102*J84</f>
        <v>3355960.6152037126</v>
      </c>
      <c r="G111" s="94">
        <f>G102*K84</f>
        <v>2712357.4735148898</v>
      </c>
      <c r="H111" s="94">
        <f>SUM(D111:G111)</f>
        <v>15126486.470797693</v>
      </c>
    </row>
    <row r="113" spans="8:8">
      <c r="H113">
        <v>611</v>
      </c>
    </row>
    <row r="114" spans="8:8">
      <c r="H114">
        <v>4051</v>
      </c>
    </row>
    <row r="115" spans="8:8">
      <c r="H115">
        <v>3441</v>
      </c>
    </row>
    <row r="116" spans="8:8">
      <c r="H116">
        <v>312</v>
      </c>
    </row>
    <row r="117" spans="8:8">
      <c r="H117">
        <v>680</v>
      </c>
    </row>
    <row r="118" spans="8:8">
      <c r="H118">
        <f>SUM(H114:H117)</f>
        <v>8484</v>
      </c>
    </row>
    <row r="120" spans="8:8">
      <c r="H120">
        <v>9016</v>
      </c>
    </row>
    <row r="123" spans="8:8">
      <c r="H123">
        <v>32</v>
      </c>
    </row>
    <row r="125" spans="8:8">
      <c r="H125">
        <v>1705</v>
      </c>
    </row>
    <row r="126" spans="8:8">
      <c r="H126">
        <f>H125+H120+H113+H123</f>
        <v>11364</v>
      </c>
    </row>
  </sheetData>
  <hyperlinks>
    <hyperlink ref="L16" r:id="rId1"/>
    <hyperlink ref="L9" r:id="rId2"/>
    <hyperlink ref="L44" r:id="rId3"/>
    <hyperlink ref="L28" r:id="rId4"/>
    <hyperlink ref="L59" r:id="rId5"/>
    <hyperlink ref="L5" r:id="rId6"/>
    <hyperlink ref="L17" r:id="rId7"/>
    <hyperlink ref="L18" r:id="rId8"/>
    <hyperlink ref="L19" r:id="rId9"/>
    <hyperlink ref="L54" r:id="rId10"/>
    <hyperlink ref="L53" r:id="rId11"/>
    <hyperlink ref="L37" r:id="rId12"/>
    <hyperlink ref="L36" r:id="rId13"/>
    <hyperlink ref="L22" r:id="rId14"/>
    <hyperlink ref="L38" r:id="rId15"/>
    <hyperlink ref="L55" r:id="rId16"/>
    <hyperlink ref="L39" r:id="rId17"/>
    <hyperlink ref="L23" r:id="rId18"/>
    <hyperlink ref="L52" r:id="rId19"/>
    <hyperlink ref="L66" r:id="rId20"/>
    <hyperlink ref="L67" r:id="rId21"/>
    <hyperlink ref="L69" r:id="rId22"/>
    <hyperlink ref="L73" r:id="rId23"/>
  </hyperlinks>
  <pageMargins left="0.7" right="0.7" top="0.75" bottom="0.75" header="0.3" footer="0.3"/>
  <pageSetup paperSize="9" orientation="portrait" r:id="rId24"/>
  <legacyDrawing r:id="rId2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W34"/>
  <sheetViews>
    <sheetView workbookViewId="0">
      <selection activeCell="G14" sqref="G14"/>
    </sheetView>
  </sheetViews>
  <sheetFormatPr defaultRowHeight="15"/>
  <cols>
    <col min="3" max="3" width="25.140625" customWidth="1"/>
    <col min="4" max="4" width="11.140625" bestFit="1" customWidth="1"/>
    <col min="5" max="5" width="15.7109375" customWidth="1"/>
    <col min="6" max="6" width="11.140625" bestFit="1" customWidth="1"/>
    <col min="7" max="7" width="25.42578125" customWidth="1"/>
    <col min="8" max="8" width="11.140625" bestFit="1" customWidth="1"/>
    <col min="9" max="9" width="19.42578125" customWidth="1"/>
    <col min="10" max="10" width="11.140625" bestFit="1" customWidth="1"/>
    <col min="11" max="11" width="25.85546875" customWidth="1"/>
    <col min="12" max="15" width="11.140625" bestFit="1" customWidth="1"/>
    <col min="16" max="16" width="10" bestFit="1" customWidth="1"/>
    <col min="17" max="18" width="14.7109375" bestFit="1" customWidth="1"/>
    <col min="20" max="20" width="14.7109375" bestFit="1" customWidth="1"/>
    <col min="22" max="22" width="14.7109375" bestFit="1" customWidth="1"/>
  </cols>
  <sheetData>
    <row r="1" spans="1:23">
      <c r="B1" s="1" t="s">
        <v>70</v>
      </c>
      <c r="E1" s="1" t="s">
        <v>77</v>
      </c>
      <c r="F1" s="1"/>
    </row>
    <row r="2" spans="1:23">
      <c r="C2" s="4" t="s">
        <v>53</v>
      </c>
      <c r="D2" s="4" t="s">
        <v>8</v>
      </c>
      <c r="E2" s="51"/>
      <c r="F2" s="51" t="s">
        <v>71</v>
      </c>
    </row>
    <row r="3" spans="1:23">
      <c r="B3" s="4" t="s">
        <v>1</v>
      </c>
      <c r="C3" s="30">
        <v>339400</v>
      </c>
      <c r="D3" s="32">
        <f>C3/$C$8</f>
        <v>9.8505311058672329E-2</v>
      </c>
      <c r="E3" s="51" t="s">
        <v>1</v>
      </c>
      <c r="F3" s="106">
        <f>C3/(C$3+C$4+C$5+C$7)</f>
        <v>0.12520032882608462</v>
      </c>
      <c r="G3" s="135"/>
      <c r="H3" s="135"/>
      <c r="I3" s="135"/>
      <c r="J3" s="135"/>
    </row>
    <row r="4" spans="1:23">
      <c r="B4" s="4" t="s">
        <v>2</v>
      </c>
      <c r="C4" s="30">
        <v>816349</v>
      </c>
      <c r="D4" s="32">
        <f>C4/$C$8</f>
        <v>0.23693197459468504</v>
      </c>
      <c r="E4" s="51" t="s">
        <v>2</v>
      </c>
      <c r="F4" s="106">
        <f>C4/(C$3+C$4+C$5+C$7)</f>
        <v>0.30114072845269696</v>
      </c>
      <c r="G4" s="135"/>
      <c r="H4" s="135"/>
      <c r="I4" s="135"/>
      <c r="J4" s="135"/>
    </row>
    <row r="5" spans="1:23">
      <c r="B5" s="4" t="s">
        <v>10</v>
      </c>
      <c r="C5" s="30">
        <v>878299.5</v>
      </c>
      <c r="D5" s="32">
        <f>C5/$C$8</f>
        <v>0.25491209619969468</v>
      </c>
      <c r="E5" s="51" t="s">
        <v>10</v>
      </c>
      <c r="F5" s="106">
        <f>C5/(C$3+C$4+C$5+C$7)</f>
        <v>0.32399347733584472</v>
      </c>
      <c r="G5" s="135"/>
      <c r="H5" s="135"/>
      <c r="I5" s="135"/>
      <c r="J5" s="135"/>
    </row>
    <row r="6" spans="1:23">
      <c r="B6" s="4" t="s">
        <v>54</v>
      </c>
      <c r="C6" s="30">
        <v>734644</v>
      </c>
      <c r="D6" s="32">
        <f>C6/$C$8</f>
        <v>0.21321843175423477</v>
      </c>
      <c r="E6" s="51"/>
      <c r="F6" s="106"/>
      <c r="G6" s="135"/>
      <c r="H6" s="135"/>
      <c r="I6" s="135"/>
      <c r="J6" s="135"/>
    </row>
    <row r="7" spans="1:23">
      <c r="B7" s="4" t="s">
        <v>3</v>
      </c>
      <c r="C7" s="30">
        <v>676807</v>
      </c>
      <c r="D7" s="32">
        <f>C7/$C$8</f>
        <v>0.19643218639271315</v>
      </c>
      <c r="E7" s="51" t="s">
        <v>3</v>
      </c>
      <c r="F7" s="106">
        <f>C7/(C$3+C$4+C$5+C$7)</f>
        <v>0.24966546538537374</v>
      </c>
      <c r="G7" s="135"/>
      <c r="H7" s="135"/>
      <c r="I7" s="135"/>
      <c r="J7" s="135"/>
    </row>
    <row r="8" spans="1:23">
      <c r="B8" s="4" t="s">
        <v>0</v>
      </c>
      <c r="C8" s="30">
        <f>SUM(C3:C7)</f>
        <v>3445499.5</v>
      </c>
      <c r="D8" s="17">
        <f>SUM(D3:D7)</f>
        <v>1</v>
      </c>
      <c r="E8" s="51" t="s">
        <v>0</v>
      </c>
      <c r="F8" s="106">
        <f>SUM(F3:F7)</f>
        <v>1</v>
      </c>
      <c r="G8" s="135"/>
      <c r="H8" s="135"/>
      <c r="I8" s="135"/>
      <c r="J8" s="135"/>
    </row>
    <row r="10" spans="1:23">
      <c r="B10" s="8" t="s">
        <v>7</v>
      </c>
      <c r="C10" t="s">
        <v>9</v>
      </c>
    </row>
    <row r="12" spans="1:23" s="36" customFormat="1"/>
    <row r="13" spans="1:23" s="36" customFormat="1"/>
    <row r="14" spans="1:23" s="36" customFormat="1">
      <c r="A14" s="58"/>
      <c r="Q14" s="59"/>
      <c r="V14" s="59"/>
    </row>
    <row r="15" spans="1:23" s="36" customFormat="1">
      <c r="C15" s="56"/>
      <c r="D15" s="56"/>
      <c r="E15" s="56"/>
      <c r="F15" s="56"/>
      <c r="G15" s="56"/>
      <c r="H15" s="56"/>
      <c r="I15" s="56"/>
      <c r="J15" s="56"/>
      <c r="K15" s="56"/>
      <c r="L15" s="56"/>
      <c r="M15" s="56"/>
      <c r="N15" s="56"/>
      <c r="O15" s="60"/>
    </row>
    <row r="16" spans="1:23" s="36" customFormat="1">
      <c r="C16" s="57"/>
      <c r="D16" s="57"/>
      <c r="E16" s="57"/>
      <c r="F16" s="57"/>
      <c r="G16" s="57"/>
      <c r="H16" s="57"/>
      <c r="I16" s="57"/>
      <c r="J16" s="57"/>
      <c r="K16" s="57"/>
      <c r="L16" s="57"/>
      <c r="M16" s="57"/>
      <c r="N16" s="57"/>
      <c r="O16" s="60"/>
      <c r="Q16" s="61"/>
      <c r="S16" s="62"/>
      <c r="V16" s="61"/>
      <c r="W16" s="62"/>
    </row>
    <row r="17" spans="3:23" s="36" customFormat="1">
      <c r="C17" s="57"/>
      <c r="D17" s="57"/>
      <c r="E17" s="57"/>
      <c r="F17" s="57"/>
      <c r="G17" s="57"/>
      <c r="H17" s="57"/>
      <c r="I17" s="57"/>
      <c r="J17" s="57"/>
      <c r="K17" s="57"/>
      <c r="L17" s="57"/>
      <c r="M17" s="57"/>
      <c r="N17" s="57"/>
      <c r="O17" s="60"/>
      <c r="Q17" s="61"/>
      <c r="S17" s="62"/>
      <c r="V17" s="61"/>
      <c r="W17" s="62"/>
    </row>
    <row r="18" spans="3:23" s="36" customFormat="1">
      <c r="C18" s="57"/>
      <c r="D18" s="57"/>
      <c r="E18" s="57"/>
      <c r="F18" s="57"/>
      <c r="G18" s="57"/>
      <c r="H18" s="57"/>
      <c r="I18" s="57"/>
      <c r="J18" s="57"/>
      <c r="K18" s="57"/>
      <c r="L18" s="57"/>
      <c r="M18" s="57"/>
      <c r="N18" s="57"/>
      <c r="O18" s="60"/>
      <c r="Q18" s="61"/>
      <c r="S18" s="62"/>
      <c r="V18" s="61"/>
      <c r="W18" s="62"/>
    </row>
    <row r="19" spans="3:23" s="36" customFormat="1">
      <c r="C19" s="57"/>
      <c r="D19" s="57"/>
      <c r="E19" s="57"/>
      <c r="F19" s="57"/>
      <c r="G19" s="57"/>
      <c r="H19" s="57"/>
      <c r="I19" s="57"/>
      <c r="J19" s="57"/>
      <c r="K19" s="57"/>
      <c r="L19" s="57"/>
      <c r="M19" s="57"/>
      <c r="N19" s="57"/>
      <c r="O19" s="60"/>
      <c r="Q19" s="61"/>
      <c r="S19" s="62"/>
      <c r="V19" s="61"/>
      <c r="W19" s="62"/>
    </row>
    <row r="20" spans="3:23" s="36" customFormat="1">
      <c r="C20" s="57"/>
      <c r="D20" s="57"/>
      <c r="E20" s="57"/>
      <c r="F20" s="57"/>
      <c r="G20" s="57"/>
      <c r="H20" s="57"/>
      <c r="I20" s="57"/>
      <c r="J20" s="57"/>
      <c r="K20" s="57"/>
      <c r="L20" s="57"/>
      <c r="M20" s="57"/>
      <c r="N20" s="57"/>
      <c r="O20" s="60"/>
      <c r="Q20" s="61"/>
      <c r="S20" s="62"/>
      <c r="V20" s="61"/>
      <c r="W20" s="62"/>
    </row>
    <row r="21" spans="3:23" s="36" customFormat="1">
      <c r="C21" s="57"/>
      <c r="D21" s="57"/>
      <c r="E21" s="57"/>
      <c r="F21" s="57"/>
      <c r="G21" s="57"/>
      <c r="H21" s="57"/>
      <c r="I21" s="57"/>
      <c r="J21" s="57"/>
      <c r="K21" s="57"/>
      <c r="L21" s="57"/>
      <c r="M21" s="57"/>
      <c r="N21" s="57"/>
      <c r="O21" s="60"/>
      <c r="P21" s="61"/>
      <c r="Q21" s="63"/>
      <c r="S21" s="64"/>
      <c r="V21" s="63"/>
      <c r="W21" s="64"/>
    </row>
    <row r="22" spans="3:23" s="36" customFormat="1">
      <c r="C22" s="65"/>
      <c r="D22" s="65"/>
      <c r="E22" s="65"/>
      <c r="F22" s="65"/>
      <c r="G22" s="65"/>
      <c r="H22" s="65"/>
      <c r="I22" s="65"/>
      <c r="J22" s="65"/>
      <c r="K22" s="65"/>
      <c r="L22" s="65"/>
      <c r="M22" s="65"/>
      <c r="N22" s="65"/>
      <c r="O22" s="61"/>
      <c r="P22" s="61"/>
      <c r="Q22" s="61"/>
    </row>
    <row r="23" spans="3:23" s="36" customFormat="1"/>
    <row r="24" spans="3:23" s="36" customFormat="1">
      <c r="C24" s="57"/>
      <c r="D24" s="57"/>
      <c r="E24" s="57"/>
      <c r="F24" s="57"/>
      <c r="G24" s="57"/>
      <c r="H24" s="57"/>
      <c r="I24" s="57"/>
      <c r="J24" s="57"/>
      <c r="K24" s="57"/>
      <c r="L24" s="57"/>
      <c r="M24" s="57"/>
      <c r="N24" s="57"/>
      <c r="O24" s="60"/>
    </row>
    <row r="25" spans="3:23" s="36" customFormat="1"/>
    <row r="26" spans="3:23" s="36" customFormat="1"/>
    <row r="27" spans="3:23" s="36" customFormat="1"/>
    <row r="28" spans="3:23" s="36" customFormat="1">
      <c r="Q28" s="66"/>
      <c r="R28" s="66"/>
      <c r="S28" s="62"/>
      <c r="T28" s="62"/>
    </row>
    <row r="29" spans="3:23" s="36" customFormat="1">
      <c r="Q29" s="66"/>
      <c r="R29" s="66"/>
      <c r="S29" s="62"/>
      <c r="T29" s="62"/>
    </row>
    <row r="30" spans="3:23" s="36" customFormat="1">
      <c r="Q30" s="66"/>
      <c r="R30" s="66"/>
      <c r="S30" s="62"/>
      <c r="T30" s="62"/>
    </row>
    <row r="31" spans="3:23" s="36" customFormat="1">
      <c r="Q31" s="66"/>
      <c r="R31" s="66"/>
      <c r="S31" s="62"/>
      <c r="T31" s="62"/>
    </row>
    <row r="32" spans="3:23" s="36" customFormat="1"/>
    <row r="33" s="36" customFormat="1"/>
    <row r="34" s="36" customFormat="1"/>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Q79"/>
  <sheetViews>
    <sheetView zoomScaleNormal="100" workbookViewId="0">
      <selection activeCell="G33" sqref="G33"/>
    </sheetView>
  </sheetViews>
  <sheetFormatPr defaultColWidth="9.28515625" defaultRowHeight="15"/>
  <cols>
    <col min="1" max="1" width="59" style="73" bestFit="1" customWidth="1"/>
    <col min="2" max="4" width="10.28515625" bestFit="1" customWidth="1"/>
    <col min="5" max="9" width="11.5703125" bestFit="1" customWidth="1"/>
    <col min="10" max="10" width="11.7109375" customWidth="1"/>
    <col min="11" max="11" width="8.7109375" bestFit="1" customWidth="1"/>
    <col min="15" max="15" width="7" customWidth="1"/>
  </cols>
  <sheetData>
    <row r="1" spans="1:17" ht="15.75" thickBot="1">
      <c r="A1" s="71"/>
      <c r="B1" s="72">
        <v>2005</v>
      </c>
      <c r="C1" s="72">
        <v>2006</v>
      </c>
      <c r="D1" s="72">
        <v>2007</v>
      </c>
      <c r="E1" s="72">
        <v>2008</v>
      </c>
      <c r="F1" s="72">
        <v>2009</v>
      </c>
      <c r="G1" s="72">
        <v>2010</v>
      </c>
      <c r="H1" s="72">
        <v>2011</v>
      </c>
      <c r="I1" s="72">
        <v>2012</v>
      </c>
      <c r="J1" s="72">
        <v>2013</v>
      </c>
      <c r="K1" s="72">
        <v>2014</v>
      </c>
      <c r="L1" s="72">
        <v>2015</v>
      </c>
      <c r="M1" s="72">
        <v>2016</v>
      </c>
      <c r="N1" s="72">
        <v>2017</v>
      </c>
      <c r="O1" s="72">
        <v>2018</v>
      </c>
      <c r="P1" s="72">
        <v>2019</v>
      </c>
    </row>
    <row r="2" spans="1:17">
      <c r="A2" s="73" t="s">
        <v>79</v>
      </c>
      <c r="B2" s="1">
        <f>SUMIFS($C$13:$C$76,$D$13:$D$76,B$1,$E$13:$E$76,$Q2)</f>
        <v>83.8</v>
      </c>
      <c r="C2" s="1">
        <f t="shared" ref="C2:P3" si="0">SUMIFS($C$13:$C$76,$D$13:$D$76,C$1,$E$13:$E$76,$Q2)</f>
        <v>86.6</v>
      </c>
      <c r="D2" s="1">
        <f t="shared" si="0"/>
        <v>89.1</v>
      </c>
      <c r="E2" s="1">
        <f t="shared" si="0"/>
        <v>92.4</v>
      </c>
      <c r="F2" s="1">
        <f t="shared" si="0"/>
        <v>94.3</v>
      </c>
      <c r="G2" s="1">
        <f t="shared" si="0"/>
        <v>96.9</v>
      </c>
      <c r="H2" s="1">
        <f t="shared" si="0"/>
        <v>99.8</v>
      </c>
      <c r="I2" s="1">
        <f t="shared" si="0"/>
        <v>102</v>
      </c>
      <c r="J2" s="1">
        <f t="shared" si="0"/>
        <v>104.8</v>
      </c>
      <c r="K2" s="1">
        <f t="shared" si="0"/>
        <v>106.6</v>
      </c>
      <c r="L2" s="1">
        <f t="shared" si="0"/>
        <v>108.4</v>
      </c>
      <c r="M2" s="1">
        <f t="shared" si="0"/>
        <v>110</v>
      </c>
      <c r="N2" s="1">
        <f t="shared" si="0"/>
        <v>112.1</v>
      </c>
      <c r="O2" s="1">
        <f t="shared" si="0"/>
        <v>114.1</v>
      </c>
      <c r="P2" s="1"/>
      <c r="Q2" s="74">
        <v>12</v>
      </c>
    </row>
    <row r="3" spans="1:17">
      <c r="A3" s="73" t="s">
        <v>80</v>
      </c>
      <c r="B3" s="1">
        <f>SUMIFS($C$13:$C$76,$D$13:$D$76,B$1,$E$13:$E$76,$Q3)</f>
        <v>82.6</v>
      </c>
      <c r="C3" s="1">
        <f t="shared" si="0"/>
        <v>85.9</v>
      </c>
      <c r="D3" s="1">
        <f t="shared" si="0"/>
        <v>87.7</v>
      </c>
      <c r="E3" s="1">
        <f t="shared" si="0"/>
        <v>91.6</v>
      </c>
      <c r="F3" s="1">
        <f t="shared" si="0"/>
        <v>92.9</v>
      </c>
      <c r="G3" s="1">
        <f t="shared" si="0"/>
        <v>95.8</v>
      </c>
      <c r="H3" s="1">
        <f t="shared" si="0"/>
        <v>99.2</v>
      </c>
      <c r="I3" s="1">
        <f t="shared" si="0"/>
        <v>100.4</v>
      </c>
      <c r="J3" s="1">
        <f t="shared" si="0"/>
        <v>102.8</v>
      </c>
      <c r="K3" s="1">
        <f t="shared" si="0"/>
        <v>105.9</v>
      </c>
      <c r="L3" s="1">
        <f t="shared" si="0"/>
        <v>107.5</v>
      </c>
      <c r="M3" s="1">
        <f t="shared" si="0"/>
        <v>108.6</v>
      </c>
      <c r="N3" s="1">
        <f t="shared" si="0"/>
        <v>110.7</v>
      </c>
      <c r="O3" s="1">
        <f t="shared" si="0"/>
        <v>113</v>
      </c>
      <c r="P3" s="1">
        <f t="shared" si="0"/>
        <v>114.8</v>
      </c>
      <c r="Q3" s="74">
        <v>6</v>
      </c>
    </row>
    <row r="4" spans="1:17">
      <c r="A4" s="73" t="s">
        <v>81</v>
      </c>
      <c r="B4" s="1">
        <f>SUMIFS($C$13:$C$76,$D$13:$D$76,B$1-1,$E$13:$E$76,$Q4)</f>
        <v>81.5</v>
      </c>
      <c r="C4" s="1">
        <f t="shared" ref="C4:P4" si="1">SUMIFS($C$13:$C$76,$D$13:$D$76,C$1-1,$E$13:$E$76,$Q4)</f>
        <v>83.8</v>
      </c>
      <c r="D4" s="1">
        <f t="shared" si="1"/>
        <v>86.6</v>
      </c>
      <c r="E4" s="1">
        <f t="shared" si="1"/>
        <v>89.1</v>
      </c>
      <c r="F4" s="1">
        <f t="shared" si="1"/>
        <v>92.4</v>
      </c>
      <c r="G4" s="1">
        <f t="shared" si="1"/>
        <v>94.3</v>
      </c>
      <c r="H4" s="1">
        <f t="shared" si="1"/>
        <v>96.9</v>
      </c>
      <c r="I4" s="1">
        <f t="shared" si="1"/>
        <v>99.8</v>
      </c>
      <c r="J4" s="1">
        <f t="shared" si="1"/>
        <v>102</v>
      </c>
      <c r="K4" s="1">
        <f t="shared" si="1"/>
        <v>104.8</v>
      </c>
      <c r="L4" s="1">
        <f t="shared" si="1"/>
        <v>106.6</v>
      </c>
      <c r="M4" s="1">
        <f t="shared" si="1"/>
        <v>108.4</v>
      </c>
      <c r="N4" s="1">
        <f t="shared" si="1"/>
        <v>110</v>
      </c>
      <c r="O4" s="1">
        <f t="shared" si="1"/>
        <v>112.1</v>
      </c>
      <c r="P4" s="1">
        <f t="shared" si="1"/>
        <v>114.1</v>
      </c>
      <c r="Q4" s="74">
        <v>12</v>
      </c>
    </row>
    <row r="6" spans="1:17">
      <c r="C6" t="s">
        <v>82</v>
      </c>
      <c r="D6" t="s">
        <v>83</v>
      </c>
      <c r="E6" t="s">
        <v>84</v>
      </c>
      <c r="F6" t="s">
        <v>16</v>
      </c>
      <c r="G6" t="s">
        <v>17</v>
      </c>
      <c r="H6" t="s">
        <v>18</v>
      </c>
      <c r="I6" t="s">
        <v>19</v>
      </c>
      <c r="J6" t="s">
        <v>20</v>
      </c>
      <c r="K6" t="s">
        <v>22</v>
      </c>
      <c r="L6" s="1" t="s">
        <v>62</v>
      </c>
      <c r="M6" s="1" t="s">
        <v>63</v>
      </c>
      <c r="N6" s="1" t="s">
        <v>64</v>
      </c>
      <c r="O6" s="1" t="s">
        <v>65</v>
      </c>
      <c r="P6" s="1" t="s">
        <v>85</v>
      </c>
    </row>
    <row r="7" spans="1:17">
      <c r="C7">
        <v>2006</v>
      </c>
      <c r="D7">
        <v>2007</v>
      </c>
      <c r="E7">
        <v>2008</v>
      </c>
      <c r="F7">
        <v>2009</v>
      </c>
      <c r="G7">
        <v>2010</v>
      </c>
      <c r="H7">
        <v>2011</v>
      </c>
      <c r="I7">
        <v>2012</v>
      </c>
      <c r="J7">
        <v>2013</v>
      </c>
      <c r="K7">
        <v>2014</v>
      </c>
      <c r="L7">
        <v>2015</v>
      </c>
      <c r="M7">
        <v>2016</v>
      </c>
      <c r="N7">
        <v>2017</v>
      </c>
      <c r="O7">
        <v>2018</v>
      </c>
      <c r="P7">
        <v>2019</v>
      </c>
    </row>
    <row r="8" spans="1:17">
      <c r="A8" s="73" t="s">
        <v>86</v>
      </c>
      <c r="C8" s="75">
        <f t="shared" ref="C8:P8" si="2">$L$3/B2</f>
        <v>1.2828162291169452</v>
      </c>
      <c r="D8" s="75">
        <f t="shared" si="2"/>
        <v>1.2413394919168592</v>
      </c>
      <c r="E8" s="75">
        <f t="shared" si="2"/>
        <v>1.2065095398428733</v>
      </c>
      <c r="F8" s="75">
        <f>$L$3/E2</f>
        <v>1.1634199134199132</v>
      </c>
      <c r="G8" s="75">
        <f t="shared" si="2"/>
        <v>1.1399787910922587</v>
      </c>
      <c r="H8" s="75">
        <f t="shared" si="2"/>
        <v>1.1093911248710009</v>
      </c>
      <c r="I8" s="75">
        <f t="shared" si="2"/>
        <v>1.0771543086172346</v>
      </c>
      <c r="J8" s="75">
        <f t="shared" si="2"/>
        <v>1.053921568627451</v>
      </c>
      <c r="K8" s="75">
        <f t="shared" si="2"/>
        <v>1.0257633587786259</v>
      </c>
      <c r="L8" s="75">
        <f t="shared" si="2"/>
        <v>1.0084427767354598</v>
      </c>
      <c r="M8" s="75">
        <f t="shared" si="2"/>
        <v>0.99169741697416969</v>
      </c>
      <c r="N8" s="75">
        <f t="shared" si="2"/>
        <v>0.97727272727272729</v>
      </c>
      <c r="O8" s="75">
        <f t="shared" si="2"/>
        <v>0.95896520963425513</v>
      </c>
      <c r="P8" s="75">
        <f t="shared" si="2"/>
        <v>0.94215600350569684</v>
      </c>
    </row>
    <row r="9" spans="1:17">
      <c r="A9" s="73" t="s">
        <v>87</v>
      </c>
      <c r="C9" s="75">
        <f t="shared" ref="C9:P9" si="3">$L$3/C3</f>
        <v>1.2514551804423748</v>
      </c>
      <c r="D9" s="75">
        <f t="shared" si="3"/>
        <v>1.225769669327252</v>
      </c>
      <c r="E9" s="75">
        <f t="shared" si="3"/>
        <v>1.1735807860262009</v>
      </c>
      <c r="F9" s="75">
        <f t="shared" si="3"/>
        <v>1.1571582346609257</v>
      </c>
      <c r="G9" s="75">
        <f t="shared" si="3"/>
        <v>1.1221294363256786</v>
      </c>
      <c r="H9" s="75">
        <f t="shared" si="3"/>
        <v>1.0836693548387097</v>
      </c>
      <c r="I9" s="75">
        <f t="shared" si="3"/>
        <v>1.0707171314741035</v>
      </c>
      <c r="J9" s="75">
        <f t="shared" si="3"/>
        <v>1.0457198443579767</v>
      </c>
      <c r="K9" s="75">
        <f t="shared" si="3"/>
        <v>1.0151085930122756</v>
      </c>
      <c r="L9" s="75">
        <f t="shared" si="3"/>
        <v>1</v>
      </c>
      <c r="M9" s="75">
        <f t="shared" si="3"/>
        <v>0.98987108655616951</v>
      </c>
      <c r="N9" s="75">
        <f t="shared" si="3"/>
        <v>0.97109304426377596</v>
      </c>
      <c r="O9" s="75">
        <f t="shared" si="3"/>
        <v>0.95132743362831862</v>
      </c>
      <c r="P9" s="75">
        <f t="shared" si="3"/>
        <v>0.93641114982578399</v>
      </c>
    </row>
    <row r="11" spans="1:17" ht="15.75" thickBot="1">
      <c r="B11" s="72" t="s">
        <v>88</v>
      </c>
      <c r="C11" s="72"/>
      <c r="D11" s="72"/>
      <c r="E11" s="72"/>
      <c r="F11" s="72"/>
      <c r="G11" s="72"/>
      <c r="H11" s="72"/>
      <c r="I11" s="72"/>
      <c r="J11" s="72"/>
      <c r="K11" s="72"/>
      <c r="L11" s="72"/>
      <c r="M11" s="72"/>
    </row>
    <row r="12" spans="1:17">
      <c r="C12" s="76"/>
      <c r="G12" t="s">
        <v>89</v>
      </c>
    </row>
    <row r="13" spans="1:17">
      <c r="B13" s="77">
        <v>37986</v>
      </c>
      <c r="C13">
        <v>79.5</v>
      </c>
      <c r="D13">
        <f t="shared" ref="D13:D76" si="4">YEAR(B13)</f>
        <v>2003</v>
      </c>
      <c r="E13">
        <f t="shared" ref="E13:E76" si="5">MONTH(B13)</f>
        <v>12</v>
      </c>
      <c r="G13" t="s">
        <v>90</v>
      </c>
    </row>
    <row r="14" spans="1:17">
      <c r="B14" s="77">
        <v>38077</v>
      </c>
      <c r="C14">
        <v>80.2</v>
      </c>
      <c r="D14">
        <f t="shared" si="4"/>
        <v>2004</v>
      </c>
      <c r="E14">
        <f t="shared" si="5"/>
        <v>3</v>
      </c>
      <c r="G14" t="s">
        <v>91</v>
      </c>
    </row>
    <row r="15" spans="1:17">
      <c r="B15" s="77">
        <v>38168</v>
      </c>
      <c r="C15">
        <v>80.599999999999994</v>
      </c>
      <c r="D15">
        <f t="shared" si="4"/>
        <v>2004</v>
      </c>
      <c r="E15">
        <f t="shared" si="5"/>
        <v>6</v>
      </c>
      <c r="G15" t="s">
        <v>92</v>
      </c>
    </row>
    <row r="16" spans="1:17">
      <c r="B16" s="77">
        <v>38260</v>
      </c>
      <c r="C16">
        <v>80.900000000000006</v>
      </c>
      <c r="D16">
        <f t="shared" si="4"/>
        <v>2004</v>
      </c>
      <c r="E16">
        <f t="shared" si="5"/>
        <v>9</v>
      </c>
      <c r="G16" t="s">
        <v>93</v>
      </c>
    </row>
    <row r="17" spans="2:7">
      <c r="B17" s="77">
        <v>38352</v>
      </c>
      <c r="C17">
        <v>81.5</v>
      </c>
      <c r="D17">
        <f t="shared" si="4"/>
        <v>2004</v>
      </c>
      <c r="E17">
        <f t="shared" si="5"/>
        <v>12</v>
      </c>
      <c r="G17">
        <v>3</v>
      </c>
    </row>
    <row r="18" spans="2:7">
      <c r="B18" s="77">
        <v>38442</v>
      </c>
      <c r="C18">
        <v>82.1</v>
      </c>
      <c r="D18">
        <f t="shared" si="4"/>
        <v>2005</v>
      </c>
      <c r="E18">
        <f t="shared" si="5"/>
        <v>3</v>
      </c>
      <c r="G18" s="78">
        <v>17777</v>
      </c>
    </row>
    <row r="19" spans="2:7">
      <c r="B19" s="77">
        <v>38533</v>
      </c>
      <c r="C19">
        <v>82.6</v>
      </c>
      <c r="D19">
        <f t="shared" si="4"/>
        <v>2005</v>
      </c>
      <c r="E19">
        <f t="shared" si="5"/>
        <v>6</v>
      </c>
      <c r="G19" s="78">
        <v>42887</v>
      </c>
    </row>
    <row r="20" spans="2:7">
      <c r="B20" s="77">
        <v>38625</v>
      </c>
      <c r="C20">
        <v>83.4</v>
      </c>
      <c r="D20">
        <f t="shared" si="4"/>
        <v>2005</v>
      </c>
      <c r="E20">
        <f t="shared" si="5"/>
        <v>9</v>
      </c>
      <c r="G20">
        <v>276</v>
      </c>
    </row>
    <row r="21" spans="2:7">
      <c r="B21" s="77">
        <v>38717</v>
      </c>
      <c r="C21">
        <v>83.8</v>
      </c>
      <c r="D21">
        <f t="shared" si="4"/>
        <v>2005</v>
      </c>
      <c r="E21">
        <f t="shared" si="5"/>
        <v>12</v>
      </c>
      <c r="G21" t="s">
        <v>94</v>
      </c>
    </row>
    <row r="22" spans="2:7">
      <c r="B22" s="77">
        <v>38807</v>
      </c>
      <c r="C22">
        <v>84.5</v>
      </c>
      <c r="D22">
        <f t="shared" si="4"/>
        <v>2006</v>
      </c>
      <c r="E22">
        <f t="shared" si="5"/>
        <v>3</v>
      </c>
    </row>
    <row r="23" spans="2:7">
      <c r="B23" s="77">
        <v>38898</v>
      </c>
      <c r="C23">
        <v>85.9</v>
      </c>
      <c r="D23">
        <f t="shared" si="4"/>
        <v>2006</v>
      </c>
      <c r="E23">
        <f t="shared" si="5"/>
        <v>6</v>
      </c>
    </row>
    <row r="24" spans="2:7">
      <c r="B24" s="77">
        <v>38990</v>
      </c>
      <c r="C24">
        <v>86.7</v>
      </c>
      <c r="D24">
        <f t="shared" si="4"/>
        <v>2006</v>
      </c>
      <c r="E24">
        <f t="shared" si="5"/>
        <v>9</v>
      </c>
    </row>
    <row r="25" spans="2:7">
      <c r="B25" s="77">
        <v>39082</v>
      </c>
      <c r="C25">
        <v>86.6</v>
      </c>
      <c r="D25">
        <f t="shared" si="4"/>
        <v>2006</v>
      </c>
      <c r="E25">
        <f t="shared" si="5"/>
        <v>12</v>
      </c>
    </row>
    <row r="26" spans="2:7">
      <c r="B26" s="77">
        <v>39172</v>
      </c>
      <c r="C26">
        <v>86.6</v>
      </c>
      <c r="D26">
        <f t="shared" si="4"/>
        <v>2007</v>
      </c>
      <c r="E26">
        <f t="shared" si="5"/>
        <v>3</v>
      </c>
    </row>
    <row r="27" spans="2:7">
      <c r="B27" s="77">
        <v>39263</v>
      </c>
      <c r="C27">
        <v>87.7</v>
      </c>
      <c r="D27">
        <f t="shared" si="4"/>
        <v>2007</v>
      </c>
      <c r="E27">
        <f t="shared" si="5"/>
        <v>6</v>
      </c>
    </row>
    <row r="28" spans="2:7">
      <c r="B28" s="77">
        <v>39355</v>
      </c>
      <c r="C28">
        <v>88.3</v>
      </c>
      <c r="D28">
        <f t="shared" si="4"/>
        <v>2007</v>
      </c>
      <c r="E28">
        <f t="shared" si="5"/>
        <v>9</v>
      </c>
    </row>
    <row r="29" spans="2:7">
      <c r="B29" s="77">
        <v>39447</v>
      </c>
      <c r="C29">
        <v>89.1</v>
      </c>
      <c r="D29">
        <f t="shared" si="4"/>
        <v>2007</v>
      </c>
      <c r="E29">
        <f t="shared" si="5"/>
        <v>12</v>
      </c>
    </row>
    <row r="30" spans="2:7">
      <c r="B30" s="77">
        <v>39538</v>
      </c>
      <c r="C30">
        <v>90.3</v>
      </c>
      <c r="D30">
        <f t="shared" si="4"/>
        <v>2008</v>
      </c>
      <c r="E30">
        <f t="shared" si="5"/>
        <v>3</v>
      </c>
    </row>
    <row r="31" spans="2:7">
      <c r="B31" s="77">
        <v>39629</v>
      </c>
      <c r="C31">
        <v>91.6</v>
      </c>
      <c r="D31">
        <f t="shared" si="4"/>
        <v>2008</v>
      </c>
      <c r="E31">
        <f t="shared" si="5"/>
        <v>6</v>
      </c>
    </row>
    <row r="32" spans="2:7">
      <c r="B32" s="77">
        <v>39721</v>
      </c>
      <c r="C32">
        <v>92.7</v>
      </c>
      <c r="D32">
        <f t="shared" si="4"/>
        <v>2008</v>
      </c>
      <c r="E32">
        <f t="shared" si="5"/>
        <v>9</v>
      </c>
    </row>
    <row r="33" spans="2:5">
      <c r="B33" s="77">
        <v>39813</v>
      </c>
      <c r="C33">
        <v>92.4</v>
      </c>
      <c r="D33">
        <f t="shared" si="4"/>
        <v>2008</v>
      </c>
      <c r="E33">
        <f t="shared" si="5"/>
        <v>12</v>
      </c>
    </row>
    <row r="34" spans="2:5">
      <c r="B34" s="77">
        <v>39903</v>
      </c>
      <c r="C34">
        <v>92.5</v>
      </c>
      <c r="D34">
        <f t="shared" si="4"/>
        <v>2009</v>
      </c>
      <c r="E34">
        <f t="shared" si="5"/>
        <v>3</v>
      </c>
    </row>
    <row r="35" spans="2:5">
      <c r="B35" s="77">
        <v>39994</v>
      </c>
      <c r="C35">
        <v>92.9</v>
      </c>
      <c r="D35">
        <f t="shared" si="4"/>
        <v>2009</v>
      </c>
      <c r="E35">
        <f t="shared" si="5"/>
        <v>6</v>
      </c>
    </row>
    <row r="36" spans="2:5">
      <c r="B36" s="77">
        <v>40086</v>
      </c>
      <c r="C36">
        <v>93.8</v>
      </c>
      <c r="D36">
        <f t="shared" si="4"/>
        <v>2009</v>
      </c>
      <c r="E36">
        <f t="shared" si="5"/>
        <v>9</v>
      </c>
    </row>
    <row r="37" spans="2:5">
      <c r="B37" s="77">
        <v>40178</v>
      </c>
      <c r="C37">
        <v>94.3</v>
      </c>
      <c r="D37">
        <f t="shared" si="4"/>
        <v>2009</v>
      </c>
      <c r="E37">
        <f t="shared" si="5"/>
        <v>12</v>
      </c>
    </row>
    <row r="38" spans="2:5">
      <c r="B38" s="77">
        <v>40268</v>
      </c>
      <c r="C38">
        <v>95.2</v>
      </c>
      <c r="D38">
        <f t="shared" si="4"/>
        <v>2010</v>
      </c>
      <c r="E38">
        <f t="shared" si="5"/>
        <v>3</v>
      </c>
    </row>
    <row r="39" spans="2:5">
      <c r="B39" s="77">
        <v>40359</v>
      </c>
      <c r="C39">
        <v>95.8</v>
      </c>
      <c r="D39">
        <f t="shared" si="4"/>
        <v>2010</v>
      </c>
      <c r="E39">
        <f t="shared" si="5"/>
        <v>6</v>
      </c>
    </row>
    <row r="40" spans="2:5">
      <c r="B40" s="77">
        <v>40451</v>
      </c>
      <c r="C40">
        <v>96.5</v>
      </c>
      <c r="D40">
        <f t="shared" si="4"/>
        <v>2010</v>
      </c>
      <c r="E40">
        <f t="shared" si="5"/>
        <v>9</v>
      </c>
    </row>
    <row r="41" spans="2:5">
      <c r="B41" s="77">
        <v>40543</v>
      </c>
      <c r="C41">
        <v>96.9</v>
      </c>
      <c r="D41">
        <f t="shared" si="4"/>
        <v>2010</v>
      </c>
      <c r="E41">
        <f t="shared" si="5"/>
        <v>12</v>
      </c>
    </row>
    <row r="42" spans="2:5">
      <c r="B42" s="77">
        <v>40633</v>
      </c>
      <c r="C42">
        <v>98.3</v>
      </c>
      <c r="D42">
        <f t="shared" si="4"/>
        <v>2011</v>
      </c>
      <c r="E42">
        <f t="shared" si="5"/>
        <v>3</v>
      </c>
    </row>
    <row r="43" spans="2:5">
      <c r="B43" s="77">
        <v>40724</v>
      </c>
      <c r="C43">
        <v>99.2</v>
      </c>
      <c r="D43">
        <f t="shared" si="4"/>
        <v>2011</v>
      </c>
      <c r="E43">
        <f t="shared" si="5"/>
        <v>6</v>
      </c>
    </row>
    <row r="44" spans="2:5">
      <c r="B44" s="77">
        <v>40816</v>
      </c>
      <c r="C44">
        <v>99.8</v>
      </c>
      <c r="D44">
        <f t="shared" si="4"/>
        <v>2011</v>
      </c>
      <c r="E44">
        <f t="shared" si="5"/>
        <v>9</v>
      </c>
    </row>
    <row r="45" spans="2:5">
      <c r="B45" s="77">
        <v>40908</v>
      </c>
      <c r="C45">
        <v>99.8</v>
      </c>
      <c r="D45">
        <f t="shared" si="4"/>
        <v>2011</v>
      </c>
      <c r="E45">
        <f t="shared" si="5"/>
        <v>12</v>
      </c>
    </row>
    <row r="46" spans="2:5">
      <c r="B46" s="77">
        <v>40999</v>
      </c>
      <c r="C46">
        <v>99.9</v>
      </c>
      <c r="D46">
        <f t="shared" si="4"/>
        <v>2012</v>
      </c>
      <c r="E46">
        <f t="shared" si="5"/>
        <v>3</v>
      </c>
    </row>
    <row r="47" spans="2:5">
      <c r="B47" s="77">
        <v>41090</v>
      </c>
      <c r="C47">
        <v>100.4</v>
      </c>
      <c r="D47">
        <f t="shared" si="4"/>
        <v>2012</v>
      </c>
      <c r="E47">
        <f t="shared" si="5"/>
        <v>6</v>
      </c>
    </row>
    <row r="48" spans="2:5">
      <c r="B48" s="77">
        <v>41182</v>
      </c>
      <c r="C48">
        <v>101.8</v>
      </c>
      <c r="D48">
        <f t="shared" si="4"/>
        <v>2012</v>
      </c>
      <c r="E48">
        <f t="shared" si="5"/>
        <v>9</v>
      </c>
    </row>
    <row r="49" spans="2:5">
      <c r="B49" s="77">
        <v>41274</v>
      </c>
      <c r="C49">
        <v>102</v>
      </c>
      <c r="D49">
        <f t="shared" si="4"/>
        <v>2012</v>
      </c>
      <c r="E49">
        <f t="shared" si="5"/>
        <v>12</v>
      </c>
    </row>
    <row r="50" spans="2:5">
      <c r="B50" s="77">
        <v>41364</v>
      </c>
      <c r="C50">
        <v>102.4</v>
      </c>
      <c r="D50">
        <f t="shared" si="4"/>
        <v>2013</v>
      </c>
      <c r="E50">
        <f t="shared" si="5"/>
        <v>3</v>
      </c>
    </row>
    <row r="51" spans="2:5">
      <c r="B51" s="77">
        <v>41455</v>
      </c>
      <c r="C51">
        <v>102.8</v>
      </c>
      <c r="D51">
        <f t="shared" si="4"/>
        <v>2013</v>
      </c>
      <c r="E51">
        <f t="shared" si="5"/>
        <v>6</v>
      </c>
    </row>
    <row r="52" spans="2:5">
      <c r="B52" s="77">
        <v>41547</v>
      </c>
      <c r="C52">
        <v>104</v>
      </c>
      <c r="D52">
        <f t="shared" si="4"/>
        <v>2013</v>
      </c>
      <c r="E52">
        <f t="shared" si="5"/>
        <v>9</v>
      </c>
    </row>
    <row r="53" spans="2:5">
      <c r="B53" s="77">
        <v>41639</v>
      </c>
      <c r="C53">
        <v>104.8</v>
      </c>
      <c r="D53">
        <f t="shared" si="4"/>
        <v>2013</v>
      </c>
      <c r="E53">
        <f t="shared" si="5"/>
        <v>12</v>
      </c>
    </row>
    <row r="54" spans="2:5">
      <c r="B54" s="77">
        <v>41729</v>
      </c>
      <c r="C54">
        <v>105.4</v>
      </c>
      <c r="D54">
        <f t="shared" si="4"/>
        <v>2014</v>
      </c>
      <c r="E54">
        <f t="shared" si="5"/>
        <v>3</v>
      </c>
    </row>
    <row r="55" spans="2:5">
      <c r="B55" s="77">
        <v>41820</v>
      </c>
      <c r="C55">
        <v>105.9</v>
      </c>
      <c r="D55">
        <f t="shared" si="4"/>
        <v>2014</v>
      </c>
      <c r="E55">
        <f t="shared" si="5"/>
        <v>6</v>
      </c>
    </row>
    <row r="56" spans="2:5">
      <c r="B56" s="77">
        <v>41912</v>
      </c>
      <c r="C56">
        <v>106.4</v>
      </c>
      <c r="D56">
        <f t="shared" si="4"/>
        <v>2014</v>
      </c>
      <c r="E56">
        <f t="shared" si="5"/>
        <v>9</v>
      </c>
    </row>
    <row r="57" spans="2:5">
      <c r="B57" s="77">
        <v>42004</v>
      </c>
      <c r="C57">
        <v>106.6</v>
      </c>
      <c r="D57">
        <f t="shared" si="4"/>
        <v>2014</v>
      </c>
      <c r="E57">
        <f t="shared" si="5"/>
        <v>12</v>
      </c>
    </row>
    <row r="58" spans="2:5">
      <c r="B58" s="77">
        <v>42094</v>
      </c>
      <c r="C58">
        <v>106.8</v>
      </c>
      <c r="D58">
        <f t="shared" si="4"/>
        <v>2015</v>
      </c>
      <c r="E58">
        <f t="shared" si="5"/>
        <v>3</v>
      </c>
    </row>
    <row r="59" spans="2:5">
      <c r="B59" s="77">
        <v>42185</v>
      </c>
      <c r="C59">
        <v>107.5</v>
      </c>
      <c r="D59">
        <f t="shared" si="4"/>
        <v>2015</v>
      </c>
      <c r="E59">
        <f t="shared" si="5"/>
        <v>6</v>
      </c>
    </row>
    <row r="60" spans="2:5">
      <c r="B60" s="77">
        <v>42277</v>
      </c>
      <c r="C60">
        <v>108</v>
      </c>
      <c r="D60">
        <f t="shared" si="4"/>
        <v>2015</v>
      </c>
      <c r="E60">
        <f t="shared" si="5"/>
        <v>9</v>
      </c>
    </row>
    <row r="61" spans="2:5">
      <c r="B61" s="77">
        <v>42369</v>
      </c>
      <c r="C61">
        <v>108.4</v>
      </c>
      <c r="D61">
        <f t="shared" si="4"/>
        <v>2015</v>
      </c>
      <c r="E61">
        <f t="shared" si="5"/>
        <v>12</v>
      </c>
    </row>
    <row r="62" spans="2:5">
      <c r="B62" s="77">
        <v>42460</v>
      </c>
      <c r="C62">
        <v>108.2</v>
      </c>
      <c r="D62">
        <f t="shared" si="4"/>
        <v>2016</v>
      </c>
      <c r="E62">
        <f t="shared" si="5"/>
        <v>3</v>
      </c>
    </row>
    <row r="63" spans="2:5">
      <c r="B63" s="77">
        <v>42551</v>
      </c>
      <c r="C63">
        <v>108.6</v>
      </c>
      <c r="D63">
        <f t="shared" si="4"/>
        <v>2016</v>
      </c>
      <c r="E63">
        <f t="shared" si="5"/>
        <v>6</v>
      </c>
    </row>
    <row r="64" spans="2:5">
      <c r="B64" s="77">
        <v>42643</v>
      </c>
      <c r="C64">
        <v>109.4</v>
      </c>
      <c r="D64">
        <f t="shared" si="4"/>
        <v>2016</v>
      </c>
      <c r="E64">
        <f t="shared" si="5"/>
        <v>9</v>
      </c>
    </row>
    <row r="65" spans="1:5">
      <c r="B65" s="77">
        <v>42735</v>
      </c>
      <c r="C65">
        <v>110</v>
      </c>
      <c r="D65">
        <f t="shared" si="4"/>
        <v>2016</v>
      </c>
      <c r="E65">
        <f t="shared" si="5"/>
        <v>12</v>
      </c>
    </row>
    <row r="66" spans="1:5">
      <c r="B66" s="77">
        <v>42825</v>
      </c>
      <c r="C66">
        <v>110.5</v>
      </c>
      <c r="D66">
        <f t="shared" si="4"/>
        <v>2017</v>
      </c>
      <c r="E66">
        <f t="shared" si="5"/>
        <v>3</v>
      </c>
    </row>
    <row r="67" spans="1:5">
      <c r="B67" s="77">
        <v>42916</v>
      </c>
      <c r="C67">
        <v>110.7</v>
      </c>
      <c r="D67">
        <f t="shared" si="4"/>
        <v>2017</v>
      </c>
      <c r="E67">
        <f t="shared" si="5"/>
        <v>6</v>
      </c>
    </row>
    <row r="68" spans="1:5">
      <c r="B68" s="77">
        <v>42979</v>
      </c>
      <c r="C68">
        <v>111.4</v>
      </c>
      <c r="D68">
        <f t="shared" si="4"/>
        <v>2017</v>
      </c>
      <c r="E68">
        <f t="shared" si="5"/>
        <v>9</v>
      </c>
    </row>
    <row r="69" spans="1:5">
      <c r="B69" s="77">
        <v>43070</v>
      </c>
      <c r="C69">
        <v>112.1</v>
      </c>
      <c r="D69">
        <f t="shared" si="4"/>
        <v>2017</v>
      </c>
      <c r="E69">
        <f t="shared" si="5"/>
        <v>12</v>
      </c>
    </row>
    <row r="70" spans="1:5">
      <c r="B70" s="77">
        <v>43160</v>
      </c>
      <c r="C70">
        <v>112.6</v>
      </c>
      <c r="D70">
        <f t="shared" si="4"/>
        <v>2018</v>
      </c>
      <c r="E70">
        <f t="shared" si="5"/>
        <v>3</v>
      </c>
    </row>
    <row r="71" spans="1:5">
      <c r="B71" s="77">
        <v>43252</v>
      </c>
      <c r="C71">
        <v>113</v>
      </c>
      <c r="D71">
        <f t="shared" si="4"/>
        <v>2018</v>
      </c>
      <c r="E71">
        <f t="shared" si="5"/>
        <v>6</v>
      </c>
    </row>
    <row r="72" spans="1:5">
      <c r="B72" s="77">
        <v>43344</v>
      </c>
      <c r="C72">
        <v>113.5</v>
      </c>
      <c r="D72">
        <f t="shared" si="4"/>
        <v>2018</v>
      </c>
      <c r="E72">
        <f t="shared" si="5"/>
        <v>9</v>
      </c>
    </row>
    <row r="73" spans="1:5">
      <c r="B73" s="77">
        <v>43435</v>
      </c>
      <c r="C73">
        <v>114.1</v>
      </c>
      <c r="D73">
        <f t="shared" si="4"/>
        <v>2018</v>
      </c>
      <c r="E73">
        <f t="shared" si="5"/>
        <v>12</v>
      </c>
    </row>
    <row r="74" spans="1:5">
      <c r="B74" s="77">
        <v>43525</v>
      </c>
      <c r="C74">
        <v>114.1</v>
      </c>
      <c r="D74">
        <f t="shared" si="4"/>
        <v>2019</v>
      </c>
      <c r="E74">
        <f t="shared" si="5"/>
        <v>3</v>
      </c>
    </row>
    <row r="75" spans="1:5">
      <c r="B75" s="77">
        <v>43617</v>
      </c>
      <c r="C75">
        <v>114.8</v>
      </c>
      <c r="D75">
        <f t="shared" si="4"/>
        <v>2019</v>
      </c>
      <c r="E75">
        <f t="shared" si="5"/>
        <v>6</v>
      </c>
    </row>
    <row r="76" spans="1:5">
      <c r="B76" s="77">
        <v>43709</v>
      </c>
      <c r="C76">
        <v>115.4</v>
      </c>
      <c r="D76">
        <f t="shared" si="4"/>
        <v>2019</v>
      </c>
      <c r="E76">
        <f t="shared" si="5"/>
        <v>9</v>
      </c>
    </row>
    <row r="77" spans="1:5">
      <c r="B77" s="77">
        <v>43800</v>
      </c>
    </row>
    <row r="79" spans="1:5">
      <c r="A79" s="95" t="s">
        <v>97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Divison of responsibility</vt:lpstr>
      <vt:lpstr>Bushfire obligations</vt:lpstr>
      <vt:lpstr>Bushfire obligations source</vt:lpstr>
      <vt:lpstr>Customer weights</vt:lpstr>
      <vt:lpstr>CPI-master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2020-09-28T02:43:14Z</dcterms:created>
  <dcterms:modified xsi:type="dcterms:W3CDTF">2020-09-28T02:43:34Z</dcterms:modified>
</cp:coreProperties>
</file>