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05" windowWidth="27795" windowHeight="12585"/>
  </bookViews>
  <sheets>
    <sheet name="7.5 EBSS DD" sheetId="1" r:id="rId1"/>
  </sheets>
  <externalReferences>
    <externalReference r:id="rId2"/>
    <externalReference r:id="rId3"/>
    <externalReference r:id="rId4"/>
  </externalReferences>
  <definedNames>
    <definedName name="_Ref459303940" localSheetId="0">'7.5 EBSS DD'!$B$80</definedName>
    <definedName name="a">'[1]Business &amp; other details'!$D$66</definedName>
    <definedName name="anscount" hidden="1">1</definedName>
    <definedName name="CRCP_span">CONCATENATE(CRCP_y1, " to ",CRCP_y5)</definedName>
    <definedName name="CRCP_y1">'[2]Business &amp; other details'!$D$38</definedName>
    <definedName name="CRCP_y2">'[2]Business &amp; other details'!$E$38</definedName>
    <definedName name="CRCP_y3">'[2]Business &amp; other details'!$F$38</definedName>
    <definedName name="CRCP_y4">'[2]Business &amp; other details'!$G$38</definedName>
    <definedName name="CRCP_y5">'[2]Business &amp; other details'!$H$38</definedName>
    <definedName name="CRY">'[2]Business &amp; other details'!$D$44</definedName>
    <definedName name="dms_232_ProjectType">'[2]AER only'!$C$74:$C$86</definedName>
    <definedName name="dms_CRCPlength_List">'[2]AER only'!$J$24:$J$51</definedName>
    <definedName name="dms_DollarReal">'[2]Business &amp; other details'!$D$60</definedName>
    <definedName name="dms_EBSS_status">'[2]Business &amp; other details'!$D$57</definedName>
    <definedName name="dms_FinalYear_List">'[2]AER only'!$G$57:$G$66</definedName>
    <definedName name="dms_FormControl_List">'[2]AER only'!$I$24:$I$51</definedName>
    <definedName name="dms_FRCP_FinalYear">'[2]Business &amp; other details'!$D$67</definedName>
    <definedName name="dms_FRCP_FinalYear_Num">'[2]Business &amp; other details'!$D$68</definedName>
    <definedName name="dms_FRCPlength_List">'[2]AER only'!$K$24:$K$51</definedName>
    <definedName name="dms_FRCPlength_Num">'[2]Business &amp; other details'!$D$66</definedName>
    <definedName name="dms_FRCPlength_Num_List">'[2]AER only'!$F$57:$F$66</definedName>
    <definedName name="dms_JurisdictionList">'[2]AER only'!$L$24:$L$51</definedName>
    <definedName name="dms_Reg_Year_Span">'[2]Business &amp; other details'!$C$3</definedName>
    <definedName name="dms_RPT">'[2]Business &amp; other details'!$D$53</definedName>
    <definedName name="dms_Sector_List">'[2]AER only'!$G$24:$G$51</definedName>
    <definedName name="dms_Segment">'[2]Business &amp; other details'!$D$50</definedName>
    <definedName name="dms_Segment_List">'[2]AER only'!$H$24:$H$51</definedName>
    <definedName name="dms_SourceList">'[2]AER only'!$C$57:$C$70</definedName>
    <definedName name="dms_TradingName">'[2]Business &amp; other details'!$D$14</definedName>
    <definedName name="dms_TradingName_List">'[2]AER only'!$C$24:$C$51</definedName>
    <definedName name="dms_TradingNameFull_List">'[2]AER only'!$D$24:$D$51</definedName>
    <definedName name="Dr">'[3]PTRM proposed'!$G$306</definedName>
    <definedName name="Dv">'[3]PTRM proposed'!$G$304</definedName>
    <definedName name="FRCP_span">CONCATENATE(FRCP_y1, " to ", FRCP_y5)</definedName>
    <definedName name="FRCP_y1">'[2]Business &amp; other details'!$D$35</definedName>
    <definedName name="FRCP_y2">'[2]Business &amp; other details'!$E$35</definedName>
    <definedName name="FRCP_y3">'[2]Business &amp; other details'!$F$35</definedName>
    <definedName name="FRCP_y4">'[2]Business &amp; other details'!$G$35</definedName>
    <definedName name="FRCP_y5">'[2]Business &amp; other details'!$H$35</definedName>
    <definedName name="PRCP_Span">CONCATENATE(PRCP_y1, " to ",PRCP_y5)</definedName>
    <definedName name="PRCP_y1">'[2]Business &amp; other details'!$D$41</definedName>
    <definedName name="PRCP_y2">'[2]Business &amp; other details'!$E$41</definedName>
    <definedName name="PRCP_y3">'[2]Business &amp; other details'!$F$41</definedName>
    <definedName name="PRCP_y4">'[2]Business &amp; other details'!$G$41</definedName>
    <definedName name="PRCP_y5">'[2]Business &amp; other details'!$H$41</definedName>
    <definedName name="RCP_1to5">"2015-16 to 2019-20"</definedName>
    <definedName name="SheetHeader">'[2]Business &amp; other details'!$C$1</definedName>
  </definedNames>
  <calcPr calcId="145621"/>
</workbook>
</file>

<file path=xl/calcChain.xml><?xml version="1.0" encoding="utf-8"?>
<calcChain xmlns="http://schemas.openxmlformats.org/spreadsheetml/2006/main">
  <c r="H58" i="1" l="1"/>
  <c r="G58" i="1"/>
  <c r="F58" i="1"/>
  <c r="E58" i="1"/>
  <c r="B56" i="1"/>
  <c r="B54" i="1"/>
  <c r="B53" i="1"/>
  <c r="B52" i="1"/>
  <c r="B51" i="1"/>
  <c r="B50" i="1"/>
  <c r="B49" i="1"/>
  <c r="B48" i="1"/>
  <c r="B47" i="1"/>
  <c r="L39" i="1"/>
  <c r="K39" i="1"/>
  <c r="I39" i="1"/>
  <c r="H39" i="1"/>
  <c r="G39" i="1"/>
  <c r="F39" i="1"/>
  <c r="E39" i="1"/>
  <c r="N17" i="1"/>
  <c r="M18" i="1" s="1"/>
  <c r="M17" i="1"/>
  <c r="L17" i="1"/>
  <c r="K17" i="1"/>
  <c r="J17" i="1"/>
  <c r="I17" i="1"/>
  <c r="H17" i="1"/>
  <c r="G17" i="1"/>
  <c r="F17" i="1"/>
  <c r="E17" i="1"/>
  <c r="P55" i="1" l="1"/>
  <c r="P54" i="1"/>
  <c r="P52" i="1"/>
  <c r="P50" i="1"/>
  <c r="P48" i="1"/>
  <c r="P45" i="1"/>
  <c r="L18" i="1"/>
  <c r="P47" i="1"/>
  <c r="P57" i="1"/>
  <c r="P56" i="1"/>
  <c r="P53" i="1"/>
  <c r="P51" i="1"/>
  <c r="P49" i="1"/>
  <c r="O57" i="1" l="1"/>
  <c r="O56" i="1"/>
  <c r="O53" i="1"/>
  <c r="O51" i="1"/>
  <c r="O49" i="1"/>
  <c r="O47" i="1"/>
  <c r="O55" i="1"/>
  <c r="O54" i="1"/>
  <c r="O52" i="1"/>
  <c r="O50" i="1"/>
  <c r="O48" i="1"/>
  <c r="O45" i="1"/>
  <c r="K18" i="1"/>
  <c r="P58" i="1"/>
  <c r="O58" i="1" l="1"/>
  <c r="N55" i="1"/>
  <c r="N54" i="1"/>
  <c r="N52" i="1"/>
  <c r="N50" i="1"/>
  <c r="N48" i="1"/>
  <c r="N45" i="1"/>
  <c r="J18" i="1"/>
  <c r="N57" i="1"/>
  <c r="N56" i="1"/>
  <c r="N53" i="1"/>
  <c r="N51" i="1"/>
  <c r="N49" i="1"/>
  <c r="N47" i="1"/>
  <c r="N58" i="1" l="1"/>
  <c r="M57" i="1"/>
  <c r="M56" i="1"/>
  <c r="M53" i="1"/>
  <c r="M51" i="1"/>
  <c r="M49" i="1"/>
  <c r="M47" i="1"/>
  <c r="M45" i="1"/>
  <c r="I18" i="1"/>
  <c r="M55" i="1"/>
  <c r="M54" i="1"/>
  <c r="M52" i="1"/>
  <c r="M50" i="1"/>
  <c r="M48" i="1"/>
  <c r="M58" i="1" l="1"/>
  <c r="L58" i="1"/>
  <c r="Q38" i="1"/>
  <c r="O38" i="1"/>
  <c r="M38" i="1"/>
  <c r="P37" i="1"/>
  <c r="N37" i="1"/>
  <c r="Q36" i="1"/>
  <c r="O36" i="1"/>
  <c r="M36" i="1"/>
  <c r="P35" i="1"/>
  <c r="N35" i="1"/>
  <c r="Q34" i="1"/>
  <c r="O34" i="1"/>
  <c r="M34" i="1"/>
  <c r="P33" i="1"/>
  <c r="N33" i="1"/>
  <c r="Q32" i="1"/>
  <c r="O32" i="1"/>
  <c r="M32" i="1"/>
  <c r="P31" i="1"/>
  <c r="N31" i="1"/>
  <c r="Q30" i="1"/>
  <c r="O30" i="1"/>
  <c r="M30" i="1"/>
  <c r="P28" i="1"/>
  <c r="N28" i="1"/>
  <c r="H18" i="1"/>
  <c r="P38" i="1"/>
  <c r="Q37" i="1"/>
  <c r="M37" i="1"/>
  <c r="N36" i="1"/>
  <c r="O35" i="1"/>
  <c r="P34" i="1"/>
  <c r="Q33" i="1"/>
  <c r="M33" i="1"/>
  <c r="N32" i="1"/>
  <c r="O31" i="1"/>
  <c r="P30" i="1"/>
  <c r="Q28" i="1"/>
  <c r="M28" i="1"/>
  <c r="N38" i="1"/>
  <c r="O37" i="1"/>
  <c r="P36" i="1"/>
  <c r="Q35" i="1"/>
  <c r="M35" i="1"/>
  <c r="N34" i="1"/>
  <c r="O33" i="1"/>
  <c r="P32" i="1"/>
  <c r="Q31" i="1"/>
  <c r="M31" i="1"/>
  <c r="N30" i="1"/>
  <c r="O28" i="1"/>
  <c r="P39" i="1" l="1"/>
  <c r="Q39" i="1"/>
  <c r="K58" i="1"/>
  <c r="G18" i="1"/>
  <c r="F18" i="1" s="1"/>
  <c r="E18" i="1" s="1"/>
  <c r="D18" i="1" s="1"/>
  <c r="O39" i="1"/>
  <c r="M39" i="1"/>
  <c r="M61" i="1" s="1"/>
  <c r="N39" i="1"/>
  <c r="N61" i="1" l="1"/>
  <c r="R68" i="1" s="1"/>
  <c r="P68" i="1"/>
  <c r="Q68" i="1"/>
  <c r="O61" i="1"/>
  <c r="P61" i="1"/>
  <c r="Q67" i="1"/>
  <c r="O67" i="1"/>
  <c r="R67" i="1"/>
  <c r="P67" i="1"/>
  <c r="N67" i="1"/>
  <c r="Q58" i="1"/>
  <c r="Q61" i="1" s="1"/>
  <c r="O68" i="1" l="1"/>
  <c r="S68" i="1"/>
  <c r="U71" i="1"/>
  <c r="S71" i="1"/>
  <c r="V71" i="1"/>
  <c r="V72" i="1" s="1"/>
  <c r="T71" i="1"/>
  <c r="R71" i="1"/>
  <c r="T70" i="1"/>
  <c r="R70" i="1"/>
  <c r="U70" i="1"/>
  <c r="S70" i="1"/>
  <c r="Q70" i="1"/>
  <c r="S69" i="1"/>
  <c r="S72" i="1" s="1"/>
  <c r="Q69" i="1"/>
  <c r="T69" i="1"/>
  <c r="T72" i="1" s="1"/>
  <c r="R69" i="1"/>
  <c r="P69" i="1"/>
  <c r="R72" i="1" l="1"/>
  <c r="U72" i="1"/>
  <c r="W72" i="1" l="1"/>
</calcChain>
</file>

<file path=xl/sharedStrings.xml><?xml version="1.0" encoding="utf-8"?>
<sst xmlns="http://schemas.openxmlformats.org/spreadsheetml/2006/main" count="121" uniqueCount="72">
  <si>
    <t>REGULATORY REPORTING STATEMENT</t>
  </si>
  <si>
    <t>7.5 EBSS</t>
  </si>
  <si>
    <t>Intstructions</t>
  </si>
  <si>
    <r>
      <t>For the first application of the scheme, the efficiency carry forward amount for the first year of the regulatory period is expressed mathematically as: 
                 E</t>
    </r>
    <r>
      <rPr>
        <vertAlign val="subscript"/>
        <sz val="10"/>
        <rFont val="Arial"/>
        <family val="2"/>
      </rPr>
      <t>1</t>
    </r>
    <r>
      <rPr>
        <sz val="10"/>
        <rFont val="Arial"/>
        <family val="2"/>
      </rPr>
      <t xml:space="preserve"> = F</t>
    </r>
    <r>
      <rPr>
        <vertAlign val="subscript"/>
        <sz val="10"/>
        <rFont val="Arial"/>
        <family val="2"/>
      </rPr>
      <t>1</t>
    </r>
    <r>
      <rPr>
        <sz val="10"/>
        <rFont val="Arial"/>
        <family val="2"/>
      </rPr>
      <t xml:space="preserve"> – A</t>
    </r>
    <r>
      <rPr>
        <vertAlign val="subscript"/>
        <sz val="10"/>
        <rFont val="Arial"/>
        <family val="2"/>
      </rPr>
      <t>1</t>
    </r>
    <r>
      <rPr>
        <sz val="10"/>
        <rFont val="Arial"/>
        <family val="2"/>
      </rPr>
      <t xml:space="preserve"> where A</t>
    </r>
    <r>
      <rPr>
        <vertAlign val="subscript"/>
        <sz val="10"/>
        <rFont val="Arial"/>
        <family val="2"/>
      </rPr>
      <t>1</t>
    </r>
    <r>
      <rPr>
        <sz val="10"/>
        <rFont val="Arial"/>
        <family val="2"/>
      </rPr>
      <t xml:space="preserve"> is the actual operating cost for year 1 and F</t>
    </r>
    <r>
      <rPr>
        <vertAlign val="subscript"/>
        <sz val="10"/>
        <rFont val="Arial"/>
        <family val="2"/>
      </rPr>
      <t>1</t>
    </r>
    <r>
      <rPr>
        <sz val="10"/>
        <rFont val="Arial"/>
        <family val="2"/>
      </rPr>
      <t xml:space="preserve"> is the regulatory target operating cost for that year. 
For savings that arose in the second to fifth year of the regulatory period, the efficiency carry forward amount is calculated as:
                 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 where: Et is the efficiency benefit/loss in year t;
                 A</t>
    </r>
    <r>
      <rPr>
        <vertAlign val="subscript"/>
        <sz val="10"/>
        <rFont val="Arial"/>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
                 F</t>
    </r>
    <r>
      <rPr>
        <vertAlign val="subscript"/>
        <sz val="10"/>
        <rFont val="Arial"/>
        <family val="2"/>
      </rPr>
      <t>t</t>
    </r>
    <r>
      <rPr>
        <sz val="10"/>
        <rFont val="Arial"/>
        <family val="2"/>
      </rPr>
      <t>, F</t>
    </r>
    <r>
      <rPr>
        <vertAlign val="subscript"/>
        <sz val="10"/>
        <rFont val="Arial"/>
        <family val="2"/>
      </rPr>
      <t>t-1</t>
    </r>
    <r>
      <rPr>
        <sz val="10"/>
        <rFont val="Arial"/>
        <family val="2"/>
      </rPr>
      <t xml:space="preserve"> is the forecast operating cost for the years t and t-1 respectively 
Because the revenue determination will  occur prior to the completion of the current period, opex for the final year will be estimated as follows:
                 A</t>
    </r>
    <r>
      <rPr>
        <vertAlign val="subscript"/>
        <sz val="10"/>
        <rFont val="Arial"/>
        <family val="2"/>
      </rPr>
      <t>5</t>
    </r>
    <r>
      <rPr>
        <sz val="10"/>
        <rFont val="Arial"/>
        <family val="2"/>
      </rPr>
      <t xml:space="preserve"> = F</t>
    </r>
    <r>
      <rPr>
        <vertAlign val="subscript"/>
        <sz val="10"/>
        <rFont val="Arial"/>
        <family val="2"/>
      </rPr>
      <t>5</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r>
      <rPr>
        <sz val="10"/>
        <rFont val="Arial"/>
        <family val="2"/>
      </rPr>
      <t>)</t>
    </r>
  </si>
  <si>
    <t>Actual and estimated inflation</t>
  </si>
  <si>
    <t>Actual</t>
  </si>
  <si>
    <t>Estimated</t>
  </si>
  <si>
    <t>ABS CPI index - June (old base)</t>
  </si>
  <si>
    <t>ABS CPI index - June (rebased index in Sep 2012),</t>
  </si>
  <si>
    <t xml:space="preserve">Inflation rate (per cent) </t>
  </si>
  <si>
    <t>TABLE 7.5.1 - The carryover amounts that arise from applying the EBSS during the 2012-13 to 2016-17 regulatory control period</t>
  </si>
  <si>
    <t>Table 7.5.1.1 - Opex allowance applicable to EBSS (EBSS target)</t>
  </si>
  <si>
    <t>$m, real June 2017</t>
  </si>
  <si>
    <t>Previous period</t>
  </si>
  <si>
    <t>Current regulatory control period</t>
  </si>
  <si>
    <t>Total opex allowance</t>
  </si>
  <si>
    <t xml:space="preserve">Approved excludable costs - allowance </t>
  </si>
  <si>
    <t>Debt raising costs</t>
  </si>
  <si>
    <t>Guaranteed Service Level (GSL) payments</t>
  </si>
  <si>
    <t>Superannuation costs for defined benefits schemes</t>
  </si>
  <si>
    <t>Demand management incentive allowance (DMIA)</t>
  </si>
  <si>
    <t>Non-network alternatives</t>
  </si>
  <si>
    <t>Electrical safety inspection levy payments</t>
  </si>
  <si>
    <t>National Energy Market (NEM) levy payments</t>
  </si>
  <si>
    <t>NEM and retail contestability opex</t>
  </si>
  <si>
    <t>Capitalisation policy changes</t>
  </si>
  <si>
    <t>Forecast opex for EBSS purposes</t>
  </si>
  <si>
    <t>Table 7.5.1.2 - Actual and estimated opex applicable to EBSS</t>
  </si>
  <si>
    <t xml:space="preserve">$m, Actual </t>
  </si>
  <si>
    <t xml:space="preserve">Total opex </t>
  </si>
  <si>
    <t>Approved excludable costs</t>
  </si>
  <si>
    <t>Opex associated with approved cost pass through</t>
  </si>
  <si>
    <t>Movements in provisions related to opex</t>
  </si>
  <si>
    <t>Actual opex for EBSS purposes</t>
  </si>
  <si>
    <t>Base year</t>
  </si>
  <si>
    <t>Carryover</t>
  </si>
  <si>
    <t>Forthcoming regulatory control period</t>
  </si>
  <si>
    <t>Total</t>
  </si>
  <si>
    <t>2017–18</t>
  </si>
  <si>
    <t>2018–19</t>
  </si>
  <si>
    <t>2019–20</t>
  </si>
  <si>
    <t>2010–21</t>
  </si>
  <si>
    <t>2021–22</t>
  </si>
  <si>
    <t>NPV</t>
  </si>
  <si>
    <t>Draft decision</t>
  </si>
  <si>
    <t xml:space="preserve">– </t>
  </si>
  <si>
    <t xml:space="preserve">–4.8 </t>
  </si>
  <si>
    <t>Draft decision, two year equivalent</t>
  </si>
  <si>
    <t>Note:   Based on a real discount rate of 2.96 per cent, consistent with our draft decision on the rate of return</t>
  </si>
  <si>
    <t>EBSS carryover amounts - Two year equivalent</t>
  </si>
  <si>
    <t>2017-18 to 2018-19</t>
  </si>
  <si>
    <t>2005-06</t>
  </si>
  <si>
    <t>2006-07</t>
  </si>
  <si>
    <t>$m, real June 2012</t>
  </si>
  <si>
    <t>TasNetworks (D)</t>
  </si>
  <si>
    <t>TasNetworks (D) is required to populate all input cells (yellow) in table 7.5.1 presented below.
Efficiency gains are calculated using the formulae below.  Adjusted target and actual amounts are used to calculate the carry-over amounts.</t>
  </si>
  <si>
    <t>2017-18</t>
  </si>
  <si>
    <t>2018-19</t>
  </si>
  <si>
    <t>2007-08</t>
  </si>
  <si>
    <t>2011-12</t>
  </si>
  <si>
    <t>2008-09</t>
  </si>
  <si>
    <t>2009-10</t>
  </si>
  <si>
    <t>2010-11</t>
  </si>
  <si>
    <t>2015-16</t>
  </si>
  <si>
    <t>2014-15</t>
  </si>
  <si>
    <t>2013-14</t>
  </si>
  <si>
    <t>2012-13</t>
  </si>
  <si>
    <t>2016-17</t>
  </si>
  <si>
    <t>Reconstructed cumulative index (2016-17=1)</t>
  </si>
  <si>
    <t>Incremental gain ($m, 2016-17)</t>
  </si>
  <si>
    <t>Total Carryover Amount ($m, 2016-17)</t>
  </si>
  <si>
    <t>PTRM inputs ($m, 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</si>
</sst>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7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00_);_(* \(#,##0.00\);_(* &quot;-&quot;??_);_(@_)"/>
    <numFmt numFmtId="166" formatCode="_-* #,##0_-;\-* #,##0_-;_-* &quot;-&quot;??_-;_-@_-"/>
    <numFmt numFmtId="167" formatCode="0.000"/>
    <numFmt numFmtId="168" formatCode="_-* #,##0.0_-;\-* #,##0.0_-;_-* &quot;-&quot;??_-;_-@_-"/>
    <numFmt numFmtId="169" formatCode="#,##0_ ;\(#,##0\)_ "/>
    <numFmt numFmtId="170" formatCode="#,##0.0_ ;\-#,##0.0\ "/>
    <numFmt numFmtId="171" formatCode="_([$€-2]* #,##0.00_);_([$€-2]* \(#,##0.00\);_([$€-2]* &quot;-&quot;??_)"/>
    <numFmt numFmtId="172" formatCode="General_)"/>
    <numFmt numFmtId="173" formatCode="_-* #,##0.00_-;[Red]\(#,##0.00\)_-;_-* &quot;-&quot;??_-;_-@_-"/>
    <numFmt numFmtId="174" formatCode="#,##0.0_);\(#,##0.0\)"/>
    <numFmt numFmtId="175" formatCode="#,##0.0"/>
    <numFmt numFmtId="176" formatCode="0.0%"/>
    <numFmt numFmtId="177" formatCode="0;\(0\);&quot;-&quot;"/>
    <numFmt numFmtId="178" formatCode="_(* #,##0_);_(* \(#,##0\);_(* &quot;-&quot;_);_(@_)"/>
    <numFmt numFmtId="179" formatCode="#,##0;\(#,##0\)"/>
    <numFmt numFmtId="180" formatCode="#,##0;\-#,##0;\-"/>
    <numFmt numFmtId="181" formatCode="_(* #,##0.0_);_(* \(#,##0.00\);_(* &quot;-&quot;??_);_(@_)"/>
    <numFmt numFmtId="182" formatCode="&quot;fl&quot;#,##0_);\(&quot;fl&quot;#,##0\)"/>
    <numFmt numFmtId="183" formatCode="&quot;fl&quot;#,##0_);[Red]\(&quot;fl&quot;#,##0\)"/>
    <numFmt numFmtId="184" formatCode="&quot;fl&quot;#,##0.00_);\(&quot;fl&quot;#,##0.00\)"/>
    <numFmt numFmtId="185" formatCode="&quot;$&quot;#,##0.0;[Red]\(&quot;$&quot;#,##0.0\)"/>
    <numFmt numFmtId="186" formatCode="_(0.0%_);\(0.0%\);&quot;-&quot;"/>
    <numFmt numFmtId="187" formatCode="_(\ #,##0_);\(#,##0\);_(\ &quot;-&quot;_);"/>
    <numFmt numFmtId="188" formatCode="_(\ #,##0.0_);\(#,##0.0\);_(\ &quot;-&quot;_);"/>
    <numFmt numFmtId="189" formatCode="dd\ mmm\ yy"/>
    <numFmt numFmtId="190" formatCode="_(\ #,##0_);\(#,##0\);&quot;-&quot;;@"/>
    <numFmt numFmtId="191" formatCode="hh:mm:ss\ AM/PM_)"/>
    <numFmt numFmtId="192" formatCode="_-* #,##0.00_-;\(#,##0.00\);_-* &quot;-&quot;_-"/>
    <numFmt numFmtId="193" formatCode="#,##0.000"/>
    <numFmt numFmtId="194" formatCode="&quot;$&quot;#,##0.00;\(&quot;$&quot;#,##0.00\)"/>
    <numFmt numFmtId="195" formatCode="_(&quot;$&quot;* #,##0.00_);_(&quot;$&quot;* \(#,##0.00\);_(&quot;$&quot;* &quot;-&quot;??_);_(@_)"/>
    <numFmt numFmtId="196" formatCode="mm/dd/yy"/>
    <numFmt numFmtId="197" formatCode="d\ mmm\ yy"/>
    <numFmt numFmtId="198" formatCode="dd\ mmm\ yyyy"/>
    <numFmt numFmtId="199" formatCode="mmm\ yy"/>
    <numFmt numFmtId="200" formatCode="0.0000"/>
    <numFmt numFmtId="201" formatCode="_(#,##0_);\(#,##0\);_(&quot;-&quot;_)"/>
    <numFmt numFmtId="202" formatCode="&quot;$&quot;#,##0.00000"/>
    <numFmt numFmtId="203" formatCode="_-* #,##0_-;\(#,##0\);_-* &quot;-&quot;_-"/>
    <numFmt numFmtId="204" formatCode="0_);[Red]\(0\)"/>
    <numFmt numFmtId="205" formatCode="0."/>
    <numFmt numFmtId="206" formatCode=";;;"/>
    <numFmt numFmtId="207" formatCode="#,##0.0;\(#,##0.0\)"/>
    <numFmt numFmtId="208" formatCode="_(* #,##0.0_);_(* \(#,##0.0\);_(* &quot;-&quot;?_);_(@_)"/>
    <numFmt numFmtId="209" formatCode="#,##0.000_);\(#,##0.000\);\-_)"/>
    <numFmt numFmtId="210" formatCode="_(\ #,##0.0_);_(\ \(#,##0.0\);_(* &quot;-&quot;??_);_(@_)"/>
    <numFmt numFmtId="211" formatCode="#,##0.00_ ;[Red]\ \(#,##0.00\);\ \-_)"/>
    <numFmt numFmtId="212" formatCode="#,##0_ ;[Red]\ \(#,##0\);\ \-_)"/>
    <numFmt numFmtId="213" formatCode="0.00%;\(0.00%\)"/>
    <numFmt numFmtId="214" formatCode="0.0_)%\(0.0%\);\-"/>
    <numFmt numFmtId="215" formatCode="d\-mmm\-yyyy"/>
    <numFmt numFmtId="216" formatCode="_(* #,##0_);_(* \(#,##0\);_(* &quot;-&quot;?_);_(@_)"/>
    <numFmt numFmtId="217" formatCode="#,##0.000_ ;[Red]\-#,##0.000\ "/>
    <numFmt numFmtId="218" formatCode="0.00%_);\(0.00%\);\-_%_)"/>
    <numFmt numFmtId="219" formatCode="#.0#\x"/>
    <numFmt numFmtId="220" formatCode="#,##0_ ;\-#,##0\ "/>
    <numFmt numFmtId="221" formatCode="\60\4\7\:"/>
    <numFmt numFmtId="222" formatCode="#,##0;[Red]\(#,##0.0\)"/>
    <numFmt numFmtId="223" formatCode="#.0\x"/>
    <numFmt numFmtId="224" formatCode="#,##0_ ;[Red]\(#,##0\)\ "/>
    <numFmt numFmtId="225" formatCode="000"/>
    <numFmt numFmtId="226" formatCode="\C\R000"/>
    <numFmt numFmtId="227" formatCode="#,##0.00;\(#,##0.00\)"/>
    <numFmt numFmtId="228" formatCode="_)d\-mmm\-yy_)"/>
    <numFmt numFmtId="229" formatCode="_(#,##0.0_);\(#,##0.0\);_(&quot;-&quot;_)"/>
    <numFmt numFmtId="230" formatCode="_(###0_);\(###0\);_(###0_)"/>
    <numFmt numFmtId="231" formatCode="#,##0_);\(#,##0\);\-_)"/>
    <numFmt numFmtId="232" formatCode="&quot;fl&quot;#,##0.00_);[Red]\(&quot;fl&quot;#,##0.00\)"/>
    <numFmt numFmtId="233" formatCode="_(&quot;fl&quot;* #,##0_);_(&quot;fl&quot;* \(#,##0\);_(&quot;fl&quot;* &quot;-&quot;_);_(@_)"/>
    <numFmt numFmtId="234" formatCode="0.0\x_);&quot;nmf&quot;_)"/>
    <numFmt numFmtId="235" formatCode="#,##0.0000_);[Red]\(#,##0.0000\)"/>
    <numFmt numFmtId="236" formatCode="&quot;Yes&quot;;[Red]&quot;Error&quot;;&quot;No&quot;;[Red]&quot;Error&quot;"/>
  </numFmts>
  <fonts count="15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6"/>
      <color indexed="9"/>
      <name val="Arial"/>
      <family val="2"/>
    </font>
    <font>
      <sz val="10"/>
      <name val="Arial"/>
      <family val="2"/>
    </font>
    <font>
      <b/>
      <sz val="10"/>
      <name val="Arial"/>
      <family val="2"/>
    </font>
    <font>
      <vertAlign val="subscript"/>
      <sz val="10"/>
      <name val="Arial"/>
      <family val="2"/>
    </font>
    <font>
      <b/>
      <sz val="12"/>
      <name val="Arial"/>
      <family val="2"/>
    </font>
    <font>
      <b/>
      <sz val="11"/>
      <color theme="1"/>
      <name val="Arial"/>
      <family val="2"/>
    </font>
    <font>
      <sz val="10"/>
      <color indexed="8"/>
      <name val="Arial"/>
      <family val="2"/>
    </font>
    <font>
      <sz val="10"/>
      <color theme="1"/>
      <name val="Arial"/>
      <family val="2"/>
    </font>
    <font>
      <sz val="11"/>
      <color theme="1"/>
      <name val="Arial"/>
      <family val="2"/>
    </font>
    <font>
      <sz val="14"/>
      <color theme="1"/>
      <name val="Calibri"/>
      <family val="2"/>
      <scheme val="minor"/>
    </font>
    <font>
      <b/>
      <sz val="12"/>
      <color theme="0"/>
      <name val="Calibri"/>
      <family val="2"/>
      <scheme val="minor"/>
    </font>
    <font>
      <b/>
      <sz val="12"/>
      <color theme="0"/>
      <name val="Arial"/>
      <family val="2"/>
    </font>
    <font>
      <b/>
      <sz val="14"/>
      <color theme="0"/>
      <name val="Calibri"/>
      <family val="2"/>
      <scheme val="minor"/>
    </font>
    <font>
      <sz val="12"/>
      <color theme="1"/>
      <name val="Calibri"/>
      <family val="2"/>
      <scheme val="minor"/>
    </font>
    <font>
      <b/>
      <sz val="12"/>
      <color indexed="8"/>
      <name val="Calibri"/>
      <family val="2"/>
    </font>
    <font>
      <b/>
      <sz val="12"/>
      <color theme="1"/>
      <name val="Arial"/>
      <family val="2"/>
    </font>
    <font>
      <i/>
      <sz val="10"/>
      <name val="Arial"/>
      <family val="2"/>
    </font>
    <font>
      <i/>
      <sz val="11"/>
      <color theme="1"/>
      <name val="Arial"/>
      <family val="2"/>
    </font>
    <font>
      <b/>
      <sz val="11"/>
      <name val="Arial"/>
      <family val="2"/>
    </font>
    <font>
      <sz val="5"/>
      <name val="Arial"/>
      <family val="2"/>
    </font>
    <font>
      <sz val="10"/>
      <color theme="1"/>
      <name val="Calibri"/>
      <family val="2"/>
      <scheme val="minor"/>
    </font>
    <font>
      <b/>
      <sz val="14"/>
      <name val="Arial"/>
      <family val="2"/>
    </font>
    <font>
      <sz val="11"/>
      <color rgb="FFFF0000"/>
      <name val="Arial"/>
      <family val="2"/>
    </font>
    <font>
      <b/>
      <sz val="10"/>
      <color theme="0"/>
      <name val="Arial"/>
      <family val="2"/>
    </font>
    <font>
      <vertAlign val="superscript"/>
      <sz val="5"/>
      <name val="Arial"/>
      <family val="2"/>
    </font>
    <font>
      <b/>
      <sz val="14"/>
      <color theme="0"/>
      <name val="Arial"/>
      <family val="2"/>
    </font>
    <font>
      <sz val="10"/>
      <color rgb="FFFF0000"/>
      <name val="Arial"/>
      <family val="2"/>
    </font>
    <font>
      <sz val="10"/>
      <name val="Helv"/>
      <charset val="204"/>
    </font>
    <font>
      <u/>
      <sz val="8.4"/>
      <color indexed="12"/>
      <name val="Arial"/>
      <family val="2"/>
    </font>
    <font>
      <sz val="14"/>
      <name val="System"/>
      <family val="2"/>
    </font>
    <font>
      <sz val="10"/>
      <name val="Courier"/>
      <family val="3"/>
    </font>
    <font>
      <sz val="8"/>
      <name val="Arial"/>
      <family val="2"/>
    </font>
    <font>
      <sz val="11"/>
      <color indexed="8"/>
      <name val="Calibri"/>
      <family val="2"/>
    </font>
    <font>
      <sz val="11"/>
      <color indexed="9"/>
      <name val="Calibri"/>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9"/>
      <name val="Arial"/>
      <family val="2"/>
    </font>
    <font>
      <sz val="9"/>
      <name val="Arial"/>
      <family val="2"/>
    </font>
    <font>
      <sz val="9"/>
      <name val="AGaramond"/>
    </font>
    <font>
      <sz val="10"/>
      <color indexed="12"/>
      <name val="Arial"/>
      <family val="2"/>
    </font>
    <font>
      <sz val="8"/>
      <color indexed="48"/>
      <name val="Arial"/>
      <family val="2"/>
    </font>
    <font>
      <sz val="10"/>
      <name val="Times New Roman"/>
      <family val="1"/>
    </font>
    <font>
      <sz val="8"/>
      <color indexed="12"/>
      <name val="Helvetica-Narrow"/>
      <family val="2"/>
    </font>
    <font>
      <sz val="11"/>
      <color indexed="20"/>
      <name val="Calibri"/>
      <family val="2"/>
    </font>
    <font>
      <sz val="10"/>
      <name val="Helvetica"/>
      <family val="2"/>
    </font>
    <font>
      <sz val="10"/>
      <color indexed="12"/>
      <name val="Helvetica"/>
      <family val="2"/>
    </font>
    <font>
      <sz val="8"/>
      <name val="Times New Roman"/>
      <family val="1"/>
    </font>
    <font>
      <b/>
      <sz val="11"/>
      <color indexed="52"/>
      <name val="Calibri"/>
      <family val="2"/>
    </font>
    <font>
      <sz val="10"/>
      <color indexed="10"/>
      <name val="Century Gothic"/>
      <family val="2"/>
    </font>
    <font>
      <b/>
      <sz val="11"/>
      <color indexed="9"/>
      <name val="Calibri"/>
      <family val="2"/>
    </font>
    <font>
      <b/>
      <sz val="8"/>
      <name val="Arial"/>
      <family val="2"/>
    </font>
    <font>
      <sz val="10"/>
      <name val="MS Sans Serif"/>
      <family val="2"/>
    </font>
    <font>
      <sz val="10"/>
      <name val="Verdana"/>
      <family val="2"/>
    </font>
    <font>
      <sz val="10"/>
      <color indexed="24"/>
      <name val="Arial"/>
      <family val="2"/>
    </font>
    <font>
      <sz val="10"/>
      <name val="Helvetica"/>
    </font>
    <font>
      <sz val="10"/>
      <name val="Palatino"/>
    </font>
    <font>
      <b/>
      <sz val="11"/>
      <color indexed="55"/>
      <name val="Arial"/>
      <family val="2"/>
    </font>
    <font>
      <sz val="10"/>
      <name val="dutch801 bt"/>
    </font>
    <font>
      <b/>
      <sz val="11"/>
      <color indexed="8"/>
      <name val="Calibri"/>
      <family val="2"/>
    </font>
    <font>
      <i/>
      <sz val="11"/>
      <color indexed="23"/>
      <name val="Calibri"/>
      <family val="2"/>
    </font>
    <font>
      <sz val="10"/>
      <color indexed="10"/>
      <name val="Arial"/>
      <family val="2"/>
    </font>
    <font>
      <sz val="8"/>
      <color indexed="10"/>
      <name val="Arial"/>
      <family val="2"/>
    </font>
    <font>
      <b/>
      <sz val="10"/>
      <name val="Times New Roman"/>
      <family val="1"/>
    </font>
    <font>
      <sz val="9"/>
      <name val="GillSans"/>
      <family val="2"/>
    </font>
    <font>
      <sz val="9"/>
      <name val="GillSans"/>
    </font>
    <font>
      <sz val="9"/>
      <name val="GillSans Light"/>
      <family val="2"/>
    </font>
    <font>
      <sz val="9"/>
      <name val="GillSans Light"/>
    </font>
    <font>
      <sz val="11"/>
      <color indexed="17"/>
      <name val="Calibri"/>
      <family val="2"/>
    </font>
    <font>
      <sz val="10"/>
      <color indexed="23"/>
      <name val="Arial"/>
      <family val="2"/>
    </font>
    <font>
      <b/>
      <u/>
      <sz val="11"/>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i/>
      <sz val="13"/>
      <color indexed="9"/>
      <name val="IQE Garamond I Cd"/>
    </font>
    <font>
      <b/>
      <sz val="15"/>
      <color indexed="56"/>
      <name val="Calibri"/>
      <family val="2"/>
    </font>
    <font>
      <b/>
      <sz val="15"/>
      <color indexed="62"/>
      <name val="Calibri"/>
      <family val="2"/>
    </font>
    <font>
      <b/>
      <sz val="10"/>
      <color indexed="9"/>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5"/>
      <name val="Univers 65"/>
      <family val="2"/>
    </font>
    <font>
      <b/>
      <sz val="8"/>
      <color indexed="9"/>
      <name val="Arial"/>
      <family val="2"/>
    </font>
    <font>
      <sz val="14"/>
      <color indexed="9"/>
      <name val="Univers Condensed"/>
      <family val="2"/>
    </font>
    <font>
      <u/>
      <sz val="8.5"/>
      <color indexed="12"/>
      <name val="Arial"/>
      <family val="2"/>
    </font>
    <font>
      <u/>
      <sz val="10"/>
      <color indexed="12"/>
      <name val="Arial"/>
      <family val="2"/>
    </font>
    <font>
      <u/>
      <sz val="11"/>
      <color theme="10"/>
      <name val="Calibri"/>
      <family val="2"/>
      <scheme val="minor"/>
    </font>
    <font>
      <u/>
      <sz val="10"/>
      <color theme="10"/>
      <name val="Arial"/>
      <family val="2"/>
    </font>
    <font>
      <b/>
      <sz val="10"/>
      <color indexed="56"/>
      <name val="Wingdings"/>
      <charset val="2"/>
    </font>
    <font>
      <b/>
      <u/>
      <sz val="8"/>
      <color indexed="56"/>
      <name val="Arial"/>
      <family val="2"/>
    </font>
    <font>
      <sz val="10"/>
      <color indexed="12"/>
      <name val="Century Gothic"/>
      <family val="2"/>
    </font>
    <font>
      <sz val="11"/>
      <color indexed="62"/>
      <name val="Calibri"/>
      <family val="2"/>
    </font>
    <font>
      <b/>
      <sz val="9"/>
      <color indexed="9"/>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color indexed="14"/>
      <name val="Arial"/>
      <family val="2"/>
    </font>
    <font>
      <sz val="12"/>
      <name val="Times New Roman"/>
      <family val="1"/>
    </font>
    <font>
      <sz val="11"/>
      <color indexed="60"/>
      <name val="Calibri"/>
      <family val="2"/>
    </font>
    <font>
      <sz val="7"/>
      <name val="Helv"/>
    </font>
    <font>
      <sz val="8"/>
      <name val="Palatino"/>
      <family val="1"/>
    </font>
    <font>
      <sz val="12"/>
      <name val="Helv"/>
    </font>
    <font>
      <sz val="11"/>
      <color theme="1"/>
      <name val="Calibri"/>
      <family val="2"/>
    </font>
    <font>
      <b/>
      <sz val="11"/>
      <color indexed="63"/>
      <name val="Calibri"/>
      <family val="2"/>
    </font>
    <font>
      <b/>
      <sz val="26"/>
      <name val="Times New Roman"/>
      <family val="1"/>
    </font>
    <font>
      <b/>
      <sz val="18"/>
      <name val="Times New Roman"/>
      <family val="1"/>
    </font>
    <font>
      <sz val="8.5"/>
      <name val="Univers 55"/>
      <family val="2"/>
    </font>
    <font>
      <sz val="10"/>
      <color indexed="18"/>
      <name val="Times New Roman"/>
      <family val="1"/>
    </font>
    <font>
      <b/>
      <sz val="10"/>
      <name val="MS Sans Serif"/>
      <family val="2"/>
    </font>
    <font>
      <sz val="8"/>
      <color indexed="52"/>
      <name val="Arial"/>
      <family val="2"/>
    </font>
    <font>
      <sz val="8"/>
      <color indexed="51"/>
      <name val="Arial"/>
      <family val="2"/>
    </font>
    <font>
      <b/>
      <sz val="10"/>
      <color indexed="58"/>
      <name val="Arial"/>
      <family val="2"/>
    </font>
    <font>
      <sz val="10"/>
      <name val="Century Gothic"/>
      <family val="2"/>
    </font>
    <font>
      <b/>
      <sz val="18"/>
      <color indexed="62"/>
      <name val="Cambria"/>
      <family val="2"/>
    </font>
    <font>
      <sz val="8"/>
      <color indexed="8"/>
      <name val="Verdana"/>
      <family val="2"/>
    </font>
    <font>
      <sz val="9"/>
      <name val="SwitzerlandNarrow"/>
    </font>
    <font>
      <sz val="9"/>
      <color indexed="12"/>
      <name val="SwitzerlandNarrow"/>
    </font>
    <font>
      <sz val="9"/>
      <color indexed="21"/>
      <name val="Helvetica-Black"/>
    </font>
    <font>
      <sz val="9"/>
      <color indexed="21"/>
      <name val="Helvetica-Black"/>
      <family val="2"/>
    </font>
    <font>
      <b/>
      <sz val="9"/>
      <name val="Palatino"/>
      <family val="1"/>
    </font>
    <font>
      <u/>
      <sz val="10"/>
      <name val="Arial"/>
      <family val="2"/>
    </font>
    <font>
      <sz val="7"/>
      <name val="Palatino"/>
      <family val="1"/>
    </font>
    <font>
      <sz val="12"/>
      <name val="Palatino"/>
      <family val="1"/>
    </font>
    <font>
      <sz val="11"/>
      <name val="Helvetica-Black"/>
    </font>
    <font>
      <sz val="11"/>
      <name val="Helvetica-Black"/>
      <family val="2"/>
    </font>
    <font>
      <sz val="12"/>
      <color indexed="12"/>
      <name val="Arial MT"/>
    </font>
    <font>
      <b/>
      <sz val="18"/>
      <color indexed="9"/>
      <name val="Arial"/>
      <family val="2"/>
    </font>
    <font>
      <b/>
      <sz val="18"/>
      <color indexed="56"/>
      <name val="Cambria"/>
      <family val="2"/>
    </font>
    <font>
      <b/>
      <sz val="16"/>
      <color indexed="24"/>
      <name val="Univers 45 Light"/>
      <family val="2"/>
    </font>
    <font>
      <b/>
      <sz val="10"/>
      <color indexed="9"/>
      <name val="Helvetica"/>
      <family val="3"/>
    </font>
    <font>
      <b/>
      <u/>
      <sz val="9.5"/>
      <color indexed="56"/>
      <name val="Arial"/>
      <family val="2"/>
    </font>
    <font>
      <u/>
      <sz val="8"/>
      <color indexed="56"/>
      <name val="Arial"/>
      <family val="2"/>
    </font>
    <font>
      <sz val="11"/>
      <color indexed="10"/>
      <name val="Calibri"/>
      <family val="2"/>
    </font>
    <font>
      <sz val="11"/>
      <color theme="0" tint="-0.34998626667073579"/>
      <name val="Arial"/>
      <family val="2"/>
    </font>
    <font>
      <b/>
      <sz val="12"/>
      <color rgb="FF076A92"/>
      <name val="Arial"/>
      <family val="2"/>
    </font>
    <font>
      <sz val="8"/>
      <color theme="1"/>
      <name val="Arial"/>
      <family val="2"/>
    </font>
    <font>
      <b/>
      <sz val="8"/>
      <color rgb="FFFFFFFF"/>
      <name val="Arial"/>
      <family val="2"/>
    </font>
    <font>
      <b/>
      <sz val="8"/>
      <color theme="1"/>
      <name val="Arial"/>
      <family val="2"/>
    </font>
  </fonts>
  <fills count="80">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499984740745262"/>
        <bgColor indexed="64"/>
      </patternFill>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DAEEF3"/>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1" tint="0.249977111117893"/>
        <bgColor indexed="64"/>
      </patternFill>
    </fill>
    <fill>
      <patternFill patternType="solid">
        <fgColor indexed="26"/>
        <bgColor indexed="64"/>
      </patternFill>
    </fill>
    <fill>
      <patternFill patternType="solid">
        <fgColor indexed="31"/>
      </patternFill>
    </fill>
    <fill>
      <patternFill patternType="solid">
        <fgColor indexed="38"/>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lightGray">
        <fgColor indexed="15"/>
        <bgColor indexed="9"/>
      </patternFill>
    </fill>
    <fill>
      <patternFill patternType="solid">
        <fgColor indexed="27"/>
        <bgColor indexed="64"/>
      </patternFill>
    </fill>
    <fill>
      <patternFill patternType="solid">
        <fgColor indexed="28"/>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9"/>
        <bgColor indexed="64"/>
      </patternFill>
    </fill>
    <fill>
      <patternFill patternType="solid">
        <fgColor indexed="46"/>
        <bgColor indexed="64"/>
      </patternFill>
    </fill>
    <fill>
      <patternFill patternType="solid">
        <fgColor indexed="30"/>
        <bgColor indexed="64"/>
      </patternFill>
    </fill>
    <fill>
      <patternFill patternType="gray0625">
        <bgColor indexed="44"/>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24"/>
        <bgColor indexed="64"/>
      </patternFill>
    </fill>
    <fill>
      <patternFill patternType="solid">
        <fgColor rgb="FF365F91"/>
        <bgColor indexed="64"/>
      </patternFill>
    </fill>
    <fill>
      <patternFill patternType="solid">
        <fgColor rgb="FFDBE5F1"/>
        <bgColor indexed="64"/>
      </patternFill>
    </fill>
  </fills>
  <borders count="1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right style="thin">
        <color theme="0" tint="-0.24994659260841701"/>
      </right>
      <top style="medium">
        <color indexed="64"/>
      </top>
      <bottom/>
      <diagonal/>
    </border>
    <border>
      <left style="thin">
        <color theme="0" tint="-0.24994659260841701"/>
      </left>
      <right style="thin">
        <color theme="0" tint="-0.24994659260841701"/>
      </right>
      <top/>
      <bottom style="thin">
        <color theme="0" tint="-0.24994659260841701"/>
      </bottom>
      <diagonal/>
    </border>
    <border>
      <left/>
      <right/>
      <top style="medium">
        <color indexed="64"/>
      </top>
      <bottom/>
      <diagonal/>
    </border>
    <border>
      <left/>
      <right style="medium">
        <color indexed="64"/>
      </right>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auto="1"/>
      </right>
      <top style="medium">
        <color indexed="64"/>
      </top>
      <bottom style="thin">
        <color indexed="64"/>
      </bottom>
      <diagonal/>
    </border>
    <border>
      <left style="medium">
        <color auto="1"/>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medium">
        <color auto="1"/>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right style="thin">
        <color theme="0" tint="-0.34998626667073579"/>
      </right>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auto="1"/>
      </right>
      <top/>
      <bottom style="medium">
        <color auto="1"/>
      </bottom>
      <diagonal/>
    </border>
    <border>
      <left style="medium">
        <color auto="1"/>
      </left>
      <right style="thin">
        <color indexed="64"/>
      </right>
      <top style="medium">
        <color auto="1"/>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bottom/>
      <diagonal/>
    </border>
    <border>
      <left style="medium">
        <color auto="1"/>
      </left>
      <right style="thin">
        <color indexed="64"/>
      </right>
      <top style="thin">
        <color theme="0" tint="-0.34998626667073579"/>
      </top>
      <bottom style="medium">
        <color indexed="64"/>
      </bottom>
      <diagonal/>
    </border>
    <border>
      <left style="medium">
        <color indexed="64"/>
      </left>
      <right/>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auto="1"/>
      </left>
      <right style="medium">
        <color indexed="64"/>
      </right>
      <top/>
      <bottom/>
      <diagonal/>
    </border>
    <border>
      <left style="thin">
        <color theme="0" tint="-0.34998626667073579"/>
      </left>
      <right style="thin">
        <color indexed="64"/>
      </right>
      <top style="medium">
        <color auto="1"/>
      </top>
      <bottom style="thin">
        <color theme="0" tint="-0.34998626667073579"/>
      </bottom>
      <diagonal/>
    </border>
    <border>
      <left/>
      <right style="medium">
        <color indexed="64"/>
      </right>
      <top style="thin">
        <color theme="0" tint="-0.34998626667073579"/>
      </top>
      <bottom/>
      <diagonal/>
    </border>
    <border>
      <left/>
      <right style="medium">
        <color indexed="64"/>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top style="thin">
        <color indexed="64"/>
      </top>
      <bottom style="medium">
        <color indexed="64"/>
      </bottom>
      <diagonal/>
    </border>
    <border>
      <left/>
      <right/>
      <top style="thin">
        <color auto="1"/>
      </top>
      <bottom style="medium">
        <color indexed="64"/>
      </bottom>
      <diagonal/>
    </border>
    <border>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bottom style="thick">
        <color indexed="37"/>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44"/>
      </bottom>
      <diagonal/>
    </border>
    <border>
      <left style="medium">
        <color indexed="8"/>
      </left>
      <right style="medium">
        <color indexed="8"/>
      </right>
      <top/>
      <bottom/>
      <diagonal/>
    </border>
    <border>
      <left style="dashed">
        <color indexed="63"/>
      </left>
      <right style="dashed">
        <color indexed="63"/>
      </right>
      <top style="dashed">
        <color indexed="63"/>
      </top>
      <bottom style="dashed">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style="double">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dashed">
        <color indexed="55"/>
      </left>
      <right style="dashed">
        <color indexed="55"/>
      </right>
      <top style="dashed">
        <color indexed="55"/>
      </top>
      <bottom style="dashed">
        <color indexed="55"/>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38"/>
      </bottom>
      <diagonal/>
    </border>
    <border>
      <left/>
      <right/>
      <top/>
      <bottom style="medium">
        <color indexed="30"/>
      </bottom>
      <diagonal/>
    </border>
    <border>
      <left/>
      <right/>
      <top/>
      <bottom style="medium">
        <color indexed="38"/>
      </bottom>
      <diagonal/>
    </border>
    <border>
      <left style="medium">
        <color indexed="22"/>
      </left>
      <right style="medium">
        <color indexed="22"/>
      </right>
      <top style="medium">
        <color indexed="22"/>
      </top>
      <bottom style="medium">
        <color indexed="22"/>
      </bottom>
      <diagonal/>
    </border>
    <border>
      <left style="dashed">
        <color indexed="28"/>
      </left>
      <right style="dashed">
        <color indexed="28"/>
      </right>
      <top style="dashed">
        <color indexed="28"/>
      </top>
      <bottom style="dashed">
        <color indexed="28"/>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9"/>
      </left>
      <right style="thin">
        <color indexed="19"/>
      </right>
      <top style="thin">
        <color indexed="19"/>
      </top>
      <bottom style="thin">
        <color indexed="19"/>
      </bottom>
      <diagonal/>
    </border>
    <border>
      <left/>
      <right/>
      <top/>
      <bottom style="double">
        <color indexed="52"/>
      </bottom>
      <diagonal/>
    </border>
    <border>
      <left/>
      <right style="thin">
        <color indexed="64"/>
      </right>
      <top/>
      <bottom/>
      <diagonal/>
    </border>
    <border>
      <left style="dotted">
        <color indexed="10"/>
      </left>
      <right style="dotted">
        <color indexed="10"/>
      </right>
      <top style="dotted">
        <color indexed="10"/>
      </top>
      <bottom style="dotted">
        <color indexed="10"/>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style="medium">
        <color indexed="62"/>
      </left>
      <right style="medium">
        <color indexed="62"/>
      </right>
      <top style="medium">
        <color indexed="62"/>
      </top>
      <bottom style="medium">
        <color indexed="62"/>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14"/>
      </top>
      <bottom style="double">
        <color indexed="14"/>
      </bottom>
      <diagonal/>
    </border>
  </borders>
  <cellStyleXfs count="2852">
    <xf numFmtId="0" fontId="0" fillId="0" borderId="0"/>
    <xf numFmtId="9" fontId="1" fillId="0" borderId="0" applyFont="0" applyFill="0" applyBorder="0" applyAlignment="0" applyProtection="0"/>
    <xf numFmtId="0" fontId="6" fillId="0" borderId="0"/>
    <xf numFmtId="0" fontId="5" fillId="4" borderId="0">
      <alignment horizontal="left" vertical="center"/>
      <protection locked="0"/>
    </xf>
    <xf numFmtId="0" fontId="15" fillId="9" borderId="0">
      <alignment vertical="center"/>
      <protection locked="0"/>
    </xf>
    <xf numFmtId="0" fontId="1" fillId="0" borderId="0"/>
    <xf numFmtId="0" fontId="6" fillId="0" borderId="0"/>
    <xf numFmtId="171" fontId="6" fillId="0" borderId="0"/>
    <xf numFmtId="0" fontId="6" fillId="0" borderId="0"/>
    <xf numFmtId="171" fontId="6" fillId="0" borderId="0"/>
    <xf numFmtId="171" fontId="6" fillId="0" borderId="0"/>
    <xf numFmtId="0" fontId="32"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ont="0" applyFill="0" applyBorder="0" applyAlignment="0" applyProtection="0"/>
    <xf numFmtId="0" fontId="33" fillId="0" borderId="0" applyNumberFormat="0" applyFill="0" applyBorder="0" applyAlignment="0" applyProtection="0">
      <alignment vertical="top"/>
      <protection locked="0"/>
    </xf>
    <xf numFmtId="0" fontId="6" fillId="0" borderId="0" applyFont="0" applyFill="0" applyBorder="0" applyAlignment="0" applyProtection="0"/>
    <xf numFmtId="0" fontId="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2"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3" fontId="36" fillId="0" borderId="0"/>
    <xf numFmtId="173" fontId="36" fillId="0" borderId="0"/>
    <xf numFmtId="0" fontId="37" fillId="0" borderId="0"/>
    <xf numFmtId="0" fontId="6" fillId="0" borderId="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172" fontId="35" fillId="0" borderId="0"/>
    <xf numFmtId="174" fontId="39" fillId="5" borderId="0" applyFont="0" applyBorder="0"/>
    <xf numFmtId="0" fontId="40" fillId="37" borderId="0"/>
    <xf numFmtId="174" fontId="39" fillId="38" borderId="0" applyNumberFormat="0" applyFont="0" applyBorder="0" applyAlignment="0" applyProtection="0"/>
    <xf numFmtId="174" fontId="35" fillId="39" borderId="0" applyNumberFormat="0" applyFont="0" applyBorder="0" applyAlignment="0" applyProtection="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36" fillId="40" borderId="0" applyBorder="0"/>
    <xf numFmtId="174" fontId="6" fillId="0" borderId="53" applyNumberFormat="0" applyBorder="0" applyAlignment="0" applyProtection="0"/>
    <xf numFmtId="175" fontId="41" fillId="0" borderId="0"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5" fontId="36" fillId="0" borderId="53" applyBorder="0">
      <alignment horizontal="right"/>
    </xf>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4" fontId="6" fillId="0" borderId="53" applyNumberFormat="0" applyBorder="0" applyAlignment="0" applyProtection="0"/>
    <xf numFmtId="176" fontId="42" fillId="0" borderId="0" applyBorder="0">
      <alignment horizontal="right"/>
    </xf>
    <xf numFmtId="176" fontId="43" fillId="0" borderId="53" applyBorder="0">
      <alignment horizontal="right"/>
    </xf>
    <xf numFmtId="174" fontId="44" fillId="0" borderId="0">
      <alignment horizontal="left" indent="1"/>
    </xf>
    <xf numFmtId="174" fontId="23" fillId="0" borderId="94" applyBorder="0"/>
    <xf numFmtId="174" fontId="39" fillId="41" borderId="53" applyNumberFormat="0" applyFont="0" applyBorder="0" applyAlignment="0" applyProtection="0"/>
    <xf numFmtId="175" fontId="45" fillId="42" borderId="94" applyBorder="0">
      <alignment horizontal="right"/>
    </xf>
    <xf numFmtId="175" fontId="45" fillId="0" borderId="94" applyBorder="0">
      <alignment horizontal="right"/>
    </xf>
    <xf numFmtId="174" fontId="46" fillId="0" borderId="53" applyNumberFormat="0" applyBorder="0" applyAlignment="0" applyProtection="0"/>
    <xf numFmtId="0" fontId="45" fillId="5" borderId="95" applyBorder="0">
      <alignment horizontal="center"/>
    </xf>
    <xf numFmtId="0" fontId="37" fillId="43" borderId="0" applyNumberFormat="0" applyBorder="0" applyAlignment="0" applyProtection="0"/>
    <xf numFmtId="0" fontId="37"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8" fillId="48"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7" fillId="46" borderId="0" applyNumberFormat="0" applyBorder="0" applyAlignment="0" applyProtection="0"/>
    <xf numFmtId="0" fontId="37" fillId="50" borderId="0" applyNumberFormat="0" applyBorder="0" applyAlignment="0" applyProtection="0"/>
    <xf numFmtId="0" fontId="38" fillId="47"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43" borderId="0" applyNumberFormat="0" applyBorder="0" applyAlignment="0" applyProtection="0"/>
    <xf numFmtId="0" fontId="37" fillId="47" borderId="0" applyNumberFormat="0" applyBorder="0" applyAlignment="0" applyProtection="0"/>
    <xf numFmtId="0" fontId="38" fillId="47"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7" fillId="53" borderId="0" applyNumberFormat="0" applyBorder="0" applyAlignment="0" applyProtection="0"/>
    <xf numFmtId="0" fontId="37" fillId="43" borderId="0" applyNumberFormat="0" applyBorder="0" applyAlignment="0" applyProtection="0"/>
    <xf numFmtId="0" fontId="38" fillId="44"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46" borderId="0" applyNumberFormat="0" applyBorder="0" applyAlignment="0" applyProtection="0"/>
    <xf numFmtId="0" fontId="37" fillId="54" borderId="0" applyNumberFormat="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6" fillId="0" borderId="0" applyFill="0" applyBorder="0" applyProtection="0">
      <protection locked="0"/>
    </xf>
    <xf numFmtId="0" fontId="47" fillId="0" borderId="0"/>
    <xf numFmtId="3" fontId="48" fillId="17" borderId="96">
      <alignment horizontal="right"/>
    </xf>
    <xf numFmtId="9" fontId="6" fillId="17" borderId="97"/>
    <xf numFmtId="9" fontId="48" fillId="17" borderId="96"/>
    <xf numFmtId="15" fontId="49" fillId="56" borderId="98"/>
    <xf numFmtId="42" fontId="50" fillId="0" borderId="0" applyFont="0" applyFill="0" applyBorder="0" applyAlignment="0" applyProtection="0"/>
    <xf numFmtId="3" fontId="51" fillId="57" borderId="99" applyNumberFormat="0" applyBorder="0" applyAlignment="0">
      <alignment vertical="center"/>
    </xf>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3" fillId="0" borderId="0" applyNumberFormat="0" applyFill="0" applyBorder="0" applyAlignment="0"/>
    <xf numFmtId="177" fontId="6" fillId="0" borderId="0" applyFont="0" applyFill="0" applyBorder="0" applyAlignment="0" applyProtection="0"/>
    <xf numFmtId="178" fontId="6" fillId="5" borderId="0" applyNumberFormat="0" applyFont="0" applyBorder="0" applyAlignment="0">
      <alignment horizontal="right"/>
    </xf>
    <xf numFmtId="178" fontId="6" fillId="5" borderId="0" applyNumberFormat="0" applyFont="0" applyBorder="0" applyAlignment="0">
      <alignment horizontal="right"/>
    </xf>
    <xf numFmtId="41" fontId="6" fillId="5" borderId="0" applyNumberFormat="0" applyFont="0" applyBorder="0" applyAlignment="0">
      <alignment horizontal="right"/>
    </xf>
    <xf numFmtId="178" fontId="6" fillId="5" borderId="0" applyNumberFormat="0" applyFont="0" applyBorder="0" applyAlignment="0">
      <alignment horizontal="right"/>
    </xf>
    <xf numFmtId="41" fontId="6" fillId="5" borderId="0" applyNumberFormat="0" applyFont="0" applyBorder="0" applyAlignment="0">
      <alignment horizontal="right"/>
    </xf>
    <xf numFmtId="0" fontId="54" fillId="0" borderId="0" applyNumberFormat="0" applyFill="0" applyBorder="0" applyAlignment="0">
      <protection locked="0"/>
    </xf>
    <xf numFmtId="0" fontId="55" fillId="0" borderId="59" applyNumberFormat="0" applyFont="0" applyFill="0" applyAlignment="0" applyProtection="0"/>
    <xf numFmtId="0" fontId="55" fillId="0" borderId="100" applyNumberFormat="0" applyFont="0" applyFill="0" applyAlignment="0" applyProtection="0"/>
    <xf numFmtId="175" fontId="36" fillId="0" borderId="101" applyNumberFormat="0" applyFont="0" applyFill="0" applyAlignment="0" applyProtection="0"/>
    <xf numFmtId="179" fontId="6" fillId="58" borderId="102" applyNumberFormat="0">
      <alignment vertical="center"/>
    </xf>
    <xf numFmtId="180" fontId="6" fillId="17" borderId="102" applyNumberFormat="0">
      <alignment vertical="center"/>
    </xf>
    <xf numFmtId="1" fontId="6" fillId="59" borderId="102" applyNumberFormat="0">
      <alignment vertical="center"/>
    </xf>
    <xf numFmtId="179" fontId="6" fillId="59" borderId="102" applyNumberFormat="0">
      <alignment vertical="center"/>
    </xf>
    <xf numFmtId="179" fontId="6" fillId="5" borderId="102" applyNumberFormat="0">
      <alignment vertical="center"/>
    </xf>
    <xf numFmtId="3" fontId="6" fillId="0" borderId="102" applyNumberFormat="0">
      <alignment vertical="center"/>
    </xf>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0"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2"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3"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9" fontId="6" fillId="58" borderId="102" applyNumberFormat="0">
      <alignment vertical="center"/>
    </xf>
    <xf numFmtId="0" fontId="56" fillId="31" borderId="103" applyNumberFormat="0" applyAlignment="0" applyProtection="0"/>
    <xf numFmtId="0" fontId="56" fillId="31" borderId="103" applyNumberFormat="0" applyAlignment="0" applyProtection="0"/>
    <xf numFmtId="0" fontId="56" fillId="25" borderId="103" applyNumberFormat="0" applyAlignment="0" applyProtection="0"/>
    <xf numFmtId="0" fontId="56" fillId="25" borderId="103" applyNumberFormat="0" applyAlignment="0" applyProtection="0"/>
    <xf numFmtId="0" fontId="56" fillId="25" borderId="103" applyNumberFormat="0" applyAlignment="0" applyProtection="0"/>
    <xf numFmtId="0" fontId="56" fillId="31" borderId="103" applyNumberFormat="0" applyAlignment="0" applyProtection="0"/>
    <xf numFmtId="0" fontId="56" fillId="31" borderId="103" applyNumberFormat="0" applyAlignment="0" applyProtection="0"/>
    <xf numFmtId="0" fontId="56" fillId="31" borderId="103" applyNumberFormat="0" applyAlignment="0" applyProtection="0"/>
    <xf numFmtId="0" fontId="56" fillId="31" borderId="103" applyNumberFormat="0" applyAlignment="0" applyProtection="0"/>
    <xf numFmtId="0" fontId="56" fillId="31" borderId="103" applyNumberFormat="0" applyAlignment="0" applyProtection="0"/>
    <xf numFmtId="0" fontId="56" fillId="31" borderId="103" applyNumberFormat="0" applyAlignment="0" applyProtection="0"/>
    <xf numFmtId="0" fontId="56" fillId="31" borderId="103" applyNumberFormat="0" applyAlignment="0" applyProtection="0"/>
    <xf numFmtId="0" fontId="56" fillId="31" borderId="103" applyNumberFormat="0" applyAlignment="0" applyProtection="0"/>
    <xf numFmtId="185" fontId="50" fillId="0" borderId="0" applyFill="0" applyBorder="0" applyAlignment="0"/>
    <xf numFmtId="186" fontId="57" fillId="39" borderId="0"/>
    <xf numFmtId="0" fontId="57" fillId="39" borderId="0"/>
    <xf numFmtId="187" fontId="57" fillId="39" borderId="0"/>
    <xf numFmtId="188" fontId="57" fillId="39" borderId="0"/>
    <xf numFmtId="189" fontId="57" fillId="39" borderId="0"/>
    <xf numFmtId="190" fontId="57" fillId="39" borderId="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0" fontId="58" fillId="60" borderId="104" applyNumberFormat="0" applyAlignment="0" applyProtection="0"/>
    <xf numFmtId="15" fontId="7" fillId="0" borderId="0" applyFill="0" applyBorder="0" applyProtection="0">
      <alignment horizontal="centerContinuous" wrapText="1"/>
    </xf>
    <xf numFmtId="0" fontId="59" fillId="0" borderId="105">
      <alignment horizontal="center"/>
    </xf>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91" fontId="6" fillId="0" borderId="0"/>
    <xf numFmtId="178" fontId="48" fillId="0" borderId="0" applyFill="0" applyBorder="0">
      <protection locked="0"/>
    </xf>
    <xf numFmtId="41" fontId="6"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6" fillId="0" borderId="0" applyFill="0" applyBorder="0" applyAlignment="0" applyProtection="0"/>
    <xf numFmtId="0" fontId="60"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13"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1"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1"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1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6"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1" fillId="0" borderId="0" applyFont="0" applyFill="0" applyBorder="0" applyAlignment="0" applyProtection="0"/>
    <xf numFmtId="165" fontId="6" fillId="0" borderId="0" applyFont="0" applyFill="0" applyBorder="0" applyAlignment="0" applyProtection="0"/>
    <xf numFmtId="3" fontId="62" fillId="0" borderId="0" applyFont="0" applyFill="0" applyBorder="0" applyAlignment="0" applyProtection="0"/>
    <xf numFmtId="193" fontId="6" fillId="0" borderId="0" applyFill="0" applyBorder="0">
      <protection locked="0"/>
    </xf>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94" fontId="6" fillId="0" borderId="0" applyFill="0" applyBorder="0"/>
    <xf numFmtId="194" fontId="6" fillId="0" borderId="0" applyFill="0" applyBorder="0"/>
    <xf numFmtId="194" fontId="48" fillId="0" borderId="0" applyFill="0" applyBorder="0">
      <protection locked="0"/>
    </xf>
    <xf numFmtId="194" fontId="6" fillId="0" borderId="0" applyFill="0" applyBorder="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37"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37"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44"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11"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37" fillId="0" borderId="0" applyFont="0" applyFill="0" applyBorder="0" applyAlignment="0" applyProtection="0"/>
    <xf numFmtId="44" fontId="1"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37"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195" fontId="6" fillId="0" borderId="0" applyFont="0" applyFill="0" applyBorder="0" applyAlignment="0" applyProtection="0"/>
    <xf numFmtId="42" fontId="6" fillId="0" borderId="0" applyFont="0" applyFill="0" applyBorder="0" applyAlignment="0" applyProtection="0"/>
    <xf numFmtId="196" fontId="6"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97" fontId="53" fillId="0" borderId="0" applyFont="0" applyFill="0" applyBorder="0" applyAlignment="0" applyProtection="0"/>
    <xf numFmtId="198" fontId="6" fillId="0" borderId="0" applyFont="0" applyFill="0" applyBorder="0" applyAlignment="0" applyProtection="0"/>
    <xf numFmtId="14" fontId="6" fillId="0" borderId="0" applyFont="0" applyFill="0" applyBorder="0" applyAlignment="0" applyProtection="0"/>
    <xf numFmtId="199" fontId="64" fillId="0" borderId="0" applyFont="0" applyFill="0" applyBorder="0" applyAlignment="0" applyProtection="0"/>
    <xf numFmtId="196" fontId="6" fillId="0" borderId="0" applyFont="0" applyFill="0" applyBorder="0" applyAlignment="0" applyProtection="0"/>
    <xf numFmtId="14" fontId="6" fillId="0" borderId="0" applyFont="0" applyFill="0" applyBorder="0" applyAlignment="0" applyProtection="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4" fontId="11" fillId="0" borderId="0" applyFill="0" applyBorder="0" applyAlignment="0"/>
    <xf numFmtId="15" fontId="48" fillId="0" borderId="0" applyFill="0" applyBorder="0">
      <protection locked="0"/>
    </xf>
    <xf numFmtId="14" fontId="6" fillId="0" borderId="0" applyFont="0" applyFill="0" applyBorder="0" applyAlignment="0" applyProtection="0"/>
    <xf numFmtId="1" fontId="6" fillId="0" borderId="0" applyFill="0" applyBorder="0">
      <alignment horizontal="right"/>
    </xf>
    <xf numFmtId="1" fontId="6" fillId="0" borderId="0" applyFill="0" applyBorder="0">
      <alignment horizontal="right"/>
    </xf>
    <xf numFmtId="0" fontId="6" fillId="0" borderId="0" applyFont="0" applyFill="0" applyBorder="0" applyAlignment="0"/>
    <xf numFmtId="2" fontId="6" fillId="0" borderId="0" applyFill="0" applyBorder="0">
      <alignment horizontal="right"/>
    </xf>
    <xf numFmtId="2" fontId="6" fillId="0" borderId="0" applyFill="0" applyBorder="0">
      <alignment horizontal="right"/>
    </xf>
    <xf numFmtId="2" fontId="48" fillId="0" borderId="0" applyFill="0" applyBorder="0">
      <protection locked="0"/>
    </xf>
    <xf numFmtId="2" fontId="6" fillId="0" borderId="0" applyFill="0" applyBorder="0">
      <alignment horizontal="right"/>
    </xf>
    <xf numFmtId="167" fontId="6" fillId="0" borderId="0" applyFill="0" applyBorder="0">
      <alignment horizontal="right"/>
    </xf>
    <xf numFmtId="167" fontId="48" fillId="0" borderId="0" applyFill="0" applyBorder="0">
      <protection locked="0"/>
    </xf>
    <xf numFmtId="167" fontId="6" fillId="0" borderId="0" applyFill="0" applyBorder="0">
      <alignment horizontal="right"/>
    </xf>
    <xf numFmtId="200" fontId="6" fillId="0" borderId="0" applyFill="0" applyBorder="0">
      <alignment horizontal="right"/>
    </xf>
    <xf numFmtId="200" fontId="6" fillId="0" borderId="0" applyFill="0" applyBorder="0">
      <alignment horizontal="right"/>
    </xf>
    <xf numFmtId="200" fontId="48" fillId="0" borderId="0" applyFill="0" applyBorder="0">
      <protection locked="0"/>
    </xf>
    <xf numFmtId="200" fontId="6" fillId="0" borderId="0" applyFill="0" applyBorder="0">
      <alignment horizontal="right"/>
    </xf>
    <xf numFmtId="201" fontId="6" fillId="0" borderId="0"/>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38" fontId="60" fillId="0" borderId="106">
      <alignment vertical="center"/>
    </xf>
    <xf numFmtId="0" fontId="65" fillId="0" borderId="107" applyNumberFormat="0" applyBorder="0" applyAlignment="0" applyProtection="0">
      <alignment horizontal="right" vertical="center"/>
    </xf>
    <xf numFmtId="0" fontId="7" fillId="6" borderId="98">
      <alignment horizontal="center" vertical="center" wrapText="1"/>
    </xf>
    <xf numFmtId="38" fontId="66" fillId="0" borderId="108" applyNumberFormat="0" applyFont="0" applyFill="0" applyAlignment="0"/>
    <xf numFmtId="0" fontId="67" fillId="61" borderId="0" applyNumberFormat="0" applyBorder="0" applyAlignment="0" applyProtection="0"/>
    <xf numFmtId="0" fontId="67" fillId="62" borderId="0" applyNumberFormat="0" applyBorder="0" applyAlignment="0" applyProtection="0"/>
    <xf numFmtId="0" fontId="67" fillId="63" borderId="0" applyNumberFormat="0" applyBorder="0" applyAlignment="0" applyProtection="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1" fontId="37" fillId="0" borderId="0" applyFont="0" applyFill="0" applyBorder="0" applyAlignment="0" applyProtection="0"/>
    <xf numFmtId="0" fontId="6" fillId="42" borderId="109" applyNumberFormat="0">
      <alignment vertical="center"/>
    </xf>
    <xf numFmtId="202" fontId="46" fillId="0" borderId="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203" fontId="69" fillId="0" borderId="0"/>
    <xf numFmtId="0" fontId="6" fillId="5" borderId="110" applyNumberFormat="0">
      <alignment vertical="center"/>
    </xf>
    <xf numFmtId="204" fontId="6" fillId="0" borderId="0" applyFont="0" applyFill="0" applyBorder="0" applyAlignment="0" applyProtection="0"/>
    <xf numFmtId="204" fontId="6" fillId="0" borderId="0" applyFont="0" applyFill="0" applyBorder="0" applyAlignment="0" applyProtection="0"/>
    <xf numFmtId="175" fontId="70" fillId="0" borderId="0" applyNumberFormat="0" applyFill="0" applyBorder="0" applyAlignment="0" applyProtection="0"/>
    <xf numFmtId="0" fontId="71" fillId="0" borderId="111" applyProtection="0">
      <alignment horizontal="center"/>
    </xf>
    <xf numFmtId="0" fontId="71" fillId="0" borderId="111" applyProtection="0">
      <alignment horizontal="center"/>
    </xf>
    <xf numFmtId="0" fontId="72" fillId="0" borderId="0"/>
    <xf numFmtId="0" fontId="73" fillId="0" borderId="0"/>
    <xf numFmtId="0" fontId="74" fillId="0" borderId="0"/>
    <xf numFmtId="0" fontId="75" fillId="0" borderId="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38" fontId="36" fillId="5" borderId="0" applyNumberFormat="0" applyBorder="0" applyAlignment="0" applyProtection="0"/>
    <xf numFmtId="0" fontId="77" fillId="5" borderId="112" applyNumberFormat="0">
      <alignment vertical="center"/>
    </xf>
    <xf numFmtId="0" fontId="78" fillId="0" borderId="0"/>
    <xf numFmtId="0" fontId="7" fillId="0" borderId="0"/>
    <xf numFmtId="0" fontId="79" fillId="0" borderId="0" applyNumberFormat="0">
      <alignment horizontal="center"/>
    </xf>
    <xf numFmtId="0" fontId="80" fillId="0" borderId="0" applyAlignment="0" applyProtection="0"/>
    <xf numFmtId="0" fontId="81" fillId="0" borderId="0" applyAlignment="0" applyProtection="0"/>
    <xf numFmtId="0" fontId="82" fillId="0" borderId="0" applyAlignment="0" applyProtection="0"/>
    <xf numFmtId="0" fontId="83" fillId="0" borderId="111">
      <alignment horizontal="left"/>
    </xf>
    <xf numFmtId="0" fontId="83" fillId="0" borderId="111">
      <alignment horizontal="left"/>
    </xf>
    <xf numFmtId="0" fontId="84" fillId="0" borderId="0">
      <alignment horizontal="right"/>
    </xf>
    <xf numFmtId="37" fontId="85" fillId="0" borderId="0">
      <alignment horizontal="right"/>
    </xf>
    <xf numFmtId="0" fontId="86" fillId="0" borderId="0">
      <alignment horizontal="left"/>
    </xf>
    <xf numFmtId="37" fontId="87" fillId="0" borderId="0">
      <alignment horizontal="right"/>
    </xf>
    <xf numFmtId="0" fontId="88" fillId="0" borderId="0" applyFill="0" applyBorder="0" applyProtection="0">
      <alignment horizontal="right"/>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3" applyNumberFormat="0" applyAlignment="0" applyProtection="0">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9" fillId="0" borderId="93">
      <alignment horizontal="left" vertical="center"/>
    </xf>
    <xf numFmtId="0" fontId="89" fillId="3" borderId="0"/>
    <xf numFmtId="0" fontId="90" fillId="0" borderId="113" applyNumberFormat="0" applyFill="0" applyAlignment="0" applyProtection="0"/>
    <xf numFmtId="0" fontId="90" fillId="0" borderId="113" applyNumberFormat="0" applyFill="0" applyAlignment="0" applyProtection="0"/>
    <xf numFmtId="0" fontId="91" fillId="0" borderId="114" applyNumberFormat="0" applyFill="0" applyAlignment="0" applyProtection="0"/>
    <xf numFmtId="0" fontId="7" fillId="0" borderId="0" applyFill="0" applyBorder="0">
      <alignment vertical="center"/>
    </xf>
    <xf numFmtId="0" fontId="91" fillId="0" borderId="114" applyNumberFormat="0" applyFill="0" applyAlignment="0" applyProtection="0"/>
    <xf numFmtId="0" fontId="7" fillId="0" borderId="0" applyFill="0" applyBorder="0">
      <alignment vertical="center"/>
    </xf>
    <xf numFmtId="0" fontId="90" fillId="0" borderId="113" applyNumberFormat="0" applyFill="0" applyAlignment="0" applyProtection="0"/>
    <xf numFmtId="0" fontId="90" fillId="0" borderId="113" applyNumberFormat="0" applyFill="0" applyAlignment="0" applyProtection="0"/>
    <xf numFmtId="0" fontId="90" fillId="0" borderId="113" applyNumberFormat="0" applyFill="0" applyAlignment="0" applyProtection="0"/>
    <xf numFmtId="0" fontId="90" fillId="0" borderId="113" applyNumberFormat="0" applyFill="0" applyAlignment="0" applyProtection="0"/>
    <xf numFmtId="0" fontId="90" fillId="0" borderId="113" applyNumberFormat="0" applyFill="0" applyAlignment="0" applyProtection="0"/>
    <xf numFmtId="0" fontId="90" fillId="0" borderId="113" applyNumberFormat="0" applyFill="0" applyAlignment="0" applyProtection="0"/>
    <xf numFmtId="205" fontId="92" fillId="64" borderId="0"/>
    <xf numFmtId="0" fontId="93" fillId="0" borderId="115" applyNumberFormat="0" applyFill="0" applyAlignment="0" applyProtection="0"/>
    <xf numFmtId="0" fontId="93" fillId="0" borderId="115" applyNumberFormat="0" applyFill="0" applyAlignment="0" applyProtection="0"/>
    <xf numFmtId="0" fontId="94" fillId="0" borderId="116" applyNumberFormat="0" applyFill="0" applyAlignment="0" applyProtection="0"/>
    <xf numFmtId="0" fontId="45" fillId="0" borderId="0" applyFill="0" applyBorder="0">
      <alignment vertical="center"/>
    </xf>
    <xf numFmtId="0" fontId="94" fillId="0" borderId="116" applyNumberFormat="0" applyFill="0" applyAlignment="0" applyProtection="0"/>
    <xf numFmtId="0" fontId="45" fillId="0" borderId="0" applyFill="0" applyBorder="0">
      <alignment vertical="center"/>
    </xf>
    <xf numFmtId="0" fontId="93" fillId="0" borderId="115" applyNumberFormat="0" applyFill="0" applyAlignment="0" applyProtection="0"/>
    <xf numFmtId="0" fontId="93" fillId="0" borderId="115" applyNumberFormat="0" applyFill="0" applyAlignment="0" applyProtection="0"/>
    <xf numFmtId="0" fontId="93" fillId="0" borderId="115" applyNumberFormat="0" applyFill="0" applyAlignment="0" applyProtection="0"/>
    <xf numFmtId="0" fontId="93" fillId="0" borderId="115" applyNumberFormat="0" applyFill="0" applyAlignment="0" applyProtection="0"/>
    <xf numFmtId="0" fontId="93" fillId="0" borderId="115" applyNumberFormat="0" applyFill="0" applyAlignment="0" applyProtection="0"/>
    <xf numFmtId="0" fontId="93" fillId="0" borderId="115" applyNumberFormat="0" applyFill="0" applyAlignment="0" applyProtection="0"/>
    <xf numFmtId="0" fontId="95" fillId="0" borderId="117" applyNumberFormat="0" applyFill="0" applyAlignment="0" applyProtection="0"/>
    <xf numFmtId="0" fontId="95" fillId="0" borderId="117"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59" fillId="0" borderId="0" applyFill="0" applyBorder="0">
      <alignment vertical="center"/>
    </xf>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96" fillId="0" borderId="118" applyNumberFormat="0" applyFill="0" applyAlignment="0" applyProtection="0"/>
    <xf numFmtId="0" fontId="59" fillId="0" borderId="0" applyFill="0" applyBorder="0">
      <alignment vertical="center"/>
    </xf>
    <xf numFmtId="0" fontId="95" fillId="0" borderId="117" applyNumberFormat="0" applyFill="0" applyAlignment="0" applyProtection="0"/>
    <xf numFmtId="0" fontId="95" fillId="0" borderId="117" applyNumberFormat="0" applyFill="0" applyAlignment="0" applyProtection="0"/>
    <xf numFmtId="0" fontId="95" fillId="0" borderId="117" applyNumberFormat="0" applyFill="0" applyAlignment="0" applyProtection="0"/>
    <xf numFmtId="0" fontId="95" fillId="0" borderId="117" applyNumberFormat="0" applyFill="0" applyAlignment="0" applyProtection="0"/>
    <xf numFmtId="0" fontId="95" fillId="0" borderId="117" applyNumberFormat="0" applyFill="0" applyAlignment="0" applyProtection="0"/>
    <xf numFmtId="0" fontId="95" fillId="0" borderId="117"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36" fillId="0" borderId="0" applyFill="0" applyBorder="0">
      <alignment vertical="center"/>
    </xf>
    <xf numFmtId="0" fontId="96" fillId="0" borderId="0" applyNumberFormat="0" applyFill="0" applyBorder="0" applyAlignment="0" applyProtection="0"/>
    <xf numFmtId="0" fontId="36" fillId="0" borderId="0" applyFill="0" applyBorder="0">
      <alignment vertical="center"/>
    </xf>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89" fillId="3" borderId="0"/>
    <xf numFmtId="176" fontId="97" fillId="0" borderId="0"/>
    <xf numFmtId="175" fontId="98" fillId="0" borderId="0" applyNumberFormat="0" applyFill="0" applyBorder="0" applyAlignment="0" applyProtection="0"/>
    <xf numFmtId="175" fontId="88" fillId="0" borderId="0" applyNumberFormat="0" applyFill="0" applyBorder="0" applyAlignment="0" applyProtection="0"/>
    <xf numFmtId="0" fontId="99" fillId="64" borderId="0">
      <alignment horizontal="center"/>
    </xf>
    <xf numFmtId="206" fontId="6" fillId="0" borderId="0" applyFont="0" applyFill="0" applyBorder="0" applyAlignment="0" applyProtection="0"/>
    <xf numFmtId="206" fontId="6" fillId="0" borderId="0" applyFont="0" applyFill="0" applyBorder="0" applyAlignment="0" applyProtection="0"/>
    <xf numFmtId="207" fontId="48" fillId="65" borderId="0">
      <alignment horizontal="center"/>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2" fillId="0" borderId="0" applyNumberFormat="0" applyFill="0" applyBorder="0" applyAlignment="0" applyProtection="0"/>
    <xf numFmtId="0" fontId="101"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04" fillId="0" borderId="0" applyFill="0" applyBorder="0">
      <alignment horizontal="center" vertical="center"/>
      <protection locked="0"/>
    </xf>
    <xf numFmtId="0" fontId="105" fillId="0" borderId="0" applyFill="0" applyBorder="0">
      <alignment horizontal="left" vertical="center"/>
      <protection locked="0"/>
    </xf>
    <xf numFmtId="208" fontId="6" fillId="17" borderId="0" applyFont="0" applyBorder="0">
      <alignment horizontal="right"/>
    </xf>
    <xf numFmtId="176" fontId="6" fillId="17" borderId="0" applyFont="0" applyBorder="0" applyAlignment="0"/>
    <xf numFmtId="208" fontId="6" fillId="17" borderId="0" applyFont="0" applyBorder="0">
      <alignment horizontal="right"/>
    </xf>
    <xf numFmtId="209" fontId="6" fillId="0" borderId="0" applyFont="0" applyFill="0" applyBorder="0" applyAlignment="0" applyProtection="0"/>
    <xf numFmtId="209" fontId="6" fillId="0" borderId="0" applyFont="0" applyFill="0" applyBorder="0" applyAlignment="0" applyProtection="0"/>
    <xf numFmtId="210" fontId="41" fillId="0" borderId="119">
      <alignment horizontal="right" vertical="center"/>
    </xf>
    <xf numFmtId="211" fontId="106" fillId="66" borderId="0"/>
    <xf numFmtId="212" fontId="106" fillId="66" borderId="0">
      <alignment vertical="top"/>
    </xf>
    <xf numFmtId="15" fontId="106" fillId="66" borderId="0" applyBorder="0" applyProtection="0">
      <alignment vertical="top"/>
    </xf>
    <xf numFmtId="213" fontId="106" fillId="66" borderId="0">
      <alignment vertical="top"/>
    </xf>
    <xf numFmtId="214" fontId="41" fillId="41" borderId="98" applyNumberFormat="0" applyAlignment="0" applyProtection="0"/>
    <xf numFmtId="10" fontId="36" fillId="17" borderId="98" applyNumberFormat="0" applyBorder="0" applyAlignment="0" applyProtection="0"/>
    <xf numFmtId="179" fontId="62" fillId="41" borderId="120" applyNumberFormat="0">
      <alignment vertical="center"/>
      <protection locked="0"/>
    </xf>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62" fillId="67" borderId="120" applyNumberFormat="0">
      <alignment vertical="center"/>
      <protection locked="0"/>
    </xf>
    <xf numFmtId="215" fontId="106" fillId="66" borderId="0"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0" fontId="107" fillId="21" borderId="103" applyNumberFormat="0" applyAlignment="0" applyProtection="0"/>
    <xf numFmtId="178" fontId="6" fillId="56" borderId="0" applyFont="0" applyBorder="0" applyAlignment="0">
      <alignment horizontal="right"/>
      <protection locked="0"/>
    </xf>
    <xf numFmtId="178" fontId="6" fillId="58" borderId="0" applyFont="0" applyBorder="0" applyAlignment="0">
      <alignment horizontal="right"/>
      <protection locked="0"/>
    </xf>
    <xf numFmtId="178" fontId="6" fillId="58" borderId="0" applyFont="0" applyBorder="0" applyAlignment="0">
      <alignment horizontal="right"/>
      <protection locked="0"/>
    </xf>
    <xf numFmtId="178" fontId="6" fillId="58" borderId="0" applyFont="0" applyBorder="0" applyAlignment="0">
      <alignment horizontal="right"/>
      <protection locked="0"/>
    </xf>
    <xf numFmtId="178" fontId="6" fillId="58" borderId="0" applyFont="0" applyBorder="0" applyAlignment="0">
      <alignment horizontal="right"/>
      <protection locked="0"/>
    </xf>
    <xf numFmtId="41" fontId="6" fillId="58" borderId="0" applyFont="0" applyBorder="0" applyAlignment="0">
      <alignment horizontal="right"/>
      <protection locked="0"/>
    </xf>
    <xf numFmtId="10" fontId="6" fillId="56" borderId="0" applyFont="0" applyBorder="0">
      <alignment horizontal="right"/>
      <protection locked="0"/>
    </xf>
    <xf numFmtId="178" fontId="6" fillId="56" borderId="0" applyFont="0" applyBorder="0" applyAlignment="0">
      <alignment horizontal="right"/>
      <protection locked="0"/>
    </xf>
    <xf numFmtId="3" fontId="6" fillId="68" borderId="0" applyFont="0" applyBorder="0">
      <protection locked="0"/>
    </xf>
    <xf numFmtId="176" fontId="45" fillId="68" borderId="0" applyBorder="0" applyAlignment="0">
      <protection locked="0"/>
    </xf>
    <xf numFmtId="216" fontId="6" fillId="39" borderId="0" applyFont="0" applyBorder="0">
      <alignment horizontal="right"/>
      <protection locked="0"/>
    </xf>
    <xf numFmtId="216" fontId="6" fillId="39" borderId="0" applyFont="0" applyBorder="0">
      <alignment horizontal="right"/>
      <protection locked="0"/>
    </xf>
    <xf numFmtId="216" fontId="6" fillId="39" borderId="0" applyFont="0" applyBorder="0">
      <alignment horizontal="right"/>
      <protection locked="0"/>
    </xf>
    <xf numFmtId="178" fontId="6" fillId="17" borderId="0" applyFont="0" applyBorder="0">
      <alignment horizontal="right"/>
      <protection locked="0"/>
    </xf>
    <xf numFmtId="178" fontId="6" fillId="17" borderId="0" applyFont="0" applyBorder="0">
      <alignment horizontal="right"/>
      <protection locked="0"/>
    </xf>
    <xf numFmtId="178" fontId="6" fillId="17" borderId="0" applyFont="0" applyBorder="0">
      <alignment horizontal="right"/>
      <protection locked="0"/>
    </xf>
    <xf numFmtId="217" fontId="6" fillId="12" borderId="121" applyFill="0">
      <alignment horizontal="right" vertical="center" wrapText="1"/>
      <protection locked="0"/>
    </xf>
    <xf numFmtId="49" fontId="1" fillId="12" borderId="122" applyFont="0" applyAlignment="0">
      <alignment horizontal="left" vertical="center" wrapText="1"/>
      <protection locked="0"/>
    </xf>
    <xf numFmtId="0" fontId="36" fillId="56" borderId="98" applyNumberFormat="0" applyAlignment="0">
      <protection locked="0"/>
    </xf>
    <xf numFmtId="0" fontId="36" fillId="41" borderId="123" applyNumberFormat="0" applyAlignment="0">
      <protection locked="0"/>
    </xf>
    <xf numFmtId="176" fontId="108" fillId="64" borderId="0" applyBorder="0" applyAlignment="0"/>
    <xf numFmtId="38" fontId="109" fillId="0" borderId="0"/>
    <xf numFmtId="38" fontId="110" fillId="0" borderId="0"/>
    <xf numFmtId="38" fontId="111" fillId="0" borderId="0"/>
    <xf numFmtId="38" fontId="112" fillId="0" borderId="0"/>
    <xf numFmtId="0" fontId="113" fillId="0" borderId="0"/>
    <xf numFmtId="0" fontId="113" fillId="0" borderId="0"/>
    <xf numFmtId="0" fontId="36" fillId="5" borderId="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0" fontId="114" fillId="0" borderId="124" applyNumberFormat="0" applyFill="0" applyAlignment="0" applyProtection="0"/>
    <xf numFmtId="208" fontId="46" fillId="5" borderId="125" applyFont="0" applyBorder="0" applyAlignment="0"/>
    <xf numFmtId="176" fontId="45" fillId="5" borderId="0" applyFont="0" applyBorder="0" applyAlignment="0"/>
    <xf numFmtId="218" fontId="48" fillId="0" borderId="0" applyNumberFormat="0" applyFill="0" applyBorder="0" applyAlignment="0">
      <protection locked="0"/>
    </xf>
    <xf numFmtId="174" fontId="115" fillId="0" borderId="0"/>
    <xf numFmtId="0" fontId="9" fillId="0" borderId="0" applyFill="0" applyBorder="0">
      <alignment horizontal="left" vertical="center"/>
    </xf>
    <xf numFmtId="219" fontId="116" fillId="0" borderId="0" applyFont="0" applyFill="0" applyBorder="0" applyProtection="0">
      <alignment horizontal="right"/>
    </xf>
    <xf numFmtId="0" fontId="62" fillId="58" borderId="126" applyNumberFormat="0" applyFont="0" applyFill="0" applyAlignment="0" applyProtection="0">
      <alignment vertical="center"/>
      <protection locked="0"/>
    </xf>
    <xf numFmtId="0" fontId="70" fillId="0" borderId="0" applyNumberFormat="0" applyBorder="0">
      <alignment horizontal="left" vertical="top"/>
    </xf>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7" fillId="30" borderId="0" applyNumberFormat="0" applyBorder="0" applyAlignment="0" applyProtection="0"/>
    <xf numFmtId="0" fontId="118" fillId="0" borderId="0"/>
    <xf numFmtId="217" fontId="12" fillId="6" borderId="122">
      <alignment horizontal="right" vertical="center" wrapText="1"/>
    </xf>
    <xf numFmtId="220" fontId="119" fillId="0" borderId="0"/>
    <xf numFmtId="220" fontId="119"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6" fillId="0" borderId="0"/>
    <xf numFmtId="0" fontId="1" fillId="0" borderId="0"/>
    <xf numFmtId="0" fontId="1" fillId="0" borderId="0"/>
    <xf numFmtId="0" fontId="6" fillId="65" borderId="0"/>
    <xf numFmtId="0" fontId="6" fillId="0" borderId="0"/>
    <xf numFmtId="0" fontId="1" fillId="0" borderId="0"/>
    <xf numFmtId="0" fontId="6" fillId="65" borderId="0"/>
    <xf numFmtId="0" fontId="1" fillId="0" borderId="0"/>
    <xf numFmtId="0" fontId="6" fillId="0" borderId="0" applyFill="0"/>
    <xf numFmtId="0" fontId="6" fillId="0" borderId="0" applyFill="0"/>
    <xf numFmtId="0" fontId="6" fillId="0" borderId="0"/>
    <xf numFmtId="0" fontId="6" fillId="0" borderId="0"/>
    <xf numFmtId="0" fontId="1" fillId="0" borderId="0"/>
    <xf numFmtId="0" fontId="1" fillId="0" borderId="0"/>
    <xf numFmtId="0" fontId="6"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37" fillId="0" borderId="0"/>
    <xf numFmtId="0" fontId="1" fillId="0" borderId="0"/>
    <xf numFmtId="0" fontId="37" fillId="0" borderId="0"/>
    <xf numFmtId="0" fontId="37" fillId="0" borderId="0"/>
    <xf numFmtId="0" fontId="6" fillId="0" borderId="0"/>
    <xf numFmtId="0" fontId="1" fillId="0" borderId="0"/>
    <xf numFmtId="0" fontId="37" fillId="0" borderId="0"/>
    <xf numFmtId="0" fontId="37" fillId="0" borderId="0"/>
    <xf numFmtId="0" fontId="37" fillId="0" borderId="0"/>
    <xf numFmtId="0" fontId="37" fillId="0" borderId="0"/>
    <xf numFmtId="0" fontId="37" fillId="0" borderId="0"/>
    <xf numFmtId="0" fontId="6" fillId="0" borderId="0"/>
    <xf numFmtId="0" fontId="6" fillId="0" borderId="0"/>
    <xf numFmtId="0" fontId="37" fillId="0" borderId="0"/>
    <xf numFmtId="0" fontId="37" fillId="0" borderId="0"/>
    <xf numFmtId="0" fontId="37" fillId="0" borderId="0"/>
    <xf numFmtId="0" fontId="1" fillId="0" borderId="0"/>
    <xf numFmtId="0" fontId="6" fillId="0" borderId="0"/>
    <xf numFmtId="0" fontId="1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0" fontId="1" fillId="0" borderId="0"/>
    <xf numFmtId="0" fontId="37" fillId="0" borderId="0"/>
    <xf numFmtId="0" fontId="1" fillId="0" borderId="0"/>
    <xf numFmtId="0" fontId="1" fillId="0" borderId="0"/>
    <xf numFmtId="0" fontId="37"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65" borderId="0"/>
    <xf numFmtId="0" fontId="6" fillId="65" borderId="0"/>
    <xf numFmtId="0" fontId="6" fillId="0" borderId="0"/>
    <xf numFmtId="0" fontId="6" fillId="0" borderId="0"/>
    <xf numFmtId="0" fontId="6" fillId="0" borderId="0"/>
    <xf numFmtId="0" fontId="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xf numFmtId="0" fontId="6" fillId="0" borderId="0"/>
    <xf numFmtId="0" fontId="6" fillId="0" borderId="0"/>
    <xf numFmtId="0" fontId="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protection locked="0"/>
    </xf>
    <xf numFmtId="0" fontId="6" fillId="0" borderId="0"/>
    <xf numFmtId="0" fontId="6" fillId="0" borderId="0"/>
    <xf numFmtId="0" fontId="6" fillId="0" borderId="0"/>
    <xf numFmtId="0" fontId="61" fillId="0" borderId="0"/>
    <xf numFmtId="0" fontId="37" fillId="0" borderId="0"/>
    <xf numFmtId="0" fontId="37" fillId="0" borderId="0"/>
    <xf numFmtId="0" fontId="37" fillId="0" borderId="0"/>
    <xf numFmtId="0" fontId="6" fillId="0" borderId="0"/>
    <xf numFmtId="0" fontId="1" fillId="0" borderId="0">
      <protection locked="0"/>
    </xf>
    <xf numFmtId="0" fontId="6" fillId="0" borderId="0"/>
    <xf numFmtId="0" fontId="116" fillId="0" borderId="0"/>
    <xf numFmtId="0" fontId="116" fillId="0" borderId="0"/>
    <xf numFmtId="0" fontId="116" fillId="0" borderId="0"/>
    <xf numFmtId="0" fontId="6" fillId="0" borderId="0"/>
    <xf numFmtId="0" fontId="6" fillId="0" borderId="0"/>
    <xf numFmtId="0" fontId="6" fillId="0" borderId="0"/>
    <xf numFmtId="0" fontId="6" fillId="0" borderId="0" applyFill="0"/>
    <xf numFmtId="0" fontId="6" fillId="65" borderId="0"/>
    <xf numFmtId="0" fontId="6" fillId="0" borderId="0"/>
    <xf numFmtId="0" fontId="1" fillId="0" borderId="0"/>
    <xf numFmtId="0" fontId="1" fillId="0" borderId="0"/>
    <xf numFmtId="0" fontId="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0" fontId="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3" fillId="0" borderId="0"/>
    <xf numFmtId="0" fontId="6" fillId="0" borderId="0"/>
    <xf numFmtId="0" fontId="1" fillId="0" borderId="0"/>
    <xf numFmtId="0" fontId="37" fillId="0" borderId="0"/>
    <xf numFmtId="0" fontId="37" fillId="0" borderId="0"/>
    <xf numFmtId="0" fontId="1" fillId="0" borderId="0"/>
    <xf numFmtId="0" fontId="37" fillId="0" borderId="0"/>
    <xf numFmtId="0" fontId="1" fillId="0" borderId="0"/>
    <xf numFmtId="0" fontId="1" fillId="0" borderId="0"/>
    <xf numFmtId="0" fontId="6" fillId="0" borderId="0"/>
    <xf numFmtId="0" fontId="6" fillId="0" borderId="0"/>
    <xf numFmtId="0" fontId="37" fillId="0" borderId="0"/>
    <xf numFmtId="0" fontId="6" fillId="0" borderId="0"/>
    <xf numFmtId="0" fontId="37" fillId="0" borderId="0"/>
    <xf numFmtId="0" fontId="37" fillId="0" borderId="0"/>
    <xf numFmtId="0" fontId="1" fillId="0" borderId="0"/>
    <xf numFmtId="0" fontId="6" fillId="0" borderId="0"/>
    <xf numFmtId="0" fontId="6" fillId="65" borderId="0"/>
    <xf numFmtId="0" fontId="37" fillId="0" borderId="0"/>
    <xf numFmtId="0" fontId="6" fillId="65" borderId="0"/>
    <xf numFmtId="0" fontId="37"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1" fillId="0" borderId="0"/>
    <xf numFmtId="0" fontId="37" fillId="0" borderId="0"/>
    <xf numFmtId="0" fontId="1" fillId="0" borderId="0"/>
    <xf numFmtId="0" fontId="37" fillId="0" borderId="0"/>
    <xf numFmtId="0" fontId="37" fillId="0" borderId="0"/>
    <xf numFmtId="0" fontId="37" fillId="0" borderId="0"/>
    <xf numFmtId="0" fontId="37" fillId="0" borderId="0"/>
    <xf numFmtId="0" fontId="6" fillId="0" borderId="0"/>
    <xf numFmtId="0" fontId="37" fillId="0" borderId="0"/>
    <xf numFmtId="0" fontId="6" fillId="0" borderId="0"/>
    <xf numFmtId="0" fontId="6" fillId="0" borderId="0"/>
    <xf numFmtId="0" fontId="6" fillId="0" borderId="0"/>
    <xf numFmtId="0" fontId="37" fillId="0" borderId="0"/>
    <xf numFmtId="0" fontId="6" fillId="0" borderId="0" applyFill="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applyFill="0"/>
    <xf numFmtId="0" fontId="6" fillId="0" borderId="0"/>
    <xf numFmtId="0" fontId="37"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6" fillId="0" borderId="0"/>
    <xf numFmtId="0" fontId="12" fillId="0" borderId="0"/>
    <xf numFmtId="0" fontId="6" fillId="0" borderId="0"/>
    <xf numFmtId="0" fontId="6" fillId="0" borderId="0"/>
    <xf numFmtId="0" fontId="6" fillId="0" borderId="0"/>
    <xf numFmtId="0" fontId="121" fillId="0" borderId="0"/>
    <xf numFmtId="0" fontId="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0" fillId="0" borderId="0"/>
    <xf numFmtId="0" fontId="6" fillId="65"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0"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6" fillId="0" borderId="0"/>
    <xf numFmtId="0" fontId="6"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applyFill="0"/>
    <xf numFmtId="0" fontId="1" fillId="0" borderId="0"/>
    <xf numFmtId="0" fontId="6" fillId="0" borderId="0"/>
    <xf numFmtId="0" fontId="1" fillId="0" borderId="0"/>
    <xf numFmtId="0" fontId="6" fillId="0" borderId="0"/>
    <xf numFmtId="0" fontId="37"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xf numFmtId="0" fontId="6" fillId="0" borderId="0"/>
    <xf numFmtId="0" fontId="6" fillId="0" borderId="0"/>
    <xf numFmtId="0" fontId="37" fillId="0" borderId="0"/>
    <xf numFmtId="0" fontId="37" fillId="0" borderId="0"/>
    <xf numFmtId="0" fontId="37" fillId="0" borderId="0"/>
    <xf numFmtId="0" fontId="6" fillId="0" borderId="0"/>
    <xf numFmtId="0" fontId="1" fillId="0" borderId="0"/>
    <xf numFmtId="0" fontId="48" fillId="0" borderId="0" applyFill="0" applyBorder="0">
      <protection locked="0"/>
    </xf>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0" fontId="6" fillId="23" borderId="96" applyNumberFormat="0" applyFont="0" applyAlignment="0" applyProtection="0"/>
    <xf numFmtId="14" fontId="36" fillId="0" borderId="0" applyFont="0" applyFill="0" applyBorder="0" applyAlignment="0" applyProtection="0"/>
    <xf numFmtId="0" fontId="122" fillId="31" borderId="110" applyNumberFormat="0" applyAlignment="0" applyProtection="0"/>
    <xf numFmtId="0" fontId="122" fillId="31" borderId="110" applyNumberFormat="0" applyAlignment="0" applyProtection="0"/>
    <xf numFmtId="0" fontId="122" fillId="25" borderId="110" applyNumberFormat="0" applyAlignment="0" applyProtection="0"/>
    <xf numFmtId="0" fontId="122" fillId="25" borderId="110" applyNumberFormat="0" applyAlignment="0" applyProtection="0"/>
    <xf numFmtId="0" fontId="122" fillId="25" borderId="110" applyNumberFormat="0" applyAlignment="0" applyProtection="0"/>
    <xf numFmtId="0" fontId="122" fillId="31" borderId="110" applyNumberFormat="0" applyAlignment="0" applyProtection="0"/>
    <xf numFmtId="0" fontId="122" fillId="31" borderId="110" applyNumberFormat="0" applyAlignment="0" applyProtection="0"/>
    <xf numFmtId="0" fontId="122" fillId="31" borderId="110" applyNumberFormat="0" applyAlignment="0" applyProtection="0"/>
    <xf numFmtId="0" fontId="122" fillId="31" borderId="110" applyNumberFormat="0" applyAlignment="0" applyProtection="0"/>
    <xf numFmtId="0" fontId="122" fillId="31" borderId="110" applyNumberFormat="0" applyAlignment="0" applyProtection="0"/>
    <xf numFmtId="0" fontId="122" fillId="31" borderId="110" applyNumberFormat="0" applyAlignment="0" applyProtection="0"/>
    <xf numFmtId="0" fontId="122" fillId="31" borderId="110" applyNumberFormat="0" applyAlignment="0" applyProtection="0"/>
    <xf numFmtId="0" fontId="122" fillId="31" borderId="110" applyNumberFormat="0" applyAlignment="0" applyProtection="0"/>
    <xf numFmtId="0" fontId="123" fillId="0" borderId="0" applyFill="0" applyBorder="0" applyProtection="0">
      <alignment horizontal="left"/>
    </xf>
    <xf numFmtId="0" fontId="124" fillId="0" borderId="0" applyFill="0" applyBorder="0" applyProtection="0">
      <alignment horizontal="left"/>
    </xf>
    <xf numFmtId="175" fontId="36" fillId="69" borderId="0" applyNumberFormat="0" applyFont="0" applyBorder="0" applyAlignment="0" applyProtection="0"/>
    <xf numFmtId="9" fontId="6"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183"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221" fontId="40" fillId="0" borderId="0" applyFont="0" applyFill="0" applyBorder="0" applyAlignment="0" applyProtection="0"/>
    <xf numFmtId="176" fontId="6" fillId="0" borderId="0" applyFont="0" applyFill="0" applyBorder="0" applyAlignment="0" applyProtection="0"/>
    <xf numFmtId="222" fontId="6" fillId="0" borderId="0" applyFill="0" applyBorder="0"/>
    <xf numFmtId="222" fontId="6" fillId="0" borderId="0" applyFill="0" applyBorder="0"/>
    <xf numFmtId="213" fontId="6" fillId="0" borderId="0" applyFill="0" applyBorder="0"/>
    <xf numFmtId="213" fontId="48" fillId="0" borderId="0" applyFill="0" applyBorder="0">
      <protection locked="0"/>
    </xf>
    <xf numFmtId="222" fontId="6" fillId="0" borderId="0" applyFill="0" applyBorder="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3" fontId="116" fillId="0" borderId="0" applyFont="0" applyFill="0" applyBorder="0" applyProtection="0">
      <alignment horizontal="right"/>
    </xf>
    <xf numFmtId="176" fontId="125" fillId="0" borderId="0"/>
    <xf numFmtId="0" fontId="59" fillId="0" borderId="0" applyFill="0" applyBorder="0">
      <alignment vertical="center"/>
    </xf>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1"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172" fontId="40" fillId="0" borderId="0" applyFill="0" applyBorder="0" applyAlignment="0"/>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224" fontId="126" fillId="0" borderId="127"/>
    <xf numFmtId="0" fontId="127" fillId="0" borderId="128">
      <alignment horizontal="center"/>
    </xf>
    <xf numFmtId="0" fontId="127" fillId="0" borderId="128">
      <alignment horizontal="center"/>
    </xf>
    <xf numFmtId="0" fontId="127" fillId="0" borderId="128">
      <alignment horizontal="center"/>
    </xf>
    <xf numFmtId="0" fontId="127" fillId="0" borderId="128">
      <alignment horizontal="center"/>
    </xf>
    <xf numFmtId="0" fontId="127" fillId="0" borderId="128">
      <alignment horizontal="center"/>
    </xf>
    <xf numFmtId="3" fontId="60" fillId="0" borderId="0" applyFont="0" applyFill="0" applyBorder="0" applyAlignment="0" applyProtection="0"/>
    <xf numFmtId="3" fontId="60" fillId="0" borderId="0" applyFont="0" applyFill="0" applyBorder="0" applyAlignment="0" applyProtection="0"/>
    <xf numFmtId="0" fontId="60" fillId="70" borderId="0" applyNumberFormat="0" applyFont="0" applyBorder="0" applyAlignment="0" applyProtection="0"/>
    <xf numFmtId="225" fontId="6" fillId="0" borderId="129" applyFont="0" applyFill="0" applyBorder="0" applyAlignment="0" applyProtection="0"/>
    <xf numFmtId="226" fontId="6" fillId="0" borderId="0" applyFont="0" applyFill="0" applyBorder="0" applyAlignment="0" applyProtection="0"/>
    <xf numFmtId="227" fontId="6" fillId="0" borderId="0"/>
    <xf numFmtId="227" fontId="6" fillId="0" borderId="0"/>
    <xf numFmtId="227" fontId="6" fillId="0" borderId="0"/>
    <xf numFmtId="0" fontId="6" fillId="71" borderId="0" applyNumberFormat="0" applyFont="0" applyBorder="0" applyAlignment="0" applyProtection="0"/>
    <xf numFmtId="2" fontId="128" fillId="72" borderId="127" applyAlignment="0" applyProtection="0">
      <protection locked="0"/>
    </xf>
    <xf numFmtId="0" fontId="129" fillId="17" borderId="127" applyNumberFormat="0" applyAlignment="0" applyProtection="0"/>
    <xf numFmtId="0" fontId="130" fillId="73" borderId="98" applyNumberFormat="0" applyAlignment="0" applyProtection="0">
      <alignment horizontal="center" vertical="center"/>
    </xf>
    <xf numFmtId="228" fontId="36" fillId="0" borderId="0" applyFill="0" applyBorder="0">
      <alignment horizontal="right" vertical="center"/>
    </xf>
    <xf numFmtId="229" fontId="36" fillId="0" borderId="0" applyFill="0" applyBorder="0">
      <alignment horizontal="right" vertical="center"/>
    </xf>
    <xf numFmtId="230" fontId="36" fillId="0" borderId="0" applyFill="0" applyBorder="0">
      <alignment horizontal="right" vertical="center"/>
    </xf>
    <xf numFmtId="0" fontId="5" fillId="4" borderId="0">
      <alignment horizontal="left" vertical="center"/>
      <protection locked="0"/>
    </xf>
    <xf numFmtId="231" fontId="7" fillId="0" borderId="0" applyNumberFormat="0" applyFill="0" applyBorder="0" applyAlignment="0" applyProtection="0"/>
    <xf numFmtId="231" fontId="21" fillId="0" borderId="0" applyNumberFormat="0" applyFill="0" applyBorder="0" applyAlignment="0" applyProtection="0"/>
    <xf numFmtId="0" fontId="6" fillId="23" borderId="0" applyNumberFormat="0" applyFont="0" applyBorder="0" applyAlignment="0" applyProtection="0"/>
    <xf numFmtId="0" fontId="6" fillId="23" borderId="0" applyNumberFormat="0" applyFont="0" applyBorder="0" applyAlignment="0" applyProtection="0"/>
    <xf numFmtId="0" fontId="6" fillId="25" borderId="0" applyNumberFormat="0" applyFont="0" applyBorder="0" applyAlignment="0" applyProtection="0"/>
    <xf numFmtId="0" fontId="6" fillId="25" borderId="0" applyNumberFormat="0" applyFont="0" applyBorder="0" applyAlignment="0" applyProtection="0"/>
    <xf numFmtId="0" fontId="6" fillId="31" borderId="0" applyNumberFormat="0" applyFont="0" applyBorder="0" applyAlignment="0" applyProtection="0"/>
    <xf numFmtId="0" fontId="6" fillId="31"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31" borderId="0" applyNumberFormat="0" applyFont="0" applyBorder="0" applyAlignment="0" applyProtection="0"/>
    <xf numFmtId="0" fontId="6" fillId="31"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Border="0" applyAlignment="0" applyProtection="0"/>
    <xf numFmtId="0" fontId="6" fillId="0" borderId="0" applyNumberFormat="0" applyFont="0" applyBorder="0" applyAlignment="0" applyProtection="0"/>
    <xf numFmtId="0" fontId="131" fillId="39" borderId="0" applyNumberFormat="0" applyBorder="0" applyAlignment="0"/>
    <xf numFmtId="0" fontId="50" fillId="74" borderId="0" applyNumberFormat="0" applyFont="0" applyBorder="0" applyAlignment="0" applyProtection="0"/>
    <xf numFmtId="0" fontId="132"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0" borderId="0"/>
    <xf numFmtId="0" fontId="6" fillId="0" borderId="0"/>
    <xf numFmtId="0" fontId="133" fillId="75" borderId="130" applyNumberFormat="0" applyAlignment="0" applyProtection="0"/>
    <xf numFmtId="0" fontId="133" fillId="75" borderId="130" applyNumberFormat="0" applyAlignment="0" applyProtection="0"/>
    <xf numFmtId="0" fontId="133" fillId="76" borderId="130" applyNumberFormat="0" applyAlignment="0" applyProtection="0"/>
    <xf numFmtId="0" fontId="11" fillId="0" borderId="0" applyNumberFormat="0" applyBorder="0" applyAlignment="0"/>
    <xf numFmtId="0" fontId="11" fillId="0" borderId="0" applyNumberFormat="0" applyBorder="0" applyAlignment="0"/>
    <xf numFmtId="0" fontId="9" fillId="0" borderId="0"/>
    <xf numFmtId="0" fontId="26" fillId="0" borderId="0"/>
    <xf numFmtId="15" fontId="6" fillId="0" borderId="0"/>
    <xf numFmtId="15" fontId="6" fillId="0" borderId="0"/>
    <xf numFmtId="0" fontId="11" fillId="0" borderId="0" applyNumberFormat="0" applyBorder="0" applyAlignment="0"/>
    <xf numFmtId="15" fontId="6" fillId="0" borderId="0"/>
    <xf numFmtId="10" fontId="6" fillId="0" borderId="0"/>
    <xf numFmtId="10" fontId="6" fillId="0" borderId="0"/>
    <xf numFmtId="10" fontId="6" fillId="0" borderId="0"/>
    <xf numFmtId="3" fontId="134" fillId="0" borderId="0"/>
    <xf numFmtId="3" fontId="135" fillId="0" borderId="131"/>
    <xf numFmtId="3" fontId="135" fillId="0" borderId="132"/>
    <xf numFmtId="3" fontId="135" fillId="0" borderId="133"/>
    <xf numFmtId="3" fontId="134" fillId="0" borderId="0"/>
    <xf numFmtId="0" fontId="45" fillId="0" borderId="0" applyFill="0" applyBorder="0" applyProtection="0">
      <alignment horizontal="center" vertical="center"/>
    </xf>
    <xf numFmtId="0" fontId="136" fillId="3" borderId="111" applyBorder="0" applyProtection="0">
      <alignment horizontal="centerContinuous" vertical="center"/>
    </xf>
    <xf numFmtId="0" fontId="137" fillId="3" borderId="111" applyBorder="0" applyProtection="0">
      <alignment horizontal="centerContinuous" vertical="center"/>
    </xf>
    <xf numFmtId="0" fontId="137" fillId="3" borderId="111" applyBorder="0" applyProtection="0">
      <alignment horizontal="centerContinuous" vertical="center"/>
    </xf>
    <xf numFmtId="0" fontId="138" fillId="0" borderId="0" applyBorder="0" applyProtection="0">
      <alignment vertical="center"/>
    </xf>
    <xf numFmtId="0" fontId="139" fillId="0" borderId="0" applyFill="0" applyBorder="0" applyAlignment="0"/>
    <xf numFmtId="0" fontId="140" fillId="0" borderId="0">
      <alignment horizontal="left"/>
    </xf>
    <xf numFmtId="0" fontId="45" fillId="0" borderId="0" applyFill="0" applyBorder="0" applyProtection="0"/>
    <xf numFmtId="0" fontId="7" fillId="0" borderId="0" applyFill="0" applyBorder="0" applyProtection="0">
      <alignment horizontal="left"/>
    </xf>
    <xf numFmtId="0" fontId="140" fillId="0" borderId="129" applyFill="0" applyBorder="0" applyProtection="0">
      <alignment horizontal="left" vertical="top"/>
    </xf>
    <xf numFmtId="0" fontId="140" fillId="0" borderId="129" applyFill="0" applyBorder="0" applyProtection="0">
      <alignment horizontal="left" vertical="top"/>
    </xf>
    <xf numFmtId="49" fontId="6" fillId="0" borderId="0" applyFont="0" applyFill="0" applyBorder="0" applyAlignment="0" applyProtection="0"/>
    <xf numFmtId="0" fontId="141" fillId="0" borderId="0"/>
    <xf numFmtId="49" fontId="6" fillId="0" borderId="0" applyFont="0" applyFill="0" applyBorder="0" applyAlignment="0" applyProtection="0"/>
    <xf numFmtId="0" fontId="142" fillId="0" borderId="0"/>
    <xf numFmtId="0" fontId="143" fillId="0" borderId="0"/>
    <xf numFmtId="0" fontId="142" fillId="0" borderId="0"/>
    <xf numFmtId="0" fontId="143" fillId="0" borderId="0"/>
    <xf numFmtId="0" fontId="141" fillId="0" borderId="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49" fontId="11"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2"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233" fontId="40" fillId="0" borderId="0" applyFill="0" applyBorder="0" applyAlignment="0"/>
    <xf numFmtId="0" fontId="6" fillId="0" borderId="0" applyFill="0" applyBorder="0">
      <alignment horizontal="right"/>
    </xf>
    <xf numFmtId="174" fontId="144" fillId="0" borderId="0"/>
    <xf numFmtId="15" fontId="145" fillId="3" borderId="0" applyBorder="0" applyProtection="0">
      <alignment horizontal="centerContinuous"/>
    </xf>
    <xf numFmtId="179" fontId="5" fillId="77" borderId="0" applyNumberFormat="0">
      <alignment vertical="center"/>
    </xf>
    <xf numFmtId="179" fontId="5" fillId="77" borderId="0" applyNumberFormat="0">
      <alignment vertical="center"/>
    </xf>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179" fontId="147" fillId="58" borderId="0" applyNumberFormat="0">
      <alignment vertical="center"/>
    </xf>
    <xf numFmtId="0" fontId="146" fillId="0" borderId="0" applyNumberFormat="0" applyFill="0" applyBorder="0" applyAlignment="0" applyProtection="0"/>
    <xf numFmtId="0" fontId="148" fillId="64" borderId="0" applyNumberFormat="0" applyBorder="0" applyProtection="0">
      <alignment horizontal="center" vertical="top" wrapText="1"/>
    </xf>
    <xf numFmtId="0" fontId="146" fillId="0" borderId="0" applyNumberFormat="0" applyFill="0" applyBorder="0" applyAlignment="0" applyProtection="0"/>
    <xf numFmtId="179" fontId="26" fillId="0" borderId="0" applyNumberFormat="0">
      <alignment vertical="center"/>
    </xf>
    <xf numFmtId="179" fontId="26" fillId="0" borderId="0" applyNumberFormat="0">
      <alignment vertical="center"/>
    </xf>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49" fillId="0" borderId="0" applyFill="0" applyBorder="0">
      <alignment horizontal="left" vertical="center"/>
      <protection locked="0"/>
    </xf>
    <xf numFmtId="0" fontId="141" fillId="0" borderId="0"/>
    <xf numFmtId="0" fontId="150" fillId="0" borderId="0" applyFill="0" applyBorder="0">
      <alignment horizontal="left" vertical="center"/>
      <protection locked="0"/>
    </xf>
    <xf numFmtId="175" fontId="36" fillId="0" borderId="0" applyNumberFormat="0" applyFont="0" applyBorder="0" applyAlignment="0" applyProtection="0"/>
    <xf numFmtId="1" fontId="36" fillId="5" borderId="0" applyFont="0" applyBorder="0" applyAlignment="0" applyProtection="0"/>
    <xf numFmtId="193" fontId="6" fillId="0" borderId="93" applyFill="0"/>
    <xf numFmtId="0" fontId="67" fillId="0" borderId="134" applyNumberFormat="0" applyFill="0" applyAlignment="0" applyProtection="0"/>
    <xf numFmtId="0" fontId="67" fillId="0" borderId="134" applyNumberFormat="0" applyFill="0" applyAlignment="0" applyProtection="0"/>
    <xf numFmtId="0" fontId="67" fillId="0" borderId="135" applyNumberFormat="0" applyFill="0" applyAlignment="0" applyProtection="0"/>
    <xf numFmtId="0" fontId="67" fillId="0" borderId="135" applyNumberFormat="0" applyFill="0" applyAlignment="0" applyProtection="0"/>
    <xf numFmtId="0" fontId="67" fillId="0" borderId="135" applyNumberFormat="0" applyFill="0" applyAlignment="0" applyProtection="0"/>
    <xf numFmtId="193" fontId="6" fillId="0" borderId="94" applyFill="0"/>
    <xf numFmtId="0" fontId="67" fillId="0" borderId="134" applyNumberFormat="0" applyFill="0" applyAlignment="0" applyProtection="0"/>
    <xf numFmtId="0" fontId="67" fillId="0" borderId="136" applyNumberFormat="0" applyFill="0" applyAlignment="0" applyProtection="0"/>
    <xf numFmtId="0" fontId="67" fillId="0" borderId="134" applyNumberFormat="0" applyFill="0" applyAlignment="0" applyProtection="0"/>
    <xf numFmtId="0" fontId="67" fillId="0" borderId="134" applyNumberFormat="0" applyFill="0" applyAlignment="0" applyProtection="0"/>
    <xf numFmtId="0" fontId="67" fillId="0" borderId="134" applyNumberFormat="0" applyFill="0" applyAlignment="0" applyProtection="0"/>
    <xf numFmtId="0" fontId="67" fillId="0" borderId="134" applyNumberFormat="0" applyFill="0" applyAlignment="0" applyProtection="0"/>
    <xf numFmtId="0" fontId="67" fillId="0" borderId="134" applyNumberFormat="0" applyFill="0" applyAlignment="0" applyProtection="0"/>
    <xf numFmtId="0" fontId="67" fillId="0" borderId="134" applyNumberFormat="0" applyFill="0" applyAlignment="0" applyProtection="0"/>
    <xf numFmtId="0" fontId="67" fillId="0" borderId="134" applyNumberFormat="0" applyFill="0" applyAlignment="0" applyProtection="0"/>
    <xf numFmtId="38" fontId="66" fillId="0" borderId="111" applyNumberFormat="0" applyFont="0" applyFill="0" applyAlignment="0"/>
    <xf numFmtId="38" fontId="66" fillId="0" borderId="111" applyNumberFormat="0" applyFont="0" applyFill="0" applyAlignment="0"/>
    <xf numFmtId="37" fontId="48" fillId="72" borderId="0" applyNumberFormat="0" applyBorder="0" applyAlignment="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7" fontId="50" fillId="0" borderId="0" applyFont="0" applyFill="0" applyBorder="0" applyAlignment="0" applyProtection="0"/>
    <xf numFmtId="37" fontId="50" fillId="0" borderId="0" applyFont="0" applyFill="0" applyBorder="0" applyAlignment="0" applyProtection="0"/>
    <xf numFmtId="0" fontId="69" fillId="0" borderId="0" applyNumberFormat="0" applyFill="0" applyBorder="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234" fontId="6" fillId="0" borderId="0" applyFont="0" applyFill="0" applyBorder="0" applyProtection="0">
      <alignment horizontal="right"/>
    </xf>
    <xf numFmtId="235" fontId="6" fillId="0" borderId="111" applyBorder="0" applyProtection="0">
      <alignment horizontal="right"/>
    </xf>
    <xf numFmtId="235" fontId="6" fillId="0" borderId="111" applyBorder="0" applyProtection="0">
      <alignment horizontal="right"/>
    </xf>
    <xf numFmtId="235" fontId="6" fillId="0" borderId="111" applyBorder="0" applyProtection="0">
      <alignment horizontal="right"/>
    </xf>
    <xf numFmtId="235" fontId="6" fillId="0" borderId="111" applyBorder="0" applyProtection="0">
      <alignment horizontal="right"/>
    </xf>
    <xf numFmtId="236" fontId="6" fillId="0" borderId="0" applyFont="0" applyFill="0" applyBorder="0" applyAlignment="0" applyProtection="0"/>
  </cellStyleXfs>
  <cellXfs count="269">
    <xf numFmtId="0" fontId="0" fillId="0" borderId="0" xfId="0"/>
    <xf numFmtId="0" fontId="4" fillId="2" borderId="0" xfId="0" applyFont="1" applyFill="1" applyProtection="1"/>
    <xf numFmtId="0" fontId="5" fillId="3" borderId="0" xfId="0" applyFont="1" applyFill="1" applyBorder="1" applyAlignment="1" applyProtection="1">
      <alignment vertical="center"/>
    </xf>
    <xf numFmtId="0" fontId="5" fillId="3" borderId="0" xfId="0" applyFont="1" applyFill="1" applyAlignment="1" applyProtection="1">
      <alignment vertical="center" wrapText="1"/>
    </xf>
    <xf numFmtId="0" fontId="0" fillId="0" borderId="0" xfId="0" applyProtection="1"/>
    <xf numFmtId="0" fontId="0" fillId="2" borderId="0" xfId="0" applyFill="1" applyProtection="1"/>
    <xf numFmtId="0" fontId="5" fillId="3" borderId="0" xfId="0" applyFont="1" applyFill="1" applyBorder="1" applyAlignment="1" applyProtection="1">
      <alignment horizontal="left" vertical="center"/>
    </xf>
    <xf numFmtId="0" fontId="5" fillId="3" borderId="0" xfId="2" applyFont="1" applyFill="1" applyBorder="1" applyAlignment="1" applyProtection="1">
      <alignment vertical="center"/>
    </xf>
    <xf numFmtId="0" fontId="5" fillId="4" borderId="0" xfId="3" applyProtection="1">
      <alignment horizontal="left" vertical="center"/>
    </xf>
    <xf numFmtId="0" fontId="7" fillId="0" borderId="0" xfId="0" applyFont="1" applyAlignment="1" applyProtection="1">
      <alignment horizontal="left" wrapText="1"/>
    </xf>
    <xf numFmtId="0" fontId="0" fillId="5" borderId="0" xfId="0" applyFill="1" applyAlignment="1" applyProtection="1">
      <alignment vertical="top" wrapText="1"/>
    </xf>
    <xf numFmtId="0" fontId="0" fillId="5" borderId="0" xfId="0" applyFill="1" applyAlignment="1" applyProtection="1">
      <alignment horizontal="left" vertical="top" wrapText="1"/>
    </xf>
    <xf numFmtId="0" fontId="0" fillId="2" borderId="0" xfId="0" applyFill="1" applyAlignment="1" applyProtection="1">
      <alignment horizontal="left" vertical="top" wrapText="1"/>
    </xf>
    <xf numFmtId="0" fontId="0" fillId="0" borderId="0" xfId="0" applyBorder="1"/>
    <xf numFmtId="0" fontId="9" fillId="6" borderId="1" xfId="0" applyFont="1" applyFill="1" applyBorder="1" applyAlignment="1" applyProtection="1">
      <alignment horizontal="left" vertical="center"/>
    </xf>
    <xf numFmtId="0" fontId="9" fillId="6" borderId="2" xfId="0" applyFont="1" applyFill="1" applyBorder="1" applyAlignment="1" applyProtection="1">
      <alignment horizontal="left" vertical="center"/>
    </xf>
    <xf numFmtId="0" fontId="9" fillId="6" borderId="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0" fillId="2" borderId="0" xfId="0" applyFill="1" applyAlignment="1" applyProtection="1">
      <alignment vertical="center"/>
    </xf>
    <xf numFmtId="0" fontId="9" fillId="6" borderId="5" xfId="0" applyFont="1" applyFill="1" applyBorder="1" applyAlignment="1" applyProtection="1">
      <alignment horizontal="left" vertical="center"/>
    </xf>
    <xf numFmtId="0" fontId="10" fillId="7" borderId="9" xfId="0" quotePrefix="1" applyFont="1" applyFill="1" applyBorder="1" applyAlignment="1" applyProtection="1">
      <alignment horizontal="right" vertical="center"/>
    </xf>
    <xf numFmtId="0" fontId="10" fillId="7" borderId="10" xfId="0" quotePrefix="1" applyFont="1" applyFill="1" applyBorder="1" applyAlignment="1" applyProtection="1">
      <alignment horizontal="right" vertical="center"/>
    </xf>
    <xf numFmtId="0" fontId="10" fillId="7" borderId="10" xfId="0" applyFont="1" applyFill="1" applyBorder="1" applyAlignment="1" applyProtection="1">
      <alignment horizontal="right" vertical="center"/>
    </xf>
    <xf numFmtId="0" fontId="10" fillId="7" borderId="11" xfId="0" applyFont="1" applyFill="1" applyBorder="1" applyAlignment="1" applyProtection="1">
      <alignment horizontal="right" vertical="center"/>
    </xf>
    <xf numFmtId="0" fontId="6" fillId="0" borderId="12" xfId="0" applyFont="1" applyFill="1" applyBorder="1" applyAlignment="1" applyProtection="1">
      <alignment horizontal="left" vertical="center" wrapText="1" indent="1"/>
    </xf>
    <xf numFmtId="164" fontId="7" fillId="6" borderId="12" xfId="0" applyNumberFormat="1" applyFont="1" applyFill="1" applyBorder="1" applyAlignment="1" applyProtection="1">
      <alignment vertical="center"/>
    </xf>
    <xf numFmtId="164" fontId="11" fillId="8" borderId="13" xfId="0" applyNumberFormat="1" applyFont="1" applyFill="1" applyBorder="1" applyAlignment="1" applyProtection="1">
      <alignment horizontal="right"/>
      <protection locked="0"/>
    </xf>
    <xf numFmtId="164" fontId="11" fillId="8" borderId="14" xfId="0" applyNumberFormat="1" applyFont="1" applyFill="1" applyBorder="1" applyAlignment="1" applyProtection="1">
      <alignment horizontal="right"/>
      <protection locked="0"/>
    </xf>
    <xf numFmtId="164" fontId="6" fillId="6" borderId="15" xfId="0" applyNumberFormat="1" applyFont="1" applyFill="1" applyBorder="1" applyAlignment="1" applyProtection="1">
      <alignment horizontal="right"/>
    </xf>
    <xf numFmtId="164" fontId="7" fillId="6" borderId="0" xfId="0" applyNumberFormat="1" applyFont="1" applyFill="1" applyBorder="1" applyAlignment="1" applyProtection="1">
      <alignment horizontal="right"/>
    </xf>
    <xf numFmtId="164" fontId="7" fillId="6" borderId="16" xfId="0" applyNumberFormat="1" applyFont="1" applyFill="1" applyBorder="1" applyAlignment="1" applyProtection="1">
      <alignment horizontal="right"/>
    </xf>
    <xf numFmtId="0" fontId="6" fillId="0" borderId="17" xfId="0" applyFont="1" applyFill="1" applyBorder="1" applyAlignment="1" applyProtection="1">
      <alignment horizontal="left" vertical="center" wrapText="1" indent="1"/>
    </xf>
    <xf numFmtId="164" fontId="7" fillId="6" borderId="18" xfId="0" applyNumberFormat="1" applyFont="1" applyFill="1" applyBorder="1" applyAlignment="1" applyProtection="1">
      <alignment vertical="center"/>
    </xf>
    <xf numFmtId="164" fontId="6" fillId="6" borderId="19" xfId="0" applyNumberFormat="1" applyFont="1" applyFill="1" applyBorder="1" applyAlignment="1" applyProtection="1">
      <alignment horizontal="right" vertical="center" wrapText="1"/>
      <protection locked="0"/>
    </xf>
    <xf numFmtId="164" fontId="6" fillId="6" borderId="20" xfId="0" applyNumberFormat="1" applyFont="1" applyFill="1" applyBorder="1" applyAlignment="1" applyProtection="1">
      <alignment horizontal="right" vertical="center" wrapText="1"/>
      <protection locked="0"/>
    </xf>
    <xf numFmtId="164" fontId="11" fillId="8" borderId="21" xfId="0" applyNumberFormat="1" applyFont="1" applyFill="1" applyBorder="1" applyAlignment="1" applyProtection="1">
      <alignment horizontal="right"/>
      <protection locked="0"/>
    </xf>
    <xf numFmtId="0" fontId="0" fillId="0" borderId="0" xfId="0" applyFill="1" applyProtection="1"/>
    <xf numFmtId="0" fontId="12" fillId="2" borderId="17" xfId="0" applyFont="1" applyFill="1" applyBorder="1" applyAlignment="1" applyProtection="1">
      <alignment horizontal="left" vertical="center" wrapText="1" indent="1"/>
    </xf>
    <xf numFmtId="164" fontId="7" fillId="6" borderId="22" xfId="0" applyNumberFormat="1" applyFont="1" applyFill="1" applyBorder="1" applyAlignment="1" applyProtection="1">
      <alignment vertical="center"/>
    </xf>
    <xf numFmtId="0" fontId="12" fillId="2" borderId="23" xfId="0" applyFont="1" applyFill="1" applyBorder="1" applyAlignment="1" applyProtection="1">
      <alignment horizontal="right" vertical="center" wrapText="1" indent="1"/>
    </xf>
    <xf numFmtId="10" fontId="6" fillId="2" borderId="24" xfId="1" applyNumberFormat="1" applyFont="1" applyFill="1" applyBorder="1" applyAlignment="1" applyProtection="1">
      <alignment horizontal="right" vertical="center" wrapText="1"/>
    </xf>
    <xf numFmtId="10" fontId="6" fillId="2" borderId="25" xfId="1" applyNumberFormat="1" applyFont="1" applyFill="1" applyBorder="1" applyAlignment="1" applyProtection="1">
      <alignment horizontal="right" vertical="center" wrapText="1"/>
    </xf>
    <xf numFmtId="0" fontId="12" fillId="2" borderId="26" xfId="0" applyFont="1" applyFill="1" applyBorder="1" applyAlignment="1" applyProtection="1">
      <alignment horizontal="left" vertical="center" wrapText="1" indent="1"/>
    </xf>
    <xf numFmtId="164" fontId="7" fillId="6" borderId="27" xfId="0" applyNumberFormat="1" applyFont="1" applyFill="1" applyBorder="1" applyAlignment="1" applyProtection="1">
      <alignment vertical="center"/>
    </xf>
    <xf numFmtId="2" fontId="6" fillId="2" borderId="28" xfId="1" applyNumberFormat="1" applyFont="1" applyFill="1" applyBorder="1" applyAlignment="1" applyProtection="1">
      <alignment horizontal="right" vertical="center" wrapText="1"/>
    </xf>
    <xf numFmtId="2" fontId="6" fillId="2" borderId="29" xfId="1" applyNumberFormat="1" applyFont="1" applyFill="1" applyBorder="1" applyAlignment="1" applyProtection="1">
      <alignment horizontal="right" vertical="center" wrapText="1"/>
    </xf>
    <xf numFmtId="2" fontId="6" fillId="2" borderId="30" xfId="1" applyNumberFormat="1" applyFont="1" applyFill="1" applyBorder="1" applyAlignment="1" applyProtection="1">
      <alignment horizontal="right" vertical="center" wrapText="1"/>
    </xf>
    <xf numFmtId="0" fontId="12" fillId="2" borderId="0" xfId="0" applyFont="1" applyFill="1" applyBorder="1" applyAlignment="1" applyProtection="1">
      <alignment horizontal="left" vertical="center" wrapText="1" indent="1"/>
    </xf>
    <xf numFmtId="0" fontId="13" fillId="0" borderId="0" xfId="0" applyFont="1" applyBorder="1" applyProtection="1"/>
    <xf numFmtId="164" fontId="6" fillId="2" borderId="0" xfId="1" applyNumberFormat="1" applyFont="1" applyFill="1" applyBorder="1" applyAlignment="1" applyProtection="1">
      <alignment horizontal="right" vertical="center" wrapText="1"/>
    </xf>
    <xf numFmtId="2" fontId="7" fillId="0" borderId="0" xfId="0" applyNumberFormat="1" applyFont="1" applyFill="1" applyBorder="1" applyAlignment="1" applyProtection="1">
      <alignment horizontal="center"/>
    </xf>
    <xf numFmtId="0" fontId="13" fillId="2" borderId="0" xfId="0" applyFont="1" applyFill="1" applyBorder="1" applyProtection="1"/>
    <xf numFmtId="0" fontId="14" fillId="2" borderId="0" xfId="0" applyFont="1" applyFill="1" applyProtection="1"/>
    <xf numFmtId="0" fontId="16" fillId="9" borderId="0" xfId="4" applyFont="1">
      <alignment vertical="center"/>
      <protection locked="0"/>
    </xf>
    <xf numFmtId="0" fontId="17" fillId="9" borderId="0" xfId="4" applyFont="1">
      <alignment vertical="center"/>
      <protection locked="0"/>
    </xf>
    <xf numFmtId="0" fontId="18" fillId="2" borderId="0" xfId="0" applyFont="1" applyFill="1" applyBorder="1" applyProtection="1"/>
    <xf numFmtId="0" fontId="19" fillId="6" borderId="2" xfId="0" applyFont="1" applyFill="1" applyBorder="1" applyAlignment="1" applyProtection="1">
      <alignment horizontal="left" vertical="center"/>
      <protection locked="0"/>
    </xf>
    <xf numFmtId="0" fontId="19" fillId="6" borderId="3" xfId="0" applyFont="1" applyFill="1" applyBorder="1" applyAlignment="1" applyProtection="1">
      <alignment horizontal="left" vertical="center"/>
      <protection locked="0"/>
    </xf>
    <xf numFmtId="0" fontId="19" fillId="6" borderId="4" xfId="0" applyFont="1" applyFill="1" applyBorder="1" applyAlignment="1" applyProtection="1">
      <alignment horizontal="left" vertical="center"/>
      <protection locked="0"/>
    </xf>
    <xf numFmtId="0" fontId="10" fillId="2" borderId="5" xfId="0" applyFont="1" applyFill="1" applyBorder="1" applyProtection="1"/>
    <xf numFmtId="0" fontId="13" fillId="2" borderId="0" xfId="0" applyFont="1" applyFill="1" applyProtection="1"/>
    <xf numFmtId="0" fontId="20" fillId="2" borderId="5" xfId="0" applyFont="1" applyFill="1" applyBorder="1" applyProtection="1"/>
    <xf numFmtId="0" fontId="7" fillId="6" borderId="34" xfId="0" applyFont="1" applyFill="1" applyBorder="1" applyAlignment="1" applyProtection="1">
      <alignment horizontal="right" vertical="center"/>
    </xf>
    <xf numFmtId="0" fontId="7" fillId="6" borderId="35" xfId="0" applyFont="1" applyFill="1" applyBorder="1" applyAlignment="1" applyProtection="1">
      <alignment horizontal="right" vertical="center"/>
    </xf>
    <xf numFmtId="0" fontId="7" fillId="10" borderId="36" xfId="0" applyFont="1" applyFill="1" applyBorder="1" applyAlignment="1" applyProtection="1">
      <alignment horizontal="right" vertical="center"/>
    </xf>
    <xf numFmtId="0" fontId="7" fillId="10" borderId="37" xfId="0" applyFont="1" applyFill="1" applyBorder="1" applyAlignment="1" applyProtection="1">
      <alignment horizontal="right" vertical="center"/>
    </xf>
    <xf numFmtId="0" fontId="7" fillId="10" borderId="38" xfId="0" applyFont="1" applyFill="1" applyBorder="1" applyAlignment="1" applyProtection="1">
      <alignment horizontal="right" vertical="center"/>
    </xf>
    <xf numFmtId="0" fontId="6" fillId="0" borderId="39" xfId="0" applyFont="1" applyBorder="1" applyAlignment="1" applyProtection="1">
      <alignment horizontal="left" vertical="center" wrapText="1" indent="1"/>
    </xf>
    <xf numFmtId="0" fontId="7" fillId="6" borderId="40" xfId="0" applyFont="1" applyFill="1" applyBorder="1" applyAlignment="1" applyProtection="1">
      <alignment vertical="center"/>
    </xf>
    <xf numFmtId="0" fontId="7" fillId="6" borderId="41" xfId="0" applyFont="1" applyFill="1" applyBorder="1" applyAlignment="1" applyProtection="1">
      <alignment vertical="center"/>
    </xf>
    <xf numFmtId="165" fontId="7" fillId="6" borderId="45" xfId="0" applyNumberFormat="1" applyFont="1" applyFill="1" applyBorder="1" applyAlignment="1" applyProtection="1">
      <alignment horizontal="left"/>
    </xf>
    <xf numFmtId="165" fontId="7" fillId="6" borderId="41" xfId="0" applyNumberFormat="1" applyFont="1" applyFill="1" applyBorder="1" applyAlignment="1" applyProtection="1">
      <alignment horizontal="left"/>
    </xf>
    <xf numFmtId="164" fontId="6" fillId="2" borderId="46" xfId="1" applyNumberFormat="1" applyFont="1" applyFill="1" applyBorder="1" applyAlignment="1" applyProtection="1">
      <alignment horizontal="right" vertical="center" wrapText="1"/>
    </xf>
    <xf numFmtId="164" fontId="6" fillId="2" borderId="47" xfId="1" applyNumberFormat="1" applyFont="1" applyFill="1" applyBorder="1" applyAlignment="1" applyProtection="1">
      <alignment horizontal="right" vertical="center" wrapText="1"/>
    </xf>
    <xf numFmtId="164" fontId="6" fillId="2" borderId="48" xfId="1" applyNumberFormat="1" applyFont="1" applyFill="1" applyBorder="1" applyAlignment="1" applyProtection="1">
      <alignment horizontal="right" vertical="center" wrapText="1"/>
    </xf>
    <xf numFmtId="0" fontId="0" fillId="0" borderId="0" xfId="0" applyFill="1" applyAlignment="1" applyProtection="1">
      <alignment horizontal="right"/>
    </xf>
    <xf numFmtId="0" fontId="21" fillId="11" borderId="49" xfId="0" applyFont="1" applyFill="1" applyBorder="1" applyAlignment="1" applyProtection="1">
      <alignment horizontal="left" vertical="center" wrapText="1" indent="3"/>
    </xf>
    <xf numFmtId="0" fontId="7" fillId="6" borderId="50" xfId="0" applyFont="1" applyFill="1" applyBorder="1" applyAlignment="1" applyProtection="1">
      <alignment vertical="center"/>
    </xf>
    <xf numFmtId="0" fontId="7" fillId="6" borderId="51" xfId="0" applyFont="1" applyFill="1" applyBorder="1" applyAlignment="1" applyProtection="1">
      <alignment vertical="center"/>
    </xf>
    <xf numFmtId="0" fontId="7" fillId="6" borderId="52" xfId="0" applyFont="1" applyFill="1" applyBorder="1" applyAlignment="1" applyProtection="1">
      <alignment vertical="center"/>
    </xf>
    <xf numFmtId="0" fontId="13" fillId="0" borderId="0" xfId="0" applyFont="1" applyProtection="1"/>
    <xf numFmtId="165" fontId="7" fillId="6" borderId="50" xfId="0" applyNumberFormat="1" applyFont="1" applyFill="1" applyBorder="1" applyAlignment="1" applyProtection="1">
      <alignment horizontal="left"/>
    </xf>
    <xf numFmtId="165" fontId="7" fillId="6" borderId="51" xfId="0" applyNumberFormat="1" applyFont="1" applyFill="1" applyBorder="1" applyAlignment="1" applyProtection="1">
      <alignment horizontal="left"/>
    </xf>
    <xf numFmtId="165" fontId="7" fillId="6" borderId="52" xfId="0" applyNumberFormat="1" applyFont="1" applyFill="1" applyBorder="1" applyAlignment="1" applyProtection="1">
      <alignment horizontal="left"/>
    </xf>
    <xf numFmtId="0" fontId="6" fillId="0" borderId="49" xfId="0" applyFont="1" applyBorder="1" applyAlignment="1" applyProtection="1">
      <alignment horizontal="left" vertical="center" indent="4"/>
    </xf>
    <xf numFmtId="164" fontId="6" fillId="2" borderId="50" xfId="1" applyNumberFormat="1" applyFont="1" applyFill="1" applyBorder="1" applyAlignment="1" applyProtection="1">
      <alignment horizontal="right" wrapText="1"/>
    </xf>
    <xf numFmtId="164" fontId="6" fillId="2" borderId="51" xfId="1" applyNumberFormat="1" applyFont="1" applyFill="1" applyBorder="1" applyAlignment="1" applyProtection="1">
      <alignment horizontal="right" wrapText="1"/>
    </xf>
    <xf numFmtId="164" fontId="6" fillId="2" borderId="52" xfId="1" applyNumberFormat="1" applyFont="1" applyFill="1" applyBorder="1" applyAlignment="1" applyProtection="1">
      <alignment horizontal="right" wrapText="1"/>
    </xf>
    <xf numFmtId="166" fontId="13" fillId="0" borderId="0" xfId="0" applyNumberFormat="1" applyFont="1" applyFill="1" applyProtection="1"/>
    <xf numFmtId="0" fontId="6" fillId="0" borderId="49" xfId="5" applyFont="1" applyFill="1" applyBorder="1" applyAlignment="1" applyProtection="1">
      <alignment horizontal="left" vertical="center" indent="4"/>
    </xf>
    <xf numFmtId="166" fontId="7" fillId="0" borderId="53" xfId="0" applyNumberFormat="1" applyFont="1" applyFill="1" applyBorder="1" applyProtection="1"/>
    <xf numFmtId="0" fontId="0" fillId="0" borderId="0" xfId="0" applyFill="1" applyBorder="1" applyProtection="1"/>
    <xf numFmtId="166" fontId="7" fillId="0" borderId="0" xfId="0" applyNumberFormat="1" applyFont="1" applyFill="1" applyProtection="1"/>
    <xf numFmtId="0" fontId="6" fillId="0" borderId="54" xfId="0" applyFont="1" applyBorder="1" applyAlignment="1" applyProtection="1">
      <alignment horizontal="left" vertical="center" wrapText="1" indent="1"/>
    </xf>
    <xf numFmtId="164" fontId="6" fillId="12" borderId="50" xfId="0" applyNumberFormat="1" applyFont="1" applyFill="1" applyBorder="1" applyAlignment="1" applyProtection="1">
      <alignment vertical="center" wrapText="1"/>
      <protection locked="0"/>
    </xf>
    <xf numFmtId="164" fontId="6" fillId="12" borderId="51" xfId="0" applyNumberFormat="1" applyFont="1" applyFill="1" applyBorder="1" applyAlignment="1" applyProtection="1">
      <alignment vertical="center" wrapText="1"/>
      <protection locked="0"/>
    </xf>
    <xf numFmtId="164" fontId="6" fillId="12" borderId="52" xfId="0" applyNumberFormat="1" applyFont="1" applyFill="1" applyBorder="1" applyAlignment="1" applyProtection="1">
      <alignment vertical="center" wrapText="1"/>
      <protection locked="0"/>
    </xf>
    <xf numFmtId="0" fontId="13" fillId="0" borderId="0" xfId="0" applyFont="1" applyFill="1" applyProtection="1"/>
    <xf numFmtId="0" fontId="7" fillId="13" borderId="55" xfId="0" applyFont="1" applyFill="1" applyBorder="1" applyAlignment="1" applyProtection="1">
      <alignment horizontal="left" vertical="center" wrapText="1" indent="1"/>
    </xf>
    <xf numFmtId="164" fontId="7" fillId="13" borderId="56" xfId="1" applyNumberFormat="1" applyFont="1" applyFill="1" applyBorder="1" applyAlignment="1" applyProtection="1">
      <alignment horizontal="right" wrapText="1"/>
    </xf>
    <xf numFmtId="164" fontId="7" fillId="13" borderId="57" xfId="1" applyNumberFormat="1" applyFont="1" applyFill="1" applyBorder="1" applyAlignment="1" applyProtection="1">
      <alignment horizontal="right" wrapText="1"/>
    </xf>
    <xf numFmtId="164" fontId="7" fillId="13" borderId="58" xfId="1" applyNumberFormat="1" applyFont="1" applyFill="1" applyBorder="1" applyAlignment="1" applyProtection="1">
      <alignment horizontal="right" wrapText="1"/>
    </xf>
    <xf numFmtId="0" fontId="21" fillId="0" borderId="59" xfId="0" applyFont="1" applyFill="1" applyBorder="1" applyAlignment="1" applyProtection="1">
      <alignment vertical="center"/>
    </xf>
    <xf numFmtId="0" fontId="21" fillId="0" borderId="0" xfId="0" applyFont="1" applyFill="1" applyBorder="1" applyAlignment="1" applyProtection="1">
      <alignment vertical="center"/>
    </xf>
    <xf numFmtId="164" fontId="22" fillId="0" borderId="0" xfId="0" applyNumberFormat="1" applyFont="1" applyBorder="1" applyProtection="1"/>
    <xf numFmtId="0" fontId="13" fillId="0" borderId="59" xfId="0" applyFont="1" applyFill="1" applyBorder="1" applyProtection="1"/>
    <xf numFmtId="0" fontId="0" fillId="0" borderId="0" xfId="0" applyFill="1" applyBorder="1" applyAlignment="1" applyProtection="1">
      <alignment horizontal="right"/>
    </xf>
    <xf numFmtId="0" fontId="23" fillId="2" borderId="5" xfId="0" applyFont="1" applyFill="1" applyBorder="1" applyAlignment="1" applyProtection="1">
      <alignment vertical="center" wrapText="1"/>
    </xf>
    <xf numFmtId="0" fontId="13" fillId="0" borderId="0" xfId="0" applyFont="1" applyFill="1" applyAlignment="1" applyProtection="1">
      <alignment horizontal="right"/>
    </xf>
    <xf numFmtId="0" fontId="23" fillId="2" borderId="60" xfId="0" applyFont="1" applyFill="1" applyBorder="1" applyAlignment="1" applyProtection="1">
      <alignment vertical="center" wrapText="1"/>
    </xf>
    <xf numFmtId="0" fontId="6" fillId="0" borderId="55" xfId="0" applyFont="1" applyBorder="1" applyAlignment="1" applyProtection="1">
      <alignment horizontal="left" vertical="center" wrapText="1" indent="1"/>
    </xf>
    <xf numFmtId="164" fontId="7" fillId="6" borderId="50" xfId="0" applyNumberFormat="1" applyFont="1" applyFill="1" applyBorder="1" applyAlignment="1" applyProtection="1"/>
    <xf numFmtId="164" fontId="7" fillId="6" borderId="41" xfId="0" applyNumberFormat="1" applyFont="1" applyFill="1" applyBorder="1" applyAlignment="1" applyProtection="1"/>
    <xf numFmtId="2" fontId="7" fillId="6" borderId="61" xfId="0" applyNumberFormat="1" applyFont="1" applyFill="1" applyBorder="1" applyAlignment="1" applyProtection="1"/>
    <xf numFmtId="168" fontId="6" fillId="2" borderId="46" xfId="0" applyNumberFormat="1" applyFont="1" applyFill="1" applyBorder="1" applyAlignment="1" applyProtection="1">
      <alignment horizontal="right" vertical="center"/>
    </xf>
    <xf numFmtId="168" fontId="6" fillId="2" borderId="47" xfId="0" applyNumberFormat="1" applyFont="1" applyFill="1" applyBorder="1" applyAlignment="1" applyProtection="1">
      <alignment horizontal="right" vertical="center"/>
    </xf>
    <xf numFmtId="168" fontId="6" fillId="2" borderId="62" xfId="0" applyNumberFormat="1" applyFont="1" applyFill="1" applyBorder="1" applyAlignment="1" applyProtection="1">
      <alignment horizontal="right" vertical="center"/>
    </xf>
    <xf numFmtId="166" fontId="7" fillId="6" borderId="63" xfId="0" applyNumberFormat="1" applyFont="1" applyFill="1" applyBorder="1" applyAlignment="1" applyProtection="1">
      <alignment horizontal="left"/>
    </xf>
    <xf numFmtId="0" fontId="21" fillId="11" borderId="49" xfId="0" applyFont="1" applyFill="1" applyBorder="1" applyAlignment="1" applyProtection="1">
      <alignment horizontal="left" vertical="center" wrapText="1" indent="1"/>
    </xf>
    <xf numFmtId="164" fontId="7" fillId="6" borderId="51" xfId="0" applyNumberFormat="1" applyFont="1" applyFill="1" applyBorder="1" applyAlignment="1" applyProtection="1"/>
    <xf numFmtId="169" fontId="7" fillId="6" borderId="16" xfId="0" applyNumberFormat="1" applyFont="1" applyFill="1" applyBorder="1" applyAlignment="1" applyProtection="1">
      <alignment horizontal="right"/>
    </xf>
    <xf numFmtId="0" fontId="6" fillId="0" borderId="49" xfId="0" applyFont="1" applyBorder="1" applyAlignment="1" applyProtection="1">
      <alignment horizontal="left" vertical="center" wrapText="1" indent="3"/>
    </xf>
    <xf numFmtId="170" fontId="6" fillId="2" borderId="50" xfId="0" applyNumberFormat="1" applyFont="1" applyFill="1" applyBorder="1" applyAlignment="1" applyProtection="1">
      <alignment horizontal="right" vertical="center"/>
    </xf>
    <xf numFmtId="170" fontId="6" fillId="2" borderId="51" xfId="0" applyNumberFormat="1" applyFont="1" applyFill="1" applyBorder="1" applyAlignment="1" applyProtection="1">
      <alignment horizontal="right" vertical="center"/>
    </xf>
    <xf numFmtId="170" fontId="6" fillId="2" borderId="41" xfId="0" applyNumberFormat="1" applyFont="1" applyFill="1" applyBorder="1" applyAlignment="1" applyProtection="1">
      <alignment horizontal="right" vertical="center"/>
    </xf>
    <xf numFmtId="4" fontId="7" fillId="6" borderId="16" xfId="0" applyNumberFormat="1" applyFont="1" applyFill="1" applyBorder="1" applyAlignment="1" applyProtection="1">
      <alignment horizontal="right"/>
    </xf>
    <xf numFmtId="2" fontId="7" fillId="6" borderId="50" xfId="0" applyNumberFormat="1" applyFont="1" applyFill="1" applyBorder="1" applyAlignment="1" applyProtection="1"/>
    <xf numFmtId="2" fontId="7" fillId="6" borderId="41" xfId="0" applyNumberFormat="1" applyFont="1" applyFill="1" applyBorder="1" applyAlignment="1" applyProtection="1"/>
    <xf numFmtId="164" fontId="0" fillId="0" borderId="0" xfId="0" applyNumberFormat="1"/>
    <xf numFmtId="0" fontId="24" fillId="0" borderId="0" xfId="0" applyFont="1" applyFill="1" applyProtection="1"/>
    <xf numFmtId="0" fontId="13" fillId="6" borderId="16" xfId="0" applyFont="1" applyFill="1" applyBorder="1" applyProtection="1"/>
    <xf numFmtId="0" fontId="6" fillId="0" borderId="49" xfId="0" applyFont="1" applyBorder="1" applyAlignment="1" applyProtection="1">
      <alignment horizontal="left" vertical="center" wrapText="1" indent="1"/>
    </xf>
    <xf numFmtId="0" fontId="0" fillId="2" borderId="0" xfId="0" applyFill="1" applyAlignment="1" applyProtection="1"/>
    <xf numFmtId="0" fontId="7" fillId="13" borderId="27" xfId="0" applyFont="1" applyFill="1" applyBorder="1" applyAlignment="1" applyProtection="1">
      <alignment horizontal="left" wrapText="1"/>
    </xf>
    <xf numFmtId="164" fontId="7" fillId="4" borderId="57" xfId="1" applyNumberFormat="1" applyFont="1" applyFill="1" applyBorder="1" applyAlignment="1" applyProtection="1">
      <alignment horizontal="right" wrapText="1"/>
    </xf>
    <xf numFmtId="0" fontId="13" fillId="0" borderId="0" xfId="0" applyFont="1" applyFill="1" applyAlignment="1" applyProtection="1"/>
    <xf numFmtId="0" fontId="0" fillId="0" borderId="0" xfId="0" applyFill="1" applyAlignment="1" applyProtection="1"/>
    <xf numFmtId="0" fontId="25" fillId="0" borderId="0" xfId="0" applyFont="1" applyAlignment="1">
      <alignment horizontal="center" vertical="top"/>
    </xf>
    <xf numFmtId="0" fontId="0" fillId="0" borderId="0" xfId="0" applyAlignment="1">
      <alignment vertical="center"/>
    </xf>
    <xf numFmtId="0" fontId="26" fillId="6" borderId="6" xfId="0" applyFont="1" applyFill="1" applyBorder="1" applyAlignment="1" applyProtection="1">
      <alignment horizontal="left" vertical="center"/>
    </xf>
    <xf numFmtId="0" fontId="7" fillId="6" borderId="7" xfId="0" applyFont="1" applyFill="1" applyBorder="1" applyAlignment="1" applyProtection="1">
      <alignment horizontal="left" vertical="center"/>
    </xf>
    <xf numFmtId="0" fontId="7" fillId="6" borderId="15" xfId="0" applyFont="1" applyFill="1" applyBorder="1" applyAlignment="1" applyProtection="1">
      <alignment horizontal="left" vertical="center"/>
    </xf>
    <xf numFmtId="0" fontId="7" fillId="6" borderId="64" xfId="0" applyFont="1" applyFill="1" applyBorder="1" applyAlignment="1" applyProtection="1">
      <alignment horizontal="left" vertical="center"/>
    </xf>
    <xf numFmtId="0" fontId="27" fillId="2" borderId="0" xfId="0" applyFont="1" applyFill="1" applyProtection="1"/>
    <xf numFmtId="0" fontId="0" fillId="6" borderId="55" xfId="0" applyFill="1" applyBorder="1"/>
    <xf numFmtId="0" fontId="0" fillId="6" borderId="59" xfId="0" applyFill="1" applyBorder="1"/>
    <xf numFmtId="170" fontId="6" fillId="11" borderId="57" xfId="0" applyNumberFormat="1" applyFont="1" applyFill="1" applyBorder="1" applyAlignment="1" applyProtection="1">
      <alignment horizontal="right" vertical="center"/>
    </xf>
    <xf numFmtId="170" fontId="6" fillId="11" borderId="58" xfId="0" applyNumberFormat="1" applyFont="1" applyFill="1" applyBorder="1" applyAlignment="1" applyProtection="1">
      <alignment horizontal="right" vertical="center"/>
    </xf>
    <xf numFmtId="10" fontId="13" fillId="2" borderId="0" xfId="0" applyNumberFormat="1" applyFont="1" applyFill="1" applyProtection="1"/>
    <xf numFmtId="0" fontId="7" fillId="0" borderId="0" xfId="0" applyFont="1" applyFill="1" applyBorder="1" applyAlignment="1" applyProtection="1">
      <alignment horizontal="left"/>
    </xf>
    <xf numFmtId="0" fontId="0" fillId="2" borderId="0" xfId="0" applyFill="1" applyBorder="1" applyProtection="1"/>
    <xf numFmtId="0" fontId="26" fillId="6" borderId="2" xfId="0" applyFont="1" applyFill="1" applyBorder="1" applyAlignment="1" applyProtection="1">
      <alignment horizontal="left" vertical="center"/>
    </xf>
    <xf numFmtId="0" fontId="7" fillId="6" borderId="3" xfId="0" applyFont="1" applyFill="1" applyBorder="1" applyAlignment="1" applyProtection="1">
      <alignment horizontal="left" vertical="center"/>
    </xf>
    <xf numFmtId="0" fontId="26" fillId="6" borderId="15" xfId="0" applyFont="1" applyFill="1" applyBorder="1" applyAlignment="1" applyProtection="1">
      <alignment horizontal="left" vertical="center"/>
    </xf>
    <xf numFmtId="0" fontId="26" fillId="6" borderId="64" xfId="0" applyFont="1" applyFill="1" applyBorder="1" applyAlignment="1" applyProtection="1">
      <alignment horizontal="left" vertical="center"/>
    </xf>
    <xf numFmtId="0" fontId="7" fillId="2" borderId="60" xfId="0" applyFont="1" applyFill="1" applyBorder="1" applyAlignment="1" applyProtection="1">
      <alignment horizontal="left"/>
    </xf>
    <xf numFmtId="0" fontId="7" fillId="2" borderId="15" xfId="0" applyFont="1" applyFill="1" applyBorder="1" applyAlignment="1" applyProtection="1">
      <alignment horizontal="left"/>
    </xf>
    <xf numFmtId="0" fontId="10" fillId="11" borderId="67" xfId="0" applyFont="1" applyFill="1" applyBorder="1" applyAlignment="1" applyProtection="1"/>
    <xf numFmtId="0" fontId="10" fillId="11" borderId="68" xfId="0" applyFont="1" applyFill="1" applyBorder="1" applyAlignment="1" applyProtection="1"/>
    <xf numFmtId="0" fontId="10" fillId="11" borderId="69" xfId="0" applyFont="1" applyFill="1" applyBorder="1" applyAlignment="1" applyProtection="1"/>
    <xf numFmtId="0" fontId="7" fillId="2" borderId="5" xfId="0" applyFont="1" applyFill="1" applyBorder="1" applyAlignment="1" applyProtection="1">
      <alignment horizontal="left"/>
    </xf>
    <xf numFmtId="0" fontId="7" fillId="2" borderId="0" xfId="0" applyFont="1" applyFill="1" applyBorder="1" applyAlignment="1" applyProtection="1">
      <alignment horizontal="left"/>
    </xf>
    <xf numFmtId="0" fontId="7" fillId="10" borderId="70" xfId="0" applyFont="1" applyFill="1" applyBorder="1" applyAlignment="1" applyProtection="1">
      <alignment horizontal="centerContinuous" vertical="center"/>
    </xf>
    <xf numFmtId="0" fontId="7" fillId="10" borderId="20" xfId="0" applyFont="1" applyFill="1" applyBorder="1" applyAlignment="1" applyProtection="1">
      <alignment horizontal="centerContinuous" vertical="center"/>
    </xf>
    <xf numFmtId="0" fontId="7" fillId="15" borderId="20" xfId="0" applyFont="1" applyFill="1" applyBorder="1" applyAlignment="1" applyProtection="1">
      <alignment horizontal="centerContinuous" vertical="center"/>
    </xf>
    <xf numFmtId="0" fontId="7" fillId="11" borderId="71" xfId="0" applyFont="1" applyFill="1" applyBorder="1" applyAlignment="1" applyProtection="1">
      <alignment horizontal="centerContinuous" vertical="center"/>
    </xf>
    <xf numFmtId="0" fontId="7" fillId="11" borderId="72" xfId="0" applyFont="1" applyFill="1" applyBorder="1" applyAlignment="1" applyProtection="1">
      <alignment horizontal="centerContinuous" vertical="center"/>
    </xf>
    <xf numFmtId="0" fontId="7" fillId="11" borderId="73" xfId="0" applyFont="1" applyFill="1" applyBorder="1" applyAlignment="1" applyProtection="1">
      <alignment horizontal="centerContinuous" vertical="center"/>
    </xf>
    <xf numFmtId="0" fontId="0" fillId="11" borderId="74" xfId="0" applyFill="1" applyBorder="1" applyAlignment="1">
      <alignment horizontal="centerContinuous"/>
    </xf>
    <xf numFmtId="0" fontId="7" fillId="10" borderId="75" xfId="0" applyFont="1" applyFill="1" applyBorder="1" applyAlignment="1" applyProtection="1">
      <alignment horizontal="right" vertical="center"/>
    </xf>
    <xf numFmtId="0" fontId="7" fillId="10" borderId="76" xfId="0" applyFont="1" applyFill="1" applyBorder="1" applyAlignment="1" applyProtection="1">
      <alignment horizontal="right" vertical="center"/>
    </xf>
    <xf numFmtId="0" fontId="7" fillId="14" borderId="76" xfId="0" applyFont="1" applyFill="1" applyBorder="1" applyAlignment="1" applyProtection="1">
      <alignment horizontal="right" vertical="center"/>
    </xf>
    <xf numFmtId="0" fontId="7" fillId="11" borderId="77" xfId="0" applyFont="1" applyFill="1" applyBorder="1" applyAlignment="1" applyProtection="1">
      <alignment horizontal="right" vertical="center"/>
    </xf>
    <xf numFmtId="0" fontId="7" fillId="11" borderId="78" xfId="0" applyFont="1" applyFill="1" applyBorder="1" applyAlignment="1" applyProtection="1">
      <alignment horizontal="right" vertical="center"/>
    </xf>
    <xf numFmtId="0" fontId="7" fillId="11" borderId="79" xfId="0" applyFont="1" applyFill="1" applyBorder="1" applyAlignment="1" applyProtection="1">
      <alignment horizontal="right" vertical="center"/>
    </xf>
    <xf numFmtId="0" fontId="3" fillId="11" borderId="80" xfId="0" applyFont="1" applyFill="1" applyBorder="1"/>
    <xf numFmtId="170" fontId="6" fillId="5" borderId="0" xfId="0" applyNumberFormat="1" applyFont="1" applyFill="1" applyBorder="1" applyAlignment="1" applyProtection="1">
      <alignment horizontal="left" vertical="center"/>
    </xf>
    <xf numFmtId="170" fontId="6" fillId="2" borderId="56" xfId="0" applyNumberFormat="1" applyFont="1" applyFill="1" applyBorder="1" applyAlignment="1" applyProtection="1">
      <alignment horizontal="right" vertical="center"/>
    </xf>
    <xf numFmtId="170" fontId="6" fillId="2" borderId="24" xfId="0" applyNumberFormat="1" applyFont="1" applyFill="1" applyBorder="1" applyAlignment="1" applyProtection="1">
      <alignment horizontal="right" vertical="center"/>
    </xf>
    <xf numFmtId="170" fontId="6" fillId="2" borderId="82" xfId="0" applyNumberFormat="1" applyFont="1" applyFill="1" applyBorder="1" applyAlignment="1" applyProtection="1">
      <alignment horizontal="right" vertical="center"/>
    </xf>
    <xf numFmtId="170" fontId="6" fillId="2" borderId="83" xfId="0" applyNumberFormat="1" applyFont="1" applyFill="1" applyBorder="1" applyAlignment="1" applyProtection="1">
      <alignment horizontal="right" vertical="center"/>
    </xf>
    <xf numFmtId="170" fontId="6" fillId="5" borderId="0" xfId="0" applyNumberFormat="1" applyFont="1" applyFill="1" applyBorder="1" applyAlignment="1" applyProtection="1">
      <alignment horizontal="right" vertical="center"/>
    </xf>
    <xf numFmtId="0" fontId="0" fillId="11" borderId="0" xfId="0" applyFill="1"/>
    <xf numFmtId="170" fontId="6" fillId="2" borderId="34" xfId="0" applyNumberFormat="1" applyFont="1" applyFill="1" applyBorder="1" applyAlignment="1" applyProtection="1">
      <alignment horizontal="right" vertical="center"/>
    </xf>
    <xf numFmtId="170" fontId="6" fillId="2" borderId="84" xfId="0" applyNumberFormat="1" applyFont="1" applyFill="1" applyBorder="1" applyAlignment="1" applyProtection="1">
      <alignment horizontal="right" vertical="center"/>
    </xf>
    <xf numFmtId="170" fontId="6" fillId="2" borderId="62" xfId="0" applyNumberFormat="1" applyFont="1" applyFill="1" applyBorder="1" applyAlignment="1" applyProtection="1">
      <alignment horizontal="right" vertical="center"/>
    </xf>
    <xf numFmtId="170" fontId="6" fillId="2" borderId="26" xfId="0" applyNumberFormat="1" applyFont="1" applyFill="1" applyBorder="1" applyAlignment="1" applyProtection="1">
      <alignment horizontal="right" vertical="center"/>
    </xf>
    <xf numFmtId="170" fontId="6" fillId="2" borderId="85" xfId="0" applyNumberFormat="1" applyFont="1" applyFill="1" applyBorder="1" applyAlignment="1" applyProtection="1">
      <alignment horizontal="right" vertical="center"/>
    </xf>
    <xf numFmtId="170" fontId="6" fillId="2" borderId="86" xfId="0" applyNumberFormat="1" applyFont="1" applyFill="1" applyBorder="1" applyAlignment="1" applyProtection="1">
      <alignment horizontal="right" vertical="center"/>
    </xf>
    <xf numFmtId="170" fontId="6" fillId="5" borderId="59" xfId="0" applyNumberFormat="1" applyFont="1" applyFill="1" applyBorder="1" applyAlignment="1" applyProtection="1">
      <alignment horizontal="right" vertical="center"/>
    </xf>
    <xf numFmtId="0" fontId="13" fillId="0" borderId="0" xfId="0" applyFont="1" applyAlignment="1" applyProtection="1">
      <alignment horizontal="left"/>
    </xf>
    <xf numFmtId="0" fontId="13" fillId="0" borderId="0" xfId="0" applyFont="1" applyAlignment="1" applyProtection="1">
      <alignment horizontal="left" wrapText="1"/>
    </xf>
    <xf numFmtId="170" fontId="6" fillId="2" borderId="29" xfId="0" applyNumberFormat="1" applyFont="1" applyFill="1" applyBorder="1" applyAlignment="1" applyProtection="1">
      <alignment horizontal="right" vertical="center"/>
    </xf>
    <xf numFmtId="170" fontId="6" fillId="2" borderId="87" xfId="0" applyNumberFormat="1" applyFont="1" applyFill="1" applyBorder="1" applyAlignment="1" applyProtection="1">
      <alignment horizontal="right" vertical="center"/>
    </xf>
    <xf numFmtId="170" fontId="6" fillId="2" borderId="88" xfId="0" applyNumberFormat="1" applyFont="1" applyFill="1" applyBorder="1" applyAlignment="1" applyProtection="1">
      <alignment horizontal="right" vertical="center"/>
    </xf>
    <xf numFmtId="170" fontId="6" fillId="2" borderId="58" xfId="0" applyNumberFormat="1" applyFont="1" applyFill="1" applyBorder="1" applyAlignment="1" applyProtection="1">
      <alignment horizontal="right" vertical="center"/>
    </xf>
    <xf numFmtId="0" fontId="28" fillId="16" borderId="2" xfId="0" applyFont="1" applyFill="1" applyBorder="1" applyAlignment="1" applyProtection="1"/>
    <xf numFmtId="0" fontId="28" fillId="16" borderId="3" xfId="0" applyFont="1" applyFill="1" applyBorder="1" applyAlignment="1" applyProtection="1">
      <alignment wrapText="1"/>
    </xf>
    <xf numFmtId="170" fontId="28" fillId="16" borderId="3" xfId="0" applyNumberFormat="1" applyFont="1" applyFill="1" applyBorder="1" applyAlignment="1" applyProtection="1">
      <alignment horizontal="right"/>
    </xf>
    <xf numFmtId="170" fontId="28" fillId="16" borderId="4" xfId="0" applyNumberFormat="1" applyFont="1" applyFill="1" applyBorder="1" applyAlignment="1" applyProtection="1">
      <alignment horizontal="right"/>
    </xf>
    <xf numFmtId="170" fontId="28" fillId="16" borderId="89" xfId="0" applyNumberFormat="1" applyFont="1" applyFill="1" applyBorder="1" applyAlignment="1" applyProtection="1">
      <alignment horizontal="right"/>
    </xf>
    <xf numFmtId="170" fontId="28" fillId="16" borderId="90" xfId="0" applyNumberFormat="1" applyFont="1" applyFill="1" applyBorder="1" applyAlignment="1" applyProtection="1">
      <alignment horizontal="right"/>
    </xf>
    <xf numFmtId="170" fontId="28" fillId="16" borderId="91" xfId="0" applyNumberFormat="1" applyFont="1" applyFill="1" applyBorder="1" applyAlignment="1" applyProtection="1">
      <alignment horizontal="right"/>
    </xf>
    <xf numFmtId="170" fontId="28" fillId="16" borderId="2" xfId="0" applyNumberFormat="1" applyFont="1" applyFill="1" applyBorder="1" applyAlignment="1" applyProtection="1">
      <alignment horizontal="right"/>
    </xf>
    <xf numFmtId="170" fontId="28" fillId="16" borderId="1" xfId="0" applyNumberFormat="1" applyFont="1" applyFill="1" applyBorder="1" applyAlignment="1" applyProtection="1">
      <alignment horizontal="right"/>
    </xf>
    <xf numFmtId="0" fontId="7" fillId="2" borderId="3" xfId="0" applyFont="1" applyFill="1" applyBorder="1" applyAlignment="1" applyProtection="1">
      <alignment horizontal="left" wrapText="1"/>
    </xf>
    <xf numFmtId="170" fontId="7" fillId="2" borderId="3" xfId="0" applyNumberFormat="1" applyFont="1" applyFill="1" applyBorder="1" applyAlignment="1" applyProtection="1">
      <alignment horizontal="right" vertical="center"/>
    </xf>
    <xf numFmtId="0" fontId="28" fillId="16" borderId="2" xfId="0" applyFont="1" applyFill="1" applyBorder="1" applyAlignment="1" applyProtection="1">
      <alignment vertical="center"/>
    </xf>
    <xf numFmtId="0" fontId="28" fillId="16" borderId="3" xfId="0" applyFont="1" applyFill="1" applyBorder="1" applyAlignment="1" applyProtection="1">
      <alignment vertical="center"/>
    </xf>
    <xf numFmtId="2" fontId="7" fillId="16" borderId="3" xfId="0" applyNumberFormat="1" applyFont="1" applyFill="1" applyBorder="1" applyAlignment="1" applyProtection="1">
      <alignment horizontal="right"/>
    </xf>
    <xf numFmtId="2" fontId="7" fillId="16" borderId="4" xfId="0" applyNumberFormat="1" applyFont="1" applyFill="1" applyBorder="1" applyAlignment="1" applyProtection="1">
      <alignment horizontal="right"/>
    </xf>
    <xf numFmtId="170" fontId="28" fillId="16" borderId="92" xfId="0" applyNumberFormat="1" applyFont="1" applyFill="1" applyBorder="1" applyAlignment="1" applyProtection="1">
      <alignment horizontal="right" vertical="center"/>
    </xf>
    <xf numFmtId="170" fontId="28" fillId="16" borderId="3" xfId="0" applyNumberFormat="1" applyFont="1" applyFill="1" applyBorder="1" applyAlignment="1" applyProtection="1">
      <alignment horizontal="right" vertical="center"/>
    </xf>
    <xf numFmtId="170" fontId="0" fillId="0" borderId="0" xfId="0" applyNumberFormat="1"/>
    <xf numFmtId="0" fontId="6" fillId="0" borderId="0" xfId="0" applyFont="1" applyAlignment="1" applyProtection="1">
      <alignment horizontal="left"/>
    </xf>
    <xf numFmtId="0" fontId="29" fillId="0" borderId="0" xfId="0" applyFont="1" applyFill="1" applyAlignment="1" applyProtection="1">
      <alignment horizontal="center" wrapText="1"/>
    </xf>
    <xf numFmtId="0" fontId="2" fillId="0" borderId="0" xfId="0" applyFont="1" applyProtection="1"/>
    <xf numFmtId="0" fontId="7" fillId="0" borderId="0" xfId="0" applyFont="1" applyFill="1" applyAlignment="1" applyProtection="1">
      <alignment vertical="center" wrapText="1"/>
    </xf>
    <xf numFmtId="0" fontId="30" fillId="0" borderId="0" xfId="0" applyFont="1" applyFill="1" applyBorder="1" applyAlignment="1" applyProtection="1">
      <alignment horizontal="left" vertical="center"/>
    </xf>
    <xf numFmtId="0" fontId="0" fillId="2" borderId="0" xfId="0" applyFill="1" applyAlignment="1" applyProtection="1">
      <alignment horizontal="left" vertical="center"/>
    </xf>
    <xf numFmtId="0" fontId="6" fillId="0" borderId="0" xfId="0" applyFont="1" applyAlignment="1" applyProtection="1"/>
    <xf numFmtId="0" fontId="0" fillId="0" borderId="0" xfId="0" applyAlignment="1" applyProtection="1">
      <alignment horizontal="left"/>
    </xf>
    <xf numFmtId="0" fontId="24" fillId="0" borderId="0" xfId="0" applyFont="1" applyProtection="1"/>
    <xf numFmtId="0" fontId="31" fillId="0" borderId="0" xfId="0" applyFont="1" applyAlignment="1" applyProtection="1">
      <alignment horizontal="left"/>
    </xf>
    <xf numFmtId="2" fontId="6" fillId="12" borderId="51" xfId="0" applyNumberFormat="1" applyFont="1" applyFill="1" applyBorder="1" applyAlignment="1" applyProtection="1">
      <alignment vertical="center" wrapText="1"/>
      <protection locked="0"/>
    </xf>
    <xf numFmtId="0" fontId="0" fillId="0" borderId="0" xfId="0" applyAlignment="1" applyProtection="1"/>
    <xf numFmtId="0" fontId="152" fillId="2" borderId="0" xfId="0" applyFont="1" applyFill="1" applyProtection="1"/>
    <xf numFmtId="170" fontId="6" fillId="11" borderId="56" xfId="0" applyNumberFormat="1" applyFont="1" applyFill="1" applyBorder="1" applyAlignment="1" applyProtection="1">
      <alignment horizontal="right" vertical="center"/>
    </xf>
    <xf numFmtId="164" fontId="6" fillId="12" borderId="42" xfId="0" applyNumberFormat="1" applyFont="1" applyFill="1" applyBorder="1" applyAlignment="1" applyProtection="1">
      <alignment vertical="center" wrapText="1"/>
      <protection locked="0"/>
    </xf>
    <xf numFmtId="164" fontId="6" fillId="12" borderId="43" xfId="0" applyNumberFormat="1" applyFont="1" applyFill="1" applyBorder="1" applyAlignment="1" applyProtection="1">
      <alignment vertical="center" wrapText="1"/>
      <protection locked="0"/>
    </xf>
    <xf numFmtId="164" fontId="6" fillId="12" borderId="44" xfId="0" applyNumberFormat="1" applyFont="1" applyFill="1" applyBorder="1" applyAlignment="1" applyProtection="1">
      <alignment vertical="center" wrapText="1"/>
      <protection locked="0"/>
    </xf>
    <xf numFmtId="0" fontId="153" fillId="0" borderId="0" xfId="0" applyFont="1" applyAlignment="1">
      <alignment vertical="center"/>
    </xf>
    <xf numFmtId="0" fontId="155" fillId="78" borderId="0" xfId="0" applyFont="1" applyFill="1" applyAlignment="1">
      <alignment vertical="center" wrapText="1"/>
    </xf>
    <xf numFmtId="0" fontId="155" fillId="78" borderId="0" xfId="0" applyFont="1" applyFill="1" applyAlignment="1">
      <alignment horizontal="right" vertical="center" wrapText="1"/>
    </xf>
    <xf numFmtId="0" fontId="0" fillId="0" borderId="0" xfId="0" applyAlignment="1">
      <alignment vertical="center" wrapText="1"/>
    </xf>
    <xf numFmtId="0" fontId="154" fillId="0" borderId="0" xfId="0" applyFont="1" applyAlignment="1">
      <alignment vertical="center" wrapText="1"/>
    </xf>
    <xf numFmtId="0" fontId="154" fillId="0" borderId="0" xfId="0" applyFont="1" applyAlignment="1">
      <alignment horizontal="right" vertical="center" wrapText="1"/>
    </xf>
    <xf numFmtId="0" fontId="156" fillId="0" borderId="0" xfId="0" applyFont="1" applyAlignment="1">
      <alignment horizontal="right" vertical="center" wrapText="1"/>
    </xf>
    <xf numFmtId="0" fontId="154" fillId="79" borderId="0" xfId="0" applyFont="1" applyFill="1" applyAlignment="1">
      <alignment vertical="center" wrapText="1"/>
    </xf>
    <xf numFmtId="0" fontId="154" fillId="79" borderId="0" xfId="0" applyFont="1" applyFill="1" applyAlignment="1">
      <alignment horizontal="right" vertical="center" wrapText="1"/>
    </xf>
    <xf numFmtId="0" fontId="156" fillId="79" borderId="0" xfId="0" applyFont="1" applyFill="1" applyAlignment="1">
      <alignment horizontal="right" vertical="center" wrapText="1"/>
    </xf>
    <xf numFmtId="0" fontId="154" fillId="0" borderId="0" xfId="0" applyFont="1" applyAlignment="1">
      <alignment horizontal="justify" vertical="center"/>
    </xf>
    <xf numFmtId="164" fontId="154" fillId="79" borderId="0" xfId="0" applyNumberFormat="1" applyFont="1" applyFill="1" applyAlignment="1">
      <alignment horizontal="right" vertical="center" wrapText="1"/>
    </xf>
    <xf numFmtId="0" fontId="6" fillId="2" borderId="81" xfId="0" applyFont="1" applyFill="1" applyBorder="1" applyAlignment="1" applyProtection="1">
      <alignment horizontal="center"/>
    </xf>
    <xf numFmtId="0" fontId="6" fillId="2" borderId="62" xfId="0" applyFont="1" applyFill="1" applyBorder="1" applyAlignment="1" applyProtection="1">
      <alignment horizontal="center"/>
    </xf>
    <xf numFmtId="0" fontId="6" fillId="2" borderId="45" xfId="0" applyFont="1" applyFill="1" applyBorder="1" applyAlignment="1" applyProtection="1">
      <alignment horizontal="center"/>
    </xf>
    <xf numFmtId="0" fontId="6" fillId="2" borderId="41" xfId="0" applyFont="1" applyFill="1" applyBorder="1" applyAlignment="1" applyProtection="1">
      <alignment horizontal="center"/>
    </xf>
    <xf numFmtId="0" fontId="6" fillId="2" borderId="34" xfId="0" applyFont="1" applyFill="1" applyBorder="1" applyAlignment="1" applyProtection="1">
      <alignment horizontal="center"/>
    </xf>
    <xf numFmtId="0" fontId="6" fillId="2" borderId="35" xfId="0" applyFont="1" applyFill="1" applyBorder="1" applyAlignment="1" applyProtection="1">
      <alignment horizontal="center"/>
    </xf>
    <xf numFmtId="0" fontId="10" fillId="6" borderId="32" xfId="0" applyFont="1" applyFill="1" applyBorder="1" applyAlignment="1" applyProtection="1">
      <alignment horizontal="center"/>
    </xf>
    <xf numFmtId="0" fontId="10" fillId="6" borderId="33" xfId="0" applyFont="1" applyFill="1" applyBorder="1" applyAlignment="1" applyProtection="1">
      <alignment horizontal="center"/>
    </xf>
    <xf numFmtId="0" fontId="10" fillId="10" borderId="23" xfId="0" applyFont="1" applyFill="1" applyBorder="1" applyAlignment="1" applyProtection="1">
      <alignment horizontal="center"/>
    </xf>
    <xf numFmtId="0" fontId="10" fillId="10" borderId="24" xfId="0" applyFont="1" applyFill="1" applyBorder="1" applyAlignment="1" applyProtection="1">
      <alignment horizontal="center"/>
    </xf>
    <xf numFmtId="0" fontId="10" fillId="10" borderId="33" xfId="0" applyFont="1" applyFill="1" applyBorder="1" applyAlignment="1" applyProtection="1">
      <alignment horizontal="center"/>
    </xf>
    <xf numFmtId="0" fontId="10" fillId="10" borderId="25" xfId="0" applyFont="1" applyFill="1" applyBorder="1" applyAlignment="1" applyProtection="1">
      <alignment horizontal="center"/>
    </xf>
    <xf numFmtId="0" fontId="10" fillId="10" borderId="65" xfId="0" applyFont="1" applyFill="1" applyBorder="1" applyAlignment="1" applyProtection="1">
      <alignment horizontal="center"/>
    </xf>
    <xf numFmtId="0" fontId="10" fillId="10" borderId="66" xfId="0" applyFont="1" applyFill="1" applyBorder="1" applyAlignment="1" applyProtection="1">
      <alignment horizontal="center"/>
    </xf>
    <xf numFmtId="0" fontId="10" fillId="14" borderId="66" xfId="0" applyFont="1" applyFill="1" applyBorder="1" applyAlignment="1" applyProtection="1">
      <alignment horizontal="center" wrapText="1"/>
    </xf>
    <xf numFmtId="0" fontId="7" fillId="6" borderId="6"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31" xfId="0" applyFont="1" applyFill="1" applyBorder="1" applyAlignment="1" applyProtection="1">
      <alignment horizontal="center" vertical="center"/>
    </xf>
    <xf numFmtId="0" fontId="7" fillId="10" borderId="6" xfId="0" applyFont="1" applyFill="1" applyBorder="1" applyAlignment="1" applyProtection="1">
      <alignment horizontal="center" vertical="center"/>
    </xf>
    <xf numFmtId="0" fontId="7" fillId="10" borderId="7" xfId="0" applyFont="1" applyFill="1" applyBorder="1" applyAlignment="1" applyProtection="1">
      <alignment horizontal="center" vertical="center"/>
    </xf>
    <xf numFmtId="0" fontId="7" fillId="10" borderId="8" xfId="0" applyFont="1" applyFill="1" applyBorder="1" applyAlignment="1" applyProtection="1">
      <alignment horizontal="center" vertical="center"/>
    </xf>
    <xf numFmtId="0" fontId="0" fillId="5" borderId="0" xfId="0" applyFill="1" applyAlignment="1" applyProtection="1">
      <alignment vertical="center" wrapText="1"/>
    </xf>
    <xf numFmtId="0" fontId="0" fillId="5" borderId="0" xfId="0" applyFill="1" applyAlignment="1" applyProtection="1">
      <alignment horizontal="left" vertical="top" wrapText="1"/>
    </xf>
    <xf numFmtId="164" fontId="7" fillId="7" borderId="6" xfId="0" applyNumberFormat="1" applyFont="1" applyFill="1" applyBorder="1" applyAlignment="1" applyProtection="1">
      <alignment horizontal="center" vertical="center"/>
    </xf>
    <xf numFmtId="164" fontId="7" fillId="7" borderId="7" xfId="0" applyNumberFormat="1" applyFont="1" applyFill="1" applyBorder="1" applyAlignment="1" applyProtection="1">
      <alignment horizontal="center" vertical="center"/>
    </xf>
    <xf numFmtId="164" fontId="7" fillId="7" borderId="8" xfId="0" applyNumberFormat="1" applyFont="1" applyFill="1" applyBorder="1" applyAlignment="1" applyProtection="1">
      <alignment horizontal="center" vertical="center"/>
    </xf>
  </cellXfs>
  <cellStyles count="2852">
    <cellStyle name=" 1" xfId="6"/>
    <cellStyle name=" 1 2" xfId="7"/>
    <cellStyle name=" 1 2 2" xfId="8"/>
    <cellStyle name=" 1 2 3" xfId="9"/>
    <cellStyle name=" 1 3" xfId="10"/>
    <cellStyle name=" 1 3 2" xfId="11"/>
    <cellStyle name=" 1 4" xfId="12"/>
    <cellStyle name=" 1_29(d) - Gas extensions -tariffs" xfId="13"/>
    <cellStyle name="_x000a_shell=progma" xfId="14"/>
    <cellStyle name="_x000a_shell=progma 2" xfId="15"/>
    <cellStyle name="_x000a_shell=progma_2900 - Facilities" xfId="16"/>
    <cellStyle name="%" xfId="17"/>
    <cellStyle name="% 2" xfId="18"/>
    <cellStyle name="%_2900 - Facilities" xfId="19"/>
    <cellStyle name="%_5520 &amp; 7500 - Distribu Business" xfId="20"/>
    <cellStyle name="%_6050 Ret, 7550 WED, 7600 AETV" xfId="21"/>
    <cellStyle name="%_Fleet Overhead Costs" xfId="22"/>
    <cellStyle name="%_Fleet Overhead Costs_2900 - Facilities" xfId="23"/>
    <cellStyle name="%_Fleet Overhead Costs_5520 &amp; 7500 - Distribu Business" xfId="24"/>
    <cellStyle name="%_Fleet Overhead Costs_6050 Ret, 7550 WED, 7600 AETV" xfId="25"/>
    <cellStyle name="%_Fleet Overhead Costs_Settings" xfId="26"/>
    <cellStyle name="%_Opening  Detailed BS" xfId="27"/>
    <cellStyle name="%_OUTPUT DB" xfId="28"/>
    <cellStyle name="%_OUTPUT EB" xfId="29"/>
    <cellStyle name="%_Settings" xfId="30"/>
    <cellStyle name="??" xfId="31"/>
    <cellStyle name="?? [0.00]_PERSONAL" xfId="32"/>
    <cellStyle name="?? [0]_VERA" xfId="33"/>
    <cellStyle name="?? 10" xfId="34"/>
    <cellStyle name="?? 10 2" xfId="35"/>
    <cellStyle name="?? 11" xfId="36"/>
    <cellStyle name="?? 12" xfId="37"/>
    <cellStyle name="?? 13" xfId="38"/>
    <cellStyle name="?? 14" xfId="39"/>
    <cellStyle name="?? 15" xfId="40"/>
    <cellStyle name="?? 16" xfId="41"/>
    <cellStyle name="?? 17" xfId="42"/>
    <cellStyle name="?? 18" xfId="43"/>
    <cellStyle name="?? 19" xfId="44"/>
    <cellStyle name="?? 2" xfId="45"/>
    <cellStyle name="?? 2 2" xfId="46"/>
    <cellStyle name="?? 2 2 2" xfId="47"/>
    <cellStyle name="?? 2 3" xfId="48"/>
    <cellStyle name="?? 20" xfId="49"/>
    <cellStyle name="?? 21" xfId="50"/>
    <cellStyle name="?? 22" xfId="51"/>
    <cellStyle name="?? 23" xfId="52"/>
    <cellStyle name="?? 24" xfId="53"/>
    <cellStyle name="?? 25" xfId="54"/>
    <cellStyle name="?? 26" xfId="55"/>
    <cellStyle name="?? 27" xfId="56"/>
    <cellStyle name="?? 28" xfId="57"/>
    <cellStyle name="?? 29" xfId="58"/>
    <cellStyle name="?? 3" xfId="59"/>
    <cellStyle name="?? 3 2" xfId="60"/>
    <cellStyle name="?? 30" xfId="61"/>
    <cellStyle name="?? 30 2" xfId="62"/>
    <cellStyle name="?? 31" xfId="63"/>
    <cellStyle name="?? 32" xfId="64"/>
    <cellStyle name="?? 33" xfId="65"/>
    <cellStyle name="?? 34" xfId="66"/>
    <cellStyle name="?? 35" xfId="67"/>
    <cellStyle name="?? 36" xfId="68"/>
    <cellStyle name="?? 37" xfId="69"/>
    <cellStyle name="?? 38" xfId="70"/>
    <cellStyle name="?? 4" xfId="71"/>
    <cellStyle name="?? 4 2" xfId="72"/>
    <cellStyle name="?? 5" xfId="73"/>
    <cellStyle name="?? 5 2" xfId="74"/>
    <cellStyle name="?? 6" xfId="75"/>
    <cellStyle name="?? 6 2" xfId="76"/>
    <cellStyle name="?? 7" xfId="77"/>
    <cellStyle name="?? 7 2" xfId="78"/>
    <cellStyle name="?? 8" xfId="79"/>
    <cellStyle name="?? 8 2" xfId="80"/>
    <cellStyle name="?? 9" xfId="81"/>
    <cellStyle name="?? 9 2" xfId="82"/>
    <cellStyle name="???? [0.00]_PERSONAL" xfId="83"/>
    <cellStyle name="?????_VERA" xfId="84"/>
    <cellStyle name="????_PERSONAL" xfId="85"/>
    <cellStyle name="??_NW-#30111685-v3-Revenue_Calc_Apr_10" xfId="86"/>
    <cellStyle name="_3GIS model v2.77" xfId="87"/>
    <cellStyle name="_3GIS model v2.77_Distribution Business_Retail Fin Perform " xfId="88"/>
    <cellStyle name="_3GIS model v2.77_Fleet Overhead Costs" xfId="89"/>
    <cellStyle name="_3GIS model v2.77_Fleet Overhead Costs 2" xfId="90"/>
    <cellStyle name="_3GIS model v2.77_Fleet Overhead Costs 2_Retail Fin Perform " xfId="91"/>
    <cellStyle name="_3GIS model v2.77_Fleet Overhead Costs_Retail Fin Perform " xfId="92"/>
    <cellStyle name="_3GIS model v2.77_Forecast 2_Retail Fin Perform " xfId="93"/>
    <cellStyle name="_3GIS model v2.77_Forecast_Retail Fin Perform " xfId="94"/>
    <cellStyle name="_3GIS model v2.77_Funding &amp; Cashflow_1_Retail Fin Perform " xfId="95"/>
    <cellStyle name="_3GIS model v2.77_Funding &amp; Cashflow_Retail Fin Perform " xfId="96"/>
    <cellStyle name="_3GIS model v2.77_Group P&amp;L_1_Retail Fin Perform " xfId="97"/>
    <cellStyle name="_3GIS model v2.77_Group P&amp;L_Retail Fin Perform " xfId="98"/>
    <cellStyle name="_3GIS model v2.77_Opening  Detailed BS" xfId="99"/>
    <cellStyle name="_3GIS model v2.77_Opening  Detailed BS_Retail Fin Perform " xfId="100"/>
    <cellStyle name="_3GIS model v2.77_OUTPUT DB" xfId="101"/>
    <cellStyle name="_3GIS model v2.77_OUTPUT DB_Retail Fin Perform " xfId="102"/>
    <cellStyle name="_3GIS model v2.77_OUTPUT EB" xfId="103"/>
    <cellStyle name="_3GIS model v2.77_OUTPUT EB_Retail Fin Perform " xfId="104"/>
    <cellStyle name="_3GIS model v2.77_Report_Retail Fin Perform " xfId="105"/>
    <cellStyle name="_3GIS model v2.77_Retail Fin Perform " xfId="106"/>
    <cellStyle name="_3GIS model v2.77_Sheet2 2_Retail Fin Perform " xfId="107"/>
    <cellStyle name="_3GIS model v2.77_Sheet2_Retail Fin Perform " xfId="108"/>
    <cellStyle name="_AETV 3 yr Budget V1" xfId="109"/>
    <cellStyle name="_Capex" xfId="110"/>
    <cellStyle name="_Capex 2" xfId="111"/>
    <cellStyle name="_Capex_29(d) - Gas extensions -tariffs" xfId="112"/>
    <cellStyle name="_CDR - Insertsv7" xfId="113"/>
    <cellStyle name="_CDR - Insertsv7_2900 - Facilities" xfId="114"/>
    <cellStyle name="_CDR - Insertsv7_5520 &amp; 7500 - Distribu Business" xfId="115"/>
    <cellStyle name="_CDR - Insertsv7_6050 Ret, 7550 WED, 7600 AETV" xfId="116"/>
    <cellStyle name="_CDR - Insertsv7_Settings" xfId="117"/>
    <cellStyle name="_CMDR-3Yrforescast" xfId="118"/>
    <cellStyle name="_F'Cast Financials" xfId="119"/>
    <cellStyle name="_F'Cast Financials_2900 - Facilities" xfId="120"/>
    <cellStyle name="_F'Cast Financials_5520 &amp; 7500 - Distribu Business" xfId="121"/>
    <cellStyle name="_F'Cast Financials_6050 Ret, 7550 WED, 7600 AETV" xfId="122"/>
    <cellStyle name="_F'Cast Financials_Settings" xfId="123"/>
    <cellStyle name="_Phoenix - Final (Full) 1.2" xfId="124"/>
    <cellStyle name="_Phoenix - Final (Full) 1.2_2900 - Facilities" xfId="125"/>
    <cellStyle name="_Phoenix - Final (Full) 1.2_5520 &amp; 7500 - Distribu Business" xfId="126"/>
    <cellStyle name="_Phoenix - Final (Full) 1.2_6050 Ret, 7550 WED, 7600 AETV" xfId="127"/>
    <cellStyle name="_Phoenix - Final (Full) 1.2_Settings" xfId="128"/>
    <cellStyle name="_UED AMP 2009-14 Final 250309 Less PU" xfId="129"/>
    <cellStyle name="_UED AMP 2009-14 Final 250309 Less PU_1011 monthly" xfId="130"/>
    <cellStyle name="=C:\WINNT\SYSTEM32\COMMAND.COM" xfId="131"/>
    <cellStyle name="=C:\WINNT35\SYSTEM32\COMMAND.COM" xfId="132"/>
    <cellStyle name="20% - Accent1 10" xfId="133"/>
    <cellStyle name="20% - Accent1 11" xfId="134"/>
    <cellStyle name="20% - Accent1 12" xfId="135"/>
    <cellStyle name="20% - Accent1 2" xfId="136"/>
    <cellStyle name="20% - Accent1 2 2" xfId="137"/>
    <cellStyle name="20% - Accent1 3" xfId="138"/>
    <cellStyle name="20% - Accent1 4" xfId="139"/>
    <cellStyle name="20% - Accent1 5" xfId="140"/>
    <cellStyle name="20% - Accent1 6" xfId="141"/>
    <cellStyle name="20% - Accent1 7" xfId="142"/>
    <cellStyle name="20% - Accent1 8" xfId="143"/>
    <cellStyle name="20% - Accent1 9" xfId="144"/>
    <cellStyle name="20% - Accent2 10" xfId="145"/>
    <cellStyle name="20% - Accent2 11" xfId="146"/>
    <cellStyle name="20% - Accent2 12" xfId="147"/>
    <cellStyle name="20% - Accent2 2" xfId="148"/>
    <cellStyle name="20% - Accent2 2 2" xfId="149"/>
    <cellStyle name="20% - Accent2 3" xfId="150"/>
    <cellStyle name="20% - Accent2 4" xfId="151"/>
    <cellStyle name="20% - Accent2 5" xfId="152"/>
    <cellStyle name="20% - Accent2 6" xfId="153"/>
    <cellStyle name="20% - Accent2 7" xfId="154"/>
    <cellStyle name="20% - Accent2 8" xfId="155"/>
    <cellStyle name="20% - Accent2 9" xfId="156"/>
    <cellStyle name="20% - Accent3 10" xfId="157"/>
    <cellStyle name="20% - Accent3 11" xfId="158"/>
    <cellStyle name="20% - Accent3 12" xfId="159"/>
    <cellStyle name="20% - Accent3 2" xfId="160"/>
    <cellStyle name="20% - Accent3 2 2" xfId="161"/>
    <cellStyle name="20% - Accent3 3" xfId="162"/>
    <cellStyle name="20% - Accent3 4" xfId="163"/>
    <cellStyle name="20% - Accent3 5" xfId="164"/>
    <cellStyle name="20% - Accent3 6" xfId="165"/>
    <cellStyle name="20% - Accent3 7" xfId="166"/>
    <cellStyle name="20% - Accent3 8" xfId="167"/>
    <cellStyle name="20% - Accent3 9" xfId="168"/>
    <cellStyle name="20% - Accent4 10" xfId="169"/>
    <cellStyle name="20% - Accent4 11" xfId="170"/>
    <cellStyle name="20% - Accent4 12" xfId="171"/>
    <cellStyle name="20% - Accent4 2" xfId="172"/>
    <cellStyle name="20% - Accent4 2 2" xfId="173"/>
    <cellStyle name="20% - Accent4 3" xfId="174"/>
    <cellStyle name="20% - Accent4 4" xfId="175"/>
    <cellStyle name="20% - Accent4 5" xfId="176"/>
    <cellStyle name="20% - Accent4 6" xfId="177"/>
    <cellStyle name="20% - Accent4 7" xfId="178"/>
    <cellStyle name="20% - Accent4 8" xfId="179"/>
    <cellStyle name="20% - Accent4 9" xfId="180"/>
    <cellStyle name="20% - Accent5 10" xfId="181"/>
    <cellStyle name="20% - Accent5 11" xfId="182"/>
    <cellStyle name="20% - Accent5 12" xfId="183"/>
    <cellStyle name="20% - Accent5 2" xfId="184"/>
    <cellStyle name="20% - Accent5 2 2" xfId="185"/>
    <cellStyle name="20% - Accent5 3" xfId="186"/>
    <cellStyle name="20% - Accent5 4" xfId="187"/>
    <cellStyle name="20% - Accent5 5" xfId="188"/>
    <cellStyle name="20% - Accent5 6" xfId="189"/>
    <cellStyle name="20% - Accent5 7" xfId="190"/>
    <cellStyle name="20% - Accent5 8" xfId="191"/>
    <cellStyle name="20% - Accent5 9" xfId="192"/>
    <cellStyle name="20% - Accent6 10" xfId="193"/>
    <cellStyle name="20% - Accent6 11" xfId="194"/>
    <cellStyle name="20% - Accent6 2" xfId="195"/>
    <cellStyle name="20% - Accent6 3" xfId="196"/>
    <cellStyle name="20% - Accent6 4" xfId="197"/>
    <cellStyle name="20% - Accent6 5" xfId="198"/>
    <cellStyle name="20% - Accent6 6" xfId="199"/>
    <cellStyle name="20% - Accent6 7" xfId="200"/>
    <cellStyle name="20% - Accent6 8" xfId="201"/>
    <cellStyle name="20% - Accent6 9" xfId="202"/>
    <cellStyle name="40% - Accent1 10" xfId="203"/>
    <cellStyle name="40% - Accent1 11" xfId="204"/>
    <cellStyle name="40% - Accent1 12" xfId="205"/>
    <cellStyle name="40% - Accent1 2" xfId="206"/>
    <cellStyle name="40% - Accent1 2 2" xfId="207"/>
    <cellStyle name="40% - Accent1 3" xfId="208"/>
    <cellStyle name="40% - Accent1 4" xfId="209"/>
    <cellStyle name="40% - Accent1 5" xfId="210"/>
    <cellStyle name="40% - Accent1 6" xfId="211"/>
    <cellStyle name="40% - Accent1 7" xfId="212"/>
    <cellStyle name="40% - Accent1 8" xfId="213"/>
    <cellStyle name="40% - Accent1 9" xfId="214"/>
    <cellStyle name="40% - Accent2 10" xfId="215"/>
    <cellStyle name="40% - Accent2 11" xfId="216"/>
    <cellStyle name="40% - Accent2 12" xfId="217"/>
    <cellStyle name="40% - Accent2 2" xfId="218"/>
    <cellStyle name="40% - Accent2 2 2" xfId="219"/>
    <cellStyle name="40% - Accent2 3" xfId="220"/>
    <cellStyle name="40% - Accent2 4" xfId="221"/>
    <cellStyle name="40% - Accent2 5" xfId="222"/>
    <cellStyle name="40% - Accent2 6" xfId="223"/>
    <cellStyle name="40% - Accent2 7" xfId="224"/>
    <cellStyle name="40% - Accent2 8" xfId="225"/>
    <cellStyle name="40% - Accent2 9" xfId="226"/>
    <cellStyle name="40% - Accent3 10" xfId="227"/>
    <cellStyle name="40% - Accent3 11" xfId="228"/>
    <cellStyle name="40% - Accent3 12" xfId="229"/>
    <cellStyle name="40% - Accent3 2" xfId="230"/>
    <cellStyle name="40% - Accent3 2 2" xfId="231"/>
    <cellStyle name="40% - Accent3 3" xfId="232"/>
    <cellStyle name="40% - Accent3 4" xfId="233"/>
    <cellStyle name="40% - Accent3 5" xfId="234"/>
    <cellStyle name="40% - Accent3 6" xfId="235"/>
    <cellStyle name="40% - Accent3 7" xfId="236"/>
    <cellStyle name="40% - Accent3 8" xfId="237"/>
    <cellStyle name="40% - Accent3 9" xfId="238"/>
    <cellStyle name="40% - Accent4 10" xfId="239"/>
    <cellStyle name="40% - Accent4 11" xfId="240"/>
    <cellStyle name="40% - Accent4 12" xfId="241"/>
    <cellStyle name="40% - Accent4 2" xfId="242"/>
    <cellStyle name="40% - Accent4 2 2" xfId="243"/>
    <cellStyle name="40% - Accent4 3" xfId="244"/>
    <cellStyle name="40% - Accent4 4" xfId="245"/>
    <cellStyle name="40% - Accent4 5" xfId="246"/>
    <cellStyle name="40% - Accent4 6" xfId="247"/>
    <cellStyle name="40% - Accent4 7" xfId="248"/>
    <cellStyle name="40% - Accent4 8" xfId="249"/>
    <cellStyle name="40% - Accent4 9" xfId="250"/>
    <cellStyle name="40% - Accent5 10" xfId="251"/>
    <cellStyle name="40% - Accent5 11" xfId="252"/>
    <cellStyle name="40% - Accent5 12" xfId="253"/>
    <cellStyle name="40% - Accent5 2" xfId="254"/>
    <cellStyle name="40% - Accent5 2 2" xfId="255"/>
    <cellStyle name="40% - Accent5 3" xfId="256"/>
    <cellStyle name="40% - Accent5 4" xfId="257"/>
    <cellStyle name="40% - Accent5 5" xfId="258"/>
    <cellStyle name="40% - Accent5 6" xfId="259"/>
    <cellStyle name="40% - Accent5 7" xfId="260"/>
    <cellStyle name="40% - Accent5 8" xfId="261"/>
    <cellStyle name="40% - Accent5 9" xfId="262"/>
    <cellStyle name="40% - Accent6 10" xfId="263"/>
    <cellStyle name="40% - Accent6 11" xfId="264"/>
    <cellStyle name="40% - Accent6 12" xfId="265"/>
    <cellStyle name="40% - Accent6 2" xfId="266"/>
    <cellStyle name="40% - Accent6 2 2" xfId="267"/>
    <cellStyle name="40% - Accent6 3" xfId="268"/>
    <cellStyle name="40% - Accent6 4" xfId="269"/>
    <cellStyle name="40% - Accent6 5" xfId="270"/>
    <cellStyle name="40% - Accent6 6" xfId="271"/>
    <cellStyle name="40% - Accent6 7" xfId="272"/>
    <cellStyle name="40% - Accent6 8" xfId="273"/>
    <cellStyle name="40% - Accent6 9" xfId="274"/>
    <cellStyle name="60% - Accent1 10" xfId="275"/>
    <cellStyle name="60% - Accent1 11" xfId="276"/>
    <cellStyle name="60% - Accent1 12" xfId="277"/>
    <cellStyle name="60% - Accent1 2" xfId="278"/>
    <cellStyle name="60% - Accent1 2 2" xfId="279"/>
    <cellStyle name="60% - Accent1 3" xfId="280"/>
    <cellStyle name="60% - Accent1 4" xfId="281"/>
    <cellStyle name="60% - Accent1 5" xfId="282"/>
    <cellStyle name="60% - Accent1 6" xfId="283"/>
    <cellStyle name="60% - Accent1 7" xfId="284"/>
    <cellStyle name="60% - Accent1 8" xfId="285"/>
    <cellStyle name="60% - Accent1 9" xfId="286"/>
    <cellStyle name="60% - Accent2 10" xfId="287"/>
    <cellStyle name="60% - Accent2 11" xfId="288"/>
    <cellStyle name="60% - Accent2 12" xfId="289"/>
    <cellStyle name="60% - Accent2 2" xfId="290"/>
    <cellStyle name="60% - Accent2 2 2" xfId="291"/>
    <cellStyle name="60% - Accent2 3" xfId="292"/>
    <cellStyle name="60% - Accent2 4" xfId="293"/>
    <cellStyle name="60% - Accent2 5" xfId="294"/>
    <cellStyle name="60% - Accent2 6" xfId="295"/>
    <cellStyle name="60% - Accent2 7" xfId="296"/>
    <cellStyle name="60% - Accent2 8" xfId="297"/>
    <cellStyle name="60% - Accent2 9" xfId="298"/>
    <cellStyle name="60% - Accent3 10" xfId="299"/>
    <cellStyle name="60% - Accent3 11" xfId="300"/>
    <cellStyle name="60% - Accent3 12" xfId="301"/>
    <cellStyle name="60% - Accent3 2" xfId="302"/>
    <cellStyle name="60% - Accent3 2 2" xfId="303"/>
    <cellStyle name="60% - Accent3 3" xfId="304"/>
    <cellStyle name="60% - Accent3 4" xfId="305"/>
    <cellStyle name="60% - Accent3 5" xfId="306"/>
    <cellStyle name="60% - Accent3 6" xfId="307"/>
    <cellStyle name="60% - Accent3 7" xfId="308"/>
    <cellStyle name="60% - Accent3 8" xfId="309"/>
    <cellStyle name="60% - Accent3 9" xfId="310"/>
    <cellStyle name="60% - Accent4 10" xfId="311"/>
    <cellStyle name="60% - Accent4 11" xfId="312"/>
    <cellStyle name="60% - Accent4 12" xfId="313"/>
    <cellStyle name="60% - Accent4 2" xfId="314"/>
    <cellStyle name="60% - Accent4 2 2" xfId="315"/>
    <cellStyle name="60% - Accent4 3" xfId="316"/>
    <cellStyle name="60% - Accent4 4" xfId="317"/>
    <cellStyle name="60% - Accent4 5" xfId="318"/>
    <cellStyle name="60% - Accent4 6" xfId="319"/>
    <cellStyle name="60% - Accent4 7" xfId="320"/>
    <cellStyle name="60% - Accent4 8" xfId="321"/>
    <cellStyle name="60% - Accent4 9" xfId="322"/>
    <cellStyle name="60% - Accent5 10" xfId="323"/>
    <cellStyle name="60% - Accent5 11" xfId="324"/>
    <cellStyle name="60% - Accent5 12" xfId="325"/>
    <cellStyle name="60% - Accent5 2" xfId="326"/>
    <cellStyle name="60% - Accent5 2 2" xfId="327"/>
    <cellStyle name="60% - Accent5 3" xfId="328"/>
    <cellStyle name="60% - Accent5 4" xfId="329"/>
    <cellStyle name="60% - Accent5 5" xfId="330"/>
    <cellStyle name="60% - Accent5 6" xfId="331"/>
    <cellStyle name="60% - Accent5 7" xfId="332"/>
    <cellStyle name="60% - Accent5 8" xfId="333"/>
    <cellStyle name="60% - Accent5 9" xfId="334"/>
    <cellStyle name="60% - Accent6 10" xfId="335"/>
    <cellStyle name="60% - Accent6 11" xfId="336"/>
    <cellStyle name="60% - Accent6 12" xfId="337"/>
    <cellStyle name="60% - Accent6 2" xfId="338"/>
    <cellStyle name="60% - Accent6 2 2" xfId="339"/>
    <cellStyle name="60% - Accent6 3" xfId="340"/>
    <cellStyle name="60% - Accent6 4" xfId="341"/>
    <cellStyle name="60% - Accent6 5" xfId="342"/>
    <cellStyle name="60% - Accent6 6" xfId="343"/>
    <cellStyle name="60% - Accent6 7" xfId="344"/>
    <cellStyle name="60% - Accent6 8" xfId="345"/>
    <cellStyle name="60% - Accent6 9" xfId="346"/>
    <cellStyle name="A satisfied Microsoft Office user" xfId="347"/>
    <cellStyle name="A_Block Space" xfId="348"/>
    <cellStyle name="A_BlueLine" xfId="349"/>
    <cellStyle name="A_Do not Change" xfId="350"/>
    <cellStyle name="A_Estimate" xfId="351"/>
    <cellStyle name="A_Memo" xfId="352"/>
    <cellStyle name="A_Memo_2900 - Facilities" xfId="353"/>
    <cellStyle name="A_Memo_5520 &amp; 7500 - Distribu Business" xfId="354"/>
    <cellStyle name="A_Memo_6050 Ret, 7550 WED, 7600 AETV" xfId="355"/>
    <cellStyle name="A_Memo_AETV (TG Model) JULY TARGET" xfId="356"/>
    <cellStyle name="A_Memo_AETV (TG Model) JULY TARGET_2900 - Facilities" xfId="357"/>
    <cellStyle name="A_Memo_AETV (TG Model) JULY TARGET_5520 &amp; 7500 - Distribu Business" xfId="358"/>
    <cellStyle name="A_Memo_AETV (TG Model) JULY TARGET_6050 Ret, 7550 WED, 7600 AETV" xfId="359"/>
    <cellStyle name="A_Memo_AETV (TG Model) JULY TARGET_Settings" xfId="360"/>
    <cellStyle name="A_Memo_Construction-Monthly" xfId="361"/>
    <cellStyle name="A_Memo_Construction-Monthly_2900 - Facilities" xfId="362"/>
    <cellStyle name="A_Memo_Construction-Monthly_5520 &amp; 7500 - Distribu Business" xfId="363"/>
    <cellStyle name="A_Memo_Construction-Monthly_6050 Ret, 7550 WED, 7600 AETV" xfId="364"/>
    <cellStyle name="A_Memo_Construction-Monthly_Settings" xfId="365"/>
    <cellStyle name="A_Memo_Settings" xfId="366"/>
    <cellStyle name="A_Normal" xfId="367"/>
    <cellStyle name="A_Normal Forecast" xfId="368"/>
    <cellStyle name="A_Normal Historical" xfId="369"/>
    <cellStyle name="A_Normal Historical_2900 - Facilities" xfId="370"/>
    <cellStyle name="A_Normal Historical_5520 &amp; 7500 - Distribu Business" xfId="371"/>
    <cellStyle name="A_Normal Historical_6050 Ret, 7550 WED, 7600 AETV" xfId="372"/>
    <cellStyle name="A_Normal Historical_AETV (TG Model) JULY TARGET" xfId="373"/>
    <cellStyle name="A_Normal Historical_AETV (TG Model) JULY TARGET_2900 - Facilities" xfId="374"/>
    <cellStyle name="A_Normal Historical_AETV (TG Model) JULY TARGET_5520 &amp; 7500 - Distribu Business" xfId="375"/>
    <cellStyle name="A_Normal Historical_AETV (TG Model) JULY TARGET_6050 Ret, 7550 WED, 7600 AETV" xfId="376"/>
    <cellStyle name="A_Normal Historical_AETV (TG Model) JULY TARGET_Settings" xfId="377"/>
    <cellStyle name="A_Normal Historical_Construction-Monthly" xfId="378"/>
    <cellStyle name="A_Normal Historical_Construction-Monthly_2900 - Facilities" xfId="379"/>
    <cellStyle name="A_Normal Historical_Construction-Monthly_5520 &amp; 7500 - Distribu Business" xfId="380"/>
    <cellStyle name="A_Normal Historical_Construction-Monthly_6050 Ret, 7550 WED, 7600 AETV" xfId="381"/>
    <cellStyle name="A_Normal Historical_Construction-Monthly_Settings" xfId="382"/>
    <cellStyle name="A_Normal Historical_Settings" xfId="383"/>
    <cellStyle name="A_Normal_2900 - Facilities" xfId="384"/>
    <cellStyle name="A_Normal_5520 &amp; 7500 - Distribu Business" xfId="385"/>
    <cellStyle name="A_Normal_6050 Ret, 7550 WED, 7600 AETV" xfId="386"/>
    <cellStyle name="A_Normal_AETV (TG Model) JULY TARGET" xfId="387"/>
    <cellStyle name="A_Normal_AETV (TG Model) JULY TARGET_2900 - Facilities" xfId="388"/>
    <cellStyle name="A_Normal_AETV (TG Model) JULY TARGET_5520 &amp; 7500 - Distribu Business" xfId="389"/>
    <cellStyle name="A_Normal_AETV (TG Model) JULY TARGET_6050 Ret, 7550 WED, 7600 AETV" xfId="390"/>
    <cellStyle name="A_Normal_AETV (TG Model) JULY TARGET_Settings" xfId="391"/>
    <cellStyle name="A_Normal_Construction-Monthly" xfId="392"/>
    <cellStyle name="A_Normal_Construction-Monthly_2900 - Facilities" xfId="393"/>
    <cellStyle name="A_Normal_Construction-Monthly_5520 &amp; 7500 - Distribu Business" xfId="394"/>
    <cellStyle name="A_Normal_Construction-Monthly_6050 Ret, 7550 WED, 7600 AETV" xfId="395"/>
    <cellStyle name="A_Normal_Construction-Monthly_Settings" xfId="396"/>
    <cellStyle name="A_Normal_Settings" xfId="397"/>
    <cellStyle name="A_Rate_Data" xfId="398"/>
    <cellStyle name="A_Rate_Data Historical" xfId="399"/>
    <cellStyle name="A_Rate_Title" xfId="400"/>
    <cellStyle name="A_Simple Title" xfId="401"/>
    <cellStyle name="A_Sum" xfId="402"/>
    <cellStyle name="A_SUM_Row Major" xfId="403"/>
    <cellStyle name="A_SUM_Row Minor" xfId="404"/>
    <cellStyle name="A_Title" xfId="405"/>
    <cellStyle name="A_YearHeadings" xfId="406"/>
    <cellStyle name="Accent1 - 20%" xfId="407"/>
    <cellStyle name="Accent1 - 40%" xfId="408"/>
    <cellStyle name="Accent1 - 60%" xfId="409"/>
    <cellStyle name="Accent1 10" xfId="410"/>
    <cellStyle name="Accent1 11" xfId="411"/>
    <cellStyle name="Accent1 12" xfId="412"/>
    <cellStyle name="Accent1 2" xfId="413"/>
    <cellStyle name="Accent1 2 2" xfId="414"/>
    <cellStyle name="Accent1 3" xfId="415"/>
    <cellStyle name="Accent1 4" xfId="416"/>
    <cellStyle name="Accent1 5" xfId="417"/>
    <cellStyle name="Accent1 6" xfId="418"/>
    <cellStyle name="Accent1 7" xfId="419"/>
    <cellStyle name="Accent1 8" xfId="420"/>
    <cellStyle name="Accent1 9" xfId="421"/>
    <cellStyle name="Accent2 - 20%" xfId="422"/>
    <cellStyle name="Accent2 - 40%" xfId="423"/>
    <cellStyle name="Accent2 - 60%" xfId="424"/>
    <cellStyle name="Accent2 10" xfId="425"/>
    <cellStyle name="Accent2 11" xfId="426"/>
    <cellStyle name="Accent2 12" xfId="427"/>
    <cellStyle name="Accent2 2" xfId="428"/>
    <cellStyle name="Accent2 3" xfId="429"/>
    <cellStyle name="Accent2 4" xfId="430"/>
    <cellStyle name="Accent2 5" xfId="431"/>
    <cellStyle name="Accent2 6" xfId="432"/>
    <cellStyle name="Accent2 7" xfId="433"/>
    <cellStyle name="Accent2 8" xfId="434"/>
    <cellStyle name="Accent2 9" xfId="435"/>
    <cellStyle name="Accent3 - 20%" xfId="436"/>
    <cellStyle name="Accent3 - 40%" xfId="437"/>
    <cellStyle name="Accent3 - 60%" xfId="438"/>
    <cellStyle name="Accent3 10" xfId="439"/>
    <cellStyle name="Accent3 11" xfId="440"/>
    <cellStyle name="Accent3 12" xfId="441"/>
    <cellStyle name="Accent3 2" xfId="442"/>
    <cellStyle name="Accent3 3" xfId="443"/>
    <cellStyle name="Accent3 4" xfId="444"/>
    <cellStyle name="Accent3 5" xfId="445"/>
    <cellStyle name="Accent3 6" xfId="446"/>
    <cellStyle name="Accent3 7" xfId="447"/>
    <cellStyle name="Accent3 8" xfId="448"/>
    <cellStyle name="Accent3 9" xfId="449"/>
    <cellStyle name="Accent4 - 20%" xfId="450"/>
    <cellStyle name="Accent4 - 40%" xfId="451"/>
    <cellStyle name="Accent4 - 60%" xfId="452"/>
    <cellStyle name="Accent4 10" xfId="453"/>
    <cellStyle name="Accent4 11" xfId="454"/>
    <cellStyle name="Accent4 12" xfId="455"/>
    <cellStyle name="Accent4 2" xfId="456"/>
    <cellStyle name="Accent4 2 2" xfId="457"/>
    <cellStyle name="Accent4 3" xfId="458"/>
    <cellStyle name="Accent4 4" xfId="459"/>
    <cellStyle name="Accent4 5" xfId="460"/>
    <cellStyle name="Accent4 6" xfId="461"/>
    <cellStyle name="Accent4 7" xfId="462"/>
    <cellStyle name="Accent4 8" xfId="463"/>
    <cellStyle name="Accent4 9" xfId="464"/>
    <cellStyle name="Accent5 - 20%" xfId="465"/>
    <cellStyle name="Accent5 - 40%" xfId="466"/>
    <cellStyle name="Accent5 - 60%" xfId="467"/>
    <cellStyle name="Accent5 10" xfId="468"/>
    <cellStyle name="Accent5 11" xfId="469"/>
    <cellStyle name="Accent5 12" xfId="470"/>
    <cellStyle name="Accent5 2" xfId="471"/>
    <cellStyle name="Accent5 3" xfId="472"/>
    <cellStyle name="Accent5 4" xfId="473"/>
    <cellStyle name="Accent5 5" xfId="474"/>
    <cellStyle name="Accent5 6" xfId="475"/>
    <cellStyle name="Accent5 7" xfId="476"/>
    <cellStyle name="Accent5 8" xfId="477"/>
    <cellStyle name="Accent5 9" xfId="478"/>
    <cellStyle name="Accent6 - 20%" xfId="479"/>
    <cellStyle name="Accent6 - 40%" xfId="480"/>
    <cellStyle name="Accent6 - 60%" xfId="481"/>
    <cellStyle name="Accent6 10" xfId="482"/>
    <cellStyle name="Accent6 11" xfId="483"/>
    <cellStyle name="Accent6 12" xfId="484"/>
    <cellStyle name="Accent6 2" xfId="485"/>
    <cellStyle name="Accent6 3" xfId="486"/>
    <cellStyle name="Accent6 4" xfId="487"/>
    <cellStyle name="Accent6 5" xfId="488"/>
    <cellStyle name="Accent6 6" xfId="489"/>
    <cellStyle name="Accent6 7" xfId="490"/>
    <cellStyle name="Accent6 8" xfId="491"/>
    <cellStyle name="Accent6 9" xfId="492"/>
    <cellStyle name="AFE" xfId="493"/>
    <cellStyle name="Agara" xfId="494"/>
    <cellStyle name="Assumption number" xfId="495"/>
    <cellStyle name="Assumption output percentage" xfId="496"/>
    <cellStyle name="Assumption Percentage" xfId="497"/>
    <cellStyle name="Assumptions" xfId="498"/>
    <cellStyle name="B79812_.wvu.PrintTitlest" xfId="499"/>
    <cellStyle name="Background" xfId="500"/>
    <cellStyle name="Bad 10" xfId="501"/>
    <cellStyle name="Bad 11" xfId="502"/>
    <cellStyle name="Bad 2" xfId="503"/>
    <cellStyle name="Bad 3" xfId="504"/>
    <cellStyle name="Bad 4" xfId="505"/>
    <cellStyle name="Bad 5" xfId="506"/>
    <cellStyle name="Bad 6" xfId="507"/>
    <cellStyle name="Bad 7" xfId="508"/>
    <cellStyle name="Bad 8" xfId="509"/>
    <cellStyle name="Bad 9" xfId="510"/>
    <cellStyle name="Black" xfId="511"/>
    <cellStyle name="BlankText" xfId="512"/>
    <cellStyle name="Blockout" xfId="513"/>
    <cellStyle name="Blockout 2" xfId="514"/>
    <cellStyle name="Blockout 2 2" xfId="515"/>
    <cellStyle name="Blockout 3" xfId="516"/>
    <cellStyle name="Blockout 4" xfId="517"/>
    <cellStyle name="Blue" xfId="518"/>
    <cellStyle name="Border Heavy" xfId="519"/>
    <cellStyle name="Border Thin" xfId="520"/>
    <cellStyle name="Border_Current" xfId="521"/>
    <cellStyle name="Calc" xfId="522"/>
    <cellStyle name="Calc - Blue" xfId="523"/>
    <cellStyle name="Calc - Feed" xfId="524"/>
    <cellStyle name="Calc - Green" xfId="525"/>
    <cellStyle name="Calc - Grey" xfId="526"/>
    <cellStyle name="Calc - White" xfId="527"/>
    <cellStyle name="Calc Currency (0)" xfId="528"/>
    <cellStyle name="Calc Currency (0) 10" xfId="529"/>
    <cellStyle name="Calc Currency (0) 10 2" xfId="530"/>
    <cellStyle name="Calc Currency (0) 10 2 2" xfId="531"/>
    <cellStyle name="Calc Currency (0) 2" xfId="532"/>
    <cellStyle name="Calc Currency (0) 2 2" xfId="533"/>
    <cellStyle name="Calc Currency (0) 2 3" xfId="534"/>
    <cellStyle name="Calc Currency (0) 3" xfId="535"/>
    <cellStyle name="Calc Currency (0) 3 2" xfId="536"/>
    <cellStyle name="Calc Currency (0) 3 3" xfId="537"/>
    <cellStyle name="Calc Currency (0) 4" xfId="538"/>
    <cellStyle name="Calc Currency (0) 4 2" xfId="539"/>
    <cellStyle name="Calc Currency (0) 4 3" xfId="540"/>
    <cellStyle name="Calc Currency (0) 5" xfId="541"/>
    <cellStyle name="Calc Currency (0) 5 2" xfId="542"/>
    <cellStyle name="Calc Currency (0) 5 3" xfId="543"/>
    <cellStyle name="Calc Currency (0) 6" xfId="544"/>
    <cellStyle name="Calc Currency (0) 6 2" xfId="545"/>
    <cellStyle name="Calc Currency (0) 6 3" xfId="546"/>
    <cellStyle name="Calc Currency (0) 7" xfId="547"/>
    <cellStyle name="Calc Currency (0) 7 2" xfId="548"/>
    <cellStyle name="Calc Currency (0) 7 3" xfId="549"/>
    <cellStyle name="Calc Currency (0) 8" xfId="550"/>
    <cellStyle name="Calc Currency (0) 8 2" xfId="551"/>
    <cellStyle name="Calc Currency (0) 8 3" xfId="552"/>
    <cellStyle name="Calc Currency (0) 9" xfId="553"/>
    <cellStyle name="Calc Currency (0) 9 2" xfId="554"/>
    <cellStyle name="Calc Currency (0) 9 3" xfId="555"/>
    <cellStyle name="Calc Currency (2)" xfId="556"/>
    <cellStyle name="Calc Currency (2) 10" xfId="557"/>
    <cellStyle name="Calc Currency (2) 10 2" xfId="558"/>
    <cellStyle name="Calc Currency (2) 10 2 2" xfId="559"/>
    <cellStyle name="Calc Currency (2) 2" xfId="560"/>
    <cellStyle name="Calc Currency (2) 2 2" xfId="561"/>
    <cellStyle name="Calc Currency (2) 2 3" xfId="562"/>
    <cellStyle name="Calc Currency (2) 3" xfId="563"/>
    <cellStyle name="Calc Currency (2) 3 2" xfId="564"/>
    <cellStyle name="Calc Currency (2) 3 3" xfId="565"/>
    <cellStyle name="Calc Currency (2) 4" xfId="566"/>
    <cellStyle name="Calc Currency (2) 4 2" xfId="567"/>
    <cellStyle name="Calc Currency (2) 4 3" xfId="568"/>
    <cellStyle name="Calc Currency (2) 5" xfId="569"/>
    <cellStyle name="Calc Currency (2) 5 2" xfId="570"/>
    <cellStyle name="Calc Currency (2) 5 3" xfId="571"/>
    <cellStyle name="Calc Currency (2) 6" xfId="572"/>
    <cellStyle name="Calc Currency (2) 6 2" xfId="573"/>
    <cellStyle name="Calc Currency (2) 6 3" xfId="574"/>
    <cellStyle name="Calc Currency (2) 7" xfId="575"/>
    <cellStyle name="Calc Currency (2) 7 2" xfId="576"/>
    <cellStyle name="Calc Currency (2) 7 3" xfId="577"/>
    <cellStyle name="Calc Currency (2) 8" xfId="578"/>
    <cellStyle name="Calc Currency (2) 8 2" xfId="579"/>
    <cellStyle name="Calc Currency (2) 8 3" xfId="580"/>
    <cellStyle name="Calc Currency (2) 9" xfId="581"/>
    <cellStyle name="Calc Currency (2) 9 2" xfId="582"/>
    <cellStyle name="Calc Currency (2) 9 3" xfId="583"/>
    <cellStyle name="Calc Percent (0)" xfId="584"/>
    <cellStyle name="Calc Percent (0) 10" xfId="585"/>
    <cellStyle name="Calc Percent (0) 10 2" xfId="586"/>
    <cellStyle name="Calc Percent (0) 10 2 2" xfId="587"/>
    <cellStyle name="Calc Percent (0) 2" xfId="588"/>
    <cellStyle name="Calc Percent (0) 2 2" xfId="589"/>
    <cellStyle name="Calc Percent (0) 2 3" xfId="590"/>
    <cellStyle name="Calc Percent (0) 3" xfId="591"/>
    <cellStyle name="Calc Percent (0) 3 2" xfId="592"/>
    <cellStyle name="Calc Percent (0) 3 3" xfId="593"/>
    <cellStyle name="Calc Percent (0) 4" xfId="594"/>
    <cellStyle name="Calc Percent (0) 4 2" xfId="595"/>
    <cellStyle name="Calc Percent (0) 4 3" xfId="596"/>
    <cellStyle name="Calc Percent (0) 5" xfId="597"/>
    <cellStyle name="Calc Percent (0) 5 2" xfId="598"/>
    <cellStyle name="Calc Percent (0) 5 3" xfId="599"/>
    <cellStyle name="Calc Percent (0) 6" xfId="600"/>
    <cellStyle name="Calc Percent (0) 6 2" xfId="601"/>
    <cellStyle name="Calc Percent (0) 6 3" xfId="602"/>
    <cellStyle name="Calc Percent (0) 7" xfId="603"/>
    <cellStyle name="Calc Percent (0) 7 2" xfId="604"/>
    <cellStyle name="Calc Percent (0) 7 3" xfId="605"/>
    <cellStyle name="Calc Percent (0) 8" xfId="606"/>
    <cellStyle name="Calc Percent (0) 8 2" xfId="607"/>
    <cellStyle name="Calc Percent (0) 8 3" xfId="608"/>
    <cellStyle name="Calc Percent (0) 9" xfId="609"/>
    <cellStyle name="Calc Percent (0) 9 2" xfId="610"/>
    <cellStyle name="Calc Percent (0) 9 3" xfId="611"/>
    <cellStyle name="Calc Percent (1)" xfId="612"/>
    <cellStyle name="Calc Percent (1) 10" xfId="613"/>
    <cellStyle name="Calc Percent (1) 10 2" xfId="614"/>
    <cellStyle name="Calc Percent (1) 10 2 2" xfId="615"/>
    <cellStyle name="Calc Percent (1) 2" xfId="616"/>
    <cellStyle name="Calc Percent (1) 2 2" xfId="617"/>
    <cellStyle name="Calc Percent (1) 2 3" xfId="618"/>
    <cellStyle name="Calc Percent (1) 3" xfId="619"/>
    <cellStyle name="Calc Percent (1) 3 2" xfId="620"/>
    <cellStyle name="Calc Percent (1) 3 3" xfId="621"/>
    <cellStyle name="Calc Percent (1) 4" xfId="622"/>
    <cellStyle name="Calc Percent (1) 4 2" xfId="623"/>
    <cellStyle name="Calc Percent (1) 4 3" xfId="624"/>
    <cellStyle name="Calc Percent (1) 5" xfId="625"/>
    <cellStyle name="Calc Percent (1) 5 2" xfId="626"/>
    <cellStyle name="Calc Percent (1) 5 3" xfId="627"/>
    <cellStyle name="Calc Percent (1) 6" xfId="628"/>
    <cellStyle name="Calc Percent (1) 6 2" xfId="629"/>
    <cellStyle name="Calc Percent (1) 6 3" xfId="630"/>
    <cellStyle name="Calc Percent (1) 7" xfId="631"/>
    <cellStyle name="Calc Percent (1) 7 2" xfId="632"/>
    <cellStyle name="Calc Percent (1) 7 3" xfId="633"/>
    <cellStyle name="Calc Percent (1) 8" xfId="634"/>
    <cellStyle name="Calc Percent (1) 8 2" xfId="635"/>
    <cellStyle name="Calc Percent (1) 8 3" xfId="636"/>
    <cellStyle name="Calc Percent (1) 9" xfId="637"/>
    <cellStyle name="Calc Percent (1) 9 2" xfId="638"/>
    <cellStyle name="Calc Percent (1) 9 3" xfId="639"/>
    <cellStyle name="Calc Percent (2)" xfId="640"/>
    <cellStyle name="Calc Percent (2) 10" xfId="641"/>
    <cellStyle name="Calc Percent (2) 10 2" xfId="642"/>
    <cellStyle name="Calc Percent (2) 10 2 2" xfId="643"/>
    <cellStyle name="Calc Percent (2) 2" xfId="644"/>
    <cellStyle name="Calc Percent (2) 2 2" xfId="645"/>
    <cellStyle name="Calc Percent (2) 2 3" xfId="646"/>
    <cellStyle name="Calc Percent (2) 3" xfId="647"/>
    <cellStyle name="Calc Percent (2) 3 2" xfId="648"/>
    <cellStyle name="Calc Percent (2) 3 3" xfId="649"/>
    <cellStyle name="Calc Percent (2) 4" xfId="650"/>
    <cellStyle name="Calc Percent (2) 4 2" xfId="651"/>
    <cellStyle name="Calc Percent (2) 4 3" xfId="652"/>
    <cellStyle name="Calc Percent (2) 5" xfId="653"/>
    <cellStyle name="Calc Percent (2) 5 2" xfId="654"/>
    <cellStyle name="Calc Percent (2) 5 3" xfId="655"/>
    <cellStyle name="Calc Percent (2) 6" xfId="656"/>
    <cellStyle name="Calc Percent (2) 6 2" xfId="657"/>
    <cellStyle name="Calc Percent (2) 6 3" xfId="658"/>
    <cellStyle name="Calc Percent (2) 7" xfId="659"/>
    <cellStyle name="Calc Percent (2) 7 2" xfId="660"/>
    <cellStyle name="Calc Percent (2) 7 3" xfId="661"/>
    <cellStyle name="Calc Percent (2) 8" xfId="662"/>
    <cellStyle name="Calc Percent (2) 8 2" xfId="663"/>
    <cellStyle name="Calc Percent (2) 8 3" xfId="664"/>
    <cellStyle name="Calc Percent (2) 9" xfId="665"/>
    <cellStyle name="Calc Percent (2) 9 2" xfId="666"/>
    <cellStyle name="Calc Percent (2) 9 3" xfId="667"/>
    <cellStyle name="Calc Units (0)" xfId="668"/>
    <cellStyle name="Calc Units (0) 10" xfId="669"/>
    <cellStyle name="Calc Units (0) 10 2" xfId="670"/>
    <cellStyle name="Calc Units (0) 10 2 2" xfId="671"/>
    <cellStyle name="Calc Units (0) 2" xfId="672"/>
    <cellStyle name="Calc Units (0) 2 2" xfId="673"/>
    <cellStyle name="Calc Units (0) 2 3" xfId="674"/>
    <cellStyle name="Calc Units (0) 3" xfId="675"/>
    <cellStyle name="Calc Units (0) 3 2" xfId="676"/>
    <cellStyle name="Calc Units (0) 3 3" xfId="677"/>
    <cellStyle name="Calc Units (0) 4" xfId="678"/>
    <cellStyle name="Calc Units (0) 4 2" xfId="679"/>
    <cellStyle name="Calc Units (0) 4 3" xfId="680"/>
    <cellStyle name="Calc Units (0) 5" xfId="681"/>
    <cellStyle name="Calc Units (0) 5 2" xfId="682"/>
    <cellStyle name="Calc Units (0) 5 3" xfId="683"/>
    <cellStyle name="Calc Units (0) 6" xfId="684"/>
    <cellStyle name="Calc Units (0) 6 2" xfId="685"/>
    <cellStyle name="Calc Units (0) 6 3" xfId="686"/>
    <cellStyle name="Calc Units (0) 7" xfId="687"/>
    <cellStyle name="Calc Units (0) 7 2" xfId="688"/>
    <cellStyle name="Calc Units (0) 7 3" xfId="689"/>
    <cellStyle name="Calc Units (0) 8" xfId="690"/>
    <cellStyle name="Calc Units (0) 8 2" xfId="691"/>
    <cellStyle name="Calc Units (0) 8 3" xfId="692"/>
    <cellStyle name="Calc Units (0) 9" xfId="693"/>
    <cellStyle name="Calc Units (0) 9 2" xfId="694"/>
    <cellStyle name="Calc Units (0) 9 3" xfId="695"/>
    <cellStyle name="Calc Units (1)" xfId="696"/>
    <cellStyle name="Calc Units (1) 10" xfId="697"/>
    <cellStyle name="Calc Units (1) 10 2" xfId="698"/>
    <cellStyle name="Calc Units (1) 10 2 2" xfId="699"/>
    <cellStyle name="Calc Units (1) 2" xfId="700"/>
    <cellStyle name="Calc Units (1) 2 2" xfId="701"/>
    <cellStyle name="Calc Units (1) 2 3" xfId="702"/>
    <cellStyle name="Calc Units (1) 3" xfId="703"/>
    <cellStyle name="Calc Units (1) 3 2" xfId="704"/>
    <cellStyle name="Calc Units (1) 3 3" xfId="705"/>
    <cellStyle name="Calc Units (1) 4" xfId="706"/>
    <cellStyle name="Calc Units (1) 4 2" xfId="707"/>
    <cellStyle name="Calc Units (1) 4 3" xfId="708"/>
    <cellStyle name="Calc Units (1) 5" xfId="709"/>
    <cellStyle name="Calc Units (1) 5 2" xfId="710"/>
    <cellStyle name="Calc Units (1) 5 3" xfId="711"/>
    <cellStyle name="Calc Units (1) 6" xfId="712"/>
    <cellStyle name="Calc Units (1) 6 2" xfId="713"/>
    <cellStyle name="Calc Units (1) 6 3" xfId="714"/>
    <cellStyle name="Calc Units (1) 7" xfId="715"/>
    <cellStyle name="Calc Units (1) 7 2" xfId="716"/>
    <cellStyle name="Calc Units (1) 7 3" xfId="717"/>
    <cellStyle name="Calc Units (1) 8" xfId="718"/>
    <cellStyle name="Calc Units (1) 8 2" xfId="719"/>
    <cellStyle name="Calc Units (1) 8 3" xfId="720"/>
    <cellStyle name="Calc Units (1) 9" xfId="721"/>
    <cellStyle name="Calc Units (1) 9 2" xfId="722"/>
    <cellStyle name="Calc Units (1) 9 3" xfId="723"/>
    <cellStyle name="Calc Units (2)" xfId="724"/>
    <cellStyle name="Calc Units (2) 10" xfId="725"/>
    <cellStyle name="Calc Units (2) 10 2" xfId="726"/>
    <cellStyle name="Calc Units (2) 10 2 2" xfId="727"/>
    <cellStyle name="Calc Units (2) 2" xfId="728"/>
    <cellStyle name="Calc Units (2) 2 2" xfId="729"/>
    <cellStyle name="Calc Units (2) 2 3" xfId="730"/>
    <cellStyle name="Calc Units (2) 3" xfId="731"/>
    <cellStyle name="Calc Units (2) 3 2" xfId="732"/>
    <cellStyle name="Calc Units (2) 3 3" xfId="733"/>
    <cellStyle name="Calc Units (2) 4" xfId="734"/>
    <cellStyle name="Calc Units (2) 4 2" xfId="735"/>
    <cellStyle name="Calc Units (2) 4 3" xfId="736"/>
    <cellStyle name="Calc Units (2) 5" xfId="737"/>
    <cellStyle name="Calc Units (2) 5 2" xfId="738"/>
    <cellStyle name="Calc Units (2) 5 3" xfId="739"/>
    <cellStyle name="Calc Units (2) 6" xfId="740"/>
    <cellStyle name="Calc Units (2) 6 2" xfId="741"/>
    <cellStyle name="Calc Units (2) 6 3" xfId="742"/>
    <cellStyle name="Calc Units (2) 7" xfId="743"/>
    <cellStyle name="Calc Units (2) 7 2" xfId="744"/>
    <cellStyle name="Calc Units (2) 7 3" xfId="745"/>
    <cellStyle name="Calc Units (2) 8" xfId="746"/>
    <cellStyle name="Calc Units (2) 8 2" xfId="747"/>
    <cellStyle name="Calc Units (2) 8 3" xfId="748"/>
    <cellStyle name="Calc Units (2) 9" xfId="749"/>
    <cellStyle name="Calc Units (2) 9 2" xfId="750"/>
    <cellStyle name="Calc Units (2) 9 3" xfId="751"/>
    <cellStyle name="Calc_2900 - Facilities" xfId="752"/>
    <cellStyle name="Calculation 10" xfId="753"/>
    <cellStyle name="Calculation 11" xfId="754"/>
    <cellStyle name="Calculation 12" xfId="755"/>
    <cellStyle name="Calculation 2" xfId="756"/>
    <cellStyle name="Calculation 2 2" xfId="757"/>
    <cellStyle name="Calculation 2 3" xfId="758"/>
    <cellStyle name="Calculation 3" xfId="759"/>
    <cellStyle name="Calculation 4" xfId="760"/>
    <cellStyle name="Calculation 5" xfId="761"/>
    <cellStyle name="Calculation 6" xfId="762"/>
    <cellStyle name="Calculation 7" xfId="763"/>
    <cellStyle name="Calculation 8" xfId="764"/>
    <cellStyle name="Calculation 9" xfId="765"/>
    <cellStyle name="Callum" xfId="766"/>
    <cellStyle name="CaseInput%0" xfId="767"/>
    <cellStyle name="CaseInput%0.00" xfId="768"/>
    <cellStyle name="CaseInputComma0" xfId="769"/>
    <cellStyle name="CaseInputComma0.0" xfId="770"/>
    <cellStyle name="CaseInputDate" xfId="771"/>
    <cellStyle name="CaseInputText" xfId="772"/>
    <cellStyle name="Check Cell 10" xfId="773"/>
    <cellStyle name="Check Cell 11" xfId="774"/>
    <cellStyle name="Check Cell 2" xfId="775"/>
    <cellStyle name="Check Cell 2 2 2 2" xfId="776"/>
    <cellStyle name="Check Cell 3" xfId="777"/>
    <cellStyle name="Check Cell 4" xfId="778"/>
    <cellStyle name="Check Cell 5" xfId="779"/>
    <cellStyle name="Check Cell 6" xfId="780"/>
    <cellStyle name="Check Cell 7" xfId="781"/>
    <cellStyle name="Check Cell 8" xfId="782"/>
    <cellStyle name="Check Cell 9" xfId="783"/>
    <cellStyle name="Column - Heading" xfId="784"/>
    <cellStyle name="ColumnHeader" xfId="785"/>
    <cellStyle name="Comma  - Style1" xfId="786"/>
    <cellStyle name="Comma  - Style1 10" xfId="787"/>
    <cellStyle name="Comma  - Style1 10 2" xfId="788"/>
    <cellStyle name="Comma  - Style1 11" xfId="789"/>
    <cellStyle name="Comma  - Style1 2" xfId="790"/>
    <cellStyle name="Comma  - Style1 2 2" xfId="791"/>
    <cellStyle name="Comma  - Style1 2 2 2" xfId="792"/>
    <cellStyle name="Comma  - Style1 2 3" xfId="793"/>
    <cellStyle name="Comma  - Style1 3" xfId="794"/>
    <cellStyle name="Comma  - Style1 3 2" xfId="795"/>
    <cellStyle name="Comma  - Style1 4" xfId="796"/>
    <cellStyle name="Comma  - Style1 4 2" xfId="797"/>
    <cellStyle name="Comma  - Style1 5" xfId="798"/>
    <cellStyle name="Comma  - Style1 5 2" xfId="799"/>
    <cellStyle name="Comma  - Style1 6" xfId="800"/>
    <cellStyle name="Comma  - Style1 6 2" xfId="801"/>
    <cellStyle name="Comma  - Style1 7" xfId="802"/>
    <cellStyle name="Comma  - Style1 7 2" xfId="803"/>
    <cellStyle name="Comma  - Style1 8" xfId="804"/>
    <cellStyle name="Comma  - Style1 8 2" xfId="805"/>
    <cellStyle name="Comma  - Style1 9" xfId="806"/>
    <cellStyle name="Comma  - Style1_NW-#30167400-v1-Revenue_Calc_Jan_11" xfId="807"/>
    <cellStyle name="Comma  - Style2" xfId="808"/>
    <cellStyle name="Comma  - Style2 10" xfId="809"/>
    <cellStyle name="Comma  - Style2 10 2" xfId="810"/>
    <cellStyle name="Comma  - Style2 11" xfId="811"/>
    <cellStyle name="Comma  - Style2 2" xfId="812"/>
    <cellStyle name="Comma  - Style2 2 2" xfId="813"/>
    <cellStyle name="Comma  - Style2 2 2 2" xfId="814"/>
    <cellStyle name="Comma  - Style2 2 3" xfId="815"/>
    <cellStyle name="Comma  - Style2 3" xfId="816"/>
    <cellStyle name="Comma  - Style2 3 2" xfId="817"/>
    <cellStyle name="Comma  - Style2 4" xfId="818"/>
    <cellStyle name="Comma  - Style2 4 2" xfId="819"/>
    <cellStyle name="Comma  - Style2 5" xfId="820"/>
    <cellStyle name="Comma  - Style2 5 2" xfId="821"/>
    <cellStyle name="Comma  - Style2 6" xfId="822"/>
    <cellStyle name="Comma  - Style2 6 2" xfId="823"/>
    <cellStyle name="Comma  - Style2 7" xfId="824"/>
    <cellStyle name="Comma  - Style2 7 2" xfId="825"/>
    <cellStyle name="Comma  - Style2 8" xfId="826"/>
    <cellStyle name="Comma  - Style2 8 2" xfId="827"/>
    <cellStyle name="Comma  - Style2 9" xfId="828"/>
    <cellStyle name="Comma  - Style2_NW-#30167400-v1-Revenue_Calc_Jan_11" xfId="829"/>
    <cellStyle name="Comma  - Style3" xfId="830"/>
    <cellStyle name="Comma  - Style3 10" xfId="831"/>
    <cellStyle name="Comma  - Style3 10 2" xfId="832"/>
    <cellStyle name="Comma  - Style3 11" xfId="833"/>
    <cellStyle name="Comma  - Style3 2" xfId="834"/>
    <cellStyle name="Comma  - Style3 2 2" xfId="835"/>
    <cellStyle name="Comma  - Style3 2 2 2" xfId="836"/>
    <cellStyle name="Comma  - Style3 2 3" xfId="837"/>
    <cellStyle name="Comma  - Style3 3" xfId="838"/>
    <cellStyle name="Comma  - Style3 3 2" xfId="839"/>
    <cellStyle name="Comma  - Style3 4" xfId="840"/>
    <cellStyle name="Comma  - Style3 4 2" xfId="841"/>
    <cellStyle name="Comma  - Style3 5" xfId="842"/>
    <cellStyle name="Comma  - Style3 5 2" xfId="843"/>
    <cellStyle name="Comma  - Style3 6" xfId="844"/>
    <cellStyle name="Comma  - Style3 6 2" xfId="845"/>
    <cellStyle name="Comma  - Style3 7" xfId="846"/>
    <cellStyle name="Comma  - Style3 7 2" xfId="847"/>
    <cellStyle name="Comma  - Style3 8" xfId="848"/>
    <cellStyle name="Comma  - Style3 8 2" xfId="849"/>
    <cellStyle name="Comma  - Style3 9" xfId="850"/>
    <cellStyle name="Comma  - Style3_NW-#30167400-v1-Revenue_Calc_Jan_11" xfId="851"/>
    <cellStyle name="Comma  - Style4" xfId="852"/>
    <cellStyle name="Comma  - Style4 10" xfId="853"/>
    <cellStyle name="Comma  - Style4 10 2" xfId="854"/>
    <cellStyle name="Comma  - Style4 11" xfId="855"/>
    <cellStyle name="Comma  - Style4 2" xfId="856"/>
    <cellStyle name="Comma  - Style4 2 2" xfId="857"/>
    <cellStyle name="Comma  - Style4 2 2 2" xfId="858"/>
    <cellStyle name="Comma  - Style4 2 3" xfId="859"/>
    <cellStyle name="Comma  - Style4 3" xfId="860"/>
    <cellStyle name="Comma  - Style4 3 2" xfId="861"/>
    <cellStyle name="Comma  - Style4 4" xfId="862"/>
    <cellStyle name="Comma  - Style4 4 2" xfId="863"/>
    <cellStyle name="Comma  - Style4 5" xfId="864"/>
    <cellStyle name="Comma  - Style4 5 2" xfId="865"/>
    <cellStyle name="Comma  - Style4 6" xfId="866"/>
    <cellStyle name="Comma  - Style4 6 2" xfId="867"/>
    <cellStyle name="Comma  - Style4 7" xfId="868"/>
    <cellStyle name="Comma  - Style4 7 2" xfId="869"/>
    <cellStyle name="Comma  - Style4 8" xfId="870"/>
    <cellStyle name="Comma  - Style4 8 2" xfId="871"/>
    <cellStyle name="Comma  - Style4 9" xfId="872"/>
    <cellStyle name="Comma  - Style4_NW-#30167400-v1-Revenue_Calc_Jan_11" xfId="873"/>
    <cellStyle name="Comma  - Style5" xfId="874"/>
    <cellStyle name="Comma  - Style5 10" xfId="875"/>
    <cellStyle name="Comma  - Style5 10 2" xfId="876"/>
    <cellStyle name="Comma  - Style5 11" xfId="877"/>
    <cellStyle name="Comma  - Style5 2" xfId="878"/>
    <cellStyle name="Comma  - Style5 2 2" xfId="879"/>
    <cellStyle name="Comma  - Style5 2 2 2" xfId="880"/>
    <cellStyle name="Comma  - Style5 2 3" xfId="881"/>
    <cellStyle name="Comma  - Style5 3" xfId="882"/>
    <cellStyle name="Comma  - Style5 3 2" xfId="883"/>
    <cellStyle name="Comma  - Style5 4" xfId="884"/>
    <cellStyle name="Comma  - Style5 4 2" xfId="885"/>
    <cellStyle name="Comma  - Style5 5" xfId="886"/>
    <cellStyle name="Comma  - Style5 5 2" xfId="887"/>
    <cellStyle name="Comma  - Style5 6" xfId="888"/>
    <cellStyle name="Comma  - Style5 6 2" xfId="889"/>
    <cellStyle name="Comma  - Style5 7" xfId="890"/>
    <cellStyle name="Comma  - Style5 7 2" xfId="891"/>
    <cellStyle name="Comma  - Style5 8" xfId="892"/>
    <cellStyle name="Comma  - Style5 8 2" xfId="893"/>
    <cellStyle name="Comma  - Style5 9" xfId="894"/>
    <cellStyle name="Comma  - Style5_NW-#30167400-v1-Revenue_Calc_Jan_11" xfId="895"/>
    <cellStyle name="Comma  - Style6" xfId="896"/>
    <cellStyle name="Comma  - Style6 10" xfId="897"/>
    <cellStyle name="Comma  - Style6 10 2" xfId="898"/>
    <cellStyle name="Comma  - Style6 11" xfId="899"/>
    <cellStyle name="Comma  - Style6 2" xfId="900"/>
    <cellStyle name="Comma  - Style6 2 2" xfId="901"/>
    <cellStyle name="Comma  - Style6 2 2 2" xfId="902"/>
    <cellStyle name="Comma  - Style6 2 3" xfId="903"/>
    <cellStyle name="Comma  - Style6 3" xfId="904"/>
    <cellStyle name="Comma  - Style6 3 2" xfId="905"/>
    <cellStyle name="Comma  - Style6 4" xfId="906"/>
    <cellStyle name="Comma  - Style6 4 2" xfId="907"/>
    <cellStyle name="Comma  - Style6 5" xfId="908"/>
    <cellStyle name="Comma  - Style6 5 2" xfId="909"/>
    <cellStyle name="Comma  - Style6 6" xfId="910"/>
    <cellStyle name="Comma  - Style6 6 2" xfId="911"/>
    <cellStyle name="Comma  - Style6 7" xfId="912"/>
    <cellStyle name="Comma  - Style6 7 2" xfId="913"/>
    <cellStyle name="Comma  - Style6 8" xfId="914"/>
    <cellStyle name="Comma  - Style6 8 2" xfId="915"/>
    <cellStyle name="Comma  - Style6 9" xfId="916"/>
    <cellStyle name="Comma  - Style6_NW-#30167400-v1-Revenue_Calc_Jan_11" xfId="917"/>
    <cellStyle name="Comma  - Style7" xfId="918"/>
    <cellStyle name="Comma  - Style7 10" xfId="919"/>
    <cellStyle name="Comma  - Style7 10 2" xfId="920"/>
    <cellStyle name="Comma  - Style7 11" xfId="921"/>
    <cellStyle name="Comma  - Style7 2" xfId="922"/>
    <cellStyle name="Comma  - Style7 2 2" xfId="923"/>
    <cellStyle name="Comma  - Style7 2 2 2" xfId="924"/>
    <cellStyle name="Comma  - Style7 2 3" xfId="925"/>
    <cellStyle name="Comma  - Style7 3" xfId="926"/>
    <cellStyle name="Comma  - Style7 3 2" xfId="927"/>
    <cellStyle name="Comma  - Style7 4" xfId="928"/>
    <cellStyle name="Comma  - Style7 4 2" xfId="929"/>
    <cellStyle name="Comma  - Style7 5" xfId="930"/>
    <cellStyle name="Comma  - Style7 5 2" xfId="931"/>
    <cellStyle name="Comma  - Style7 6" xfId="932"/>
    <cellStyle name="Comma  - Style7 6 2" xfId="933"/>
    <cellStyle name="Comma  - Style7 7" xfId="934"/>
    <cellStyle name="Comma  - Style7 7 2" xfId="935"/>
    <cellStyle name="Comma  - Style7 8" xfId="936"/>
    <cellStyle name="Comma  - Style7 8 2" xfId="937"/>
    <cellStyle name="Comma  - Style7 9" xfId="938"/>
    <cellStyle name="Comma  - Style7_NW-#30167400-v1-Revenue_Calc_Jan_11" xfId="939"/>
    <cellStyle name="Comma  - Style8" xfId="940"/>
    <cellStyle name="Comma  - Style8 10" xfId="941"/>
    <cellStyle name="Comma  - Style8 10 2" xfId="942"/>
    <cellStyle name="Comma  - Style8 11" xfId="943"/>
    <cellStyle name="Comma  - Style8 2" xfId="944"/>
    <cellStyle name="Comma  - Style8 2 2" xfId="945"/>
    <cellStyle name="Comma  - Style8 2 2 2" xfId="946"/>
    <cellStyle name="Comma  - Style8 2 3" xfId="947"/>
    <cellStyle name="Comma  - Style8 3" xfId="948"/>
    <cellStyle name="Comma  - Style8 3 2" xfId="949"/>
    <cellStyle name="Comma  - Style8 4" xfId="950"/>
    <cellStyle name="Comma  - Style8 4 2" xfId="951"/>
    <cellStyle name="Comma  - Style8 5" xfId="952"/>
    <cellStyle name="Comma  - Style8 5 2" xfId="953"/>
    <cellStyle name="Comma  - Style8 6" xfId="954"/>
    <cellStyle name="Comma  - Style8 6 2" xfId="955"/>
    <cellStyle name="Comma  - Style8 7" xfId="956"/>
    <cellStyle name="Comma  - Style8 7 2" xfId="957"/>
    <cellStyle name="Comma  - Style8 8" xfId="958"/>
    <cellStyle name="Comma  - Style8 8 2" xfId="959"/>
    <cellStyle name="Comma  - Style8 9" xfId="960"/>
    <cellStyle name="Comma  - Style8_NW-#30167400-v1-Revenue_Calc_Jan_11" xfId="961"/>
    <cellStyle name="Comma [0] U" xfId="962"/>
    <cellStyle name="Comma [0]7Z_87C" xfId="963"/>
    <cellStyle name="Comma [00]" xfId="964"/>
    <cellStyle name="Comma [00] 10" xfId="965"/>
    <cellStyle name="Comma [00] 10 2" xfId="966"/>
    <cellStyle name="Comma [00] 10 2 2" xfId="967"/>
    <cellStyle name="Comma [00] 2" xfId="968"/>
    <cellStyle name="Comma [00] 2 2" xfId="969"/>
    <cellStyle name="Comma [00] 2 3" xfId="970"/>
    <cellStyle name="Comma [00] 3" xfId="971"/>
    <cellStyle name="Comma [00] 3 2" xfId="972"/>
    <cellStyle name="Comma [00] 3 3" xfId="973"/>
    <cellStyle name="Comma [00] 4" xfId="974"/>
    <cellStyle name="Comma [00] 4 2" xfId="975"/>
    <cellStyle name="Comma [00] 4 3" xfId="976"/>
    <cellStyle name="Comma [00] 5" xfId="977"/>
    <cellStyle name="Comma [00] 5 2" xfId="978"/>
    <cellStyle name="Comma [00] 5 3" xfId="979"/>
    <cellStyle name="Comma [00] 6" xfId="980"/>
    <cellStyle name="Comma [00] 6 2" xfId="981"/>
    <cellStyle name="Comma [00] 6 3" xfId="982"/>
    <cellStyle name="Comma [00] 7" xfId="983"/>
    <cellStyle name="Comma [00] 7 2" xfId="984"/>
    <cellStyle name="Comma [00] 7 3" xfId="985"/>
    <cellStyle name="Comma [00] 8" xfId="986"/>
    <cellStyle name="Comma [00] 8 2" xfId="987"/>
    <cellStyle name="Comma [00] 8 3" xfId="988"/>
    <cellStyle name="Comma [00] 9" xfId="989"/>
    <cellStyle name="Comma [00] 9 2" xfId="990"/>
    <cellStyle name="Comma [00] 9 3" xfId="991"/>
    <cellStyle name="Comma [2]" xfId="992"/>
    <cellStyle name="Comma 0" xfId="993"/>
    <cellStyle name="Comma 1" xfId="994"/>
    <cellStyle name="Comma 1 2" xfId="995"/>
    <cellStyle name="Comma 10" xfId="996"/>
    <cellStyle name="Comma 11" xfId="997"/>
    <cellStyle name="Comma 11 2" xfId="998"/>
    <cellStyle name="Comma 12" xfId="999"/>
    <cellStyle name="Comma 12 2" xfId="1000"/>
    <cellStyle name="Comma 12 2 2" xfId="1001"/>
    <cellStyle name="Comma 12 3" xfId="1002"/>
    <cellStyle name="Comma 12 4" xfId="1003"/>
    <cellStyle name="Comma 121" xfId="1004"/>
    <cellStyle name="Comma 13" xfId="1005"/>
    <cellStyle name="Comma 13 2" xfId="1006"/>
    <cellStyle name="Comma 13 2 2" xfId="1007"/>
    <cellStyle name="Comma 13 3" xfId="1008"/>
    <cellStyle name="Comma 14" xfId="1009"/>
    <cellStyle name="Comma 14 2" xfId="1010"/>
    <cellStyle name="Comma 14 2 2" xfId="1011"/>
    <cellStyle name="Comma 14 3" xfId="1012"/>
    <cellStyle name="Comma 15" xfId="1013"/>
    <cellStyle name="Comma 15 2" xfId="1014"/>
    <cellStyle name="Comma 15 2 2" xfId="1015"/>
    <cellStyle name="Comma 15 3" xfId="1016"/>
    <cellStyle name="Comma 16" xfId="1017"/>
    <cellStyle name="Comma 16 2" xfId="1018"/>
    <cellStyle name="Comma 16 2 2" xfId="1019"/>
    <cellStyle name="Comma 16 3" xfId="1020"/>
    <cellStyle name="Comma 17" xfId="1021"/>
    <cellStyle name="Comma 17 2" xfId="1022"/>
    <cellStyle name="Comma 17 2 2" xfId="1023"/>
    <cellStyle name="Comma 17 3" xfId="1024"/>
    <cellStyle name="Comma 18" xfId="1025"/>
    <cellStyle name="Comma 18 2" xfId="1026"/>
    <cellStyle name="Comma 18 3" xfId="1027"/>
    <cellStyle name="Comma 18 4" xfId="1028"/>
    <cellStyle name="Comma 19" xfId="1029"/>
    <cellStyle name="Comma 19 2" xfId="1030"/>
    <cellStyle name="Comma 19 3" xfId="1031"/>
    <cellStyle name="Comma 19 4" xfId="1032"/>
    <cellStyle name="Comma 2" xfId="1033"/>
    <cellStyle name="Comma 2 10" xfId="1034"/>
    <cellStyle name="Comma 2 11" xfId="1035"/>
    <cellStyle name="Comma 2 12" xfId="1036"/>
    <cellStyle name="Comma 2 13" xfId="1037"/>
    <cellStyle name="Comma 2 2" xfId="1038"/>
    <cellStyle name="Comma 2 2 2" xfId="1039"/>
    <cellStyle name="Comma 2 2 3" xfId="1040"/>
    <cellStyle name="Comma 2 2 4" xfId="1041"/>
    <cellStyle name="Comma 2 2_Corporate Allocators" xfId="1042"/>
    <cellStyle name="Comma 2 3" xfId="1043"/>
    <cellStyle name="Comma 2 3 2" xfId="1044"/>
    <cellStyle name="Comma 2 3 3" xfId="1045"/>
    <cellStyle name="Comma 2 4" xfId="1046"/>
    <cellStyle name="Comma 2 4 2" xfId="1047"/>
    <cellStyle name="Comma 2 5" xfId="1048"/>
    <cellStyle name="Comma 2 6" xfId="1049"/>
    <cellStyle name="Comma 2 7" xfId="1050"/>
    <cellStyle name="Comma 2 8" xfId="1051"/>
    <cellStyle name="Comma 2 9" xfId="1052"/>
    <cellStyle name="Comma 2_Corporate Allocators" xfId="1053"/>
    <cellStyle name="Comma 20" xfId="1054"/>
    <cellStyle name="Comma 20 2" xfId="1055"/>
    <cellStyle name="Comma 20 3" xfId="1056"/>
    <cellStyle name="Comma 20 4" xfId="1057"/>
    <cellStyle name="Comma 21" xfId="1058"/>
    <cellStyle name="Comma 21 2" xfId="1059"/>
    <cellStyle name="Comma 21 3" xfId="1060"/>
    <cellStyle name="Comma 21 4" xfId="1061"/>
    <cellStyle name="Comma 22" xfId="1062"/>
    <cellStyle name="Comma 23" xfId="1063"/>
    <cellStyle name="Comma 24" xfId="1064"/>
    <cellStyle name="Comma 25" xfId="1065"/>
    <cellStyle name="Comma 26" xfId="1066"/>
    <cellStyle name="Comma 26 2" xfId="1067"/>
    <cellStyle name="Comma 27" xfId="1068"/>
    <cellStyle name="Comma 28" xfId="1069"/>
    <cellStyle name="Comma 29" xfId="1070"/>
    <cellStyle name="Comma 3" xfId="1071"/>
    <cellStyle name="Comma 3 2" xfId="1072"/>
    <cellStyle name="Comma 3 2 2" xfId="1073"/>
    <cellStyle name="Comma 3 2 3" xfId="1074"/>
    <cellStyle name="Comma 3 2_Corporate Allocators" xfId="1075"/>
    <cellStyle name="Comma 3 3" xfId="1076"/>
    <cellStyle name="Comma 3 3 2" xfId="1077"/>
    <cellStyle name="Comma 3 3 3" xfId="1078"/>
    <cellStyle name="Comma 3 4" xfId="1079"/>
    <cellStyle name="Comma 3 4 2" xfId="1080"/>
    <cellStyle name="Comma 3 5" xfId="1081"/>
    <cellStyle name="Comma 3 6" xfId="1082"/>
    <cellStyle name="Comma 3 7" xfId="1083"/>
    <cellStyle name="Comma 3 8" xfId="1084"/>
    <cellStyle name="Comma 3 9" xfId="1085"/>
    <cellStyle name="Comma 3_Corporate Allocators" xfId="1086"/>
    <cellStyle name="Comma 30" xfId="1087"/>
    <cellStyle name="Comma 31" xfId="1088"/>
    <cellStyle name="Comma 32" xfId="1089"/>
    <cellStyle name="Comma 33" xfId="1090"/>
    <cellStyle name="Comma 34" xfId="1091"/>
    <cellStyle name="Comma 35" xfId="1092"/>
    <cellStyle name="Comma 35 2" xfId="1093"/>
    <cellStyle name="Comma 36" xfId="1094"/>
    <cellStyle name="Comma 36 2" xfId="1095"/>
    <cellStyle name="Comma 37" xfId="1096"/>
    <cellStyle name="Comma 37 2" xfId="1097"/>
    <cellStyle name="Comma 38" xfId="1098"/>
    <cellStyle name="Comma 38 2" xfId="1099"/>
    <cellStyle name="Comma 39" xfId="1100"/>
    <cellStyle name="Comma 4" xfId="1101"/>
    <cellStyle name="Comma 4 2" xfId="1102"/>
    <cellStyle name="Comma 4 2 2" xfId="1103"/>
    <cellStyle name="Comma 4 3" xfId="1104"/>
    <cellStyle name="Comma 4 3 2" xfId="1105"/>
    <cellStyle name="Comma 4 4" xfId="1106"/>
    <cellStyle name="Comma 4_Corporate Allocators" xfId="1107"/>
    <cellStyle name="Comma 40" xfId="1108"/>
    <cellStyle name="Comma 41" xfId="1109"/>
    <cellStyle name="Comma 41 2" xfId="1110"/>
    <cellStyle name="Comma 42" xfId="1111"/>
    <cellStyle name="Comma 42 2" xfId="1112"/>
    <cellStyle name="Comma 43" xfId="1113"/>
    <cellStyle name="Comma 44" xfId="1114"/>
    <cellStyle name="Comma 45" xfId="1115"/>
    <cellStyle name="Comma 46" xfId="1116"/>
    <cellStyle name="Comma 47" xfId="1117"/>
    <cellStyle name="Comma 48" xfId="1118"/>
    <cellStyle name="Comma 49" xfId="1119"/>
    <cellStyle name="Comma 5" xfId="1120"/>
    <cellStyle name="Comma 5 2" xfId="1121"/>
    <cellStyle name="Comma 5 3" xfId="1122"/>
    <cellStyle name="Comma 5 4" xfId="1123"/>
    <cellStyle name="Comma 5 5" xfId="1124"/>
    <cellStyle name="Comma 50" xfId="1125"/>
    <cellStyle name="Comma 51" xfId="1126"/>
    <cellStyle name="Comma 52" xfId="1127"/>
    <cellStyle name="Comma 53" xfId="1128"/>
    <cellStyle name="Comma 54" xfId="1129"/>
    <cellStyle name="Comma 55" xfId="1130"/>
    <cellStyle name="Comma 56" xfId="1131"/>
    <cellStyle name="Comma 57" xfId="1132"/>
    <cellStyle name="Comma 58" xfId="1133"/>
    <cellStyle name="Comma 59" xfId="1134"/>
    <cellStyle name="Comma 6" xfId="1135"/>
    <cellStyle name="Comma 6 2" xfId="1136"/>
    <cellStyle name="Comma 6 3" xfId="1137"/>
    <cellStyle name="Comma 6 4" xfId="1138"/>
    <cellStyle name="Comma 6 5" xfId="1139"/>
    <cellStyle name="Comma 6 6" xfId="1140"/>
    <cellStyle name="Comma 60" xfId="1141"/>
    <cellStyle name="Comma 61" xfId="1142"/>
    <cellStyle name="Comma 62" xfId="1143"/>
    <cellStyle name="Comma 63" xfId="1144"/>
    <cellStyle name="Comma 64" xfId="1145"/>
    <cellStyle name="Comma 65" xfId="1146"/>
    <cellStyle name="Comma 66" xfId="1147"/>
    <cellStyle name="Comma 66 2" xfId="1148"/>
    <cellStyle name="Comma 67" xfId="1149"/>
    <cellStyle name="Comma 68" xfId="1150"/>
    <cellStyle name="Comma 69" xfId="1151"/>
    <cellStyle name="Comma 7" xfId="1152"/>
    <cellStyle name="Comma 7 2" xfId="1153"/>
    <cellStyle name="Comma 7 3" xfId="1154"/>
    <cellStyle name="Comma 7 4" xfId="1155"/>
    <cellStyle name="Comma 7 5" xfId="1156"/>
    <cellStyle name="Comma 8" xfId="1157"/>
    <cellStyle name="Comma 8 2" xfId="1158"/>
    <cellStyle name="Comma 8 3" xfId="1159"/>
    <cellStyle name="Comma 8 4" xfId="1160"/>
    <cellStyle name="Comma 8 5" xfId="1161"/>
    <cellStyle name="Comma 9" xfId="1162"/>
    <cellStyle name="Comma 9 2" xfId="1163"/>
    <cellStyle name="Comma0" xfId="1164"/>
    <cellStyle name="Currency [0] U" xfId="1165"/>
    <cellStyle name="Currency [00]" xfId="1166"/>
    <cellStyle name="Currency [00] 10" xfId="1167"/>
    <cellStyle name="Currency [00] 10 2" xfId="1168"/>
    <cellStyle name="Currency [00] 10 2 2" xfId="1169"/>
    <cellStyle name="Currency [00] 2" xfId="1170"/>
    <cellStyle name="Currency [00] 2 2" xfId="1171"/>
    <cellStyle name="Currency [00] 2 3" xfId="1172"/>
    <cellStyle name="Currency [00] 3" xfId="1173"/>
    <cellStyle name="Currency [00] 3 2" xfId="1174"/>
    <cellStyle name="Currency [00] 3 3" xfId="1175"/>
    <cellStyle name="Currency [00] 4" xfId="1176"/>
    <cellStyle name="Currency [00] 4 2" xfId="1177"/>
    <cellStyle name="Currency [00] 4 3" xfId="1178"/>
    <cellStyle name="Currency [00] 5" xfId="1179"/>
    <cellStyle name="Currency [00] 5 2" xfId="1180"/>
    <cellStyle name="Currency [00] 5 3" xfId="1181"/>
    <cellStyle name="Currency [00] 6" xfId="1182"/>
    <cellStyle name="Currency [00] 6 2" xfId="1183"/>
    <cellStyle name="Currency [00] 6 3" xfId="1184"/>
    <cellStyle name="Currency [00] 7" xfId="1185"/>
    <cellStyle name="Currency [00] 7 2" xfId="1186"/>
    <cellStyle name="Currency [00] 7 3" xfId="1187"/>
    <cellStyle name="Currency [00] 8" xfId="1188"/>
    <cellStyle name="Currency [00] 8 2" xfId="1189"/>
    <cellStyle name="Currency [00] 8 3" xfId="1190"/>
    <cellStyle name="Currency [00] 9" xfId="1191"/>
    <cellStyle name="Currency [00] 9 2" xfId="1192"/>
    <cellStyle name="Currency [00] 9 3" xfId="1193"/>
    <cellStyle name="Currency [2]" xfId="1194"/>
    <cellStyle name="Currency [2] 2" xfId="1195"/>
    <cellStyle name="Currency [2] U" xfId="1196"/>
    <cellStyle name="Currency [2]_2900 - Facilities" xfId="1197"/>
    <cellStyle name="Currency 10" xfId="1198"/>
    <cellStyle name="Currency 10 2" xfId="1199"/>
    <cellStyle name="Currency 10 2 2" xfId="1200"/>
    <cellStyle name="Currency 10 3" xfId="1201"/>
    <cellStyle name="Currency 11" xfId="1202"/>
    <cellStyle name="Currency 11 2" xfId="1203"/>
    <cellStyle name="Currency 11 2 2" xfId="1204"/>
    <cellStyle name="Currency 11 2 3" xfId="1205"/>
    <cellStyle name="Currency 11 3" xfId="1206"/>
    <cellStyle name="Currency 11 4" xfId="1207"/>
    <cellStyle name="Currency 12" xfId="1208"/>
    <cellStyle name="Currency 12 2" xfId="1209"/>
    <cellStyle name="Currency 12 2 2" xfId="1210"/>
    <cellStyle name="Currency 12 3" xfId="1211"/>
    <cellStyle name="Currency 13" xfId="1212"/>
    <cellStyle name="Currency 13 2" xfId="1213"/>
    <cellStyle name="Currency 13 3" xfId="1214"/>
    <cellStyle name="Currency 13 4" xfId="1215"/>
    <cellStyle name="Currency 14" xfId="1216"/>
    <cellStyle name="Currency 14 2" xfId="1217"/>
    <cellStyle name="Currency 14 3" xfId="1218"/>
    <cellStyle name="Currency 14 4" xfId="1219"/>
    <cellStyle name="Currency 15" xfId="1220"/>
    <cellStyle name="Currency 15 2" xfId="1221"/>
    <cellStyle name="Currency 15 3" xfId="1222"/>
    <cellStyle name="Currency 15 4" xfId="1223"/>
    <cellStyle name="Currency 16" xfId="1224"/>
    <cellStyle name="Currency 16 2" xfId="1225"/>
    <cellStyle name="Currency 16 3" xfId="1226"/>
    <cellStyle name="Currency 16 4" xfId="1227"/>
    <cellStyle name="Currency 17" xfId="1228"/>
    <cellStyle name="Currency 18" xfId="1229"/>
    <cellStyle name="Currency 19" xfId="1230"/>
    <cellStyle name="Currency 2" xfId="1231"/>
    <cellStyle name="Currency 2 2" xfId="1232"/>
    <cellStyle name="Currency 2 2 2" xfId="1233"/>
    <cellStyle name="Currency 2 2 2 2" xfId="1234"/>
    <cellStyle name="Currency 2 2 3" xfId="1235"/>
    <cellStyle name="Currency 2 2 4" xfId="1236"/>
    <cellStyle name="Currency 2 3" xfId="1237"/>
    <cellStyle name="Currency 2 3 2" xfId="1238"/>
    <cellStyle name="Currency 2 4" xfId="1239"/>
    <cellStyle name="Currency 2 5" xfId="1240"/>
    <cellStyle name="Currency 2 6" xfId="1241"/>
    <cellStyle name="Currency 20" xfId="1242"/>
    <cellStyle name="Currency 21" xfId="1243"/>
    <cellStyle name="Currency 22" xfId="1244"/>
    <cellStyle name="Currency 23" xfId="1245"/>
    <cellStyle name="Currency 23 2" xfId="1246"/>
    <cellStyle name="Currency 24" xfId="1247"/>
    <cellStyle name="Currency 25" xfId="1248"/>
    <cellStyle name="Currency 26" xfId="1249"/>
    <cellStyle name="Currency 27" xfId="1250"/>
    <cellStyle name="Currency 28" xfId="1251"/>
    <cellStyle name="Currency 29" xfId="1252"/>
    <cellStyle name="Currency 3" xfId="1253"/>
    <cellStyle name="Currency 3 2" xfId="1254"/>
    <cellStyle name="Currency 3 2 2" xfId="1255"/>
    <cellStyle name="Currency 3 2 3" xfId="1256"/>
    <cellStyle name="Currency 3 3" xfId="1257"/>
    <cellStyle name="Currency 3 3 2" xfId="1258"/>
    <cellStyle name="Currency 3 4" xfId="1259"/>
    <cellStyle name="Currency 3 5" xfId="1260"/>
    <cellStyle name="Currency 30" xfId="1261"/>
    <cellStyle name="Currency 31" xfId="1262"/>
    <cellStyle name="Currency 32" xfId="1263"/>
    <cellStyle name="Currency 33" xfId="1264"/>
    <cellStyle name="Currency 34" xfId="1265"/>
    <cellStyle name="Currency 35" xfId="1266"/>
    <cellStyle name="Currency 35 2" xfId="1267"/>
    <cellStyle name="Currency 36" xfId="1268"/>
    <cellStyle name="Currency 36 2" xfId="1269"/>
    <cellStyle name="Currency 37" xfId="1270"/>
    <cellStyle name="Currency 37 2" xfId="1271"/>
    <cellStyle name="Currency 38" xfId="1272"/>
    <cellStyle name="Currency 38 2" xfId="1273"/>
    <cellStyle name="Currency 39" xfId="1274"/>
    <cellStyle name="Currency 4" xfId="1275"/>
    <cellStyle name="Currency 4 2" xfId="1276"/>
    <cellStyle name="Currency 4 3" xfId="1277"/>
    <cellStyle name="Currency 40" xfId="1278"/>
    <cellStyle name="Currency 41" xfId="1279"/>
    <cellStyle name="Currency 41 2" xfId="1280"/>
    <cellStyle name="Currency 42" xfId="1281"/>
    <cellStyle name="Currency 42 2" xfId="1282"/>
    <cellStyle name="Currency 43" xfId="1283"/>
    <cellStyle name="Currency 44" xfId="1284"/>
    <cellStyle name="Currency 45" xfId="1285"/>
    <cellStyle name="Currency 46" xfId="1286"/>
    <cellStyle name="Currency 47" xfId="1287"/>
    <cellStyle name="Currency 48" xfId="1288"/>
    <cellStyle name="Currency 49" xfId="1289"/>
    <cellStyle name="Currency 5" xfId="1290"/>
    <cellStyle name="Currency 5 2" xfId="1291"/>
    <cellStyle name="Currency 50" xfId="1292"/>
    <cellStyle name="Currency 51" xfId="1293"/>
    <cellStyle name="Currency 52" xfId="1294"/>
    <cellStyle name="Currency 53" xfId="1295"/>
    <cellStyle name="Currency 54" xfId="1296"/>
    <cellStyle name="Currency 55" xfId="1297"/>
    <cellStyle name="Currency 56" xfId="1298"/>
    <cellStyle name="Currency 57" xfId="1299"/>
    <cellStyle name="Currency 58" xfId="1300"/>
    <cellStyle name="Currency 59" xfId="1301"/>
    <cellStyle name="Currency 6" xfId="1302"/>
    <cellStyle name="Currency 6 2" xfId="1303"/>
    <cellStyle name="Currency 6 2 2" xfId="1304"/>
    <cellStyle name="Currency 6 3" xfId="1305"/>
    <cellStyle name="Currency 60" xfId="1306"/>
    <cellStyle name="Currency 61" xfId="1307"/>
    <cellStyle name="Currency 7" xfId="1308"/>
    <cellStyle name="Currency 7 2" xfId="1309"/>
    <cellStyle name="Currency 7 2 2" xfId="1310"/>
    <cellStyle name="Currency 7 3" xfId="1311"/>
    <cellStyle name="Currency 8" xfId="1312"/>
    <cellStyle name="Currency 8 2" xfId="1313"/>
    <cellStyle name="Currency 8 2 2" xfId="1314"/>
    <cellStyle name="Currency 8 3" xfId="1315"/>
    <cellStyle name="Currency 9" xfId="1316"/>
    <cellStyle name="Currency 9 2" xfId="1317"/>
    <cellStyle name="Currency 9 2 2" xfId="1318"/>
    <cellStyle name="Currency 9 3" xfId="1319"/>
    <cellStyle name="Currency 9 4" xfId="1320"/>
    <cellStyle name="D4_B8B1_005004B79812_.wvu.PrintTitlest" xfId="1321"/>
    <cellStyle name="Date" xfId="1322"/>
    <cellStyle name="Date [1 Dec 01]" xfId="1323"/>
    <cellStyle name="Date [1 Dec 01] 2" xfId="1324"/>
    <cellStyle name="Date [1 Dec 01]_Corporate Allocators" xfId="1325"/>
    <cellStyle name="Date [31 Dec 2000]" xfId="1326"/>
    <cellStyle name="Date [31/12/02]" xfId="1327"/>
    <cellStyle name="Date [Dec 00]" xfId="1328"/>
    <cellStyle name="Date 2" xfId="1329"/>
    <cellStyle name="Date 2 2" xfId="1330"/>
    <cellStyle name="Date Short" xfId="1331"/>
    <cellStyle name="Date Short 10" xfId="1332"/>
    <cellStyle name="Date Short 10 2" xfId="1333"/>
    <cellStyle name="Date Short 10 2 2" xfId="1334"/>
    <cellStyle name="Date Short 2" xfId="1335"/>
    <cellStyle name="Date Short 2 2" xfId="1336"/>
    <cellStyle name="Date Short 3" xfId="1337"/>
    <cellStyle name="Date Short 3 2" xfId="1338"/>
    <cellStyle name="Date Short 4" xfId="1339"/>
    <cellStyle name="Date Short 4 2" xfId="1340"/>
    <cellStyle name="Date Short 5" xfId="1341"/>
    <cellStyle name="Date Short 5 2" xfId="1342"/>
    <cellStyle name="Date Short 6" xfId="1343"/>
    <cellStyle name="Date Short 6 2" xfId="1344"/>
    <cellStyle name="Date Short 7" xfId="1345"/>
    <cellStyle name="Date Short 7 2" xfId="1346"/>
    <cellStyle name="Date Short 8" xfId="1347"/>
    <cellStyle name="Date Short 8 2" xfId="1348"/>
    <cellStyle name="Date Short 9" xfId="1349"/>
    <cellStyle name="Date Short 9 2" xfId="1350"/>
    <cellStyle name="Date U" xfId="1351"/>
    <cellStyle name="Date_20061023 IDOF New Model" xfId="1352"/>
    <cellStyle name="Decimal [0]" xfId="1353"/>
    <cellStyle name="Decimal [0] 2" xfId="1354"/>
    <cellStyle name="Decimal [0]_Corporate Allocators" xfId="1355"/>
    <cellStyle name="Decimal [2]" xfId="1356"/>
    <cellStyle name="Decimal [2] 2" xfId="1357"/>
    <cellStyle name="Decimal [2] U" xfId="1358"/>
    <cellStyle name="Decimal [2]_2900 - Facilities" xfId="1359"/>
    <cellStyle name="Decimal [3]" xfId="1360"/>
    <cellStyle name="Decimal [3] U" xfId="1361"/>
    <cellStyle name="Decimal [3]_2900 - Facilities" xfId="1362"/>
    <cellStyle name="Decimal [4]" xfId="1363"/>
    <cellStyle name="Decimal [4] 2" xfId="1364"/>
    <cellStyle name="Decimal [4] U" xfId="1365"/>
    <cellStyle name="Decimal [4]_2900 - Facilities" xfId="1366"/>
    <cellStyle name="Default" xfId="1367"/>
    <cellStyle name="DELTA" xfId="1368"/>
    <cellStyle name="DELTA 10" xfId="1369"/>
    <cellStyle name="DELTA 10 2" xfId="1370"/>
    <cellStyle name="DELTA 10 2 2" xfId="1371"/>
    <cellStyle name="DELTA 2" xfId="1372"/>
    <cellStyle name="DELTA 2 2" xfId="1373"/>
    <cellStyle name="DELTA 2 3" xfId="1374"/>
    <cellStyle name="DELTA 3" xfId="1375"/>
    <cellStyle name="DELTA 3 2" xfId="1376"/>
    <cellStyle name="DELTA 3 3" xfId="1377"/>
    <cellStyle name="DELTA 4" xfId="1378"/>
    <cellStyle name="DELTA 4 2" xfId="1379"/>
    <cellStyle name="DELTA 4 3" xfId="1380"/>
    <cellStyle name="DELTA 5" xfId="1381"/>
    <cellStyle name="DELTA 5 2" xfId="1382"/>
    <cellStyle name="DELTA 5 3" xfId="1383"/>
    <cellStyle name="DELTA 6" xfId="1384"/>
    <cellStyle name="DELTA 6 2" xfId="1385"/>
    <cellStyle name="DELTA 6 3" xfId="1386"/>
    <cellStyle name="DELTA 7" xfId="1387"/>
    <cellStyle name="DELTA 7 2" xfId="1388"/>
    <cellStyle name="DELTA 7 3" xfId="1389"/>
    <cellStyle name="DELTA 8" xfId="1390"/>
    <cellStyle name="DELTA 8 2" xfId="1391"/>
    <cellStyle name="DELTA 8 3" xfId="1392"/>
    <cellStyle name="DELTA 9" xfId="1393"/>
    <cellStyle name="DELTA 9 2" xfId="1394"/>
    <cellStyle name="DELTA 9 3" xfId="1395"/>
    <cellStyle name="Description" xfId="1396"/>
    <cellStyle name="dms_ColumnHGrey" xfId="1397"/>
    <cellStyle name="Double Underline" xfId="1398"/>
    <cellStyle name="Emphasis 1" xfId="1399"/>
    <cellStyle name="Emphasis 2" xfId="1400"/>
    <cellStyle name="Emphasis 3" xfId="1401"/>
    <cellStyle name="Enter Currency (0)" xfId="1402"/>
    <cellStyle name="Enter Currency (0) 10" xfId="1403"/>
    <cellStyle name="Enter Currency (0) 10 2" xfId="1404"/>
    <cellStyle name="Enter Currency (0) 10 2 2" xfId="1405"/>
    <cellStyle name="Enter Currency (0) 2" xfId="1406"/>
    <cellStyle name="Enter Currency (0) 2 2" xfId="1407"/>
    <cellStyle name="Enter Currency (0) 2 3" xfId="1408"/>
    <cellStyle name="Enter Currency (0) 3" xfId="1409"/>
    <cellStyle name="Enter Currency (0) 3 2" xfId="1410"/>
    <cellStyle name="Enter Currency (0) 3 3" xfId="1411"/>
    <cellStyle name="Enter Currency (0) 4" xfId="1412"/>
    <cellStyle name="Enter Currency (0) 4 2" xfId="1413"/>
    <cellStyle name="Enter Currency (0) 4 3" xfId="1414"/>
    <cellStyle name="Enter Currency (0) 5" xfId="1415"/>
    <cellStyle name="Enter Currency (0) 5 2" xfId="1416"/>
    <cellStyle name="Enter Currency (0) 5 3" xfId="1417"/>
    <cellStyle name="Enter Currency (0) 6" xfId="1418"/>
    <cellStyle name="Enter Currency (0) 6 2" xfId="1419"/>
    <cellStyle name="Enter Currency (0) 6 3" xfId="1420"/>
    <cellStyle name="Enter Currency (0) 7" xfId="1421"/>
    <cellStyle name="Enter Currency (0) 7 2" xfId="1422"/>
    <cellStyle name="Enter Currency (0) 7 3" xfId="1423"/>
    <cellStyle name="Enter Currency (0) 8" xfId="1424"/>
    <cellStyle name="Enter Currency (0) 8 2" xfId="1425"/>
    <cellStyle name="Enter Currency (0) 8 3" xfId="1426"/>
    <cellStyle name="Enter Currency (0) 9" xfId="1427"/>
    <cellStyle name="Enter Currency (0) 9 2" xfId="1428"/>
    <cellStyle name="Enter Currency (0) 9 3" xfId="1429"/>
    <cellStyle name="Enter Currency (2)" xfId="1430"/>
    <cellStyle name="Enter Currency (2) 10" xfId="1431"/>
    <cellStyle name="Enter Currency (2) 10 2" xfId="1432"/>
    <cellStyle name="Enter Currency (2) 10 2 2" xfId="1433"/>
    <cellStyle name="Enter Currency (2) 2" xfId="1434"/>
    <cellStyle name="Enter Currency (2) 2 2" xfId="1435"/>
    <cellStyle name="Enter Currency (2) 2 3" xfId="1436"/>
    <cellStyle name="Enter Currency (2) 3" xfId="1437"/>
    <cellStyle name="Enter Currency (2) 3 2" xfId="1438"/>
    <cellStyle name="Enter Currency (2) 3 3" xfId="1439"/>
    <cellStyle name="Enter Currency (2) 4" xfId="1440"/>
    <cellStyle name="Enter Currency (2) 4 2" xfId="1441"/>
    <cellStyle name="Enter Currency (2) 4 3" xfId="1442"/>
    <cellStyle name="Enter Currency (2) 5" xfId="1443"/>
    <cellStyle name="Enter Currency (2) 5 2" xfId="1444"/>
    <cellStyle name="Enter Currency (2) 5 3" xfId="1445"/>
    <cellStyle name="Enter Currency (2) 6" xfId="1446"/>
    <cellStyle name="Enter Currency (2) 6 2" xfId="1447"/>
    <cellStyle name="Enter Currency (2) 6 3" xfId="1448"/>
    <cellStyle name="Enter Currency (2) 7" xfId="1449"/>
    <cellStyle name="Enter Currency (2) 7 2" xfId="1450"/>
    <cellStyle name="Enter Currency (2) 7 3" xfId="1451"/>
    <cellStyle name="Enter Currency (2) 8" xfId="1452"/>
    <cellStyle name="Enter Currency (2) 8 2" xfId="1453"/>
    <cellStyle name="Enter Currency (2) 8 3" xfId="1454"/>
    <cellStyle name="Enter Currency (2) 9" xfId="1455"/>
    <cellStyle name="Enter Currency (2) 9 2" xfId="1456"/>
    <cellStyle name="Enter Currency (2) 9 3" xfId="1457"/>
    <cellStyle name="Enter Units (0)" xfId="1458"/>
    <cellStyle name="Enter Units (0) 10" xfId="1459"/>
    <cellStyle name="Enter Units (0) 10 2" xfId="1460"/>
    <cellStyle name="Enter Units (0) 10 2 2" xfId="1461"/>
    <cellStyle name="Enter Units (0) 2" xfId="1462"/>
    <cellStyle name="Enter Units (0) 2 2" xfId="1463"/>
    <cellStyle name="Enter Units (0) 2 3" xfId="1464"/>
    <cellStyle name="Enter Units (0) 3" xfId="1465"/>
    <cellStyle name="Enter Units (0) 3 2" xfId="1466"/>
    <cellStyle name="Enter Units (0) 3 3" xfId="1467"/>
    <cellStyle name="Enter Units (0) 4" xfId="1468"/>
    <cellStyle name="Enter Units (0) 4 2" xfId="1469"/>
    <cellStyle name="Enter Units (0) 4 3" xfId="1470"/>
    <cellStyle name="Enter Units (0) 5" xfId="1471"/>
    <cellStyle name="Enter Units (0) 5 2" xfId="1472"/>
    <cellStyle name="Enter Units (0) 5 3" xfId="1473"/>
    <cellStyle name="Enter Units (0) 6" xfId="1474"/>
    <cellStyle name="Enter Units (0) 6 2" xfId="1475"/>
    <cellStyle name="Enter Units (0) 6 3" xfId="1476"/>
    <cellStyle name="Enter Units (0) 7" xfId="1477"/>
    <cellStyle name="Enter Units (0) 7 2" xfId="1478"/>
    <cellStyle name="Enter Units (0) 7 3" xfId="1479"/>
    <cellStyle name="Enter Units (0) 8" xfId="1480"/>
    <cellStyle name="Enter Units (0) 8 2" xfId="1481"/>
    <cellStyle name="Enter Units (0) 8 3" xfId="1482"/>
    <cellStyle name="Enter Units (0) 9" xfId="1483"/>
    <cellStyle name="Enter Units (0) 9 2" xfId="1484"/>
    <cellStyle name="Enter Units (0) 9 3" xfId="1485"/>
    <cellStyle name="Enter Units (1)" xfId="1486"/>
    <cellStyle name="Enter Units (1) 10" xfId="1487"/>
    <cellStyle name="Enter Units (1) 10 2" xfId="1488"/>
    <cellStyle name="Enter Units (1) 10 2 2" xfId="1489"/>
    <cellStyle name="Enter Units (1) 2" xfId="1490"/>
    <cellStyle name="Enter Units (1) 2 2" xfId="1491"/>
    <cellStyle name="Enter Units (1) 2 3" xfId="1492"/>
    <cellStyle name="Enter Units (1) 3" xfId="1493"/>
    <cellStyle name="Enter Units (1) 3 2" xfId="1494"/>
    <cellStyle name="Enter Units (1) 3 3" xfId="1495"/>
    <cellStyle name="Enter Units (1) 4" xfId="1496"/>
    <cellStyle name="Enter Units (1) 4 2" xfId="1497"/>
    <cellStyle name="Enter Units (1) 4 3" xfId="1498"/>
    <cellStyle name="Enter Units (1) 5" xfId="1499"/>
    <cellStyle name="Enter Units (1) 5 2" xfId="1500"/>
    <cellStyle name="Enter Units (1) 5 3" xfId="1501"/>
    <cellStyle name="Enter Units (1) 6" xfId="1502"/>
    <cellStyle name="Enter Units (1) 6 2" xfId="1503"/>
    <cellStyle name="Enter Units (1) 6 3" xfId="1504"/>
    <cellStyle name="Enter Units (1) 7" xfId="1505"/>
    <cellStyle name="Enter Units (1) 7 2" xfId="1506"/>
    <cellStyle name="Enter Units (1) 7 3" xfId="1507"/>
    <cellStyle name="Enter Units (1) 8" xfId="1508"/>
    <cellStyle name="Enter Units (1) 8 2" xfId="1509"/>
    <cellStyle name="Enter Units (1) 8 3" xfId="1510"/>
    <cellStyle name="Enter Units (1) 9" xfId="1511"/>
    <cellStyle name="Enter Units (1) 9 2" xfId="1512"/>
    <cellStyle name="Enter Units (1) 9 3" xfId="1513"/>
    <cellStyle name="Enter Units (2)" xfId="1514"/>
    <cellStyle name="Enter Units (2) 10" xfId="1515"/>
    <cellStyle name="Enter Units (2) 10 2" xfId="1516"/>
    <cellStyle name="Enter Units (2) 10 2 2" xfId="1517"/>
    <cellStyle name="Enter Units (2) 2" xfId="1518"/>
    <cellStyle name="Enter Units (2) 2 2" xfId="1519"/>
    <cellStyle name="Enter Units (2) 2 3" xfId="1520"/>
    <cellStyle name="Enter Units (2) 3" xfId="1521"/>
    <cellStyle name="Enter Units (2) 3 2" xfId="1522"/>
    <cellStyle name="Enter Units (2) 3 3" xfId="1523"/>
    <cellStyle name="Enter Units (2) 4" xfId="1524"/>
    <cellStyle name="Enter Units (2) 4 2" xfId="1525"/>
    <cellStyle name="Enter Units (2) 4 3" xfId="1526"/>
    <cellStyle name="Enter Units (2) 5" xfId="1527"/>
    <cellStyle name="Enter Units (2) 5 2" xfId="1528"/>
    <cellStyle name="Enter Units (2) 5 3" xfId="1529"/>
    <cellStyle name="Enter Units (2) 6" xfId="1530"/>
    <cellStyle name="Enter Units (2) 6 2" xfId="1531"/>
    <cellStyle name="Enter Units (2) 6 3" xfId="1532"/>
    <cellStyle name="Enter Units (2) 7" xfId="1533"/>
    <cellStyle name="Enter Units (2) 7 2" xfId="1534"/>
    <cellStyle name="Enter Units (2) 7 3" xfId="1535"/>
    <cellStyle name="Enter Units (2) 8" xfId="1536"/>
    <cellStyle name="Enter Units (2) 8 2" xfId="1537"/>
    <cellStyle name="Enter Units (2) 8 3" xfId="1538"/>
    <cellStyle name="Enter Units (2) 9" xfId="1539"/>
    <cellStyle name="Enter Units (2) 9 2" xfId="1540"/>
    <cellStyle name="Enter Units (2) 9 3" xfId="1541"/>
    <cellStyle name="Euro" xfId="1542"/>
    <cellStyle name="Exception" xfId="1543"/>
    <cellStyle name="ExchangeRate" xfId="1544"/>
    <cellStyle name="Explanatory Text 10" xfId="1545"/>
    <cellStyle name="Explanatory Text 11" xfId="1546"/>
    <cellStyle name="Explanatory Text 2" xfId="1547"/>
    <cellStyle name="Explanatory Text 3" xfId="1548"/>
    <cellStyle name="Explanatory Text 4" xfId="1549"/>
    <cellStyle name="Explanatory Text 5" xfId="1550"/>
    <cellStyle name="Explanatory Text 6" xfId="1551"/>
    <cellStyle name="Explanatory Text 7" xfId="1552"/>
    <cellStyle name="Explanatory Text 8" xfId="1553"/>
    <cellStyle name="Explanatory Text 9" xfId="1554"/>
    <cellStyle name="f" xfId="1555"/>
    <cellStyle name="Feeder Field" xfId="1556"/>
    <cellStyle name="Fixed" xfId="1557"/>
    <cellStyle name="Fixed 2" xfId="1558"/>
    <cellStyle name="Font_Actual" xfId="1559"/>
    <cellStyle name="Fyear" xfId="1560"/>
    <cellStyle name="Fyear 2" xfId="1561"/>
    <cellStyle name="Gilsans" xfId="1562"/>
    <cellStyle name="Gilsans 2" xfId="1563"/>
    <cellStyle name="Gilsansl" xfId="1564"/>
    <cellStyle name="Gilsansl 2" xfId="1565"/>
    <cellStyle name="Good 10" xfId="1566"/>
    <cellStyle name="Good 11" xfId="1567"/>
    <cellStyle name="Good 2" xfId="1568"/>
    <cellStyle name="Good 3" xfId="1569"/>
    <cellStyle name="Good 4" xfId="1570"/>
    <cellStyle name="Good 5" xfId="1571"/>
    <cellStyle name="Good 6" xfId="1572"/>
    <cellStyle name="Good 7" xfId="1573"/>
    <cellStyle name="Good 8" xfId="1574"/>
    <cellStyle name="Good 9" xfId="1575"/>
    <cellStyle name="Grey" xfId="1576"/>
    <cellStyle name="Greyed out" xfId="1577"/>
    <cellStyle name="H1" xfId="1578"/>
    <cellStyle name="H2" xfId="1579"/>
    <cellStyle name="H4" xfId="1580"/>
    <cellStyle name="Head 1" xfId="1581"/>
    <cellStyle name="Head 2" xfId="1582"/>
    <cellStyle name="Head 3" xfId="1583"/>
    <cellStyle name="head11a" xfId="1584"/>
    <cellStyle name="head11a 2" xfId="1585"/>
    <cellStyle name="head11b" xfId="1586"/>
    <cellStyle name="head11c" xfId="1587"/>
    <cellStyle name="head14" xfId="1588"/>
    <cellStyle name="headd" xfId="1589"/>
    <cellStyle name="Header" xfId="1590"/>
    <cellStyle name="Header1" xfId="1591"/>
    <cellStyle name="Header1 10" xfId="1592"/>
    <cellStyle name="Header1 10 2" xfId="1593"/>
    <cellStyle name="Header1 10 2 2" xfId="1594"/>
    <cellStyle name="Header1 2" xfId="1595"/>
    <cellStyle name="Header1 2 2" xfId="1596"/>
    <cellStyle name="Header1 2 3" xfId="1597"/>
    <cellStyle name="Header1 3" xfId="1598"/>
    <cellStyle name="Header1 3 2" xfId="1599"/>
    <cellStyle name="Header1 3 3" xfId="1600"/>
    <cellStyle name="Header1 4" xfId="1601"/>
    <cellStyle name="Header1 4 2" xfId="1602"/>
    <cellStyle name="Header1 4 3" xfId="1603"/>
    <cellStyle name="Header1 5" xfId="1604"/>
    <cellStyle name="Header1 5 2" xfId="1605"/>
    <cellStyle name="Header1 5 3" xfId="1606"/>
    <cellStyle name="Header1 6" xfId="1607"/>
    <cellStyle name="Header1 6 2" xfId="1608"/>
    <cellStyle name="Header1 6 3" xfId="1609"/>
    <cellStyle name="Header1 7" xfId="1610"/>
    <cellStyle name="Header1 7 2" xfId="1611"/>
    <cellStyle name="Header1 7 3" xfId="1612"/>
    <cellStyle name="Header1 8" xfId="1613"/>
    <cellStyle name="Header1 8 2" xfId="1614"/>
    <cellStyle name="Header1 8 3" xfId="1615"/>
    <cellStyle name="Header1 9" xfId="1616"/>
    <cellStyle name="Header1 9 2" xfId="1617"/>
    <cellStyle name="Header1 9 3" xfId="1618"/>
    <cellStyle name="Header2" xfId="1619"/>
    <cellStyle name="Header2 10" xfId="1620"/>
    <cellStyle name="Header2 10 2" xfId="1621"/>
    <cellStyle name="Header2 10 2 2" xfId="1622"/>
    <cellStyle name="Header2 2" xfId="1623"/>
    <cellStyle name="Header2 2 2" xfId="1624"/>
    <cellStyle name="Header2 2 3" xfId="1625"/>
    <cellStyle name="Header2 3" xfId="1626"/>
    <cellStyle name="Header2 3 2" xfId="1627"/>
    <cellStyle name="Header2 3 3" xfId="1628"/>
    <cellStyle name="Header2 4" xfId="1629"/>
    <cellStyle name="Header2 4 2" xfId="1630"/>
    <cellStyle name="Header2 4 3" xfId="1631"/>
    <cellStyle name="Header2 5" xfId="1632"/>
    <cellStyle name="Header2 5 2" xfId="1633"/>
    <cellStyle name="Header2 5 3" xfId="1634"/>
    <cellStyle name="Header2 6" xfId="1635"/>
    <cellStyle name="Header2 6 2" xfId="1636"/>
    <cellStyle name="Header2 6 3" xfId="1637"/>
    <cellStyle name="Header2 7" xfId="1638"/>
    <cellStyle name="Header2 7 2" xfId="1639"/>
    <cellStyle name="Header2 7 3" xfId="1640"/>
    <cellStyle name="Header2 8" xfId="1641"/>
    <cellStyle name="Header2 8 2" xfId="1642"/>
    <cellStyle name="Header2 8 3" xfId="1643"/>
    <cellStyle name="Header2 9" xfId="1644"/>
    <cellStyle name="Header2 9 2" xfId="1645"/>
    <cellStyle name="Header2 9 3" xfId="1646"/>
    <cellStyle name="heading" xfId="1647"/>
    <cellStyle name="Heading 1 10" xfId="1648"/>
    <cellStyle name="Heading 1 11" xfId="1649"/>
    <cellStyle name="Heading 1 12" xfId="1650"/>
    <cellStyle name="Heading 1 2" xfId="1651"/>
    <cellStyle name="Heading 1 2 2" xfId="1652"/>
    <cellStyle name="Heading 1 3" xfId="1653"/>
    <cellStyle name="Heading 1 4" xfId="1654"/>
    <cellStyle name="Heading 1 5" xfId="1655"/>
    <cellStyle name="Heading 1 6" xfId="1656"/>
    <cellStyle name="Heading 1 7" xfId="1657"/>
    <cellStyle name="Heading 1 8" xfId="1658"/>
    <cellStyle name="Heading 1 9" xfId="1659"/>
    <cellStyle name="Heading 1A" xfId="1660"/>
    <cellStyle name="Heading 2 10" xfId="1661"/>
    <cellStyle name="Heading 2 11" xfId="1662"/>
    <cellStyle name="Heading 2 12" xfId="1663"/>
    <cellStyle name="Heading 2 2" xfId="1664"/>
    <cellStyle name="Heading 2 2 2" xfId="1665"/>
    <cellStyle name="Heading 2 3" xfId="1666"/>
    <cellStyle name="Heading 2 4" xfId="1667"/>
    <cellStyle name="Heading 2 5" xfId="1668"/>
    <cellStyle name="Heading 2 6" xfId="1669"/>
    <cellStyle name="Heading 2 7" xfId="1670"/>
    <cellStyle name="Heading 2 8" xfId="1671"/>
    <cellStyle name="Heading 2 9" xfId="1672"/>
    <cellStyle name="Heading 3 10" xfId="1673"/>
    <cellStyle name="Heading 3 11" xfId="1674"/>
    <cellStyle name="Heading 3 12" xfId="1675"/>
    <cellStyle name="Heading 3 2" xfId="1676"/>
    <cellStyle name="Heading 3 2 2" xfId="1677"/>
    <cellStyle name="Heading 3 2 2 2" xfId="1678"/>
    <cellStyle name="Heading 3 2 2 2 2" xfId="1679"/>
    <cellStyle name="Heading 3 2 2 2 2 2" xfId="1680"/>
    <cellStyle name="Heading 3 2 2 2 3" xfId="1681"/>
    <cellStyle name="Heading 3 2 2 3" xfId="1682"/>
    <cellStyle name="Heading 3 2 2 3 2" xfId="1683"/>
    <cellStyle name="Heading 3 2 2 3 2 2" xfId="1684"/>
    <cellStyle name="Heading 3 2 2 3 3" xfId="1685"/>
    <cellStyle name="Heading 3 2 2 4" xfId="1686"/>
    <cellStyle name="Heading 3 2 2 4 2" xfId="1687"/>
    <cellStyle name="Heading 3 2 2 5" xfId="1688"/>
    <cellStyle name="Heading 3 2 2 5 2" xfId="1689"/>
    <cellStyle name="Heading 3 2 3" xfId="1690"/>
    <cellStyle name="Heading 3 2 4" xfId="1691"/>
    <cellStyle name="Heading 3 2 4 2" xfId="1692"/>
    <cellStyle name="Heading 3 2 4 2 2" xfId="1693"/>
    <cellStyle name="Heading 3 2 4 3" xfId="1694"/>
    <cellStyle name="Heading 3 2 5" xfId="1695"/>
    <cellStyle name="Heading 3 2 5 2" xfId="1696"/>
    <cellStyle name="Heading 3 2 5 2 2" xfId="1697"/>
    <cellStyle name="Heading 3 2 5 3" xfId="1698"/>
    <cellStyle name="Heading 3 2 6" xfId="1699"/>
    <cellStyle name="Heading 3 2 6 2" xfId="1700"/>
    <cellStyle name="Heading 3 2 7" xfId="1701"/>
    <cellStyle name="Heading 3 2 7 2" xfId="1702"/>
    <cellStyle name="Heading 3 3" xfId="1703"/>
    <cellStyle name="Heading 3 4" xfId="1704"/>
    <cellStyle name="Heading 3 5" xfId="1705"/>
    <cellStyle name="Heading 3 6" xfId="1706"/>
    <cellStyle name="Heading 3 7" xfId="1707"/>
    <cellStyle name="Heading 3 8" xfId="1708"/>
    <cellStyle name="Heading 3 9" xfId="1709"/>
    <cellStyle name="Heading 4 10" xfId="1710"/>
    <cellStyle name="Heading 4 11" xfId="1711"/>
    <cellStyle name="Heading 4 12" xfId="1712"/>
    <cellStyle name="Heading 4 2" xfId="1713"/>
    <cellStyle name="Heading 4 2 2" xfId="1714"/>
    <cellStyle name="Heading 4 3" xfId="1715"/>
    <cellStyle name="Heading 4 4" xfId="1716"/>
    <cellStyle name="Heading 4 5" xfId="1717"/>
    <cellStyle name="Heading 4 6" xfId="1718"/>
    <cellStyle name="Heading 4 7" xfId="1719"/>
    <cellStyle name="Heading 4 8" xfId="1720"/>
    <cellStyle name="Heading 4 9" xfId="1721"/>
    <cellStyle name="heading 5" xfId="1722"/>
    <cellStyle name="Heading(4)" xfId="1723"/>
    <cellStyle name="Heading1" xfId="1724"/>
    <cellStyle name="Heading2" xfId="1725"/>
    <cellStyle name="HeadingMerged" xfId="1726"/>
    <cellStyle name="Hidden" xfId="1727"/>
    <cellStyle name="Hidden 2" xfId="1728"/>
    <cellStyle name="Historical year" xfId="1729"/>
    <cellStyle name="Hyperlink 2" xfId="1730"/>
    <cellStyle name="Hyperlink 2 2" xfId="1731"/>
    <cellStyle name="Hyperlink 3" xfId="1732"/>
    <cellStyle name="Hyperlink 3 2" xfId="1733"/>
    <cellStyle name="Hyperlink 4" xfId="1734"/>
    <cellStyle name="Hyperlink 4 2" xfId="1735"/>
    <cellStyle name="Hyperlink Arrow" xfId="1736"/>
    <cellStyle name="Hyperlink Text" xfId="1737"/>
    <cellStyle name="import" xfId="1738"/>
    <cellStyle name="import%" xfId="1739"/>
    <cellStyle name="import_ICRC Electricity model 1-1  (1 Feb 2003) " xfId="1740"/>
    <cellStyle name="Index" xfId="1741"/>
    <cellStyle name="Index 2" xfId="1742"/>
    <cellStyle name="INP_Number" xfId="1743"/>
    <cellStyle name="Input - Comma" xfId="1744"/>
    <cellStyle name="Input - Comma [0]" xfId="1745"/>
    <cellStyle name="Input - Date" xfId="1746"/>
    <cellStyle name="Input - Percent [2]" xfId="1747"/>
    <cellStyle name="Input [B]" xfId="1748"/>
    <cellStyle name="Input [yellow]" xfId="1749"/>
    <cellStyle name="Input 1" xfId="1750"/>
    <cellStyle name="Input 10" xfId="1751"/>
    <cellStyle name="Input 11" xfId="1752"/>
    <cellStyle name="Input 12" xfId="1753"/>
    <cellStyle name="Input 13" xfId="1754"/>
    <cellStyle name="Input 2" xfId="1755"/>
    <cellStyle name="Input 2 2" xfId="1756"/>
    <cellStyle name="Input 2 2 2" xfId="1757"/>
    <cellStyle name="Input 2_Corporate Allocators" xfId="1758"/>
    <cellStyle name="Input 3" xfId="1759"/>
    <cellStyle name="Input 4" xfId="1760"/>
    <cellStyle name="Input 5" xfId="1761"/>
    <cellStyle name="Input 6" xfId="1762"/>
    <cellStyle name="Input 7" xfId="1763"/>
    <cellStyle name="Input 8" xfId="1764"/>
    <cellStyle name="Input 9" xfId="1765"/>
    <cellStyle name="Input1" xfId="1766"/>
    <cellStyle name="Input1 2" xfId="1767"/>
    <cellStyle name="Input1 2 2" xfId="1768"/>
    <cellStyle name="Input1 3" xfId="1769"/>
    <cellStyle name="Input1 3 2" xfId="1770"/>
    <cellStyle name="Input1 4" xfId="1771"/>
    <cellStyle name="Input1%" xfId="1772"/>
    <cellStyle name="Input1_ICRC Electricity model 1-1  (1 Feb 2003) " xfId="1773"/>
    <cellStyle name="Input1default" xfId="1774"/>
    <cellStyle name="Input1default%" xfId="1775"/>
    <cellStyle name="Input2" xfId="1776"/>
    <cellStyle name="Input2 2" xfId="1777"/>
    <cellStyle name="Input2 3" xfId="1778"/>
    <cellStyle name="Input3" xfId="1779"/>
    <cellStyle name="Input3 2" xfId="1780"/>
    <cellStyle name="Input3 3" xfId="1781"/>
    <cellStyle name="InputCell" xfId="1782"/>
    <cellStyle name="InputCellText" xfId="1783"/>
    <cellStyle name="InputMandatory" xfId="1784"/>
    <cellStyle name="InputOptional" xfId="1785"/>
    <cellStyle name="key result" xfId="1786"/>
    <cellStyle name="KPMG Heading 1" xfId="1787"/>
    <cellStyle name="KPMG Heading 2" xfId="1788"/>
    <cellStyle name="KPMG Heading 3" xfId="1789"/>
    <cellStyle name="KPMG Heading 4" xfId="1790"/>
    <cellStyle name="KPMG Normal" xfId="1791"/>
    <cellStyle name="KPMG Normal Text" xfId="1792"/>
    <cellStyle name="Lines" xfId="1793"/>
    <cellStyle name="Link Currency (0)" xfId="1794"/>
    <cellStyle name="Link Currency (0) 10" xfId="1795"/>
    <cellStyle name="Link Currency (0) 10 2" xfId="1796"/>
    <cellStyle name="Link Currency (0) 10 2 2" xfId="1797"/>
    <cellStyle name="Link Currency (0) 2" xfId="1798"/>
    <cellStyle name="Link Currency (0) 2 2" xfId="1799"/>
    <cellStyle name="Link Currency (0) 2 3" xfId="1800"/>
    <cellStyle name="Link Currency (0) 3" xfId="1801"/>
    <cellStyle name="Link Currency (0) 3 2" xfId="1802"/>
    <cellStyle name="Link Currency (0) 3 3" xfId="1803"/>
    <cellStyle name="Link Currency (0) 4" xfId="1804"/>
    <cellStyle name="Link Currency (0) 4 2" xfId="1805"/>
    <cellStyle name="Link Currency (0) 4 3" xfId="1806"/>
    <cellStyle name="Link Currency (0) 5" xfId="1807"/>
    <cellStyle name="Link Currency (0) 5 2" xfId="1808"/>
    <cellStyle name="Link Currency (0) 5 3" xfId="1809"/>
    <cellStyle name="Link Currency (0) 6" xfId="1810"/>
    <cellStyle name="Link Currency (0) 6 2" xfId="1811"/>
    <cellStyle name="Link Currency (0) 6 3" xfId="1812"/>
    <cellStyle name="Link Currency (0) 7" xfId="1813"/>
    <cellStyle name="Link Currency (0) 7 2" xfId="1814"/>
    <cellStyle name="Link Currency (0) 7 3" xfId="1815"/>
    <cellStyle name="Link Currency (0) 8" xfId="1816"/>
    <cellStyle name="Link Currency (0) 8 2" xfId="1817"/>
    <cellStyle name="Link Currency (0) 8 3" xfId="1818"/>
    <cellStyle name="Link Currency (0) 9" xfId="1819"/>
    <cellStyle name="Link Currency (0) 9 2" xfId="1820"/>
    <cellStyle name="Link Currency (0) 9 3" xfId="1821"/>
    <cellStyle name="Link Currency (2)" xfId="1822"/>
    <cellStyle name="Link Currency (2) 10" xfId="1823"/>
    <cellStyle name="Link Currency (2) 10 2" xfId="1824"/>
    <cellStyle name="Link Currency (2) 10 2 2" xfId="1825"/>
    <cellStyle name="Link Currency (2) 2" xfId="1826"/>
    <cellStyle name="Link Currency (2) 2 2" xfId="1827"/>
    <cellStyle name="Link Currency (2) 2 3" xfId="1828"/>
    <cellStyle name="Link Currency (2) 3" xfId="1829"/>
    <cellStyle name="Link Currency (2) 3 2" xfId="1830"/>
    <cellStyle name="Link Currency (2) 3 3" xfId="1831"/>
    <cellStyle name="Link Currency (2) 4" xfId="1832"/>
    <cellStyle name="Link Currency (2) 4 2" xfId="1833"/>
    <cellStyle name="Link Currency (2) 4 3" xfId="1834"/>
    <cellStyle name="Link Currency (2) 5" xfId="1835"/>
    <cellStyle name="Link Currency (2) 5 2" xfId="1836"/>
    <cellStyle name="Link Currency (2) 5 3" xfId="1837"/>
    <cellStyle name="Link Currency (2) 6" xfId="1838"/>
    <cellStyle name="Link Currency (2) 6 2" xfId="1839"/>
    <cellStyle name="Link Currency (2) 6 3" xfId="1840"/>
    <cellStyle name="Link Currency (2) 7" xfId="1841"/>
    <cellStyle name="Link Currency (2) 7 2" xfId="1842"/>
    <cellStyle name="Link Currency (2) 7 3" xfId="1843"/>
    <cellStyle name="Link Currency (2) 8" xfId="1844"/>
    <cellStyle name="Link Currency (2) 8 2" xfId="1845"/>
    <cellStyle name="Link Currency (2) 8 3" xfId="1846"/>
    <cellStyle name="Link Currency (2) 9" xfId="1847"/>
    <cellStyle name="Link Currency (2) 9 2" xfId="1848"/>
    <cellStyle name="Link Currency (2) 9 3" xfId="1849"/>
    <cellStyle name="Link Units (0)" xfId="1850"/>
    <cellStyle name="Link Units (0) 10" xfId="1851"/>
    <cellStyle name="Link Units (0) 10 2" xfId="1852"/>
    <cellStyle name="Link Units (0) 10 2 2" xfId="1853"/>
    <cellStyle name="Link Units (0) 2" xfId="1854"/>
    <cellStyle name="Link Units (0) 2 2" xfId="1855"/>
    <cellStyle name="Link Units (0) 2 3" xfId="1856"/>
    <cellStyle name="Link Units (0) 3" xfId="1857"/>
    <cellStyle name="Link Units (0) 3 2" xfId="1858"/>
    <cellStyle name="Link Units (0) 3 3" xfId="1859"/>
    <cellStyle name="Link Units (0) 4" xfId="1860"/>
    <cellStyle name="Link Units (0) 4 2" xfId="1861"/>
    <cellStyle name="Link Units (0) 4 3" xfId="1862"/>
    <cellStyle name="Link Units (0) 5" xfId="1863"/>
    <cellStyle name="Link Units (0) 5 2" xfId="1864"/>
    <cellStyle name="Link Units (0) 5 3" xfId="1865"/>
    <cellStyle name="Link Units (0) 6" xfId="1866"/>
    <cellStyle name="Link Units (0) 6 2" xfId="1867"/>
    <cellStyle name="Link Units (0) 6 3" xfId="1868"/>
    <cellStyle name="Link Units (0) 7" xfId="1869"/>
    <cellStyle name="Link Units (0) 7 2" xfId="1870"/>
    <cellStyle name="Link Units (0) 7 3" xfId="1871"/>
    <cellStyle name="Link Units (0) 8" xfId="1872"/>
    <cellStyle name="Link Units (0) 8 2" xfId="1873"/>
    <cellStyle name="Link Units (0) 8 3" xfId="1874"/>
    <cellStyle name="Link Units (0) 9" xfId="1875"/>
    <cellStyle name="Link Units (0) 9 2" xfId="1876"/>
    <cellStyle name="Link Units (0) 9 3" xfId="1877"/>
    <cellStyle name="Link Units (1)" xfId="1878"/>
    <cellStyle name="Link Units (1) 10" xfId="1879"/>
    <cellStyle name="Link Units (1) 10 2" xfId="1880"/>
    <cellStyle name="Link Units (1) 10 2 2" xfId="1881"/>
    <cellStyle name="Link Units (1) 2" xfId="1882"/>
    <cellStyle name="Link Units (1) 2 2" xfId="1883"/>
    <cellStyle name="Link Units (1) 2 3" xfId="1884"/>
    <cellStyle name="Link Units (1) 3" xfId="1885"/>
    <cellStyle name="Link Units (1) 3 2" xfId="1886"/>
    <cellStyle name="Link Units (1) 3 3" xfId="1887"/>
    <cellStyle name="Link Units (1) 4" xfId="1888"/>
    <cellStyle name="Link Units (1) 4 2" xfId="1889"/>
    <cellStyle name="Link Units (1) 4 3" xfId="1890"/>
    <cellStyle name="Link Units (1) 5" xfId="1891"/>
    <cellStyle name="Link Units (1) 5 2" xfId="1892"/>
    <cellStyle name="Link Units (1) 5 3" xfId="1893"/>
    <cellStyle name="Link Units (1) 6" xfId="1894"/>
    <cellStyle name="Link Units (1) 6 2" xfId="1895"/>
    <cellStyle name="Link Units (1) 6 3" xfId="1896"/>
    <cellStyle name="Link Units (1) 7" xfId="1897"/>
    <cellStyle name="Link Units (1) 7 2" xfId="1898"/>
    <cellStyle name="Link Units (1) 7 3" xfId="1899"/>
    <cellStyle name="Link Units (1) 8" xfId="1900"/>
    <cellStyle name="Link Units (1) 8 2" xfId="1901"/>
    <cellStyle name="Link Units (1) 8 3" xfId="1902"/>
    <cellStyle name="Link Units (1) 9" xfId="1903"/>
    <cellStyle name="Link Units (1) 9 2" xfId="1904"/>
    <cellStyle name="Link Units (1) 9 3" xfId="1905"/>
    <cellStyle name="Link Units (2)" xfId="1906"/>
    <cellStyle name="Link Units (2) 10" xfId="1907"/>
    <cellStyle name="Link Units (2) 10 2" xfId="1908"/>
    <cellStyle name="Link Units (2) 10 2 2" xfId="1909"/>
    <cellStyle name="Link Units (2) 2" xfId="1910"/>
    <cellStyle name="Link Units (2) 2 2" xfId="1911"/>
    <cellStyle name="Link Units (2) 2 3" xfId="1912"/>
    <cellStyle name="Link Units (2) 3" xfId="1913"/>
    <cellStyle name="Link Units (2) 3 2" xfId="1914"/>
    <cellStyle name="Link Units (2) 3 3" xfId="1915"/>
    <cellStyle name="Link Units (2) 4" xfId="1916"/>
    <cellStyle name="Link Units (2) 4 2" xfId="1917"/>
    <cellStyle name="Link Units (2) 4 3" xfId="1918"/>
    <cellStyle name="Link Units (2) 5" xfId="1919"/>
    <cellStyle name="Link Units (2) 5 2" xfId="1920"/>
    <cellStyle name="Link Units (2) 5 3" xfId="1921"/>
    <cellStyle name="Link Units (2) 6" xfId="1922"/>
    <cellStyle name="Link Units (2) 6 2" xfId="1923"/>
    <cellStyle name="Link Units (2) 6 3" xfId="1924"/>
    <cellStyle name="Link Units (2) 7" xfId="1925"/>
    <cellStyle name="Link Units (2) 7 2" xfId="1926"/>
    <cellStyle name="Link Units (2) 7 3" xfId="1927"/>
    <cellStyle name="Link Units (2) 8" xfId="1928"/>
    <cellStyle name="Link Units (2) 8 2" xfId="1929"/>
    <cellStyle name="Link Units (2) 8 3" xfId="1930"/>
    <cellStyle name="Link Units (2) 9" xfId="1931"/>
    <cellStyle name="Link Units (2) 9 2" xfId="1932"/>
    <cellStyle name="Link Units (2) 9 3" xfId="1933"/>
    <cellStyle name="Linked Cell 10" xfId="1934"/>
    <cellStyle name="Linked Cell 11" xfId="1935"/>
    <cellStyle name="Linked Cell 2" xfId="1936"/>
    <cellStyle name="Linked Cell 3" xfId="1937"/>
    <cellStyle name="Linked Cell 4" xfId="1938"/>
    <cellStyle name="Linked Cell 5" xfId="1939"/>
    <cellStyle name="Linked Cell 6" xfId="1940"/>
    <cellStyle name="Linked Cell 7" xfId="1941"/>
    <cellStyle name="Linked Cell 8" xfId="1942"/>
    <cellStyle name="Linked Cell 9" xfId="1943"/>
    <cellStyle name="Local import" xfId="1944"/>
    <cellStyle name="Local import %" xfId="1945"/>
    <cellStyle name="LV Input" xfId="1946"/>
    <cellStyle name="Mine" xfId="1947"/>
    <cellStyle name="Model Name" xfId="1948"/>
    <cellStyle name="Multiple" xfId="1949"/>
    <cellStyle name="Named Range" xfId="1950"/>
    <cellStyle name="Named Range Tag" xfId="1951"/>
    <cellStyle name="Neutral 10" xfId="1952"/>
    <cellStyle name="Neutral 11" xfId="1953"/>
    <cellStyle name="Neutral 2" xfId="1954"/>
    <cellStyle name="Neutral 3" xfId="1955"/>
    <cellStyle name="Neutral 4" xfId="1956"/>
    <cellStyle name="Neutral 5" xfId="1957"/>
    <cellStyle name="Neutral 6" xfId="1958"/>
    <cellStyle name="Neutral 7" xfId="1959"/>
    <cellStyle name="Neutral 8" xfId="1960"/>
    <cellStyle name="Neutral 9" xfId="1961"/>
    <cellStyle name="New" xfId="1962"/>
    <cellStyle name="NonInputCell" xfId="1963"/>
    <cellStyle name="Normal" xfId="0" builtinId="0"/>
    <cellStyle name="Normal - Style1" xfId="1964"/>
    <cellStyle name="Normal - Style1 2" xfId="1965"/>
    <cellStyle name="Normal - Style1 3" xfId="1966"/>
    <cellStyle name="Normal - Style2" xfId="1967"/>
    <cellStyle name="Normal - Style3" xfId="1968"/>
    <cellStyle name="Normal - Style4" xfId="1969"/>
    <cellStyle name="Normal - Style5" xfId="1970"/>
    <cellStyle name="Normal - Style6" xfId="1971"/>
    <cellStyle name="Normal - Style7" xfId="1972"/>
    <cellStyle name="Normal - Style8" xfId="1973"/>
    <cellStyle name="Normal 10" xfId="2"/>
    <cellStyle name="Normal 10 2" xfId="1974"/>
    <cellStyle name="Normal 10 2 2" xfId="1975"/>
    <cellStyle name="Normal 10 3" xfId="1976"/>
    <cellStyle name="Normal 11" xfId="1977"/>
    <cellStyle name="Normal 11 2" xfId="1978"/>
    <cellStyle name="Normal 11 2 2" xfId="1979"/>
    <cellStyle name="Normal 11 3" xfId="1980"/>
    <cellStyle name="Normal 11 4" xfId="1981"/>
    <cellStyle name="Normal 114" xfId="1982"/>
    <cellStyle name="Normal 114 2" xfId="1983"/>
    <cellStyle name="Normal 12" xfId="1984"/>
    <cellStyle name="Normal 12 2" xfId="1985"/>
    <cellStyle name="Normal 12 2 2" xfId="1986"/>
    <cellStyle name="Normal 12 3" xfId="1987"/>
    <cellStyle name="Normal 13" xfId="1988"/>
    <cellStyle name="Normal 13 2" xfId="1989"/>
    <cellStyle name="Normal 13 2 2" xfId="1990"/>
    <cellStyle name="Normal 13 3" xfId="1991"/>
    <cellStyle name="Normal 13 4" xfId="1992"/>
    <cellStyle name="Normal 13_29(d) - Gas extensions -tariffs" xfId="1993"/>
    <cellStyle name="Normal 14" xfId="1994"/>
    <cellStyle name="Normal 14 2" xfId="1995"/>
    <cellStyle name="Normal 14 2 2" xfId="1996"/>
    <cellStyle name="Normal 14 3" xfId="1997"/>
    <cellStyle name="Normal 14 3 2" xfId="1998"/>
    <cellStyle name="Normal 14 4" xfId="1999"/>
    <cellStyle name="Normal 14 5" xfId="2000"/>
    <cellStyle name="Normal 14 6" xfId="2001"/>
    <cellStyle name="Normal 143" xfId="2002"/>
    <cellStyle name="Normal 144" xfId="2003"/>
    <cellStyle name="Normal 147" xfId="2004"/>
    <cellStyle name="Normal 148" xfId="2005"/>
    <cellStyle name="Normal 149" xfId="2006"/>
    <cellStyle name="Normal 15" xfId="2007"/>
    <cellStyle name="Normal 15 2" xfId="2008"/>
    <cellStyle name="Normal 15 2 2" xfId="2009"/>
    <cellStyle name="Normal 15 3" xfId="2010"/>
    <cellStyle name="Normal 15 4" xfId="2011"/>
    <cellStyle name="Normal 15 5" xfId="2012"/>
    <cellStyle name="Normal 15 6" xfId="2013"/>
    <cellStyle name="Normal 15 7" xfId="2014"/>
    <cellStyle name="Normal 150" xfId="2015"/>
    <cellStyle name="Normal 151" xfId="2016"/>
    <cellStyle name="Normal 152" xfId="2017"/>
    <cellStyle name="Normal 153" xfId="2018"/>
    <cellStyle name="Normal 154" xfId="2019"/>
    <cellStyle name="Normal 155" xfId="2020"/>
    <cellStyle name="Normal 156" xfId="2021"/>
    <cellStyle name="Normal 16" xfId="2022"/>
    <cellStyle name="Normal 16 2" xfId="2023"/>
    <cellStyle name="Normal 16 3" xfId="2024"/>
    <cellStyle name="Normal 16 4" xfId="2025"/>
    <cellStyle name="Normal 16 5" xfId="2026"/>
    <cellStyle name="Normal 16 6" xfId="2027"/>
    <cellStyle name="Normal 161" xfId="2028"/>
    <cellStyle name="Normal 162" xfId="2029"/>
    <cellStyle name="Normal 163" xfId="2030"/>
    <cellStyle name="Normal 164" xfId="2031"/>
    <cellStyle name="Normal 169" xfId="2032"/>
    <cellStyle name="Normal 17" xfId="2033"/>
    <cellStyle name="Normal 17 2" xfId="2034"/>
    <cellStyle name="Normal 17 2 2" xfId="2035"/>
    <cellStyle name="Normal 17 2 3" xfId="2036"/>
    <cellStyle name="Normal 17 3" xfId="2037"/>
    <cellStyle name="Normal 17 3 2" xfId="2038"/>
    <cellStyle name="Normal 17 3 3" xfId="2039"/>
    <cellStyle name="Normal 17 4" xfId="2040"/>
    <cellStyle name="Normal 17 4 2" xfId="2041"/>
    <cellStyle name="Normal 17 5" xfId="2042"/>
    <cellStyle name="Normal 17 6" xfId="2043"/>
    <cellStyle name="Normal 170" xfId="2044"/>
    <cellStyle name="Normal 171" xfId="2045"/>
    <cellStyle name="Normal 172" xfId="2046"/>
    <cellStyle name="Normal 177" xfId="2047"/>
    <cellStyle name="Normal 178" xfId="2048"/>
    <cellStyle name="Normal 179" xfId="2049"/>
    <cellStyle name="Normal 18" xfId="2050"/>
    <cellStyle name="Normal 18 2" xfId="2051"/>
    <cellStyle name="Normal 18 2 2" xfId="2052"/>
    <cellStyle name="Normal 18 2 3" xfId="2053"/>
    <cellStyle name="Normal 18 3" xfId="2054"/>
    <cellStyle name="Normal 18 4" xfId="2055"/>
    <cellStyle name="Normal 180" xfId="2056"/>
    <cellStyle name="Normal 181" xfId="2057"/>
    <cellStyle name="Normal 182" xfId="2058"/>
    <cellStyle name="Normal 183" xfId="2059"/>
    <cellStyle name="Normal 184" xfId="2060"/>
    <cellStyle name="Normal 185" xfId="2061"/>
    <cellStyle name="Normal 186" xfId="2062"/>
    <cellStyle name="Normal 187" xfId="2063"/>
    <cellStyle name="Normal 188" xfId="2064"/>
    <cellStyle name="Normal 189" xfId="2065"/>
    <cellStyle name="Normal 19" xfId="2066"/>
    <cellStyle name="Normal 19 2" xfId="2067"/>
    <cellStyle name="Normal 19 2 2" xfId="2068"/>
    <cellStyle name="Normal 19 3" xfId="2069"/>
    <cellStyle name="Normal 190" xfId="2070"/>
    <cellStyle name="Normal 192" xfId="2071"/>
    <cellStyle name="Normal 193" xfId="2072"/>
    <cellStyle name="Normal 196" xfId="2073"/>
    <cellStyle name="Normal 197" xfId="2074"/>
    <cellStyle name="Normal 198" xfId="2075"/>
    <cellStyle name="Normal 199" xfId="2076"/>
    <cellStyle name="Normal 2" xfId="2077"/>
    <cellStyle name="Normal 2 2" xfId="2078"/>
    <cellStyle name="Normal 2 2 2" xfId="2079"/>
    <cellStyle name="Normal 2 2 2 2" xfId="2080"/>
    <cellStyle name="Normal 2 2 3" xfId="2081"/>
    <cellStyle name="Normal 2 2 3 2" xfId="2082"/>
    <cellStyle name="Normal 2 2 4" xfId="2083"/>
    <cellStyle name="Normal 2 2 5" xfId="2084"/>
    <cellStyle name="Normal 2 2_Corporate Allocators" xfId="2085"/>
    <cellStyle name="Normal 2 3" xfId="2086"/>
    <cellStyle name="Normal 2 3 2" xfId="2087"/>
    <cellStyle name="Normal 2 3 2 2" xfId="2088"/>
    <cellStyle name="Normal 2 3 2 3" xfId="2089"/>
    <cellStyle name="Normal 2 3 3" xfId="2090"/>
    <cellStyle name="Normal 2 3_29(d) - Gas extensions -tariffs" xfId="2091"/>
    <cellStyle name="Normal 2 4" xfId="2092"/>
    <cellStyle name="Normal 2 4 2" xfId="2093"/>
    <cellStyle name="Normal 2 4 3" xfId="2094"/>
    <cellStyle name="Normal 2 5" xfId="2095"/>
    <cellStyle name="Normal 2_29(d) - Gas extensions -tariffs" xfId="2096"/>
    <cellStyle name="Normal 20" xfId="2097"/>
    <cellStyle name="Normal 20 2" xfId="2098"/>
    <cellStyle name="Normal 20 3" xfId="2099"/>
    <cellStyle name="Normal 200" xfId="2100"/>
    <cellStyle name="Normal 201" xfId="2101"/>
    <cellStyle name="Normal 202" xfId="2102"/>
    <cellStyle name="Normal 203" xfId="2103"/>
    <cellStyle name="Normal 204" xfId="2104"/>
    <cellStyle name="Normal 205" xfId="2105"/>
    <cellStyle name="Normal 207" xfId="2106"/>
    <cellStyle name="Normal 208" xfId="2107"/>
    <cellStyle name="Normal 209" xfId="2108"/>
    <cellStyle name="Normal 21" xfId="2109"/>
    <cellStyle name="Normal 21 2" xfId="2110"/>
    <cellStyle name="Normal 21 3" xfId="2111"/>
    <cellStyle name="Normal 210" xfId="2112"/>
    <cellStyle name="Normal 211" xfId="2113"/>
    <cellStyle name="Normal 212" xfId="2114"/>
    <cellStyle name="Normal 213" xfId="2115"/>
    <cellStyle name="Normal 214" xfId="2116"/>
    <cellStyle name="Normal 215" xfId="2117"/>
    <cellStyle name="Normal 216" xfId="2118"/>
    <cellStyle name="Normal 22" xfId="2119"/>
    <cellStyle name="Normal 22 2" xfId="2120"/>
    <cellStyle name="Normal 23" xfId="2121"/>
    <cellStyle name="Normal 23 2" xfId="2122"/>
    <cellStyle name="Normal 23 3" xfId="2123"/>
    <cellStyle name="Normal 24" xfId="2124"/>
    <cellStyle name="Normal 24 2" xfId="2125"/>
    <cellStyle name="Normal 24 3" xfId="2126"/>
    <cellStyle name="Normal 25" xfId="2127"/>
    <cellStyle name="Normal 25 2" xfId="2128"/>
    <cellStyle name="Normal 25 3" xfId="2129"/>
    <cellStyle name="Normal 26" xfId="2130"/>
    <cellStyle name="Normal 26 2" xfId="2131"/>
    <cellStyle name="Normal 26 3" xfId="2132"/>
    <cellStyle name="Normal 27" xfId="2133"/>
    <cellStyle name="Normal 27 2" xfId="2134"/>
    <cellStyle name="Normal 27 3" xfId="2135"/>
    <cellStyle name="Normal 28" xfId="2136"/>
    <cellStyle name="Normal 28 2" xfId="2137"/>
    <cellStyle name="Normal 29" xfId="2138"/>
    <cellStyle name="Normal 29 2" xfId="2139"/>
    <cellStyle name="Normal 3" xfId="2140"/>
    <cellStyle name="Normal 3 10" xfId="2141"/>
    <cellStyle name="Normal 3 11" xfId="2142"/>
    <cellStyle name="Normal 3 12" xfId="2143"/>
    <cellStyle name="Normal 3 2" xfId="2144"/>
    <cellStyle name="Normal 3 2 2" xfId="2145"/>
    <cellStyle name="Normal 3 2 3" xfId="2146"/>
    <cellStyle name="Normal 3 2_Corporate Allocators" xfId="2147"/>
    <cellStyle name="Normal 3 3" xfId="2148"/>
    <cellStyle name="Normal 3 3 2" xfId="2149"/>
    <cellStyle name="Normal 3 3 3" xfId="2150"/>
    <cellStyle name="Normal 3 4" xfId="2151"/>
    <cellStyle name="Normal 3 4 2" xfId="2152"/>
    <cellStyle name="Normal 3 5" xfId="5"/>
    <cellStyle name="Normal 3 5 2" xfId="2153"/>
    <cellStyle name="Normal 3 6" xfId="2154"/>
    <cellStyle name="Normal 3 7" xfId="2155"/>
    <cellStyle name="Normal 3 8" xfId="2156"/>
    <cellStyle name="Normal 3 9" xfId="2157"/>
    <cellStyle name="Normal 3_2011-12 budget info" xfId="2158"/>
    <cellStyle name="Normal 30" xfId="2159"/>
    <cellStyle name="Normal 30 2" xfId="2160"/>
    <cellStyle name="Normal 31" xfId="2161"/>
    <cellStyle name="Normal 31 2" xfId="2162"/>
    <cellStyle name="Normal 32" xfId="2163"/>
    <cellStyle name="Normal 33" xfId="2164"/>
    <cellStyle name="Normal 34" xfId="2165"/>
    <cellStyle name="Normal 35" xfId="2166"/>
    <cellStyle name="Normal 36" xfId="2167"/>
    <cellStyle name="Normal 37" xfId="2168"/>
    <cellStyle name="Normal 38" xfId="2169"/>
    <cellStyle name="Normal 38 2" xfId="2170"/>
    <cellStyle name="Normal 38_29(d) - Gas extensions -tariffs" xfId="2171"/>
    <cellStyle name="Normal 39" xfId="2172"/>
    <cellStyle name="Normal 4" xfId="2173"/>
    <cellStyle name="Normal 4 2" xfId="2174"/>
    <cellStyle name="Normal 4 2 2" xfId="2175"/>
    <cellStyle name="Normal 4 2 2 2" xfId="2176"/>
    <cellStyle name="Normal 4 2 3" xfId="2177"/>
    <cellStyle name="Normal 4 2 3 2" xfId="2178"/>
    <cellStyle name="Normal 4 3" xfId="2179"/>
    <cellStyle name="Normal 4 3 2" xfId="2180"/>
    <cellStyle name="Normal 4 3 3" xfId="2181"/>
    <cellStyle name="Normal 4 4" xfId="2182"/>
    <cellStyle name="Normal 4 4 2" xfId="2183"/>
    <cellStyle name="Normal 4 5" xfId="2184"/>
    <cellStyle name="Normal 4_2011-12 budget info" xfId="2185"/>
    <cellStyle name="Normal 40" xfId="2186"/>
    <cellStyle name="Normal 40 2" xfId="2187"/>
    <cellStyle name="Normal 40_29(d) - Gas extensions -tariffs" xfId="2188"/>
    <cellStyle name="Normal 41" xfId="2189"/>
    <cellStyle name="Normal 42" xfId="2190"/>
    <cellStyle name="Normal 43" xfId="2191"/>
    <cellStyle name="Normal 44" xfId="2192"/>
    <cellStyle name="Normal 45" xfId="2193"/>
    <cellStyle name="Normal 46" xfId="2194"/>
    <cellStyle name="Normal 47" xfId="2195"/>
    <cellStyle name="Normal 48" xfId="2196"/>
    <cellStyle name="Normal 49" xfId="2197"/>
    <cellStyle name="Normal 5" xfId="2198"/>
    <cellStyle name="Normal 5 2" xfId="2199"/>
    <cellStyle name="Normal 5 2 2" xfId="2200"/>
    <cellStyle name="Normal 5 2 3" xfId="2201"/>
    <cellStyle name="Normal 5 2 4" xfId="2202"/>
    <cellStyle name="Normal 5 2 5" xfId="2203"/>
    <cellStyle name="Normal 5 3" xfId="2204"/>
    <cellStyle name="Normal 5 4" xfId="2205"/>
    <cellStyle name="Normal 5 5" xfId="2206"/>
    <cellStyle name="Normal 50" xfId="2207"/>
    <cellStyle name="Normal 51" xfId="2208"/>
    <cellStyle name="Normal 52" xfId="2209"/>
    <cellStyle name="Normal 53" xfId="2210"/>
    <cellStyle name="Normal 54" xfId="2211"/>
    <cellStyle name="Normal 55" xfId="2212"/>
    <cellStyle name="Normal 56" xfId="2213"/>
    <cellStyle name="Normal 57" xfId="2214"/>
    <cellStyle name="Normal 58" xfId="2215"/>
    <cellStyle name="Normal 59" xfId="2216"/>
    <cellStyle name="Normal 6" xfId="2217"/>
    <cellStyle name="Normal 6 2" xfId="2218"/>
    <cellStyle name="Normal 6 2 2" xfId="2219"/>
    <cellStyle name="Normal 6 2 3" xfId="2220"/>
    <cellStyle name="Normal 6 2 4" xfId="2221"/>
    <cellStyle name="Normal 6 2 5" xfId="2222"/>
    <cellStyle name="Normal 6 3" xfId="2223"/>
    <cellStyle name="Normal 6 4" xfId="2224"/>
    <cellStyle name="Normal 6 5" xfId="2225"/>
    <cellStyle name="Normal 6 6" xfId="2226"/>
    <cellStyle name="Normal 6 7" xfId="2227"/>
    <cellStyle name="Normal 6_2011-12 budget info" xfId="2228"/>
    <cellStyle name="Normal 60" xfId="2229"/>
    <cellStyle name="Normal 61" xfId="2230"/>
    <cellStyle name="Normal 62" xfId="2231"/>
    <cellStyle name="Normal 63" xfId="2232"/>
    <cellStyle name="Normal 64" xfId="2233"/>
    <cellStyle name="Normal 65" xfId="2234"/>
    <cellStyle name="Normal 66" xfId="2235"/>
    <cellStyle name="Normal 7" xfId="2236"/>
    <cellStyle name="Normal 7 2" xfId="2237"/>
    <cellStyle name="Normal 7 2 2" xfId="2238"/>
    <cellStyle name="Normal 7 2 2 2" xfId="2239"/>
    <cellStyle name="Normal 7 2 3" xfId="2240"/>
    <cellStyle name="Normal 7 2 4" xfId="2241"/>
    <cellStyle name="Normal 7 2 5" xfId="2242"/>
    <cellStyle name="Normal 7 3" xfId="2243"/>
    <cellStyle name="Normal 7 4" xfId="2244"/>
    <cellStyle name="Normal 7 5" xfId="2245"/>
    <cellStyle name="Normal 7 6" xfId="2246"/>
    <cellStyle name="Normal 7_2011-12 budget info" xfId="2247"/>
    <cellStyle name="Normal 8" xfId="2248"/>
    <cellStyle name="Normal 8 2" xfId="2249"/>
    <cellStyle name="Normal 8 2 2" xfId="2250"/>
    <cellStyle name="Normal 8 2 2 2" xfId="2251"/>
    <cellStyle name="Normal 8 2 3" xfId="2252"/>
    <cellStyle name="Normal 8 2 3 2" xfId="2253"/>
    <cellStyle name="Normal 8 2 4" xfId="2254"/>
    <cellStyle name="Normal 8 2 5" xfId="2255"/>
    <cellStyle name="Normal 8 3" xfId="2256"/>
    <cellStyle name="Normal 8 4" xfId="2257"/>
    <cellStyle name="Normal 8 5" xfId="2258"/>
    <cellStyle name="Normal 8 6" xfId="2259"/>
    <cellStyle name="Normal 9" xfId="2260"/>
    <cellStyle name="Normal 9 2" xfId="2261"/>
    <cellStyle name="Normal 9 2 2" xfId="2262"/>
    <cellStyle name="Normal 9 3" xfId="2263"/>
    <cellStyle name="Normal 9 4" xfId="2264"/>
    <cellStyle name="Normal 9 5" xfId="2265"/>
    <cellStyle name="Normal 9 6" xfId="2266"/>
    <cellStyle name="Normal U" xfId="2267"/>
    <cellStyle name="Note 10" xfId="2268"/>
    <cellStyle name="Note 10 2" xfId="2269"/>
    <cellStyle name="Note 10 2 2" xfId="2270"/>
    <cellStyle name="Note 10 3" xfId="2271"/>
    <cellStyle name="Note 11" xfId="2272"/>
    <cellStyle name="Note 12" xfId="2273"/>
    <cellStyle name="Note 2" xfId="2274"/>
    <cellStyle name="Note 2 2" xfId="2275"/>
    <cellStyle name="Note 2 2 2" xfId="2276"/>
    <cellStyle name="Note 2 2 2 2" xfId="2277"/>
    <cellStyle name="Note 2 2 3" xfId="2278"/>
    <cellStyle name="Note 2 3" xfId="2279"/>
    <cellStyle name="Note 2 3 2" xfId="2280"/>
    <cellStyle name="Note 2 4" xfId="2281"/>
    <cellStyle name="Note 3" xfId="2282"/>
    <cellStyle name="Note 3 2" xfId="2283"/>
    <cellStyle name="Note 3 2 2" xfId="2284"/>
    <cellStyle name="Note 3 3" xfId="2285"/>
    <cellStyle name="Note 4" xfId="2286"/>
    <cellStyle name="Note 4 2" xfId="2287"/>
    <cellStyle name="Note 4 2 2" xfId="2288"/>
    <cellStyle name="Note 4 3" xfId="2289"/>
    <cellStyle name="Note 5" xfId="2290"/>
    <cellStyle name="Note 5 2" xfId="2291"/>
    <cellStyle name="Note 6" xfId="2292"/>
    <cellStyle name="Note 6 2" xfId="2293"/>
    <cellStyle name="Note 7" xfId="2294"/>
    <cellStyle name="Note 7 2" xfId="2295"/>
    <cellStyle name="Note 8" xfId="2296"/>
    <cellStyle name="Note 8 2" xfId="2297"/>
    <cellStyle name="Note 9" xfId="2298"/>
    <cellStyle name="Note 9 2" xfId="2299"/>
    <cellStyle name="Num_Date" xfId="2300"/>
    <cellStyle name="Output 10" xfId="2301"/>
    <cellStyle name="Output 11" xfId="2302"/>
    <cellStyle name="Output 12" xfId="2303"/>
    <cellStyle name="Output 2" xfId="2304"/>
    <cellStyle name="Output 2 2" xfId="2305"/>
    <cellStyle name="Output 2 3" xfId="2306"/>
    <cellStyle name="Output 3" xfId="2307"/>
    <cellStyle name="Output 4" xfId="2308"/>
    <cellStyle name="Output 5" xfId="2309"/>
    <cellStyle name="Output 6" xfId="2310"/>
    <cellStyle name="Output 7" xfId="2311"/>
    <cellStyle name="Output 8" xfId="2312"/>
    <cellStyle name="Output 9" xfId="2313"/>
    <cellStyle name="Page Heading Large" xfId="2314"/>
    <cellStyle name="Page Heading Small" xfId="2315"/>
    <cellStyle name="Pattern_Forecast" xfId="2316"/>
    <cellStyle name="Percent" xfId="1" builtinId="5"/>
    <cellStyle name="Percent [0]" xfId="2317"/>
    <cellStyle name="Percent [0] 10" xfId="2318"/>
    <cellStyle name="Percent [0] 10 2" xfId="2319"/>
    <cellStyle name="Percent [0] 10 2 2" xfId="2320"/>
    <cellStyle name="Percent [0] 11" xfId="2321"/>
    <cellStyle name="Percent [0] 2" xfId="2322"/>
    <cellStyle name="Percent [0] 2 2" xfId="2323"/>
    <cellStyle name="Percent [0] 2 3" xfId="2324"/>
    <cellStyle name="Percent [0] 3" xfId="2325"/>
    <cellStyle name="Percent [0] 3 2" xfId="2326"/>
    <cellStyle name="Percent [0] 3 3" xfId="2327"/>
    <cellStyle name="Percent [0] 4" xfId="2328"/>
    <cellStyle name="Percent [0] 4 2" xfId="2329"/>
    <cellStyle name="Percent [0] 4 3" xfId="2330"/>
    <cellStyle name="Percent [0] 5" xfId="2331"/>
    <cellStyle name="Percent [0] 5 2" xfId="2332"/>
    <cellStyle name="Percent [0] 5 3" xfId="2333"/>
    <cellStyle name="Percent [0] 6" xfId="2334"/>
    <cellStyle name="Percent [0] 6 2" xfId="2335"/>
    <cellStyle name="Percent [0] 6 3" xfId="2336"/>
    <cellStyle name="Percent [0] 7" xfId="2337"/>
    <cellStyle name="Percent [0] 7 2" xfId="2338"/>
    <cellStyle name="Percent [0] 7 3" xfId="2339"/>
    <cellStyle name="Percent [0] 8" xfId="2340"/>
    <cellStyle name="Percent [0] 8 2" xfId="2341"/>
    <cellStyle name="Percent [0] 8 3" xfId="2342"/>
    <cellStyle name="Percent [0] 9" xfId="2343"/>
    <cellStyle name="Percent [0] 9 2" xfId="2344"/>
    <cellStyle name="Percent [0] 9 3" xfId="2345"/>
    <cellStyle name="Percent [00]" xfId="2346"/>
    <cellStyle name="Percent [00] 10" xfId="2347"/>
    <cellStyle name="Percent [00] 10 2" xfId="2348"/>
    <cellStyle name="Percent [00] 10 2 2" xfId="2349"/>
    <cellStyle name="Percent [00] 2" xfId="2350"/>
    <cellStyle name="Percent [00] 2 2" xfId="2351"/>
    <cellStyle name="Percent [00] 2 3" xfId="2352"/>
    <cellStyle name="Percent [00] 3" xfId="2353"/>
    <cellStyle name="Percent [00] 3 2" xfId="2354"/>
    <cellStyle name="Percent [00] 3 3" xfId="2355"/>
    <cellStyle name="Percent [00] 4" xfId="2356"/>
    <cellStyle name="Percent [00] 4 2" xfId="2357"/>
    <cellStyle name="Percent [00] 4 3" xfId="2358"/>
    <cellStyle name="Percent [00] 5" xfId="2359"/>
    <cellStyle name="Percent [00] 5 2" xfId="2360"/>
    <cellStyle name="Percent [00] 5 3" xfId="2361"/>
    <cellStyle name="Percent [00] 6" xfId="2362"/>
    <cellStyle name="Percent [00] 6 2" xfId="2363"/>
    <cellStyle name="Percent [00] 6 3" xfId="2364"/>
    <cellStyle name="Percent [00] 7" xfId="2365"/>
    <cellStyle name="Percent [00] 7 2" xfId="2366"/>
    <cellStyle name="Percent [00] 7 3" xfId="2367"/>
    <cellStyle name="Percent [00] 8" xfId="2368"/>
    <cellStyle name="Percent [00] 8 2" xfId="2369"/>
    <cellStyle name="Percent [00] 8 3" xfId="2370"/>
    <cellStyle name="Percent [00] 9" xfId="2371"/>
    <cellStyle name="Percent [00] 9 2" xfId="2372"/>
    <cellStyle name="Percent [00] 9 3" xfId="2373"/>
    <cellStyle name="Percent [1]" xfId="2374"/>
    <cellStyle name="Percent [2]" xfId="2375"/>
    <cellStyle name="Percent [2] 2" xfId="2376"/>
    <cellStyle name="Percent [2] 2 2" xfId="2377"/>
    <cellStyle name="Percent [2] U" xfId="2378"/>
    <cellStyle name="Percent [2]_29(d) - Gas extensions -tariffs" xfId="2379"/>
    <cellStyle name="Percent 10" xfId="2380"/>
    <cellStyle name="Percent 11" xfId="2381"/>
    <cellStyle name="Percent 12" xfId="2382"/>
    <cellStyle name="Percent 12 2" xfId="2383"/>
    <cellStyle name="Percent 13" xfId="2384"/>
    <cellStyle name="Percent 14" xfId="2385"/>
    <cellStyle name="Percent 15" xfId="2386"/>
    <cellStyle name="Percent 16" xfId="2387"/>
    <cellStyle name="Percent 17" xfId="2388"/>
    <cellStyle name="Percent 18" xfId="2389"/>
    <cellStyle name="Percent 19" xfId="2390"/>
    <cellStyle name="Percent 2" xfId="2391"/>
    <cellStyle name="Percent 2 2" xfId="2392"/>
    <cellStyle name="Percent 2 2 2" xfId="2393"/>
    <cellStyle name="Percent 2 2 2 2" xfId="2394"/>
    <cellStyle name="Percent 2 2 2 2 2" xfId="2395"/>
    <cellStyle name="Percent 2 2 2 3" xfId="2396"/>
    <cellStyle name="Percent 2 2 3" xfId="2397"/>
    <cellStyle name="Percent 2 2 3 2" xfId="2398"/>
    <cellStyle name="Percent 2 3" xfId="2399"/>
    <cellStyle name="Percent 2 3 2" xfId="2400"/>
    <cellStyle name="Percent 2 3 2 2" xfId="2401"/>
    <cellStyle name="Percent 2 3 3" xfId="2402"/>
    <cellStyle name="Percent 2 4" xfId="2403"/>
    <cellStyle name="Percent 2 4 2" xfId="2404"/>
    <cellStyle name="Percent 2 4 3" xfId="2405"/>
    <cellStyle name="Percent 2 5" xfId="2406"/>
    <cellStyle name="Percent 20" xfId="2407"/>
    <cellStyle name="Percent 21" xfId="2408"/>
    <cellStyle name="Percent 22" xfId="2409"/>
    <cellStyle name="Percent 23" xfId="2410"/>
    <cellStyle name="Percent 24" xfId="2411"/>
    <cellStyle name="Percent 25" xfId="2412"/>
    <cellStyle name="Percent 26" xfId="2413"/>
    <cellStyle name="Percent 26 2" xfId="2414"/>
    <cellStyle name="Percent 27" xfId="2415"/>
    <cellStyle name="Percent 28" xfId="2416"/>
    <cellStyle name="Percent 29" xfId="2417"/>
    <cellStyle name="Percent 3" xfId="2418"/>
    <cellStyle name="Percent 3 2" xfId="2419"/>
    <cellStyle name="Percent 3 2 2" xfId="2420"/>
    <cellStyle name="Percent 3 3" xfId="2421"/>
    <cellStyle name="Percent 3 4" xfId="2422"/>
    <cellStyle name="Percent 3 4 2" xfId="2423"/>
    <cellStyle name="Percent 30" xfId="2424"/>
    <cellStyle name="Percent 31" xfId="2425"/>
    <cellStyle name="Percent 32" xfId="2426"/>
    <cellStyle name="Percent 33" xfId="2427"/>
    <cellStyle name="Percent 34" xfId="2428"/>
    <cellStyle name="Percent 35" xfId="2429"/>
    <cellStyle name="Percent 36" xfId="2430"/>
    <cellStyle name="Percent 37" xfId="2431"/>
    <cellStyle name="Percent 38" xfId="2432"/>
    <cellStyle name="Percent 39" xfId="2433"/>
    <cellStyle name="Percent 4" xfId="2434"/>
    <cellStyle name="Percent 4 2" xfId="2435"/>
    <cellStyle name="Percent 4 3" xfId="2436"/>
    <cellStyle name="Percent 4 4" xfId="2437"/>
    <cellStyle name="Percent 40" xfId="2438"/>
    <cellStyle name="Percent 41" xfId="2439"/>
    <cellStyle name="Percent 42" xfId="2440"/>
    <cellStyle name="Percent 5" xfId="2441"/>
    <cellStyle name="Percent 5 2" xfId="2442"/>
    <cellStyle name="Percent 5 3" xfId="2443"/>
    <cellStyle name="Percent 5 4" xfId="2444"/>
    <cellStyle name="Percent 5 5" xfId="2445"/>
    <cellStyle name="Percent 6" xfId="2446"/>
    <cellStyle name="Percent 6 2" xfId="2447"/>
    <cellStyle name="Percent 6 2 2" xfId="2448"/>
    <cellStyle name="Percent 6 3" xfId="2449"/>
    <cellStyle name="Percent 6 4" xfId="2450"/>
    <cellStyle name="Percent 7" xfId="2451"/>
    <cellStyle name="Percent 7 2" xfId="2452"/>
    <cellStyle name="Percent 7 3" xfId="2453"/>
    <cellStyle name="Percent 7 4" xfId="2454"/>
    <cellStyle name="Percent 7 5" xfId="2455"/>
    <cellStyle name="Percent 8" xfId="2456"/>
    <cellStyle name="Percent 9" xfId="2457"/>
    <cellStyle name="Percent Hard" xfId="2458"/>
    <cellStyle name="Percentage" xfId="2459"/>
    <cellStyle name="Period Title" xfId="2460"/>
    <cellStyle name="PrePop Currency (0)" xfId="2461"/>
    <cellStyle name="PrePop Currency (0) 10" xfId="2462"/>
    <cellStyle name="PrePop Currency (0) 10 2" xfId="2463"/>
    <cellStyle name="PrePop Currency (0) 10 2 2" xfId="2464"/>
    <cellStyle name="PrePop Currency (0) 2" xfId="2465"/>
    <cellStyle name="PrePop Currency (0) 2 2" xfId="2466"/>
    <cellStyle name="PrePop Currency (0) 2 3" xfId="2467"/>
    <cellStyle name="PrePop Currency (0) 3" xfId="2468"/>
    <cellStyle name="PrePop Currency (0) 3 2" xfId="2469"/>
    <cellStyle name="PrePop Currency (0) 3 3" xfId="2470"/>
    <cellStyle name="PrePop Currency (0) 4" xfId="2471"/>
    <cellStyle name="PrePop Currency (0) 4 2" xfId="2472"/>
    <cellStyle name="PrePop Currency (0) 4 3" xfId="2473"/>
    <cellStyle name="PrePop Currency (0) 5" xfId="2474"/>
    <cellStyle name="PrePop Currency (0) 5 2" xfId="2475"/>
    <cellStyle name="PrePop Currency (0) 5 3" xfId="2476"/>
    <cellStyle name="PrePop Currency (0) 6" xfId="2477"/>
    <cellStyle name="PrePop Currency (0) 6 2" xfId="2478"/>
    <cellStyle name="PrePop Currency (0) 6 3" xfId="2479"/>
    <cellStyle name="PrePop Currency (0) 7" xfId="2480"/>
    <cellStyle name="PrePop Currency (0) 7 2" xfId="2481"/>
    <cellStyle name="PrePop Currency (0) 7 3" xfId="2482"/>
    <cellStyle name="PrePop Currency (0) 8" xfId="2483"/>
    <cellStyle name="PrePop Currency (0) 8 2" xfId="2484"/>
    <cellStyle name="PrePop Currency (0) 8 3" xfId="2485"/>
    <cellStyle name="PrePop Currency (0) 9" xfId="2486"/>
    <cellStyle name="PrePop Currency (0) 9 2" xfId="2487"/>
    <cellStyle name="PrePop Currency (0) 9 3" xfId="2488"/>
    <cellStyle name="PrePop Currency (2)" xfId="2489"/>
    <cellStyle name="PrePop Currency (2) 10" xfId="2490"/>
    <cellStyle name="PrePop Currency (2) 10 2" xfId="2491"/>
    <cellStyle name="PrePop Currency (2) 10 2 2" xfId="2492"/>
    <cellStyle name="PrePop Currency (2) 2" xfId="2493"/>
    <cellStyle name="PrePop Currency (2) 2 2" xfId="2494"/>
    <cellStyle name="PrePop Currency (2) 2 3" xfId="2495"/>
    <cellStyle name="PrePop Currency (2) 3" xfId="2496"/>
    <cellStyle name="PrePop Currency (2) 3 2" xfId="2497"/>
    <cellStyle name="PrePop Currency (2) 3 3" xfId="2498"/>
    <cellStyle name="PrePop Currency (2) 4" xfId="2499"/>
    <cellStyle name="PrePop Currency (2) 4 2" xfId="2500"/>
    <cellStyle name="PrePop Currency (2) 4 3" xfId="2501"/>
    <cellStyle name="PrePop Currency (2) 5" xfId="2502"/>
    <cellStyle name="PrePop Currency (2) 5 2" xfId="2503"/>
    <cellStyle name="PrePop Currency (2) 5 3" xfId="2504"/>
    <cellStyle name="PrePop Currency (2) 6" xfId="2505"/>
    <cellStyle name="PrePop Currency (2) 6 2" xfId="2506"/>
    <cellStyle name="PrePop Currency (2) 6 3" xfId="2507"/>
    <cellStyle name="PrePop Currency (2) 7" xfId="2508"/>
    <cellStyle name="PrePop Currency (2) 7 2" xfId="2509"/>
    <cellStyle name="PrePop Currency (2) 7 3" xfId="2510"/>
    <cellStyle name="PrePop Currency (2) 8" xfId="2511"/>
    <cellStyle name="PrePop Currency (2) 8 2" xfId="2512"/>
    <cellStyle name="PrePop Currency (2) 8 3" xfId="2513"/>
    <cellStyle name="PrePop Currency (2) 9" xfId="2514"/>
    <cellStyle name="PrePop Currency (2) 9 2" xfId="2515"/>
    <cellStyle name="PrePop Currency (2) 9 3" xfId="2516"/>
    <cellStyle name="PrePop Units (0)" xfId="2517"/>
    <cellStyle name="PrePop Units (0) 10" xfId="2518"/>
    <cellStyle name="PrePop Units (0) 10 2" xfId="2519"/>
    <cellStyle name="PrePop Units (0) 10 2 2" xfId="2520"/>
    <cellStyle name="PrePop Units (0) 2" xfId="2521"/>
    <cellStyle name="PrePop Units (0) 2 2" xfId="2522"/>
    <cellStyle name="PrePop Units (0) 2 3" xfId="2523"/>
    <cellStyle name="PrePop Units (0) 3" xfId="2524"/>
    <cellStyle name="PrePop Units (0) 3 2" xfId="2525"/>
    <cellStyle name="PrePop Units (0) 3 3" xfId="2526"/>
    <cellStyle name="PrePop Units (0) 4" xfId="2527"/>
    <cellStyle name="PrePop Units (0) 4 2" xfId="2528"/>
    <cellStyle name="PrePop Units (0) 4 3" xfId="2529"/>
    <cellStyle name="PrePop Units (0) 5" xfId="2530"/>
    <cellStyle name="PrePop Units (0) 5 2" xfId="2531"/>
    <cellStyle name="PrePop Units (0) 5 3" xfId="2532"/>
    <cellStyle name="PrePop Units (0) 6" xfId="2533"/>
    <cellStyle name="PrePop Units (0) 6 2" xfId="2534"/>
    <cellStyle name="PrePop Units (0) 6 3" xfId="2535"/>
    <cellStyle name="PrePop Units (0) 7" xfId="2536"/>
    <cellStyle name="PrePop Units (0) 7 2" xfId="2537"/>
    <cellStyle name="PrePop Units (0) 7 3" xfId="2538"/>
    <cellStyle name="PrePop Units (0) 8" xfId="2539"/>
    <cellStyle name="PrePop Units (0) 8 2" xfId="2540"/>
    <cellStyle name="PrePop Units (0) 8 3" xfId="2541"/>
    <cellStyle name="PrePop Units (0) 9" xfId="2542"/>
    <cellStyle name="PrePop Units (0) 9 2" xfId="2543"/>
    <cellStyle name="PrePop Units (0) 9 3" xfId="2544"/>
    <cellStyle name="PrePop Units (1)" xfId="2545"/>
    <cellStyle name="PrePop Units (1) 10" xfId="2546"/>
    <cellStyle name="PrePop Units (1) 10 2" xfId="2547"/>
    <cellStyle name="PrePop Units (1) 10 2 2" xfId="2548"/>
    <cellStyle name="PrePop Units (1) 2" xfId="2549"/>
    <cellStyle name="PrePop Units (1) 2 2" xfId="2550"/>
    <cellStyle name="PrePop Units (1) 2 3" xfId="2551"/>
    <cellStyle name="PrePop Units (1) 3" xfId="2552"/>
    <cellStyle name="PrePop Units (1) 3 2" xfId="2553"/>
    <cellStyle name="PrePop Units (1) 3 3" xfId="2554"/>
    <cellStyle name="PrePop Units (1) 4" xfId="2555"/>
    <cellStyle name="PrePop Units (1) 4 2" xfId="2556"/>
    <cellStyle name="PrePop Units (1) 4 3" xfId="2557"/>
    <cellStyle name="PrePop Units (1) 5" xfId="2558"/>
    <cellStyle name="PrePop Units (1) 5 2" xfId="2559"/>
    <cellStyle name="PrePop Units (1) 5 3" xfId="2560"/>
    <cellStyle name="PrePop Units (1) 6" xfId="2561"/>
    <cellStyle name="PrePop Units (1) 6 2" xfId="2562"/>
    <cellStyle name="PrePop Units (1) 6 3" xfId="2563"/>
    <cellStyle name="PrePop Units (1) 7" xfId="2564"/>
    <cellStyle name="PrePop Units (1) 7 2" xfId="2565"/>
    <cellStyle name="PrePop Units (1) 7 3" xfId="2566"/>
    <cellStyle name="PrePop Units (1) 8" xfId="2567"/>
    <cellStyle name="PrePop Units (1) 8 2" xfId="2568"/>
    <cellStyle name="PrePop Units (1) 8 3" xfId="2569"/>
    <cellStyle name="PrePop Units (1) 9" xfId="2570"/>
    <cellStyle name="PrePop Units (1) 9 2" xfId="2571"/>
    <cellStyle name="PrePop Units (1) 9 3" xfId="2572"/>
    <cellStyle name="PrePop Units (2)" xfId="2573"/>
    <cellStyle name="PrePop Units (2) 10" xfId="2574"/>
    <cellStyle name="PrePop Units (2) 10 2" xfId="2575"/>
    <cellStyle name="PrePop Units (2) 10 2 2" xfId="2576"/>
    <cellStyle name="PrePop Units (2) 2" xfId="2577"/>
    <cellStyle name="PrePop Units (2) 2 2" xfId="2578"/>
    <cellStyle name="PrePop Units (2) 2 3" xfId="2579"/>
    <cellStyle name="PrePop Units (2) 3" xfId="2580"/>
    <cellStyle name="PrePop Units (2) 3 2" xfId="2581"/>
    <cellStyle name="PrePop Units (2) 3 3" xfId="2582"/>
    <cellStyle name="PrePop Units (2) 4" xfId="2583"/>
    <cellStyle name="PrePop Units (2) 4 2" xfId="2584"/>
    <cellStyle name="PrePop Units (2) 4 3" xfId="2585"/>
    <cellStyle name="PrePop Units (2) 5" xfId="2586"/>
    <cellStyle name="PrePop Units (2) 5 2" xfId="2587"/>
    <cellStyle name="PrePop Units (2) 5 3" xfId="2588"/>
    <cellStyle name="PrePop Units (2) 6" xfId="2589"/>
    <cellStyle name="PrePop Units (2) 6 2" xfId="2590"/>
    <cellStyle name="PrePop Units (2) 6 3" xfId="2591"/>
    <cellStyle name="PrePop Units (2) 7" xfId="2592"/>
    <cellStyle name="PrePop Units (2) 7 2" xfId="2593"/>
    <cellStyle name="PrePop Units (2) 7 3" xfId="2594"/>
    <cellStyle name="PrePop Units (2) 8" xfId="2595"/>
    <cellStyle name="PrePop Units (2) 8 2" xfId="2596"/>
    <cellStyle name="PrePop Units (2) 8 3" xfId="2597"/>
    <cellStyle name="PrePop Units (2) 9" xfId="2598"/>
    <cellStyle name="PrePop Units (2) 9 2" xfId="2599"/>
    <cellStyle name="PrePop Units (2) 9 3" xfId="2600"/>
    <cellStyle name="PSChar" xfId="2601"/>
    <cellStyle name="PSChar 2" xfId="2602"/>
    <cellStyle name="PSDate" xfId="2603"/>
    <cellStyle name="PSDate 2" xfId="2604"/>
    <cellStyle name="PSDate 3" xfId="2605"/>
    <cellStyle name="PSDec" xfId="2606"/>
    <cellStyle name="PSDec 2" xfId="2607"/>
    <cellStyle name="PSDetail" xfId="2608"/>
    <cellStyle name="PSHeading" xfId="2609"/>
    <cellStyle name="PSHeading 2" xfId="2610"/>
    <cellStyle name="PSHeading 2 2" xfId="2611"/>
    <cellStyle name="PSHeading 3" xfId="2612"/>
    <cellStyle name="PSHeading 4" xfId="2613"/>
    <cellStyle name="PSInt" xfId="2614"/>
    <cellStyle name="PSInt 2" xfId="2615"/>
    <cellStyle name="PSSpacer" xfId="2616"/>
    <cellStyle name="PTFM-Normal" xfId="2617"/>
    <cellStyle name="PTFM-UnitsonIssue" xfId="2618"/>
    <cellStyle name="Ratio" xfId="2619"/>
    <cellStyle name="Ratio 2" xfId="2620"/>
    <cellStyle name="Ratio_29(d) - Gas extensions -tariffs" xfId="2621"/>
    <cellStyle name="RedHeader" xfId="2622"/>
    <cellStyle name="ReportData" xfId="2623"/>
    <cellStyle name="ReportElements" xfId="2624"/>
    <cellStyle name="ReportHeader" xfId="2625"/>
    <cellStyle name="Right Date" xfId="2626"/>
    <cellStyle name="Right Number" xfId="2627"/>
    <cellStyle name="Right Year" xfId="2628"/>
    <cellStyle name="RIN_TB2" xfId="2629"/>
    <cellStyle name="Row - Heading" xfId="2630"/>
    <cellStyle name="Row - SubHeading" xfId="2631"/>
    <cellStyle name="SAPError" xfId="2632"/>
    <cellStyle name="SAPError 2" xfId="2633"/>
    <cellStyle name="SAPKey" xfId="2634"/>
    <cellStyle name="SAPKey 2" xfId="2635"/>
    <cellStyle name="SAPLocked" xfId="2636"/>
    <cellStyle name="SAPLocked 2" xfId="2637"/>
    <cellStyle name="SAPOutput" xfId="2638"/>
    <cellStyle name="SAPOutput 2" xfId="2639"/>
    <cellStyle name="SAPSpace" xfId="2640"/>
    <cellStyle name="SAPSpace 2" xfId="2641"/>
    <cellStyle name="SAPText" xfId="2642"/>
    <cellStyle name="SAPText 2" xfId="2643"/>
    <cellStyle name="SAPUnLocked" xfId="2644"/>
    <cellStyle name="SAPUnLocked 2" xfId="2645"/>
    <cellStyle name="ScenarioInput" xfId="2646"/>
    <cellStyle name="Shaded" xfId="2647"/>
    <cellStyle name="Sheet Title" xfId="2648"/>
    <cellStyle name="Style 1" xfId="2649"/>
    <cellStyle name="Style 1 2" xfId="2650"/>
    <cellStyle name="Style 1 2 2" xfId="2651"/>
    <cellStyle name="Style 1 3" xfId="2652"/>
    <cellStyle name="Style 1 3 2" xfId="2653"/>
    <cellStyle name="Style 1 3 3" xfId="2654"/>
    <cellStyle name="Style 1 4" xfId="2655"/>
    <cellStyle name="Style 1 5" xfId="2656"/>
    <cellStyle name="Style 1_29(d) - Gas extensions -tariffs" xfId="2657"/>
    <cellStyle name="Style 26" xfId="2658"/>
    <cellStyle name="Style 27" xfId="2659"/>
    <cellStyle name="Style 28" xfId="2660"/>
    <cellStyle name="STYLE1" xfId="2661"/>
    <cellStyle name="STYLE1 2" xfId="2662"/>
    <cellStyle name="Style2" xfId="2663"/>
    <cellStyle name="Style3" xfId="2664"/>
    <cellStyle name="Style4" xfId="2665"/>
    <cellStyle name="Style4 2" xfId="2666"/>
    <cellStyle name="STYLE4 2 2" xfId="2667"/>
    <cellStyle name="Style4_29(d) - Gas extensions -tariffs" xfId="2668"/>
    <cellStyle name="Style5" xfId="2669"/>
    <cellStyle name="Style5 2" xfId="2670"/>
    <cellStyle name="Style5_29(d) - Gas extensions -tariffs" xfId="2671"/>
    <cellStyle name="swiss" xfId="2672"/>
    <cellStyle name="swiss input" xfId="2673"/>
    <cellStyle name="swiss input1" xfId="2674"/>
    <cellStyle name="swiss input2" xfId="2675"/>
    <cellStyle name="swiss spec" xfId="2676"/>
    <cellStyle name="Table Col Head" xfId="2677"/>
    <cellStyle name="Table Head Green" xfId="2678"/>
    <cellStyle name="Table Head Green 2" xfId="2679"/>
    <cellStyle name="Table Head Green 3" xfId="2680"/>
    <cellStyle name="Table Head_pldt" xfId="2681"/>
    <cellStyle name="Table Heading" xfId="2682"/>
    <cellStyle name="Table Source" xfId="2683"/>
    <cellStyle name="Table Sub Head" xfId="2684"/>
    <cellStyle name="Table Title" xfId="2685"/>
    <cellStyle name="Table Units" xfId="2686"/>
    <cellStyle name="Table Units 2" xfId="2687"/>
    <cellStyle name="TableLvl2" xfId="3"/>
    <cellStyle name="TableLvl3" xfId="4"/>
    <cellStyle name="Text" xfId="2688"/>
    <cellStyle name="Text 2" xfId="2689"/>
    <cellStyle name="Text 3" xfId="2690"/>
    <cellStyle name="Text Head 1" xfId="2691"/>
    <cellStyle name="Text Head 1 2" xfId="2692"/>
    <cellStyle name="Text Head 2" xfId="2693"/>
    <cellStyle name="Text Head 2 2" xfId="2694"/>
    <cellStyle name="Text Indent 2" xfId="2695"/>
    <cellStyle name="Text Indent A" xfId="2696"/>
    <cellStyle name="Text Indent A 10" xfId="2697"/>
    <cellStyle name="Text Indent A 10 2" xfId="2698"/>
    <cellStyle name="Text Indent A 10 2 2" xfId="2699"/>
    <cellStyle name="Text Indent A 2" xfId="2700"/>
    <cellStyle name="Text Indent A 2 2" xfId="2701"/>
    <cellStyle name="Text Indent A 3" xfId="2702"/>
    <cellStyle name="Text Indent A 3 2" xfId="2703"/>
    <cellStyle name="Text Indent A 4" xfId="2704"/>
    <cellStyle name="Text Indent A 4 2" xfId="2705"/>
    <cellStyle name="Text Indent A 5" xfId="2706"/>
    <cellStyle name="Text Indent A 5 2" xfId="2707"/>
    <cellStyle name="Text Indent A 6" xfId="2708"/>
    <cellStyle name="Text Indent A 6 2" xfId="2709"/>
    <cellStyle name="Text Indent A 7" xfId="2710"/>
    <cellStyle name="Text Indent A 7 2" xfId="2711"/>
    <cellStyle name="Text Indent A 8" xfId="2712"/>
    <cellStyle name="Text Indent A 8 2" xfId="2713"/>
    <cellStyle name="Text Indent A 9" xfId="2714"/>
    <cellStyle name="Text Indent A 9 2" xfId="2715"/>
    <cellStyle name="Text Indent B" xfId="2716"/>
    <cellStyle name="Text Indent B 10" xfId="2717"/>
    <cellStyle name="Text Indent B 10 2" xfId="2718"/>
    <cellStyle name="Text Indent B 10 2 2" xfId="2719"/>
    <cellStyle name="Text Indent B 2" xfId="2720"/>
    <cellStyle name="Text Indent B 2 2" xfId="2721"/>
    <cellStyle name="Text Indent B 2 3" xfId="2722"/>
    <cellStyle name="Text Indent B 3" xfId="2723"/>
    <cellStyle name="Text Indent B 3 2" xfId="2724"/>
    <cellStyle name="Text Indent B 3 3" xfId="2725"/>
    <cellStyle name="Text Indent B 4" xfId="2726"/>
    <cellStyle name="Text Indent B 4 2" xfId="2727"/>
    <cellStyle name="Text Indent B 4 3" xfId="2728"/>
    <cellStyle name="Text Indent B 5" xfId="2729"/>
    <cellStyle name="Text Indent B 5 2" xfId="2730"/>
    <cellStyle name="Text Indent B 5 3" xfId="2731"/>
    <cellStyle name="Text Indent B 6" xfId="2732"/>
    <cellStyle name="Text Indent B 6 2" xfId="2733"/>
    <cellStyle name="Text Indent B 6 3" xfId="2734"/>
    <cellStyle name="Text Indent B 7" xfId="2735"/>
    <cellStyle name="Text Indent B 7 2" xfId="2736"/>
    <cellStyle name="Text Indent B 7 3" xfId="2737"/>
    <cellStyle name="Text Indent B 8" xfId="2738"/>
    <cellStyle name="Text Indent B 8 2" xfId="2739"/>
    <cellStyle name="Text Indent B 8 3" xfId="2740"/>
    <cellStyle name="Text Indent B 9" xfId="2741"/>
    <cellStyle name="Text Indent B 9 2" xfId="2742"/>
    <cellStyle name="Text Indent B 9 3" xfId="2743"/>
    <cellStyle name="Text Indent C" xfId="2744"/>
    <cellStyle name="Text Indent C 10" xfId="2745"/>
    <cellStyle name="Text Indent C 10 2" xfId="2746"/>
    <cellStyle name="Text Indent C 10 2 2" xfId="2747"/>
    <cellStyle name="Text Indent C 2" xfId="2748"/>
    <cellStyle name="Text Indent C 2 2" xfId="2749"/>
    <cellStyle name="Text Indent C 2 3" xfId="2750"/>
    <cellStyle name="Text Indent C 3" xfId="2751"/>
    <cellStyle name="Text Indent C 3 2" xfId="2752"/>
    <cellStyle name="Text Indent C 3 3" xfId="2753"/>
    <cellStyle name="Text Indent C 4" xfId="2754"/>
    <cellStyle name="Text Indent C 4 2" xfId="2755"/>
    <cellStyle name="Text Indent C 4 3" xfId="2756"/>
    <cellStyle name="Text Indent C 5" xfId="2757"/>
    <cellStyle name="Text Indent C 5 2" xfId="2758"/>
    <cellStyle name="Text Indent C 5 3" xfId="2759"/>
    <cellStyle name="Text Indent C 6" xfId="2760"/>
    <cellStyle name="Text Indent C 6 2" xfId="2761"/>
    <cellStyle name="Text Indent C 6 3" xfId="2762"/>
    <cellStyle name="Text Indent C 7" xfId="2763"/>
    <cellStyle name="Text Indent C 7 2" xfId="2764"/>
    <cellStyle name="Text Indent C 7 3" xfId="2765"/>
    <cellStyle name="Text Indent C 8" xfId="2766"/>
    <cellStyle name="Text Indent C 8 2" xfId="2767"/>
    <cellStyle name="Text Indent C 8 3" xfId="2768"/>
    <cellStyle name="Text Indent C 9" xfId="2769"/>
    <cellStyle name="Text Indent C 9 2" xfId="2770"/>
    <cellStyle name="Text Indent C 9 3" xfId="2771"/>
    <cellStyle name="Text Right" xfId="2772"/>
    <cellStyle name="Theirs" xfId="2773"/>
    <cellStyle name="Title 1" xfId="2774"/>
    <cellStyle name="Title 1 2" xfId="2775"/>
    <cellStyle name="Title 1_Corporate Allocators" xfId="2776"/>
    <cellStyle name="Title 10" xfId="2777"/>
    <cellStyle name="Title 11" xfId="2778"/>
    <cellStyle name="Title 12" xfId="2779"/>
    <cellStyle name="Title 13" xfId="2780"/>
    <cellStyle name="Title 2" xfId="2781"/>
    <cellStyle name="Title 2 2" xfId="2782"/>
    <cellStyle name="Title 2 3" xfId="2783"/>
    <cellStyle name="Title 2_Corporate Allocators" xfId="2784"/>
    <cellStyle name="Title 3" xfId="2785"/>
    <cellStyle name="Title 3 2" xfId="2786"/>
    <cellStyle name="Title 3_Corporate Allocators" xfId="2787"/>
    <cellStyle name="Title 4" xfId="2788"/>
    <cellStyle name="Title 5" xfId="2789"/>
    <cellStyle name="Title 6" xfId="2790"/>
    <cellStyle name="Title 7" xfId="2791"/>
    <cellStyle name="Title 8" xfId="2792"/>
    <cellStyle name="Title 9" xfId="2793"/>
    <cellStyle name="TOC 1" xfId="2794"/>
    <cellStyle name="TOC 2" xfId="2795"/>
    <cellStyle name="TOC 3" xfId="2796"/>
    <cellStyle name="TOGGLEOFF" xfId="2797"/>
    <cellStyle name="TOGGLEON" xfId="2798"/>
    <cellStyle name="Total 1" xfId="2799"/>
    <cellStyle name="Total 10" xfId="2800"/>
    <cellStyle name="Total 11" xfId="2801"/>
    <cellStyle name="Total 12" xfId="2802"/>
    <cellStyle name="Total 2" xfId="2803"/>
    <cellStyle name="Total 2 2" xfId="2804"/>
    <cellStyle name="Total 2 2 2" xfId="2805"/>
    <cellStyle name="Total 2 3" xfId="2806"/>
    <cellStyle name="Total 2_Corporate Allocators" xfId="2807"/>
    <cellStyle name="Total 3" xfId="2808"/>
    <cellStyle name="Total 4" xfId="2809"/>
    <cellStyle name="Total 5" xfId="2810"/>
    <cellStyle name="Total 6" xfId="2811"/>
    <cellStyle name="Total 7" xfId="2812"/>
    <cellStyle name="Total 8" xfId="2813"/>
    <cellStyle name="Total 9" xfId="2814"/>
    <cellStyle name="Underline" xfId="2815"/>
    <cellStyle name="Underline 2" xfId="2816"/>
    <cellStyle name="Updates" xfId="2817"/>
    <cellStyle name="v" xfId="2818"/>
    <cellStyle name="v_2900 - Facilities" xfId="2819"/>
    <cellStyle name="v_5520 &amp; 7500 - Distribu Business" xfId="2820"/>
    <cellStyle name="v_6050 Ret, 7550 WED, 7600 AETV" xfId="2821"/>
    <cellStyle name="v_AETV (TG Model) JULY TARGET" xfId="2822"/>
    <cellStyle name="v_AETV (TG Model) JULY TARGET_2900 - Facilities" xfId="2823"/>
    <cellStyle name="v_AETV (TG Model) JULY TARGET_5520 &amp; 7500 - Distribu Business" xfId="2824"/>
    <cellStyle name="v_AETV (TG Model) JULY TARGET_6050 Ret, 7550 WED, 7600 AETV" xfId="2825"/>
    <cellStyle name="v_AETV (TG Model) JULY TARGET_Settings" xfId="2826"/>
    <cellStyle name="v_Construction-Monthly" xfId="2827"/>
    <cellStyle name="v_Construction-Monthly_2900 - Facilities" xfId="2828"/>
    <cellStyle name="v_Construction-Monthly_5520 &amp; 7500 - Distribu Business" xfId="2829"/>
    <cellStyle name="v_Construction-Monthly_6050 Ret, 7550 WED, 7600 AETV" xfId="2830"/>
    <cellStyle name="v_Construction-Monthly_Settings" xfId="2831"/>
    <cellStyle name="v_Settings" xfId="2832"/>
    <cellStyle name="Vpershare" xfId="2833"/>
    <cellStyle name="Vstandard" xfId="2834"/>
    <cellStyle name="Warning" xfId="2835"/>
    <cellStyle name="Warning Text 10" xfId="2836"/>
    <cellStyle name="Warning Text 11" xfId="2837"/>
    <cellStyle name="Warning Text 2" xfId="2838"/>
    <cellStyle name="Warning Text 3" xfId="2839"/>
    <cellStyle name="Warning Text 4" xfId="2840"/>
    <cellStyle name="Warning Text 5" xfId="2841"/>
    <cellStyle name="Warning Text 6" xfId="2842"/>
    <cellStyle name="Warning Text 7" xfId="2843"/>
    <cellStyle name="Warning Text 8" xfId="2844"/>
    <cellStyle name="Warning Text 9" xfId="2845"/>
    <cellStyle name="x" xfId="2846"/>
    <cellStyle name="year" xfId="2847"/>
    <cellStyle name="year 2" xfId="2848"/>
    <cellStyle name="year 3" xfId="2849"/>
    <cellStyle name="year_29(d) - Gas extensions -tariffs" xfId="2850"/>
    <cellStyle name="Yes/No" xfId="285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342580</xdr:colOff>
      <xdr:row>0</xdr:row>
      <xdr:rowOff>108858</xdr:rowOff>
    </xdr:from>
    <xdr:to>
      <xdr:col>0</xdr:col>
      <xdr:colOff>1407139</xdr:colOff>
      <xdr:row>5</xdr:row>
      <xdr:rowOff>2401</xdr:rowOff>
    </xdr:to>
    <xdr:grpSp>
      <xdr:nvGrpSpPr>
        <xdr:cNvPr id="2" name="Group 1"/>
        <xdr:cNvGrpSpPr>
          <a:grpSpLocks/>
        </xdr:cNvGrpSpPr>
      </xdr:nvGrpSpPr>
      <xdr:grpSpPr bwMode="auto">
        <a:xfrm>
          <a:off x="342580" y="108858"/>
          <a:ext cx="1064559" cy="1283072"/>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10</xdr:col>
      <xdr:colOff>179294</xdr:colOff>
      <xdr:row>0</xdr:row>
      <xdr:rowOff>145676</xdr:rowOff>
    </xdr:from>
    <xdr:to>
      <xdr:col>14</xdr:col>
      <xdr:colOff>707570</xdr:colOff>
      <xdr:row>2</xdr:row>
      <xdr:rowOff>212911</xdr:rowOff>
    </xdr:to>
    <xdr:grpSp>
      <xdr:nvGrpSpPr>
        <xdr:cNvPr id="8" name="Group 7"/>
        <xdr:cNvGrpSpPr/>
      </xdr:nvGrpSpPr>
      <xdr:grpSpPr>
        <a:xfrm>
          <a:off x="12808323" y="145676"/>
          <a:ext cx="3800394" cy="694764"/>
          <a:chOff x="7608794" y="145676"/>
          <a:chExt cx="3047258" cy="652342"/>
        </a:xfrm>
      </xdr:grpSpPr>
      <xdr:sp macro="" textlink="">
        <xdr:nvSpPr>
          <xdr:cNvPr id="9" name="Rounded Rectangle 8"/>
          <xdr:cNvSpPr/>
        </xdr:nvSpPr>
        <xdr:spPr>
          <a:xfrm>
            <a:off x="7608794" y="145676"/>
            <a:ext cx="3047258" cy="26978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10" name="Rounded Rectangle 9"/>
          <xdr:cNvSpPr/>
        </xdr:nvSpPr>
        <xdr:spPr>
          <a:xfrm>
            <a:off x="7608794" y="517036"/>
            <a:ext cx="3036935" cy="28098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et/Distribution/distribution_2017/RINS/Reset%20RIN/TasNetworks%20reset%20RIN%202015%20&#8211;%20Consolidated%20Inform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imdata/TRIM/TEMP/HPTRIM.9304/D16%2010824%20%20TasNetworks%20(Aurora)%20(D)%202017-19%20-%20RIN%20response%20-%20Regulatory%20proposal%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ER\EBSS\6.%20TasNetworks%20D%202017-19\TasNetworks%20Dist.%20EBSS%202017-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Business &amp; other details"/>
      <sheetName val="Instructions"/>
      <sheetName val="2.1 Expenditure summary"/>
      <sheetName val="2.2 Repex"/>
      <sheetName val="2.3 Augex"/>
      <sheetName val="2.4 Augex model"/>
      <sheetName val="2.5 Connections"/>
      <sheetName val="2.6 Non-network"/>
      <sheetName val="2.10 Overheads"/>
      <sheetName val="2.11 Labour"/>
      <sheetName val="2.12 Input tables"/>
      <sheetName val="2.14 Forecast price changes"/>
      <sheetName val="2.15 Insurance &amp; Self-insurance"/>
      <sheetName val="2.16 Opex Summary"/>
      <sheetName val="2.17 Step Changes"/>
      <sheetName val="3.1 Revenue"/>
      <sheetName val="3.2 Operating expenditure"/>
      <sheetName val="3.3 Assets (RAB)"/>
      <sheetName val="3.4 Operational data"/>
      <sheetName val="3.5 Physical assets"/>
      <sheetName val="3.6 Quality of service"/>
      <sheetName val="3.7 Operating Environment"/>
      <sheetName val="4.1 Public lighting"/>
      <sheetName val="4.2 Metering"/>
      <sheetName val="4.3 Fee-based services"/>
      <sheetName val="4.4 Quoted services."/>
      <sheetName val="5.3 MD - Network level"/>
      <sheetName val="5.4 MD &amp; utilisation-Spatial"/>
      <sheetName val="6.1 Telephone answering"/>
      <sheetName val="6.2 Reliability &amp; Cust serv"/>
      <sheetName val="7.1  Policies and Procedures"/>
      <sheetName val="7.2 Contingent projects"/>
      <sheetName val="7.3 Obligations"/>
      <sheetName val="7.4 Shared Assets"/>
      <sheetName val="7.5 EBSS"/>
      <sheetName val="7.6 Indicative bill impact"/>
      <sheetName val="Unprotected Worksheet"/>
      <sheetName val="Table 6.2.4"/>
      <sheetName val="3.2 Operating expenditure (2)"/>
      <sheetName val="Table 2.1.2"/>
    </sheetNames>
    <sheetDataSet>
      <sheetData sheetId="0" refreshError="1"/>
      <sheetData sheetId="1" refreshError="1"/>
      <sheetData sheetId="2">
        <row r="66">
          <cell r="D66">
            <v>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Business &amp; other details"/>
      <sheetName val="Instructions"/>
      <sheetName val="2.1 Expenditure summary"/>
      <sheetName val="2.2 Repex"/>
      <sheetName val="2.3 Augex"/>
      <sheetName val="2.4 Augex model"/>
      <sheetName val="2.5 Connections"/>
      <sheetName val="2.6 Non-network"/>
      <sheetName val="2.10 Overheads"/>
      <sheetName val="2.11 Labour"/>
      <sheetName val="2.12 Input tables"/>
      <sheetName val="2.14 Forecast price changes"/>
      <sheetName val="2.15 Insurance &amp; Self-insurance"/>
      <sheetName val="2.16 Opex Summary"/>
      <sheetName val="2.17 Step Changes"/>
      <sheetName val="3.1 Revenue"/>
      <sheetName val="3.2 Operating expenditure"/>
      <sheetName val="3.3 Assets (RAB)"/>
      <sheetName val="3.4 Operational data"/>
      <sheetName val="3.5 Physical assets"/>
      <sheetName val="3.6 Quality of service"/>
      <sheetName val="3.7 Operating Environment"/>
      <sheetName val="4.1 Public lighting"/>
      <sheetName val="4.2 Metering"/>
      <sheetName val="4.3 Fee-based services"/>
      <sheetName val="4.4 Quoted services."/>
      <sheetName val="5.3 MD - Network level"/>
      <sheetName val="5.4 MD &amp; utilisation-Spatial"/>
      <sheetName val="6.1 Telephone answering"/>
      <sheetName val="6.2 Reliability &amp; Cust serv"/>
      <sheetName val="7.1  Policies and Procedures"/>
      <sheetName val="7.2 Contingent projects"/>
      <sheetName val="7.3 Obligations"/>
      <sheetName val="7.4 Shared Assets"/>
      <sheetName val="7.5 EBSS"/>
      <sheetName val="7.6 Indicative bill impact"/>
      <sheetName val="Unprotected Worksheet"/>
      <sheetName val="Unprotected Worksheet (2)"/>
      <sheetName val="Table 6.2.4"/>
      <sheetName val="Table 2.1.2"/>
    </sheetNames>
    <sheetDataSet>
      <sheetData sheetId="0" refreshError="1">
        <row r="24">
          <cell r="C24" t="str">
            <v>ActewAGL Distribution</v>
          </cell>
          <cell r="D24" t="str">
            <v>ActewAGL Distribution</v>
          </cell>
          <cell r="G24" t="str">
            <v>Electricity</v>
          </cell>
          <cell r="H24" t="str">
            <v>Distribution</v>
          </cell>
          <cell r="I24" t="str">
            <v>Revenue cap</v>
          </cell>
          <cell r="J24">
            <v>5</v>
          </cell>
          <cell r="K24">
            <v>6</v>
          </cell>
          <cell r="L24" t="str">
            <v>ACT</v>
          </cell>
        </row>
        <row r="25">
          <cell r="C25" t="str">
            <v>ActewAGL Distribution (Tx Assets)</v>
          </cell>
          <cell r="D25" t="str">
            <v>ActewAGL Distribution (Tx Assets)</v>
          </cell>
          <cell r="G25" t="str">
            <v>Electricity</v>
          </cell>
          <cell r="H25" t="str">
            <v>Distribution</v>
          </cell>
          <cell r="I25" t="str">
            <v>Revenue cap</v>
          </cell>
          <cell r="J25">
            <v>5</v>
          </cell>
          <cell r="K25">
            <v>5</v>
          </cell>
          <cell r="L25" t="str">
            <v>ACT</v>
          </cell>
        </row>
        <row r="26">
          <cell r="C26" t="str">
            <v>AGN</v>
          </cell>
          <cell r="D26" t="str">
            <v>AGN</v>
          </cell>
          <cell r="G26" t="str">
            <v>Gas</v>
          </cell>
          <cell r="H26" t="str">
            <v>Distribution</v>
          </cell>
          <cell r="I26" t="str">
            <v>Revenue cap</v>
          </cell>
          <cell r="J26">
            <v>5</v>
          </cell>
          <cell r="K26">
            <v>5</v>
          </cell>
          <cell r="L26" t="str">
            <v>SA</v>
          </cell>
        </row>
        <row r="27">
          <cell r="C27" t="str">
            <v>Ausgrid</v>
          </cell>
          <cell r="D27" t="str">
            <v>Ausgrid</v>
          </cell>
          <cell r="G27" t="str">
            <v>Electricity</v>
          </cell>
          <cell r="H27" t="str">
            <v>Distribution</v>
          </cell>
          <cell r="I27" t="str">
            <v>Revenue cap</v>
          </cell>
          <cell r="J27">
            <v>5</v>
          </cell>
          <cell r="K27">
            <v>5</v>
          </cell>
          <cell r="L27" t="str">
            <v>NSW</v>
          </cell>
        </row>
        <row r="28">
          <cell r="C28" t="str">
            <v>Ausgrid (Tx Assets)</v>
          </cell>
          <cell r="D28" t="str">
            <v>Ausgrid (Tx Assets)</v>
          </cell>
          <cell r="G28" t="str">
            <v>Electricity</v>
          </cell>
          <cell r="H28" t="str">
            <v>Distribution</v>
          </cell>
          <cell r="I28" t="str">
            <v>Revenue cap</v>
          </cell>
          <cell r="J28">
            <v>5</v>
          </cell>
          <cell r="K28">
            <v>5</v>
          </cell>
          <cell r="L28" t="str">
            <v>NSW</v>
          </cell>
        </row>
        <row r="29">
          <cell r="C29" t="str">
            <v>AusNet (D)</v>
          </cell>
          <cell r="D29" t="str">
            <v>AusNet Services (D)</v>
          </cell>
          <cell r="G29" t="str">
            <v>Electricity</v>
          </cell>
          <cell r="H29" t="str">
            <v>Distribution</v>
          </cell>
          <cell r="I29" t="str">
            <v>Revenue cap</v>
          </cell>
          <cell r="J29">
            <v>5</v>
          </cell>
          <cell r="K29">
            <v>5</v>
          </cell>
          <cell r="L29" t="str">
            <v>Vic</v>
          </cell>
        </row>
        <row r="30">
          <cell r="C30" t="str">
            <v>AusNet (T)</v>
          </cell>
          <cell r="D30" t="str">
            <v>AusNet (T)</v>
          </cell>
          <cell r="G30" t="str">
            <v>Electricity</v>
          </cell>
          <cell r="H30" t="str">
            <v>Transmission</v>
          </cell>
          <cell r="I30" t="str">
            <v>Revenue cap</v>
          </cell>
          <cell r="J30">
            <v>5</v>
          </cell>
          <cell r="K30">
            <v>5</v>
          </cell>
          <cell r="L30" t="str">
            <v>Vic</v>
          </cell>
        </row>
        <row r="31">
          <cell r="C31" t="str">
            <v>Australian Distribution Co.</v>
          </cell>
          <cell r="D31" t="str">
            <v>Australian Distribution Co.</v>
          </cell>
          <cell r="G31" t="str">
            <v>Electricity</v>
          </cell>
          <cell r="H31" t="str">
            <v>Distribution</v>
          </cell>
          <cell r="I31" t="str">
            <v>Revenue cap</v>
          </cell>
          <cell r="J31">
            <v>5</v>
          </cell>
          <cell r="K31">
            <v>5</v>
          </cell>
          <cell r="L31" t="str">
            <v>-</v>
          </cell>
        </row>
        <row r="32">
          <cell r="C32" t="str">
            <v>Australian Transmission Co.</v>
          </cell>
          <cell r="D32" t="str">
            <v>Australian Transmission Co.</v>
          </cell>
          <cell r="G32" t="str">
            <v>Electricity</v>
          </cell>
          <cell r="H32" t="str">
            <v>Transmission</v>
          </cell>
          <cell r="I32" t="str">
            <v>Revenue cap</v>
          </cell>
          <cell r="J32">
            <v>5</v>
          </cell>
          <cell r="K32">
            <v>5</v>
          </cell>
          <cell r="L32" t="str">
            <v>-</v>
          </cell>
        </row>
        <row r="33">
          <cell r="C33" t="str">
            <v>CitiPower</v>
          </cell>
          <cell r="D33" t="str">
            <v>CitiPower</v>
          </cell>
          <cell r="G33" t="str">
            <v>Electricity</v>
          </cell>
          <cell r="H33" t="str">
            <v>Distribution</v>
          </cell>
          <cell r="I33" t="str">
            <v>Revenue cap</v>
          </cell>
          <cell r="J33">
            <v>5</v>
          </cell>
          <cell r="K33">
            <v>5</v>
          </cell>
          <cell r="L33" t="str">
            <v>Vic</v>
          </cell>
        </row>
        <row r="34">
          <cell r="C34" t="str">
            <v>Directlink</v>
          </cell>
          <cell r="D34" t="str">
            <v>Directlink</v>
          </cell>
          <cell r="G34" t="str">
            <v>Electricity</v>
          </cell>
          <cell r="H34" t="str">
            <v>Transmission</v>
          </cell>
          <cell r="I34" t="str">
            <v>Revenue cap</v>
          </cell>
          <cell r="J34">
            <v>10</v>
          </cell>
          <cell r="K34">
            <v>5</v>
          </cell>
          <cell r="L34" t="str">
            <v>Qld</v>
          </cell>
        </row>
        <row r="35">
          <cell r="C35" t="str">
            <v>ElectraNet</v>
          </cell>
          <cell r="D35" t="str">
            <v>ElectraNet</v>
          </cell>
          <cell r="G35" t="str">
            <v>Electricity</v>
          </cell>
          <cell r="H35" t="str">
            <v>Transmission</v>
          </cell>
          <cell r="I35" t="str">
            <v>Revenue cap</v>
          </cell>
          <cell r="J35">
            <v>5</v>
          </cell>
          <cell r="K35">
            <v>5</v>
          </cell>
          <cell r="L35" t="str">
            <v>SA</v>
          </cell>
        </row>
        <row r="36">
          <cell r="C36" t="str">
            <v>Endeavour Energy</v>
          </cell>
          <cell r="D36" t="str">
            <v>Endeavour Energy</v>
          </cell>
          <cell r="G36" t="str">
            <v>Electricity</v>
          </cell>
          <cell r="H36" t="str">
            <v>Distribution</v>
          </cell>
          <cell r="I36" t="str">
            <v>Revenue cap</v>
          </cell>
          <cell r="J36">
            <v>5</v>
          </cell>
          <cell r="K36">
            <v>5</v>
          </cell>
          <cell r="L36" t="str">
            <v>NSW</v>
          </cell>
        </row>
        <row r="37">
          <cell r="C37" t="str">
            <v>Energex</v>
          </cell>
          <cell r="D37" t="str">
            <v>Energex</v>
          </cell>
          <cell r="G37" t="str">
            <v>Electricity</v>
          </cell>
          <cell r="H37" t="str">
            <v>Distribution</v>
          </cell>
          <cell r="I37" t="str">
            <v>Revenue cap</v>
          </cell>
          <cell r="J37">
            <v>5</v>
          </cell>
          <cell r="K37">
            <v>5</v>
          </cell>
          <cell r="L37" t="str">
            <v>Qld</v>
          </cell>
        </row>
        <row r="38">
          <cell r="C38" t="str">
            <v>Ergon Energy</v>
          </cell>
          <cell r="D38" t="str">
            <v>Ergon Energy</v>
          </cell>
          <cell r="G38" t="str">
            <v>Electricity</v>
          </cell>
          <cell r="H38" t="str">
            <v>Distribution</v>
          </cell>
          <cell r="I38" t="str">
            <v>Revenue cap</v>
          </cell>
          <cell r="J38">
            <v>5</v>
          </cell>
          <cell r="K38">
            <v>5</v>
          </cell>
          <cell r="L38" t="str">
            <v>Qld</v>
          </cell>
        </row>
        <row r="39">
          <cell r="C39" t="str">
            <v>Essential Energy</v>
          </cell>
          <cell r="D39" t="str">
            <v>Essential Energy</v>
          </cell>
          <cell r="G39" t="str">
            <v>Electricity</v>
          </cell>
          <cell r="H39" t="str">
            <v>Distribution</v>
          </cell>
          <cell r="I39" t="str">
            <v>Revenue cap</v>
          </cell>
          <cell r="J39">
            <v>5</v>
          </cell>
          <cell r="K39">
            <v>5</v>
          </cell>
          <cell r="L39" t="str">
            <v>NSW</v>
          </cell>
        </row>
        <row r="40">
          <cell r="C40" t="str">
            <v>Jemena Electricity</v>
          </cell>
          <cell r="D40" t="str">
            <v>Jemena Electricity</v>
          </cell>
          <cell r="G40" t="str">
            <v>Electricity</v>
          </cell>
          <cell r="H40" t="str">
            <v>Distribution</v>
          </cell>
          <cell r="I40" t="str">
            <v>Revenue cap</v>
          </cell>
          <cell r="J40">
            <v>5</v>
          </cell>
          <cell r="K40">
            <v>5</v>
          </cell>
          <cell r="L40" t="str">
            <v>Vic</v>
          </cell>
        </row>
        <row r="41">
          <cell r="C41" t="str">
            <v>Murraylink</v>
          </cell>
          <cell r="D41" t="str">
            <v>Murraylink</v>
          </cell>
          <cell r="G41" t="str">
            <v>Electricity</v>
          </cell>
          <cell r="H41" t="str">
            <v>Transmission</v>
          </cell>
          <cell r="I41" t="str">
            <v>Revenue cap</v>
          </cell>
          <cell r="J41">
            <v>5</v>
          </cell>
          <cell r="K41">
            <v>5</v>
          </cell>
          <cell r="L41" t="str">
            <v>SA</v>
          </cell>
        </row>
        <row r="42">
          <cell r="C42" t="str">
            <v>Powercor Australia</v>
          </cell>
          <cell r="D42" t="str">
            <v>Powercor Australia</v>
          </cell>
          <cell r="G42" t="str">
            <v>Electricity</v>
          </cell>
          <cell r="H42" t="str">
            <v>Distribution</v>
          </cell>
          <cell r="I42" t="str">
            <v>Revenue cap</v>
          </cell>
          <cell r="J42">
            <v>5</v>
          </cell>
          <cell r="K42">
            <v>5</v>
          </cell>
          <cell r="L42" t="str">
            <v>Vic</v>
          </cell>
        </row>
        <row r="43">
          <cell r="C43" t="str">
            <v>Powerlink</v>
          </cell>
          <cell r="D43" t="str">
            <v>Powerlink</v>
          </cell>
          <cell r="G43" t="str">
            <v>Electricity</v>
          </cell>
          <cell r="H43" t="str">
            <v>Transmission</v>
          </cell>
          <cell r="I43" t="str">
            <v>Revenue cap</v>
          </cell>
          <cell r="J43">
            <v>5</v>
          </cell>
          <cell r="K43">
            <v>5</v>
          </cell>
          <cell r="L43" t="str">
            <v>Qld</v>
          </cell>
        </row>
        <row r="44">
          <cell r="C44" t="str">
            <v>Qld,SA &amp;ACT Gas Reset</v>
          </cell>
          <cell r="D44" t="str">
            <v>Qld,SA &amp;ACT Gas Reset</v>
          </cell>
          <cell r="G44" t="str">
            <v>Gas</v>
          </cell>
          <cell r="H44" t="str">
            <v>Distribution</v>
          </cell>
          <cell r="I44" t="str">
            <v>?</v>
          </cell>
          <cell r="J44">
            <v>5</v>
          </cell>
          <cell r="K44">
            <v>2</v>
          </cell>
          <cell r="L44" t="str">
            <v>-</v>
          </cell>
        </row>
        <row r="45">
          <cell r="C45" t="str">
            <v>SA Power Networks</v>
          </cell>
          <cell r="D45" t="str">
            <v>SA Power Networks</v>
          </cell>
          <cell r="G45" t="str">
            <v>Electricity</v>
          </cell>
          <cell r="H45" t="str">
            <v>Distribution</v>
          </cell>
          <cell r="I45" t="str">
            <v>Revenue cap</v>
          </cell>
          <cell r="J45">
            <v>5</v>
          </cell>
          <cell r="K45">
            <v>5</v>
          </cell>
          <cell r="L45" t="str">
            <v>SA</v>
          </cell>
        </row>
        <row r="46">
          <cell r="C46" t="str">
            <v>TasNetworks (D)</v>
          </cell>
          <cell r="D46" t="str">
            <v>TasNetworks (D)</v>
          </cell>
          <cell r="G46" t="str">
            <v>Electricity</v>
          </cell>
          <cell r="H46" t="str">
            <v>Distribution</v>
          </cell>
          <cell r="I46" t="str">
            <v>Revenue cap</v>
          </cell>
          <cell r="J46">
            <v>5</v>
          </cell>
          <cell r="K46">
            <v>2</v>
          </cell>
          <cell r="L46" t="str">
            <v>Tas</v>
          </cell>
        </row>
        <row r="47">
          <cell r="C47" t="str">
            <v>TasNetworks (T)</v>
          </cell>
          <cell r="D47" t="str">
            <v>TasNetworks (T)</v>
          </cell>
          <cell r="G47" t="str">
            <v>Electricity</v>
          </cell>
          <cell r="H47" t="str">
            <v>Transmission</v>
          </cell>
          <cell r="I47" t="str">
            <v>Revenue cap</v>
          </cell>
          <cell r="J47">
            <v>5</v>
          </cell>
          <cell r="K47">
            <v>5</v>
          </cell>
          <cell r="L47" t="str">
            <v>Tas</v>
          </cell>
        </row>
        <row r="48">
          <cell r="C48" t="str">
            <v>TransGrid</v>
          </cell>
          <cell r="D48" t="str">
            <v>TransGrid</v>
          </cell>
          <cell r="G48" t="str">
            <v>Electricity</v>
          </cell>
          <cell r="H48" t="str">
            <v>Transmission</v>
          </cell>
          <cell r="I48" t="str">
            <v>Revenue cap</v>
          </cell>
          <cell r="J48">
            <v>5</v>
          </cell>
          <cell r="K48">
            <v>5</v>
          </cell>
          <cell r="L48" t="str">
            <v>NSW</v>
          </cell>
        </row>
        <row r="49">
          <cell r="C49" t="str">
            <v>United Energy</v>
          </cell>
          <cell r="D49" t="str">
            <v>United Energy</v>
          </cell>
          <cell r="G49" t="str">
            <v>Electricity</v>
          </cell>
          <cell r="H49" t="str">
            <v>Distribution</v>
          </cell>
          <cell r="I49" t="str">
            <v>Revenue cap</v>
          </cell>
          <cell r="J49">
            <v>5</v>
          </cell>
          <cell r="K49">
            <v>5</v>
          </cell>
          <cell r="L49" t="str">
            <v>Vic</v>
          </cell>
        </row>
        <row r="50">
          <cell r="C50" t="str">
            <v>Victorian DNSP Backcasting</v>
          </cell>
          <cell r="D50" t="str">
            <v>Victorian DNSP Backcasting</v>
          </cell>
          <cell r="G50" t="str">
            <v>Electricity</v>
          </cell>
          <cell r="H50" t="str">
            <v>Distribution</v>
          </cell>
          <cell r="I50" t="str">
            <v>?</v>
          </cell>
          <cell r="J50">
            <v>5</v>
          </cell>
          <cell r="K50">
            <v>5</v>
          </cell>
          <cell r="L50" t="str">
            <v>Vic</v>
          </cell>
        </row>
        <row r="51">
          <cell r="C51" t="str">
            <v xml:space="preserve">Victorian DNSP Reset </v>
          </cell>
          <cell r="D51" t="str">
            <v xml:space="preserve">Victorian DNSP Reset </v>
          </cell>
          <cell r="G51" t="str">
            <v>Electricity</v>
          </cell>
          <cell r="H51" t="str">
            <v>Distribution</v>
          </cell>
          <cell r="I51" t="str">
            <v>?</v>
          </cell>
          <cell r="J51">
            <v>5</v>
          </cell>
          <cell r="K51">
            <v>5</v>
          </cell>
          <cell r="L51" t="str">
            <v>Vic</v>
          </cell>
        </row>
        <row r="57">
          <cell r="C57" t="str">
            <v>After appeal</v>
          </cell>
          <cell r="F57">
            <v>1</v>
          </cell>
          <cell r="G57" t="str">
            <v>FRCP_y1</v>
          </cell>
        </row>
        <row r="58">
          <cell r="C58" t="str">
            <v>Draft decision</v>
          </cell>
          <cell r="F58">
            <v>2</v>
          </cell>
          <cell r="G58" t="str">
            <v>FRCP_y2</v>
          </cell>
        </row>
        <row r="59">
          <cell r="C59" t="str">
            <v>Final decision</v>
          </cell>
          <cell r="F59">
            <v>3</v>
          </cell>
          <cell r="G59" t="str">
            <v>FRCP_y3</v>
          </cell>
        </row>
        <row r="60">
          <cell r="C60" t="str">
            <v>Pass through decision</v>
          </cell>
          <cell r="F60">
            <v>4</v>
          </cell>
          <cell r="G60" t="str">
            <v>FRCP_y4</v>
          </cell>
        </row>
        <row r="61">
          <cell r="C61" t="str">
            <v>PTRM annual update</v>
          </cell>
          <cell r="F61">
            <v>5</v>
          </cell>
          <cell r="G61" t="str">
            <v>FRCP_y5</v>
          </cell>
        </row>
        <row r="62">
          <cell r="C62" t="str">
            <v>PTRM interim update 1</v>
          </cell>
          <cell r="F62">
            <v>6</v>
          </cell>
          <cell r="G62" t="str">
            <v>FRCP_y6</v>
          </cell>
        </row>
        <row r="63">
          <cell r="C63" t="str">
            <v>PTRM interim update 2</v>
          </cell>
          <cell r="F63">
            <v>7</v>
          </cell>
          <cell r="G63" t="str">
            <v>FRCP_y7</v>
          </cell>
        </row>
        <row r="64">
          <cell r="C64" t="str">
            <v>PTRM interim update 3</v>
          </cell>
          <cell r="F64">
            <v>8</v>
          </cell>
          <cell r="G64" t="str">
            <v>FRCP_y8</v>
          </cell>
        </row>
        <row r="65">
          <cell r="C65" t="str">
            <v>PTRM interim update 4</v>
          </cell>
          <cell r="F65">
            <v>9</v>
          </cell>
          <cell r="G65" t="str">
            <v>FRCP_y9</v>
          </cell>
        </row>
        <row r="66">
          <cell r="C66" t="str">
            <v>Regulatory proposal</v>
          </cell>
          <cell r="F66">
            <v>10</v>
          </cell>
          <cell r="G66" t="str">
            <v>FRCP_y10</v>
          </cell>
        </row>
        <row r="67">
          <cell r="C67" t="str">
            <v>Reporting</v>
          </cell>
        </row>
        <row r="68">
          <cell r="C68" t="str">
            <v>Revised regulatory proposal</v>
          </cell>
        </row>
        <row r="69">
          <cell r="C69" t="str">
            <v>RFM annual update</v>
          </cell>
        </row>
        <row r="70">
          <cell r="C70" t="str">
            <v>WACC annual update</v>
          </cell>
        </row>
        <row r="74">
          <cell r="C74" t="str">
            <v>New line on new route - single circuit</v>
          </cell>
        </row>
        <row r="75">
          <cell r="C75" t="str">
            <v>New line on new route - dual circuit</v>
          </cell>
        </row>
        <row r="76">
          <cell r="C76" t="str">
            <v>New line on new route - other</v>
          </cell>
        </row>
        <row r="77">
          <cell r="C77" t="str">
            <v>Line rebuild over existing route - single circuit</v>
          </cell>
        </row>
        <row r="78">
          <cell r="C78" t="str">
            <v>Line rebuild over existing route - dual circuit</v>
          </cell>
        </row>
        <row r="79">
          <cell r="C79" t="str">
            <v>Reconductor - Single circuit</v>
          </cell>
        </row>
        <row r="80">
          <cell r="C80" t="str">
            <v>Reconductor - Dual circuit</v>
          </cell>
        </row>
        <row r="81">
          <cell r="C81" t="str">
            <v>Reconductor - Other</v>
          </cell>
        </row>
        <row r="82">
          <cell r="C82" t="str">
            <v>Line upgrade - raising/retensoring</v>
          </cell>
        </row>
        <row r="83">
          <cell r="C83" t="str">
            <v>Line upgrade - voltage upgrade</v>
          </cell>
        </row>
        <row r="84">
          <cell r="C84" t="str">
            <v>Line upgrade - capacity</v>
          </cell>
        </row>
        <row r="85">
          <cell r="C85" t="str">
            <v>String spare circuit</v>
          </cell>
        </row>
        <row r="86">
          <cell r="C86" t="str">
            <v>Other - specify</v>
          </cell>
        </row>
      </sheetData>
      <sheetData sheetId="1" refreshError="1"/>
      <sheetData sheetId="2" refreshError="1">
        <row r="1">
          <cell r="C1" t="str">
            <v>REGULATORY REPORTING STATEMENT</v>
          </cell>
        </row>
        <row r="3">
          <cell r="C3" t="str">
            <v>2017-18 to 2018-19</v>
          </cell>
        </row>
        <row r="14">
          <cell r="D14" t="str">
            <v>TasNetworks (D)</v>
          </cell>
        </row>
        <row r="35">
          <cell r="D35" t="str">
            <v>2017-18</v>
          </cell>
          <cell r="E35" t="str">
            <v>2018-19</v>
          </cell>
          <cell r="F35" t="str">
            <v>2019-20</v>
          </cell>
          <cell r="G35" t="str">
            <v>2020-21</v>
          </cell>
          <cell r="H35" t="str">
            <v>2021-22</v>
          </cell>
        </row>
        <row r="38">
          <cell r="D38" t="str">
            <v>2012-13</v>
          </cell>
          <cell r="E38" t="str">
            <v>2013-14</v>
          </cell>
          <cell r="F38" t="str">
            <v>2014-15</v>
          </cell>
          <cell r="G38" t="str">
            <v>2015-16</v>
          </cell>
          <cell r="H38" t="str">
            <v>2016-17</v>
          </cell>
        </row>
        <row r="41">
          <cell r="D41" t="str">
            <v>2007-08</v>
          </cell>
          <cell r="E41" t="str">
            <v>2008-09</v>
          </cell>
          <cell r="F41" t="str">
            <v>2009-10</v>
          </cell>
          <cell r="G41" t="str">
            <v>2010-11</v>
          </cell>
          <cell r="H41" t="str">
            <v>2011-12</v>
          </cell>
        </row>
        <row r="44">
          <cell r="D44" t="str">
            <v>2014-15</v>
          </cell>
        </row>
        <row r="50">
          <cell r="D50" t="str">
            <v>Distribution</v>
          </cell>
        </row>
        <row r="53">
          <cell r="D53" t="str">
            <v>Financial</v>
          </cell>
        </row>
        <row r="57">
          <cell r="D57" t="str">
            <v>No</v>
          </cell>
        </row>
        <row r="60">
          <cell r="D60" t="str">
            <v>June 2017</v>
          </cell>
        </row>
        <row r="66">
          <cell r="D66">
            <v>2</v>
          </cell>
        </row>
        <row r="67">
          <cell r="D67" t="str">
            <v>FRCP_y2</v>
          </cell>
        </row>
        <row r="68">
          <cell r="D68" t="str">
            <v>2018-19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5 EBSS DD"/>
      <sheetName val="7.5 EBSS DD - correct inflation"/>
      <sheetName val="NPV calculator"/>
      <sheetName val="Provisions"/>
      <sheetName val="7.5 EBSS proposed"/>
      <sheetName val="PTRM propose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H91"/>
  <sheetViews>
    <sheetView showGridLines="0" tabSelected="1" topLeftCell="A10" zoomScale="85" zoomScaleNormal="85" workbookViewId="0">
      <pane xSplit="2" topLeftCell="C1" activePane="topRight" state="frozen"/>
      <selection activeCell="B13" sqref="B13"/>
      <selection pane="topRight" activeCell="A10" sqref="A10"/>
    </sheetView>
  </sheetViews>
  <sheetFormatPr defaultColWidth="9.140625" defaultRowHeight="15"/>
  <cols>
    <col min="1" max="1" width="25.5703125" style="1" customWidth="1"/>
    <col min="2" max="2" width="65.7109375" style="5" customWidth="1"/>
    <col min="3" max="24" width="12.28515625" style="5" customWidth="1"/>
    <col min="25" max="29" width="12.28515625" customWidth="1"/>
    <col min="31" max="16384" width="9.140625" style="5"/>
  </cols>
  <sheetData>
    <row r="1" spans="1:34" ht="24.75" customHeight="1">
      <c r="B1" s="2" t="s">
        <v>0</v>
      </c>
      <c r="C1" s="2"/>
      <c r="D1" s="2"/>
      <c r="E1" s="2"/>
      <c r="F1" s="2"/>
      <c r="G1" s="3"/>
      <c r="H1" s="3"/>
      <c r="I1" s="3"/>
      <c r="J1" s="3"/>
      <c r="K1" s="3"/>
      <c r="L1" s="3"/>
      <c r="M1" s="3"/>
      <c r="N1" s="3"/>
      <c r="O1" s="3"/>
      <c r="P1" s="3"/>
      <c r="Q1" s="3"/>
      <c r="R1" s="3"/>
      <c r="S1" s="3"/>
      <c r="T1" s="3"/>
      <c r="U1" s="3"/>
      <c r="V1" s="3"/>
      <c r="W1" s="3"/>
      <c r="X1" s="3"/>
      <c r="Y1" s="4"/>
      <c r="Z1" s="4"/>
      <c r="AA1" s="4"/>
      <c r="AB1" s="4"/>
      <c r="AC1" s="4"/>
      <c r="AD1" s="4"/>
    </row>
    <row r="2" spans="1:34" ht="24.75" customHeight="1">
      <c r="B2" s="6" t="s">
        <v>54</v>
      </c>
      <c r="C2" s="6"/>
      <c r="D2" s="6"/>
      <c r="E2" s="6"/>
      <c r="F2" s="6"/>
      <c r="G2" s="3"/>
      <c r="H2" s="3"/>
      <c r="I2" s="3"/>
      <c r="J2" s="3"/>
      <c r="K2" s="3"/>
      <c r="L2" s="3"/>
      <c r="M2" s="3"/>
      <c r="N2" s="3"/>
      <c r="O2" s="3"/>
      <c r="P2" s="3"/>
      <c r="Q2" s="3"/>
      <c r="R2" s="3"/>
      <c r="S2" s="3"/>
      <c r="T2" s="3"/>
      <c r="U2" s="3"/>
      <c r="V2" s="3"/>
      <c r="W2" s="3"/>
      <c r="X2" s="3"/>
      <c r="Y2" s="4"/>
      <c r="Z2" s="4"/>
      <c r="AA2" s="4"/>
      <c r="AB2" s="4"/>
      <c r="AC2" s="4"/>
      <c r="AD2" s="4"/>
    </row>
    <row r="3" spans="1:34" ht="24.75" customHeight="1">
      <c r="B3" s="7" t="s">
        <v>50</v>
      </c>
      <c r="C3" s="2"/>
      <c r="D3" s="2"/>
      <c r="E3" s="2"/>
      <c r="F3" s="2"/>
      <c r="G3" s="3"/>
      <c r="H3" s="3"/>
      <c r="I3" s="3"/>
      <c r="J3" s="3"/>
      <c r="K3" s="3"/>
      <c r="L3" s="3"/>
      <c r="M3" s="3"/>
      <c r="N3" s="3"/>
      <c r="O3" s="3"/>
      <c r="P3" s="3"/>
      <c r="Q3" s="3"/>
      <c r="R3" s="3"/>
      <c r="S3" s="3"/>
      <c r="T3" s="3"/>
      <c r="U3" s="3"/>
      <c r="V3" s="3"/>
      <c r="W3" s="3"/>
      <c r="X3" s="3"/>
      <c r="Y3" s="4"/>
      <c r="Z3" s="4"/>
      <c r="AA3" s="4"/>
      <c r="AB3" s="4"/>
      <c r="AC3" s="4"/>
      <c r="AD3" s="4"/>
    </row>
    <row r="4" spans="1:34" ht="20.25">
      <c r="B4" s="8" t="s">
        <v>1</v>
      </c>
      <c r="C4" s="8"/>
      <c r="D4" s="8"/>
      <c r="E4" s="8"/>
      <c r="F4" s="8"/>
      <c r="G4" s="8"/>
      <c r="H4" s="8"/>
      <c r="I4" s="8"/>
      <c r="J4" s="8"/>
      <c r="K4" s="8"/>
      <c r="L4" s="8"/>
      <c r="M4" s="8"/>
      <c r="N4" s="8"/>
      <c r="O4" s="8"/>
      <c r="P4" s="8"/>
      <c r="Q4" s="8"/>
      <c r="R4" s="8"/>
      <c r="S4" s="8"/>
      <c r="T4" s="8"/>
      <c r="U4" s="8"/>
      <c r="V4" s="8"/>
      <c r="W4" s="8"/>
      <c r="X4" s="8"/>
      <c r="Y4" s="4"/>
      <c r="Z4" s="4"/>
      <c r="AA4" s="4"/>
      <c r="AB4" s="4"/>
      <c r="AC4" s="4"/>
      <c r="AD4" s="4"/>
    </row>
    <row r="5" spans="1:34">
      <c r="Y5" s="4"/>
      <c r="Z5" s="4"/>
      <c r="AA5" s="4"/>
      <c r="AB5" s="4"/>
      <c r="AC5" s="4"/>
      <c r="AD5" s="4"/>
    </row>
    <row r="6" spans="1:34" ht="25.5" customHeight="1">
      <c r="B6" s="9" t="s">
        <v>2</v>
      </c>
      <c r="C6" s="9"/>
      <c r="D6" s="9"/>
      <c r="E6" s="9"/>
      <c r="F6" s="9"/>
      <c r="G6" s="9"/>
      <c r="H6" s="9"/>
      <c r="I6" s="9"/>
      <c r="J6" s="9"/>
      <c r="K6" s="9"/>
      <c r="L6" s="9"/>
      <c r="M6" s="9"/>
      <c r="N6" s="9"/>
      <c r="O6" s="9"/>
      <c r="P6" s="9"/>
      <c r="Q6" s="9"/>
      <c r="R6" s="9"/>
      <c r="S6" s="9"/>
      <c r="T6" s="9"/>
      <c r="U6" s="9"/>
      <c r="V6" s="9"/>
      <c r="W6" s="9"/>
      <c r="X6" s="9"/>
      <c r="Y6" s="4"/>
      <c r="Z6" s="4"/>
      <c r="AA6" s="4"/>
      <c r="AB6" s="4"/>
      <c r="AC6" s="4"/>
      <c r="AD6" s="4"/>
    </row>
    <row r="7" spans="1:34" ht="72.75" customHeight="1">
      <c r="B7" s="264" t="s">
        <v>55</v>
      </c>
      <c r="C7" s="264"/>
      <c r="D7" s="264"/>
      <c r="E7" s="264"/>
      <c r="F7" s="264"/>
      <c r="G7" s="264"/>
      <c r="H7" s="10"/>
      <c r="I7" s="10"/>
      <c r="J7" s="10"/>
      <c r="K7" s="10"/>
      <c r="L7" s="10"/>
      <c r="M7" s="10"/>
      <c r="N7" s="10"/>
      <c r="O7" s="11"/>
      <c r="P7" s="11"/>
      <c r="Q7" s="11"/>
      <c r="R7" s="11"/>
      <c r="S7" s="11"/>
      <c r="T7" s="11"/>
      <c r="U7" s="11"/>
      <c r="V7" s="11"/>
      <c r="W7" s="11"/>
      <c r="X7" s="11"/>
      <c r="Y7" s="4"/>
      <c r="Z7" s="4"/>
      <c r="AA7" s="4"/>
      <c r="AB7" s="4"/>
      <c r="AC7" s="4"/>
      <c r="AD7" s="4"/>
    </row>
    <row r="8" spans="1:34" ht="193.5" customHeight="1">
      <c r="B8" s="265" t="s">
        <v>3</v>
      </c>
      <c r="C8" s="265"/>
      <c r="D8" s="265"/>
      <c r="E8" s="265"/>
      <c r="F8" s="265"/>
      <c r="G8" s="11"/>
      <c r="H8" s="11"/>
      <c r="I8" s="11"/>
      <c r="J8" s="11"/>
      <c r="K8" s="11"/>
      <c r="L8" s="11"/>
      <c r="M8" s="11"/>
      <c r="N8" s="11"/>
      <c r="O8" s="11"/>
      <c r="P8" s="11"/>
      <c r="Q8" s="11"/>
      <c r="R8" s="11"/>
      <c r="S8" s="11"/>
      <c r="T8" s="11"/>
      <c r="U8" s="11"/>
      <c r="V8" s="11"/>
      <c r="W8" s="11"/>
      <c r="X8" s="11"/>
      <c r="Y8" s="4"/>
      <c r="Z8" s="4"/>
      <c r="AA8" s="4"/>
      <c r="AB8" s="4"/>
      <c r="AC8" s="4"/>
      <c r="AD8" s="4"/>
    </row>
    <row r="9" spans="1:34">
      <c r="B9" s="12"/>
      <c r="C9" s="12"/>
      <c r="D9" s="12"/>
      <c r="E9" s="12"/>
      <c r="F9" s="12"/>
      <c r="G9" s="12"/>
      <c r="H9" s="12"/>
      <c r="I9" s="12"/>
      <c r="J9" s="12"/>
      <c r="K9" s="12"/>
      <c r="L9" s="12"/>
      <c r="M9" s="12"/>
      <c r="N9" s="12"/>
      <c r="O9" s="12"/>
      <c r="P9" s="12"/>
      <c r="Q9" s="12"/>
      <c r="R9" s="12"/>
      <c r="S9" s="12"/>
      <c r="T9" s="12"/>
      <c r="U9" s="12"/>
      <c r="V9" s="12"/>
      <c r="W9" s="12"/>
      <c r="X9" s="12"/>
      <c r="Y9" s="4"/>
      <c r="Z9" s="4"/>
      <c r="AA9" s="4"/>
      <c r="AB9" s="4"/>
      <c r="AC9" s="4"/>
      <c r="AD9" s="4"/>
    </row>
    <row r="10" spans="1:34">
      <c r="B10" s="12"/>
      <c r="C10" s="12"/>
      <c r="D10" s="12"/>
      <c r="E10" s="12"/>
      <c r="F10" s="12"/>
      <c r="G10" s="12"/>
      <c r="H10" s="12"/>
      <c r="I10" s="12"/>
      <c r="J10" s="12"/>
      <c r="K10" s="12"/>
      <c r="L10" s="12"/>
      <c r="M10" s="12"/>
      <c r="N10" s="12"/>
      <c r="O10" s="12"/>
      <c r="P10" s="12"/>
      <c r="Q10" s="12"/>
      <c r="R10" s="12"/>
      <c r="S10" s="12"/>
      <c r="T10" s="12"/>
      <c r="U10" s="12"/>
      <c r="V10" s="12"/>
      <c r="W10" s="12"/>
      <c r="X10" s="12"/>
      <c r="Y10" s="4"/>
      <c r="Z10" s="4"/>
      <c r="AA10" s="4"/>
      <c r="AB10" s="4"/>
      <c r="AC10" s="4"/>
      <c r="AD10" s="4"/>
    </row>
    <row r="11" spans="1:34" customFormat="1" ht="15.75" thickBot="1">
      <c r="A11" s="1"/>
      <c r="B11" s="13"/>
      <c r="C11" s="13"/>
      <c r="D11" s="13"/>
      <c r="E11" s="13"/>
      <c r="F11" s="13"/>
      <c r="G11" s="13"/>
      <c r="H11" s="13"/>
      <c r="I11" s="13"/>
      <c r="J11" s="13"/>
      <c r="K11" s="13"/>
      <c r="L11" s="13"/>
      <c r="M11" s="13"/>
      <c r="N11" s="13"/>
    </row>
    <row r="12" spans="1:34" customFormat="1" ht="16.5" thickBot="1">
      <c r="A12" s="1"/>
      <c r="B12" s="14" t="s">
        <v>4</v>
      </c>
      <c r="C12" s="15"/>
      <c r="D12" s="16"/>
      <c r="E12" s="16"/>
      <c r="F12" s="16"/>
      <c r="G12" s="16"/>
      <c r="H12" s="16"/>
      <c r="I12" s="16"/>
      <c r="J12" s="16"/>
      <c r="K12" s="16"/>
      <c r="L12" s="16"/>
      <c r="M12" s="16"/>
      <c r="N12" s="17"/>
    </row>
    <row r="13" spans="1:34" s="18" customFormat="1" ht="15.75">
      <c r="B13" s="19"/>
      <c r="C13" s="266" t="s">
        <v>5</v>
      </c>
      <c r="D13" s="267"/>
      <c r="E13" s="267"/>
      <c r="F13" s="267"/>
      <c r="G13" s="267"/>
      <c r="H13" s="267"/>
      <c r="I13" s="267"/>
      <c r="J13" s="267"/>
      <c r="K13" s="267"/>
      <c r="L13" s="267"/>
      <c r="M13" s="267" t="s">
        <v>6</v>
      </c>
      <c r="N13" s="268"/>
      <c r="O13"/>
      <c r="P13"/>
      <c r="Q13"/>
      <c r="R13"/>
      <c r="S13"/>
      <c r="T13"/>
      <c r="U13"/>
      <c r="V13"/>
      <c r="W13"/>
      <c r="X13"/>
      <c r="Y13"/>
      <c r="Z13"/>
      <c r="AA13"/>
      <c r="AB13"/>
      <c r="AC13"/>
      <c r="AD13"/>
    </row>
    <row r="14" spans="1:34" ht="16.5" thickBot="1">
      <c r="B14" s="19"/>
      <c r="C14" s="20" t="s">
        <v>51</v>
      </c>
      <c r="D14" s="21" t="s">
        <v>52</v>
      </c>
      <c r="E14" s="22" t="s">
        <v>58</v>
      </c>
      <c r="F14" s="22" t="s">
        <v>60</v>
      </c>
      <c r="G14" s="22" t="s">
        <v>61</v>
      </c>
      <c r="H14" s="22" t="s">
        <v>62</v>
      </c>
      <c r="I14" s="22" t="s">
        <v>59</v>
      </c>
      <c r="J14" s="22" t="s">
        <v>66</v>
      </c>
      <c r="K14" s="22" t="s">
        <v>65</v>
      </c>
      <c r="L14" s="22" t="s">
        <v>64</v>
      </c>
      <c r="M14" s="22" t="s">
        <v>63</v>
      </c>
      <c r="N14" s="23" t="s">
        <v>67</v>
      </c>
      <c r="O14"/>
      <c r="P14"/>
      <c r="Q14"/>
      <c r="R14"/>
      <c r="S14"/>
      <c r="T14"/>
      <c r="U14"/>
      <c r="V14"/>
      <c r="W14"/>
      <c r="X14"/>
      <c r="AG14" s="4"/>
    </row>
    <row r="15" spans="1:34">
      <c r="B15" s="24" t="s">
        <v>7</v>
      </c>
      <c r="C15" s="25"/>
      <c r="D15" s="26">
        <v>157.5</v>
      </c>
      <c r="E15" s="27">
        <v>164.6</v>
      </c>
      <c r="F15" s="27">
        <v>167</v>
      </c>
      <c r="G15" s="27">
        <v>172.1</v>
      </c>
      <c r="H15" s="27">
        <v>178.3</v>
      </c>
      <c r="I15" s="28"/>
      <c r="J15" s="28"/>
      <c r="K15" s="28"/>
      <c r="L15" s="28"/>
      <c r="M15" s="29"/>
      <c r="N15" s="30"/>
      <c r="O15"/>
      <c r="P15"/>
      <c r="Q15"/>
      <c r="R15"/>
      <c r="S15"/>
      <c r="T15"/>
      <c r="U15"/>
      <c r="V15"/>
      <c r="W15"/>
      <c r="X15"/>
      <c r="AG15" s="4"/>
      <c r="AH15" s="4"/>
    </row>
    <row r="16" spans="1:34">
      <c r="B16" s="31" t="s">
        <v>8</v>
      </c>
      <c r="C16" s="32"/>
      <c r="D16" s="33"/>
      <c r="E16" s="34"/>
      <c r="F16" s="34"/>
      <c r="G16" s="27">
        <v>95.8</v>
      </c>
      <c r="H16" s="27">
        <v>99.2</v>
      </c>
      <c r="I16" s="27">
        <v>100.4</v>
      </c>
      <c r="J16" s="27">
        <v>102.8</v>
      </c>
      <c r="K16" s="27">
        <v>105.9</v>
      </c>
      <c r="L16" s="27">
        <v>107.5</v>
      </c>
      <c r="M16" s="27">
        <v>110</v>
      </c>
      <c r="N16" s="35">
        <v>112.7</v>
      </c>
      <c r="O16"/>
      <c r="P16"/>
      <c r="Q16"/>
      <c r="R16"/>
      <c r="S16"/>
      <c r="T16"/>
      <c r="U16"/>
      <c r="V16"/>
      <c r="W16"/>
      <c r="X16"/>
      <c r="AG16" s="36"/>
      <c r="AH16" s="4"/>
    </row>
    <row r="17" spans="1:30">
      <c r="B17" s="37" t="s">
        <v>9</v>
      </c>
      <c r="C17" s="38"/>
      <c r="D17" s="39"/>
      <c r="E17" s="40">
        <f t="shared" ref="E17:H17" si="0">E15/D15-1</f>
        <v>4.5079365079365052E-2</v>
      </c>
      <c r="F17" s="40">
        <f t="shared" si="0"/>
        <v>1.4580801944106936E-2</v>
      </c>
      <c r="G17" s="40">
        <f t="shared" si="0"/>
        <v>3.0538922155688653E-2</v>
      </c>
      <c r="H17" s="40">
        <f t="shared" si="0"/>
        <v>3.6025566531086683E-2</v>
      </c>
      <c r="I17" s="40">
        <f>+I16/H16-1</f>
        <v>1.2096774193548487E-2</v>
      </c>
      <c r="J17" s="40">
        <f>+J16/I16-1</f>
        <v>2.3904382470119501E-2</v>
      </c>
      <c r="K17" s="40">
        <f t="shared" ref="K17:N17" si="1">+K16/J16-1</f>
        <v>3.0155642023346418E-2</v>
      </c>
      <c r="L17" s="40">
        <f t="shared" si="1"/>
        <v>1.5108593012275628E-2</v>
      </c>
      <c r="M17" s="40">
        <f t="shared" si="1"/>
        <v>2.3255813953488413E-2</v>
      </c>
      <c r="N17" s="41">
        <f t="shared" si="1"/>
        <v>2.4545454545454648E-2</v>
      </c>
      <c r="O17"/>
      <c r="P17"/>
      <c r="Q17"/>
      <c r="R17"/>
      <c r="S17"/>
      <c r="T17"/>
      <c r="U17"/>
      <c r="V17"/>
      <c r="W17"/>
      <c r="X17"/>
    </row>
    <row r="18" spans="1:30" ht="15.75" thickBot="1">
      <c r="B18" s="42" t="s">
        <v>68</v>
      </c>
      <c r="C18" s="43"/>
      <c r="D18" s="44">
        <f>E18/(1+E17)</f>
        <v>0.77752967118716076</v>
      </c>
      <c r="E18" s="45">
        <f t="shared" ref="E18:M18" si="2">F18/(1+F17)</f>
        <v>0.8125802150946454</v>
      </c>
      <c r="F18" s="45">
        <f t="shared" si="2"/>
        <v>0.82442828627464027</v>
      </c>
      <c r="G18" s="45">
        <f t="shared" si="2"/>
        <v>0.84960543753212936</v>
      </c>
      <c r="H18" s="45">
        <f t="shared" si="2"/>
        <v>0.88021295474711614</v>
      </c>
      <c r="I18" s="45">
        <f t="shared" si="2"/>
        <v>0.89086069210292806</v>
      </c>
      <c r="J18" s="45">
        <f t="shared" si="2"/>
        <v>0.91215616681455181</v>
      </c>
      <c r="K18" s="45">
        <f t="shared" si="2"/>
        <v>0.93966282165039927</v>
      </c>
      <c r="L18" s="45">
        <f t="shared" si="2"/>
        <v>0.95385980479148169</v>
      </c>
      <c r="M18" s="45">
        <f t="shared" si="2"/>
        <v>0.97604259094942314</v>
      </c>
      <c r="N18" s="46">
        <v>1</v>
      </c>
      <c r="O18"/>
      <c r="P18"/>
      <c r="Q18"/>
      <c r="R18"/>
      <c r="S18"/>
      <c r="T18"/>
      <c r="U18"/>
      <c r="V18"/>
      <c r="W18"/>
      <c r="X18"/>
    </row>
    <row r="19" spans="1:30">
      <c r="B19" s="47"/>
      <c r="C19" s="48"/>
      <c r="D19" s="48"/>
      <c r="E19" s="48"/>
      <c r="F19" s="48"/>
      <c r="G19" s="48"/>
      <c r="H19" s="48"/>
      <c r="I19" s="48"/>
      <c r="J19" s="49"/>
      <c r="K19" s="50"/>
      <c r="L19" s="49"/>
      <c r="M19" s="51"/>
      <c r="N19" s="50"/>
      <c r="O19" s="49"/>
      <c r="P19" s="49"/>
      <c r="Q19" s="49"/>
      <c r="R19" s="49"/>
      <c r="S19" s="50"/>
      <c r="T19" s="50"/>
      <c r="U19" s="50"/>
      <c r="V19" s="50"/>
      <c r="W19" s="50"/>
    </row>
    <row r="20" spans="1:30">
      <c r="B20" s="47"/>
      <c r="C20" s="48"/>
      <c r="D20" s="48"/>
      <c r="E20" s="48"/>
      <c r="F20" s="48"/>
      <c r="G20" s="48"/>
      <c r="H20" s="48"/>
      <c r="I20" s="48"/>
      <c r="J20" s="49"/>
      <c r="K20" s="50"/>
      <c r="L20" s="49"/>
      <c r="M20" s="51"/>
      <c r="N20" s="50"/>
      <c r="O20" s="49"/>
      <c r="P20" s="49"/>
      <c r="Q20" s="49"/>
      <c r="R20" s="49"/>
      <c r="S20" s="50"/>
      <c r="T20" s="50"/>
      <c r="U20" s="50"/>
      <c r="V20" s="50"/>
      <c r="W20" s="50"/>
    </row>
    <row r="21" spans="1:30">
      <c r="B21" s="47"/>
      <c r="C21" s="48"/>
      <c r="D21" s="48"/>
      <c r="E21" s="48"/>
      <c r="F21" s="48"/>
      <c r="G21" s="48"/>
      <c r="H21" s="48"/>
      <c r="I21" s="48"/>
      <c r="J21" s="49"/>
      <c r="K21" s="50"/>
      <c r="L21" s="49"/>
      <c r="M21" s="51"/>
      <c r="N21" s="50"/>
      <c r="O21" s="49"/>
      <c r="P21" s="49"/>
      <c r="Q21" s="49"/>
      <c r="R21" s="49"/>
      <c r="S21" s="50"/>
      <c r="T21" s="50"/>
      <c r="U21" s="50"/>
      <c r="V21" s="50"/>
      <c r="W21" s="50"/>
    </row>
    <row r="22" spans="1:30" s="52" customFormat="1" ht="18.75">
      <c r="B22" s="53" t="s">
        <v>10</v>
      </c>
      <c r="C22" s="54"/>
      <c r="D22" s="54"/>
      <c r="E22" s="54"/>
      <c r="F22" s="54"/>
      <c r="G22" s="54"/>
      <c r="H22" s="54"/>
      <c r="I22" s="54"/>
      <c r="J22" s="54"/>
      <c r="K22" s="54"/>
      <c r="L22" s="54"/>
      <c r="M22" s="54"/>
      <c r="N22" s="54"/>
      <c r="O22" s="54"/>
      <c r="P22" s="54"/>
      <c r="Q22" s="54"/>
      <c r="R22" s="54"/>
      <c r="S22" s="54"/>
      <c r="T22" s="54"/>
      <c r="U22" s="54"/>
      <c r="V22" s="54"/>
      <c r="W22" s="54"/>
      <c r="X22" s="54"/>
      <c r="Y22"/>
      <c r="Z22"/>
      <c r="AA22"/>
      <c r="AB22"/>
      <c r="AC22"/>
      <c r="AD22"/>
    </row>
    <row r="23" spans="1:30" customFormat="1" ht="15.75" thickBot="1">
      <c r="A23" s="1"/>
    </row>
    <row r="24" spans="1:30" s="55" customFormat="1" ht="16.5" thickBot="1">
      <c r="B24" s="56" t="s">
        <v>11</v>
      </c>
      <c r="C24" s="57"/>
      <c r="D24" s="57"/>
      <c r="E24" s="57"/>
      <c r="F24" s="57"/>
      <c r="G24" s="57"/>
      <c r="H24" s="57"/>
      <c r="I24" s="57"/>
      <c r="J24" s="57"/>
      <c r="K24" s="57"/>
      <c r="L24" s="57"/>
      <c r="M24" s="57"/>
      <c r="N24" s="57"/>
      <c r="O24" s="57"/>
      <c r="P24" s="57"/>
      <c r="Q24" s="58"/>
      <c r="R24"/>
      <c r="S24"/>
      <c r="T24"/>
      <c r="U24"/>
      <c r="V24"/>
      <c r="Y24"/>
      <c r="Z24"/>
      <c r="AA24"/>
      <c r="AB24"/>
      <c r="AC24"/>
      <c r="AD24"/>
    </row>
    <row r="25" spans="1:30">
      <c r="B25" s="59"/>
      <c r="C25" s="258" t="s">
        <v>53</v>
      </c>
      <c r="D25" s="259"/>
      <c r="E25" s="259"/>
      <c r="F25" s="259"/>
      <c r="G25" s="259"/>
      <c r="H25" s="259"/>
      <c r="I25" s="260"/>
      <c r="J25" s="60"/>
      <c r="K25" s="261" t="s">
        <v>12</v>
      </c>
      <c r="L25" s="262"/>
      <c r="M25" s="262"/>
      <c r="N25" s="262"/>
      <c r="O25" s="262"/>
      <c r="P25" s="262"/>
      <c r="Q25" s="263"/>
      <c r="R25"/>
      <c r="S25"/>
      <c r="T25"/>
      <c r="U25"/>
      <c r="V25"/>
      <c r="W25" s="36"/>
      <c r="X25" s="36"/>
    </row>
    <row r="26" spans="1:30" ht="15.75">
      <c r="B26" s="61"/>
      <c r="C26" s="249" t="s">
        <v>13</v>
      </c>
      <c r="D26" s="250"/>
      <c r="E26" s="251" t="s">
        <v>14</v>
      </c>
      <c r="F26" s="252"/>
      <c r="G26" s="252"/>
      <c r="H26" s="252"/>
      <c r="I26" s="253"/>
      <c r="J26" s="60"/>
      <c r="K26" s="249" t="s">
        <v>13</v>
      </c>
      <c r="L26" s="250"/>
      <c r="M26" s="251" t="s">
        <v>14</v>
      </c>
      <c r="N26" s="252"/>
      <c r="O26" s="252"/>
      <c r="P26" s="252"/>
      <c r="Q26" s="254"/>
      <c r="R26"/>
      <c r="S26"/>
      <c r="T26"/>
      <c r="U26"/>
      <c r="V26"/>
      <c r="W26" s="36"/>
      <c r="X26" s="36"/>
    </row>
    <row r="27" spans="1:30" ht="15.75" thickBot="1">
      <c r="B27" s="59"/>
      <c r="C27" s="62" t="s">
        <v>62</v>
      </c>
      <c r="D27" s="63" t="s">
        <v>59</v>
      </c>
      <c r="E27" s="64" t="s">
        <v>66</v>
      </c>
      <c r="F27" s="65" t="s">
        <v>65</v>
      </c>
      <c r="G27" s="65" t="s">
        <v>64</v>
      </c>
      <c r="H27" s="65" t="s">
        <v>63</v>
      </c>
      <c r="I27" s="66" t="s">
        <v>67</v>
      </c>
      <c r="J27" s="60"/>
      <c r="K27" s="62" t="s">
        <v>62</v>
      </c>
      <c r="L27" s="63" t="s">
        <v>59</v>
      </c>
      <c r="M27" s="64" t="s">
        <v>66</v>
      </c>
      <c r="N27" s="65" t="s">
        <v>65</v>
      </c>
      <c r="O27" s="65" t="s">
        <v>64</v>
      </c>
      <c r="P27" s="65" t="s">
        <v>63</v>
      </c>
      <c r="Q27" s="66" t="s">
        <v>67</v>
      </c>
      <c r="R27"/>
      <c r="S27"/>
      <c r="T27"/>
      <c r="U27"/>
      <c r="V27"/>
      <c r="W27" s="36"/>
      <c r="X27" s="36"/>
    </row>
    <row r="28" spans="1:30">
      <c r="B28" s="67" t="s">
        <v>15</v>
      </c>
      <c r="C28" s="68"/>
      <c r="D28" s="69"/>
      <c r="E28" s="228">
        <v>72.885820214323488</v>
      </c>
      <c r="F28" s="229">
        <v>71.878188781535442</v>
      </c>
      <c r="G28" s="229">
        <v>72.668155087195643</v>
      </c>
      <c r="H28" s="229">
        <v>72.526323617607076</v>
      </c>
      <c r="I28" s="230">
        <v>71.936061201303815</v>
      </c>
      <c r="J28" s="60"/>
      <c r="K28" s="70"/>
      <c r="L28" s="71"/>
      <c r="M28" s="72">
        <f>+E28/$I$18</f>
        <v>81.815059144962731</v>
      </c>
      <c r="N28" s="73">
        <f>+F28/$I$18</f>
        <v>80.683982825488499</v>
      </c>
      <c r="O28" s="73">
        <f>+G28/$I$18</f>
        <v>81.570727871782367</v>
      </c>
      <c r="P28" s="73">
        <f>+H28/$I$18</f>
        <v>81.411520634505166</v>
      </c>
      <c r="Q28" s="74">
        <f>+I28/$I$18</f>
        <v>80.748945193097015</v>
      </c>
      <c r="R28"/>
      <c r="S28"/>
      <c r="T28"/>
      <c r="U28"/>
      <c r="V28"/>
      <c r="W28" s="36"/>
      <c r="X28" s="75"/>
    </row>
    <row r="29" spans="1:30">
      <c r="B29" s="76" t="s">
        <v>16</v>
      </c>
      <c r="C29" s="68"/>
      <c r="D29" s="69"/>
      <c r="E29" s="77"/>
      <c r="F29" s="78"/>
      <c r="G29" s="78"/>
      <c r="H29" s="78"/>
      <c r="I29" s="79"/>
      <c r="J29" s="80"/>
      <c r="K29" s="70"/>
      <c r="L29" s="71"/>
      <c r="M29" s="81"/>
      <c r="N29" s="82"/>
      <c r="O29" s="82"/>
      <c r="P29" s="82"/>
      <c r="Q29" s="83"/>
      <c r="R29"/>
      <c r="S29"/>
      <c r="T29"/>
      <c r="U29"/>
      <c r="V29"/>
      <c r="W29" s="36"/>
      <c r="X29" s="36"/>
    </row>
    <row r="30" spans="1:30">
      <c r="B30" s="84" t="s">
        <v>17</v>
      </c>
      <c r="C30" s="68"/>
      <c r="D30" s="69"/>
      <c r="E30" s="94">
        <v>0.81134780192815603</v>
      </c>
      <c r="F30" s="95">
        <v>0.82365088275563902</v>
      </c>
      <c r="G30" s="95">
        <v>0.83518957571362618</v>
      </c>
      <c r="H30" s="95">
        <v>0.84447320539485238</v>
      </c>
      <c r="I30" s="96">
        <v>0.85419970469708795</v>
      </c>
      <c r="J30" s="80"/>
      <c r="K30" s="70"/>
      <c r="L30" s="71"/>
      <c r="M30" s="85">
        <f t="shared" ref="M30:Q38" si="3">-E30/$I$18</f>
        <v>-0.91074598881776092</v>
      </c>
      <c r="N30" s="86">
        <f t="shared" si="3"/>
        <v>-0.92455631958725626</v>
      </c>
      <c r="O30" s="86">
        <f t="shared" si="3"/>
        <v>-0.9375086173598175</v>
      </c>
      <c r="P30" s="86">
        <f t="shared" si="3"/>
        <v>-0.94792958414342499</v>
      </c>
      <c r="Q30" s="87">
        <f t="shared" si="3"/>
        <v>-0.95884767648766756</v>
      </c>
      <c r="R30"/>
      <c r="S30"/>
      <c r="T30"/>
      <c r="U30"/>
      <c r="V30"/>
      <c r="W30" s="36"/>
      <c r="X30" s="36"/>
    </row>
    <row r="31" spans="1:30">
      <c r="B31" s="84" t="s">
        <v>18</v>
      </c>
      <c r="C31" s="68"/>
      <c r="D31" s="69"/>
      <c r="E31" s="94">
        <v>1.4184419427641357</v>
      </c>
      <c r="F31" s="95">
        <v>1.4184419427641357</v>
      </c>
      <c r="G31" s="95">
        <v>1.4184419427641357</v>
      </c>
      <c r="H31" s="95">
        <v>1.4184419427641357</v>
      </c>
      <c r="I31" s="96">
        <v>1.4184419427641357</v>
      </c>
      <c r="J31" s="80"/>
      <c r="K31" s="70"/>
      <c r="L31" s="71"/>
      <c r="M31" s="85">
        <f t="shared" si="3"/>
        <v>-1.592215208660539</v>
      </c>
      <c r="N31" s="86">
        <f t="shared" si="3"/>
        <v>-1.592215208660539</v>
      </c>
      <c r="O31" s="86">
        <f t="shared" si="3"/>
        <v>-1.592215208660539</v>
      </c>
      <c r="P31" s="86">
        <f t="shared" si="3"/>
        <v>-1.592215208660539</v>
      </c>
      <c r="Q31" s="87">
        <f t="shared" si="3"/>
        <v>-1.592215208660539</v>
      </c>
      <c r="R31"/>
      <c r="S31"/>
      <c r="T31"/>
      <c r="U31"/>
      <c r="V31"/>
      <c r="W31" s="36"/>
      <c r="X31" s="36"/>
    </row>
    <row r="32" spans="1:30">
      <c r="B32" s="84" t="s">
        <v>19</v>
      </c>
      <c r="C32" s="68"/>
      <c r="D32" s="69"/>
      <c r="E32" s="94">
        <v>0</v>
      </c>
      <c r="F32" s="95">
        <v>0</v>
      </c>
      <c r="G32" s="95">
        <v>0</v>
      </c>
      <c r="H32" s="95">
        <v>0</v>
      </c>
      <c r="I32" s="96">
        <v>0</v>
      </c>
      <c r="J32" s="80"/>
      <c r="K32" s="70"/>
      <c r="L32" s="71"/>
      <c r="M32" s="85">
        <f t="shared" si="3"/>
        <v>0</v>
      </c>
      <c r="N32" s="86">
        <f t="shared" si="3"/>
        <v>0</v>
      </c>
      <c r="O32" s="86">
        <f t="shared" si="3"/>
        <v>0</v>
      </c>
      <c r="P32" s="86">
        <f t="shared" si="3"/>
        <v>0</v>
      </c>
      <c r="Q32" s="87">
        <f t="shared" si="3"/>
        <v>0</v>
      </c>
      <c r="R32"/>
      <c r="S32"/>
      <c r="T32"/>
      <c r="U32"/>
      <c r="V32"/>
      <c r="W32" s="36"/>
      <c r="X32" s="36"/>
    </row>
    <row r="33" spans="2:30">
      <c r="B33" s="84" t="s">
        <v>20</v>
      </c>
      <c r="C33" s="68"/>
      <c r="D33" s="69"/>
      <c r="E33" s="94">
        <v>0</v>
      </c>
      <c r="F33" s="95">
        <v>0</v>
      </c>
      <c r="G33" s="95">
        <v>0</v>
      </c>
      <c r="H33" s="95">
        <v>0</v>
      </c>
      <c r="I33" s="96">
        <v>0</v>
      </c>
      <c r="J33" s="88"/>
      <c r="K33" s="70"/>
      <c r="L33" s="71"/>
      <c r="M33" s="85">
        <f t="shared" si="3"/>
        <v>0</v>
      </c>
      <c r="N33" s="86">
        <f t="shared" si="3"/>
        <v>0</v>
      </c>
      <c r="O33" s="86">
        <f t="shared" si="3"/>
        <v>0</v>
      </c>
      <c r="P33" s="86">
        <f t="shared" si="3"/>
        <v>0</v>
      </c>
      <c r="Q33" s="87">
        <f t="shared" si="3"/>
        <v>0</v>
      </c>
      <c r="R33"/>
      <c r="S33"/>
      <c r="T33"/>
      <c r="U33"/>
      <c r="V33"/>
      <c r="W33" s="36"/>
      <c r="X33" s="36"/>
    </row>
    <row r="34" spans="2:30">
      <c r="B34" s="89" t="s">
        <v>21</v>
      </c>
      <c r="C34" s="68"/>
      <c r="D34" s="69"/>
      <c r="E34" s="94">
        <v>0.41382332743362832</v>
      </c>
      <c r="F34" s="95">
        <v>0.44557447787610616</v>
      </c>
      <c r="G34" s="95">
        <v>0.54082792920353984</v>
      </c>
      <c r="H34" s="95">
        <v>0.69429182300884962</v>
      </c>
      <c r="I34" s="96">
        <v>0.78954527433628319</v>
      </c>
      <c r="J34" s="90"/>
      <c r="K34" s="70"/>
      <c r="L34" s="71"/>
      <c r="M34" s="85">
        <f t="shared" si="3"/>
        <v>-0.46452080679053698</v>
      </c>
      <c r="N34" s="86">
        <f t="shared" si="3"/>
        <v>-0.50016178940873668</v>
      </c>
      <c r="O34" s="86">
        <f t="shared" si="3"/>
        <v>-0.60708473726333612</v>
      </c>
      <c r="P34" s="86">
        <f t="shared" si="3"/>
        <v>-0.77934948658463499</v>
      </c>
      <c r="Q34" s="87">
        <f t="shared" si="3"/>
        <v>-0.88627243443923431</v>
      </c>
      <c r="R34"/>
      <c r="S34"/>
      <c r="T34"/>
      <c r="U34"/>
      <c r="V34"/>
      <c r="W34" s="75"/>
      <c r="X34" s="91"/>
    </row>
    <row r="35" spans="2:30">
      <c r="B35" s="84" t="s">
        <v>22</v>
      </c>
      <c r="C35" s="68"/>
      <c r="D35" s="69"/>
      <c r="E35" s="94">
        <v>2.812477597143539</v>
      </c>
      <c r="F35" s="95">
        <v>2.8376799419207677</v>
      </c>
      <c r="G35" s="95">
        <v>2.8260107797678495</v>
      </c>
      <c r="H35" s="95">
        <v>2.801681457562847</v>
      </c>
      <c r="I35" s="96">
        <v>2.7992854916395951</v>
      </c>
      <c r="J35" s="90"/>
      <c r="K35" s="70"/>
      <c r="L35" s="71"/>
      <c r="M35" s="85">
        <f t="shared" si="3"/>
        <v>-3.1570341155186941</v>
      </c>
      <c r="N35" s="86">
        <f t="shared" si="3"/>
        <v>-3.1853239985505035</v>
      </c>
      <c r="O35" s="86">
        <f t="shared" si="3"/>
        <v>-3.172225247807138</v>
      </c>
      <c r="P35" s="86">
        <f t="shared" si="3"/>
        <v>-3.1449153413080966</v>
      </c>
      <c r="Q35" s="87">
        <f t="shared" si="3"/>
        <v>-3.1422258456950436</v>
      </c>
      <c r="R35"/>
      <c r="S35"/>
      <c r="T35"/>
      <c r="U35"/>
      <c r="V35"/>
      <c r="W35" s="75"/>
      <c r="X35" s="91"/>
    </row>
    <row r="36" spans="2:30">
      <c r="B36" s="84" t="s">
        <v>23</v>
      </c>
      <c r="C36" s="68"/>
      <c r="D36" s="69"/>
      <c r="E36" s="94">
        <v>0.32502376111081466</v>
      </c>
      <c r="F36" s="95">
        <v>0.3279361891675755</v>
      </c>
      <c r="G36" s="95">
        <v>0.32658771674613407</v>
      </c>
      <c r="H36" s="95">
        <v>0.32377607105615575</v>
      </c>
      <c r="I36" s="96">
        <v>0.32349918318548349</v>
      </c>
      <c r="J36" s="92"/>
      <c r="K36" s="70"/>
      <c r="L36" s="71"/>
      <c r="M36" s="85">
        <f t="shared" si="3"/>
        <v>-0.36484240913534677</v>
      </c>
      <c r="N36" s="86">
        <f t="shared" si="3"/>
        <v>-0.36811163863730839</v>
      </c>
      <c r="O36" s="86">
        <f t="shared" si="3"/>
        <v>-0.36659796491324015</v>
      </c>
      <c r="P36" s="86">
        <f t="shared" si="3"/>
        <v>-0.36344186462180034</v>
      </c>
      <c r="Q36" s="87">
        <f t="shared" si="3"/>
        <v>-0.36313105522912342</v>
      </c>
      <c r="R36"/>
      <c r="S36"/>
      <c r="T36"/>
      <c r="U36"/>
      <c r="V36"/>
      <c r="W36" s="75"/>
      <c r="X36" s="91"/>
    </row>
    <row r="37" spans="2:30">
      <c r="B37" s="89" t="s">
        <v>24</v>
      </c>
      <c r="C37" s="68"/>
      <c r="D37" s="69"/>
      <c r="E37" s="94">
        <v>1.5459328234166958</v>
      </c>
      <c r="F37" s="95">
        <v>1.5558912116892583</v>
      </c>
      <c r="G37" s="95">
        <v>1.5595157382077969</v>
      </c>
      <c r="H37" s="95">
        <v>1.5590239855570869</v>
      </c>
      <c r="I37" s="96">
        <v>1.5615185881655393</v>
      </c>
      <c r="J37" s="92"/>
      <c r="K37" s="70"/>
      <c r="L37" s="71"/>
      <c r="M37" s="85">
        <f t="shared" si="3"/>
        <v>-1.7353249920225262</v>
      </c>
      <c r="N37" s="86">
        <f t="shared" si="3"/>
        <v>-1.7465033820456117</v>
      </c>
      <c r="O37" s="86">
        <f t="shared" si="3"/>
        <v>-1.750571949163533</v>
      </c>
      <c r="P37" s="86">
        <f t="shared" si="3"/>
        <v>-1.7500199519151762</v>
      </c>
      <c r="Q37" s="87">
        <f t="shared" si="3"/>
        <v>-1.7528201681898037</v>
      </c>
      <c r="R37"/>
      <c r="S37"/>
      <c r="T37"/>
      <c r="U37"/>
      <c r="V37"/>
      <c r="W37" s="75"/>
      <c r="X37" s="91"/>
    </row>
    <row r="38" spans="2:30" ht="15.75" thickBot="1">
      <c r="B38" s="93" t="s">
        <v>25</v>
      </c>
      <c r="C38" s="68"/>
      <c r="D38" s="69"/>
      <c r="E38" s="94"/>
      <c r="F38" s="95"/>
      <c r="G38" s="95"/>
      <c r="H38" s="95"/>
      <c r="I38" s="96"/>
      <c r="J38" s="97"/>
      <c r="K38" s="70"/>
      <c r="L38" s="71"/>
      <c r="M38" s="85">
        <f t="shared" si="3"/>
        <v>0</v>
      </c>
      <c r="N38" s="86">
        <f t="shared" si="3"/>
        <v>0</v>
      </c>
      <c r="O38" s="86">
        <f t="shared" si="3"/>
        <v>0</v>
      </c>
      <c r="P38" s="86">
        <f t="shared" si="3"/>
        <v>0</v>
      </c>
      <c r="Q38" s="87">
        <f t="shared" si="3"/>
        <v>0</v>
      </c>
      <c r="R38"/>
      <c r="S38"/>
      <c r="T38"/>
      <c r="U38"/>
      <c r="V38"/>
      <c r="W38" s="75"/>
      <c r="X38" s="36"/>
    </row>
    <row r="39" spans="2:30" ht="15.75" thickBot="1">
      <c r="B39" s="98" t="s">
        <v>26</v>
      </c>
      <c r="C39" s="99"/>
      <c r="D39" s="100"/>
      <c r="E39" s="100">
        <f>E28-SUM(E30:E37)+E38</f>
        <v>65.558772960526511</v>
      </c>
      <c r="F39" s="100">
        <f t="shared" ref="F39:I39" si="4">F28-SUM(F30:F37)+F38</f>
        <v>64.469014135361959</v>
      </c>
      <c r="G39" s="134">
        <f>G28-SUM(G30:G37)+G38</f>
        <v>65.161581404792557</v>
      </c>
      <c r="H39" s="100">
        <f t="shared" si="4"/>
        <v>64.884635132263142</v>
      </c>
      <c r="I39" s="101">
        <f t="shared" si="4"/>
        <v>64.189571016515686</v>
      </c>
      <c r="J39" s="97"/>
      <c r="K39" s="99">
        <f t="shared" ref="K39:L39" si="5">+SUM(K28:K38)</f>
        <v>0</v>
      </c>
      <c r="L39" s="100">
        <f t="shared" si="5"/>
        <v>0</v>
      </c>
      <c r="M39" s="100">
        <f>+SUM(M28:M38)</f>
        <v>73.590375624017327</v>
      </c>
      <c r="N39" s="100">
        <f>+SUM(N28:N38)</f>
        <v>72.367110488598556</v>
      </c>
      <c r="O39" s="100">
        <f>+SUM(O28:O38)</f>
        <v>73.144524146614785</v>
      </c>
      <c r="P39" s="100">
        <f>+SUM(P28:P38)</f>
        <v>72.833649197271498</v>
      </c>
      <c r="Q39" s="101">
        <f>+SUM(Q28:Q38)</f>
        <v>72.053432804395626</v>
      </c>
      <c r="R39"/>
      <c r="S39"/>
      <c r="T39"/>
      <c r="U39"/>
      <c r="V39"/>
      <c r="W39" s="75"/>
      <c r="X39" s="36"/>
    </row>
    <row r="40" spans="2:30" ht="15.75" thickBot="1">
      <c r="B40" s="102"/>
      <c r="C40" s="103"/>
      <c r="D40" s="104"/>
      <c r="E40" s="104"/>
      <c r="F40" s="104"/>
      <c r="G40" s="104"/>
      <c r="H40" s="104"/>
      <c r="I40" s="104"/>
      <c r="J40" s="105"/>
      <c r="K40" s="103"/>
      <c r="L40" s="103"/>
      <c r="M40" s="103"/>
      <c r="N40" s="103"/>
      <c r="O40" s="103"/>
      <c r="P40" s="103"/>
      <c r="Q40" s="103"/>
      <c r="R40"/>
      <c r="S40"/>
      <c r="T40"/>
      <c r="U40"/>
      <c r="V40"/>
      <c r="W40" s="106"/>
      <c r="X40" s="36"/>
    </row>
    <row r="41" spans="2:30" s="55" customFormat="1" ht="16.5" thickBot="1">
      <c r="B41" s="56" t="s">
        <v>27</v>
      </c>
      <c r="C41" s="57"/>
      <c r="D41" s="57"/>
      <c r="E41" s="57"/>
      <c r="F41" s="57"/>
      <c r="G41" s="57"/>
      <c r="H41" s="57"/>
      <c r="I41" s="57"/>
      <c r="J41" s="57"/>
      <c r="K41" s="57"/>
      <c r="L41" s="57"/>
      <c r="M41" s="57"/>
      <c r="N41" s="57"/>
      <c r="O41" s="57"/>
      <c r="P41" s="57"/>
      <c r="Q41" s="58"/>
      <c r="R41"/>
      <c r="S41"/>
      <c r="T41"/>
      <c r="U41"/>
      <c r="V41"/>
      <c r="Y41"/>
      <c r="Z41"/>
      <c r="AA41"/>
      <c r="AB41"/>
      <c r="AC41"/>
      <c r="AD41"/>
    </row>
    <row r="42" spans="2:30" ht="15.75" thickBot="1">
      <c r="B42" s="107"/>
      <c r="C42" s="258" t="s">
        <v>28</v>
      </c>
      <c r="D42" s="259"/>
      <c r="E42" s="259"/>
      <c r="F42" s="259"/>
      <c r="G42" s="259"/>
      <c r="H42" s="259"/>
      <c r="I42" s="260"/>
      <c r="J42" s="108"/>
      <c r="K42" s="261" t="s">
        <v>12</v>
      </c>
      <c r="L42" s="262"/>
      <c r="M42" s="262"/>
      <c r="N42" s="262"/>
      <c r="O42" s="262"/>
      <c r="P42" s="262"/>
      <c r="Q42" s="263"/>
      <c r="R42"/>
      <c r="S42"/>
      <c r="T42"/>
      <c r="U42"/>
      <c r="V42"/>
      <c r="W42" s="36"/>
      <c r="X42" s="36"/>
    </row>
    <row r="43" spans="2:30">
      <c r="B43" s="109"/>
      <c r="C43" s="249" t="s">
        <v>13</v>
      </c>
      <c r="D43" s="250"/>
      <c r="E43" s="251" t="s">
        <v>14</v>
      </c>
      <c r="F43" s="252"/>
      <c r="G43" s="252"/>
      <c r="H43" s="252"/>
      <c r="I43" s="253"/>
      <c r="J43" s="108"/>
      <c r="K43" s="249" t="s">
        <v>13</v>
      </c>
      <c r="L43" s="250"/>
      <c r="M43" s="251" t="s">
        <v>14</v>
      </c>
      <c r="N43" s="252"/>
      <c r="O43" s="252"/>
      <c r="P43" s="252"/>
      <c r="Q43" s="254"/>
      <c r="R43"/>
      <c r="S43"/>
      <c r="T43"/>
      <c r="U43"/>
      <c r="V43"/>
      <c r="W43" s="36"/>
      <c r="X43" s="36"/>
    </row>
    <row r="44" spans="2:30" ht="15.75" thickBot="1">
      <c r="B44" s="110"/>
      <c r="C44" s="62" t="s">
        <v>62</v>
      </c>
      <c r="D44" s="63" t="s">
        <v>59</v>
      </c>
      <c r="E44" s="64" t="s">
        <v>66</v>
      </c>
      <c r="F44" s="65" t="s">
        <v>65</v>
      </c>
      <c r="G44" s="65" t="s">
        <v>64</v>
      </c>
      <c r="H44" s="65" t="s">
        <v>63</v>
      </c>
      <c r="I44" s="66" t="s">
        <v>67</v>
      </c>
      <c r="J44" s="92"/>
      <c r="K44" s="62" t="s">
        <v>62</v>
      </c>
      <c r="L44" s="63" t="s">
        <v>59</v>
      </c>
      <c r="M44" s="64" t="s">
        <v>66</v>
      </c>
      <c r="N44" s="65" t="s">
        <v>65</v>
      </c>
      <c r="O44" s="65" t="s">
        <v>64</v>
      </c>
      <c r="P44" s="65" t="s">
        <v>63</v>
      </c>
      <c r="Q44" s="66" t="s">
        <v>67</v>
      </c>
      <c r="R44"/>
      <c r="S44"/>
      <c r="T44"/>
      <c r="U44"/>
      <c r="V44"/>
    </row>
    <row r="45" spans="2:30">
      <c r="B45" s="67" t="s">
        <v>29</v>
      </c>
      <c r="C45" s="111"/>
      <c r="D45" s="112"/>
      <c r="E45" s="94">
        <v>70.737205421002386</v>
      </c>
      <c r="F45" s="95">
        <v>74.151294552655941</v>
      </c>
      <c r="G45" s="95">
        <v>64.148366390287165</v>
      </c>
      <c r="H45" s="95">
        <v>62.275196390287164</v>
      </c>
      <c r="I45" s="113"/>
      <c r="J45" s="92"/>
      <c r="K45" s="70"/>
      <c r="L45" s="71"/>
      <c r="M45" s="114">
        <f>+E45/J$18*(1+J$17)^0.5</f>
        <v>78.470857903896672</v>
      </c>
      <c r="N45" s="115">
        <f>+F45/K$18*(1+K$17)^0.5</f>
        <v>80.093655622749921</v>
      </c>
      <c r="O45" s="115">
        <f>+G45/L$18*(1+L$17)^0.5</f>
        <v>67.757489259665064</v>
      </c>
      <c r="P45" s="116">
        <f>+H45/M$18*(1+M$17)^0.5</f>
        <v>64.541409729227169</v>
      </c>
      <c r="Q45" s="117"/>
      <c r="R45"/>
      <c r="S45"/>
      <c r="T45"/>
      <c r="U45"/>
      <c r="V45"/>
    </row>
    <row r="46" spans="2:30">
      <c r="B46" s="118" t="s">
        <v>30</v>
      </c>
      <c r="C46" s="111"/>
      <c r="D46" s="112"/>
      <c r="E46" s="111"/>
      <c r="F46" s="119"/>
      <c r="G46" s="119"/>
      <c r="H46" s="112"/>
      <c r="I46" s="113"/>
      <c r="J46" s="97"/>
      <c r="K46" s="70"/>
      <c r="L46" s="71"/>
      <c r="M46" s="81"/>
      <c r="N46" s="82"/>
      <c r="O46" s="82"/>
      <c r="P46" s="71"/>
      <c r="Q46" s="120"/>
      <c r="R46"/>
      <c r="S46"/>
      <c r="T46"/>
      <c r="U46"/>
      <c r="V46"/>
      <c r="W46" s="36"/>
      <c r="X46" s="36"/>
    </row>
    <row r="47" spans="2:30">
      <c r="B47" s="121" t="str">
        <f t="shared" ref="B47:B50" si="6">B30</f>
        <v>Debt raising costs</v>
      </c>
      <c r="C47" s="111"/>
      <c r="D47" s="112"/>
      <c r="E47" s="95">
        <v>0</v>
      </c>
      <c r="F47" s="95">
        <v>0</v>
      </c>
      <c r="G47" s="95">
        <v>0</v>
      </c>
      <c r="H47" s="95">
        <v>0</v>
      </c>
      <c r="I47" s="113"/>
      <c r="J47" s="92"/>
      <c r="K47" s="70"/>
      <c r="L47" s="71"/>
      <c r="M47" s="122">
        <f>-E47/J$18*(1+J$17)^0.5</f>
        <v>0</v>
      </c>
      <c r="N47" s="123">
        <f t="shared" ref="M47:P57" si="7">-F47/K$18*(1+K$17)^0.5</f>
        <v>0</v>
      </c>
      <c r="O47" s="123">
        <f t="shared" si="7"/>
        <v>0</v>
      </c>
      <c r="P47" s="124">
        <f t="shared" si="7"/>
        <v>0</v>
      </c>
      <c r="Q47" s="125"/>
      <c r="R47"/>
      <c r="S47"/>
      <c r="T47"/>
      <c r="U47"/>
      <c r="V47"/>
      <c r="W47" s="36"/>
      <c r="X47" s="36"/>
    </row>
    <row r="48" spans="2:30">
      <c r="B48" s="121" t="str">
        <f t="shared" si="6"/>
        <v>Guaranteed Service Level (GSL) payments</v>
      </c>
      <c r="C48" s="126"/>
      <c r="D48" s="127"/>
      <c r="E48" s="95">
        <v>1.9835474899999999</v>
      </c>
      <c r="F48" s="95">
        <v>2.9528850000000002</v>
      </c>
      <c r="G48" s="224">
        <v>3.3987475099999997</v>
      </c>
      <c r="H48" s="95">
        <v>1.5255775099999997</v>
      </c>
      <c r="I48" s="113"/>
      <c r="J48" s="92"/>
      <c r="K48" s="70"/>
      <c r="L48" s="71"/>
      <c r="M48" s="122">
        <f>-E48/J$18*(1+J$17)^0.5</f>
        <v>-2.2004074419825339</v>
      </c>
      <c r="N48" s="123">
        <f t="shared" si="7"/>
        <v>-3.1895242788463589</v>
      </c>
      <c r="O48" s="123">
        <f t="shared" si="7"/>
        <v>-3.5899682386924687</v>
      </c>
      <c r="P48" s="124">
        <f t="shared" si="7"/>
        <v>-1.5810937396250595</v>
      </c>
      <c r="Q48" s="125"/>
      <c r="R48"/>
      <c r="S48"/>
      <c r="T48"/>
      <c r="U48"/>
      <c r="V48"/>
      <c r="W48" s="36"/>
      <c r="X48" s="36"/>
    </row>
    <row r="49" spans="1:30">
      <c r="B49" s="121" t="str">
        <f t="shared" si="6"/>
        <v>Superannuation costs for defined benefits schemes</v>
      </c>
      <c r="C49" s="111"/>
      <c r="D49" s="112"/>
      <c r="E49" s="95"/>
      <c r="F49" s="95"/>
      <c r="G49" s="95">
        <v>0</v>
      </c>
      <c r="H49" s="95">
        <v>0</v>
      </c>
      <c r="I49" s="113"/>
      <c r="J49" s="92"/>
      <c r="K49" s="70"/>
      <c r="L49" s="71"/>
      <c r="M49" s="122">
        <f t="shared" si="7"/>
        <v>0</v>
      </c>
      <c r="N49" s="123">
        <f t="shared" si="7"/>
        <v>0</v>
      </c>
      <c r="O49" s="123">
        <f t="shared" si="7"/>
        <v>0</v>
      </c>
      <c r="P49" s="124">
        <f t="shared" si="7"/>
        <v>0</v>
      </c>
      <c r="Q49" s="125"/>
      <c r="R49"/>
      <c r="S49"/>
      <c r="T49"/>
      <c r="U49"/>
      <c r="V49"/>
      <c r="W49" s="36"/>
      <c r="X49" s="36"/>
    </row>
    <row r="50" spans="1:30">
      <c r="B50" s="121" t="str">
        <f t="shared" si="6"/>
        <v>Demand management incentive allowance (DMIA)</v>
      </c>
      <c r="C50" s="111"/>
      <c r="D50" s="112"/>
      <c r="E50" s="95">
        <v>0.13700000000000001</v>
      </c>
      <c r="F50" s="95">
        <v>4.9717380000000005E-2</v>
      </c>
      <c r="G50" s="95">
        <v>9.0952000000000005E-2</v>
      </c>
      <c r="H50" s="95">
        <v>9.3225799999999998E-2</v>
      </c>
      <c r="I50" s="113"/>
      <c r="J50" s="97"/>
      <c r="K50" s="70"/>
      <c r="L50" s="71"/>
      <c r="M50" s="122">
        <f t="shared" si="7"/>
        <v>-0.15197812054986756</v>
      </c>
      <c r="N50" s="123">
        <f t="shared" si="7"/>
        <v>-5.3701647910646841E-2</v>
      </c>
      <c r="O50" s="123">
        <f t="shared" si="7"/>
        <v>-9.6069152028759403E-2</v>
      </c>
      <c r="P50" s="124">
        <f t="shared" si="7"/>
        <v>-9.6618315218567896E-2</v>
      </c>
      <c r="Q50" s="125"/>
      <c r="R50"/>
      <c r="S50" s="128"/>
      <c r="T50"/>
      <c r="U50"/>
      <c r="V50"/>
      <c r="W50" s="36"/>
      <c r="X50" s="36"/>
    </row>
    <row r="51" spans="1:30">
      <c r="B51" s="121" t="str">
        <f>B34</f>
        <v>Non-network alternatives</v>
      </c>
      <c r="C51" s="111"/>
      <c r="D51" s="112"/>
      <c r="E51" s="95">
        <v>2.1552011443467023E-2</v>
      </c>
      <c r="F51" s="95">
        <v>7.2439961545264406E-4</v>
      </c>
      <c r="G51" s="95">
        <v>0</v>
      </c>
      <c r="H51" s="95">
        <v>0</v>
      </c>
      <c r="I51" s="113"/>
      <c r="J51" s="97"/>
      <c r="K51" s="70"/>
      <c r="L51" s="71"/>
      <c r="M51" s="122">
        <f t="shared" si="7"/>
        <v>-2.3908278782827416E-2</v>
      </c>
      <c r="N51" s="123">
        <f t="shared" si="7"/>
        <v>-7.8245179242441686E-4</v>
      </c>
      <c r="O51" s="123">
        <f t="shared" si="7"/>
        <v>0</v>
      </c>
      <c r="P51" s="124">
        <f t="shared" si="7"/>
        <v>0</v>
      </c>
      <c r="Q51" s="125"/>
      <c r="R51"/>
      <c r="S51"/>
      <c r="T51"/>
      <c r="U51"/>
      <c r="V51"/>
      <c r="W51" s="129"/>
      <c r="X51" s="36"/>
    </row>
    <row r="52" spans="1:30">
      <c r="B52" s="121" t="str">
        <f>B35</f>
        <v>Electrical safety inspection levy payments</v>
      </c>
      <c r="C52" s="111"/>
      <c r="D52" s="112"/>
      <c r="E52" s="95">
        <v>3.386437822255544</v>
      </c>
      <c r="F52" s="95">
        <v>2.9647696762977693</v>
      </c>
      <c r="G52" s="95">
        <v>1.9121018737098394</v>
      </c>
      <c r="H52" s="95">
        <v>1.9599044205525853</v>
      </c>
      <c r="I52" s="113"/>
      <c r="J52" s="88"/>
      <c r="K52" s="70"/>
      <c r="L52" s="71"/>
      <c r="M52" s="122">
        <f t="shared" si="7"/>
        <v>-3.7566748582874743</v>
      </c>
      <c r="N52" s="123">
        <f t="shared" si="7"/>
        <v>-3.2023613732804344</v>
      </c>
      <c r="O52" s="123">
        <f t="shared" si="7"/>
        <v>-2.0196807722744552</v>
      </c>
      <c r="P52" s="124">
        <f t="shared" si="7"/>
        <v>-2.0312259385622253</v>
      </c>
      <c r="Q52" s="125"/>
      <c r="R52"/>
      <c r="S52"/>
      <c r="T52"/>
      <c r="U52"/>
      <c r="V52"/>
      <c r="W52" s="129"/>
      <c r="X52" s="91"/>
    </row>
    <row r="53" spans="1:30">
      <c r="B53" s="121" t="str">
        <f>B36</f>
        <v>National Energy Market (NEM) levy payments</v>
      </c>
      <c r="C53" s="111"/>
      <c r="D53" s="112"/>
      <c r="E53" s="95">
        <v>0.44839975928963771</v>
      </c>
      <c r="F53" s="95">
        <v>0.42985118183177129</v>
      </c>
      <c r="G53" s="95">
        <v>0.39017543849675795</v>
      </c>
      <c r="H53" s="95">
        <v>0.39992982445917685</v>
      </c>
      <c r="I53" s="113"/>
      <c r="J53" s="88"/>
      <c r="K53" s="70"/>
      <c r="L53" s="71"/>
      <c r="M53" s="122">
        <f t="shared" si="7"/>
        <v>-0.49742301220330037</v>
      </c>
      <c r="N53" s="123">
        <f t="shared" si="7"/>
        <v>-0.46429873860419063</v>
      </c>
      <c r="O53" s="123">
        <f t="shared" si="7"/>
        <v>-0.41212753451087275</v>
      </c>
      <c r="P53" s="124">
        <f t="shared" si="7"/>
        <v>-0.41448339241822829</v>
      </c>
      <c r="Q53" s="130"/>
      <c r="R53"/>
      <c r="S53"/>
      <c r="T53"/>
      <c r="U53"/>
      <c r="V53"/>
      <c r="W53" s="91"/>
      <c r="X53" s="129"/>
    </row>
    <row r="54" spans="1:30">
      <c r="B54" s="121" t="str">
        <f>B37</f>
        <v>NEM and retail contestability opex</v>
      </c>
      <c r="C54" s="111"/>
      <c r="D54" s="112"/>
      <c r="E54" s="95">
        <v>1.0730858729132093</v>
      </c>
      <c r="F54" s="95">
        <v>1.6192367700363222</v>
      </c>
      <c r="G54" s="95">
        <v>1.15142002400675</v>
      </c>
      <c r="H54" s="95">
        <v>1.1802055246069187</v>
      </c>
      <c r="I54" s="113"/>
      <c r="J54" s="88"/>
      <c r="K54" s="70"/>
      <c r="L54" s="71"/>
      <c r="M54" s="122">
        <f t="shared" si="7"/>
        <v>-1.1904056507588581</v>
      </c>
      <c r="N54" s="123">
        <f t="shared" si="7"/>
        <v>-1.7489997040967082</v>
      </c>
      <c r="O54" s="123">
        <f t="shared" si="7"/>
        <v>-1.2162013516499062</v>
      </c>
      <c r="P54" s="124">
        <f t="shared" si="7"/>
        <v>-1.2231535626314449</v>
      </c>
      <c r="Q54" s="130"/>
      <c r="R54"/>
      <c r="S54"/>
      <c r="T54"/>
      <c r="U54"/>
      <c r="V54"/>
      <c r="W54" s="91"/>
      <c r="X54" s="129"/>
    </row>
    <row r="55" spans="1:30">
      <c r="B55" s="131" t="s">
        <v>31</v>
      </c>
      <c r="C55" s="111"/>
      <c r="D55" s="112"/>
      <c r="E55" s="95"/>
      <c r="F55" s="95"/>
      <c r="G55" s="95"/>
      <c r="H55" s="95"/>
      <c r="I55" s="113"/>
      <c r="J55" s="88"/>
      <c r="K55" s="70"/>
      <c r="L55" s="71"/>
      <c r="M55" s="122">
        <f t="shared" si="7"/>
        <v>0</v>
      </c>
      <c r="N55" s="123">
        <f t="shared" si="7"/>
        <v>0</v>
      </c>
      <c r="O55" s="123">
        <f t="shared" si="7"/>
        <v>0</v>
      </c>
      <c r="P55" s="124">
        <f t="shared" si="7"/>
        <v>0</v>
      </c>
      <c r="Q55" s="130"/>
      <c r="R55"/>
      <c r="S55"/>
      <c r="T55"/>
      <c r="U55"/>
      <c r="V55"/>
      <c r="W55" s="91"/>
      <c r="X55" s="129"/>
    </row>
    <row r="56" spans="1:30">
      <c r="B56" s="131" t="str">
        <f>B38</f>
        <v>Capitalisation policy changes</v>
      </c>
      <c r="C56" s="111"/>
      <c r="D56" s="112"/>
      <c r="E56" s="95"/>
      <c r="F56" s="95"/>
      <c r="G56" s="95"/>
      <c r="H56" s="95"/>
      <c r="I56" s="113"/>
      <c r="J56" s="88"/>
      <c r="K56" s="70"/>
      <c r="L56" s="71"/>
      <c r="M56" s="122">
        <f t="shared" si="7"/>
        <v>0</v>
      </c>
      <c r="N56" s="123">
        <f t="shared" si="7"/>
        <v>0</v>
      </c>
      <c r="O56" s="123">
        <f t="shared" si="7"/>
        <v>0</v>
      </c>
      <c r="P56" s="124">
        <f t="shared" si="7"/>
        <v>0</v>
      </c>
      <c r="Q56" s="130"/>
      <c r="R56"/>
      <c r="S56"/>
      <c r="T56"/>
      <c r="U56"/>
      <c r="V56"/>
      <c r="W56" s="91"/>
      <c r="X56" s="129"/>
    </row>
    <row r="57" spans="1:30" ht="15.75" thickBot="1">
      <c r="B57" s="131" t="s">
        <v>32</v>
      </c>
      <c r="C57" s="111"/>
      <c r="D57" s="112"/>
      <c r="E57" s="224">
        <v>1.2480901175510772</v>
      </c>
      <c r="F57" s="95">
        <v>-1.3182322907478192</v>
      </c>
      <c r="G57" s="95">
        <v>-3.6616217334932735</v>
      </c>
      <c r="H57" s="95">
        <v>0</v>
      </c>
      <c r="I57" s="113"/>
      <c r="J57" s="88"/>
      <c r="K57" s="70"/>
      <c r="L57" s="71"/>
      <c r="M57" s="122">
        <f t="shared" si="7"/>
        <v>-1.3845429951990946</v>
      </c>
      <c r="N57" s="123">
        <f t="shared" si="7"/>
        <v>1.4238732278769481</v>
      </c>
      <c r="O57" s="123">
        <f t="shared" si="7"/>
        <v>3.8676323223983511</v>
      </c>
      <c r="P57" s="124">
        <f t="shared" si="7"/>
        <v>0</v>
      </c>
      <c r="Q57" s="130"/>
      <c r="R57"/>
      <c r="S57"/>
      <c r="T57"/>
      <c r="U57"/>
      <c r="V57"/>
      <c r="W57" s="91"/>
      <c r="X57" s="129"/>
    </row>
    <row r="58" spans="1:30" s="132" customFormat="1" ht="15.75" thickBot="1">
      <c r="B58" s="133" t="s">
        <v>33</v>
      </c>
      <c r="C58" s="100"/>
      <c r="D58" s="100"/>
      <c r="E58" s="100">
        <f>+E45-SUM(E47:E57)</f>
        <v>62.439092347549447</v>
      </c>
      <c r="F58" s="100">
        <f>+F45-SUM(F47:F57)</f>
        <v>67.452342435622441</v>
      </c>
      <c r="G58" s="134">
        <f>+G45-SUM(G47:G57)</f>
        <v>60.866591277567089</v>
      </c>
      <c r="H58" s="100">
        <f>+H45-SUM(H47:H57)</f>
        <v>57.116353310668487</v>
      </c>
      <c r="I58" s="101"/>
      <c r="J58" s="135"/>
      <c r="K58" s="99">
        <f t="shared" ref="K58:L58" si="8">K45+SUM(K47:K57)</f>
        <v>0</v>
      </c>
      <c r="L58" s="100">
        <f t="shared" si="8"/>
        <v>0</v>
      </c>
      <c r="M58" s="100">
        <f>M45+SUM(M47:M57)</f>
        <v>69.265517546132713</v>
      </c>
      <c r="N58" s="100">
        <f>N45+SUM(N47:N57)</f>
        <v>72.857860656096108</v>
      </c>
      <c r="O58" s="134">
        <f>O45+SUM(O47:O57)</f>
        <v>64.291074532906947</v>
      </c>
      <c r="P58" s="100">
        <f>P45+SUM(P47:P57)</f>
        <v>59.194834780771643</v>
      </c>
      <c r="Q58" s="101">
        <f>+Q39-(O39-O58)</f>
        <v>63.199983190687789</v>
      </c>
      <c r="R58"/>
      <c r="S58"/>
      <c r="T58"/>
      <c r="U58"/>
      <c r="V58"/>
      <c r="W58" s="136"/>
      <c r="X58" s="136"/>
      <c r="Y58"/>
      <c r="Z58"/>
      <c r="AA58"/>
      <c r="AB58"/>
      <c r="AC58"/>
      <c r="AD58"/>
    </row>
    <row r="59" spans="1:30" customFormat="1" ht="40.5" customHeight="1" thickBot="1">
      <c r="A59" s="1"/>
      <c r="G59" s="137" t="s">
        <v>34</v>
      </c>
      <c r="O59" s="137" t="s">
        <v>34</v>
      </c>
    </row>
    <row r="60" spans="1:30" s="138" customFormat="1" ht="18.75" thickBot="1">
      <c r="K60" s="139" t="s">
        <v>69</v>
      </c>
      <c r="L60" s="140"/>
      <c r="M60" s="140"/>
      <c r="N60" s="141"/>
      <c r="O60" s="141"/>
      <c r="P60" s="141"/>
      <c r="Q60" s="142"/>
      <c r="R60"/>
      <c r="S60"/>
      <c r="T60"/>
      <c r="U60"/>
      <c r="V60"/>
      <c r="W60"/>
      <c r="Y60"/>
      <c r="Z60"/>
      <c r="AA60"/>
      <c r="AB60"/>
      <c r="AC60"/>
      <c r="AD60"/>
    </row>
    <row r="61" spans="1:30" ht="15.75" thickBot="1">
      <c r="B61" s="143"/>
      <c r="D61" s="60"/>
      <c r="E61" s="60"/>
      <c r="F61" s="60"/>
      <c r="G61" s="60"/>
      <c r="H61" s="60"/>
      <c r="I61" s="60"/>
      <c r="J61" s="60"/>
      <c r="K61" s="144"/>
      <c r="L61" s="145"/>
      <c r="M61" s="227">
        <f>M39-M58</f>
        <v>4.3248580778846133</v>
      </c>
      <c r="N61" s="146">
        <f>(N39-N58)-(M39-M58)</f>
        <v>-4.8156082453821654</v>
      </c>
      <c r="O61" s="146">
        <f>(O39-O58)-(N39-N58)</f>
        <v>9.3441997812053899</v>
      </c>
      <c r="P61" s="146">
        <f>(P39-P58)-(O39-O58)</f>
        <v>4.7853648027920173</v>
      </c>
      <c r="Q61" s="147">
        <f>(Q39-Q58)-(P39-P58)</f>
        <v>-4.7853648027920173</v>
      </c>
      <c r="R61"/>
      <c r="S61"/>
      <c r="T61"/>
      <c r="U61"/>
      <c r="V61"/>
      <c r="W61"/>
      <c r="X61" s="36"/>
    </row>
    <row r="62" spans="1:30" ht="23.25" customHeight="1" thickBot="1">
      <c r="B62" s="143"/>
      <c r="C62" s="148"/>
      <c r="D62" s="60"/>
      <c r="E62" s="60"/>
      <c r="F62" s="60"/>
      <c r="G62" s="60"/>
      <c r="H62" s="60"/>
      <c r="I62" s="60"/>
      <c r="J62" s="51"/>
      <c r="K62" s="149"/>
      <c r="L62" s="149"/>
      <c r="M62" s="149"/>
      <c r="N62" s="149"/>
      <c r="O62" s="149"/>
      <c r="P62" s="149"/>
      <c r="Q62" s="149"/>
      <c r="R62"/>
      <c r="S62"/>
      <c r="T62"/>
      <c r="U62"/>
      <c r="V62"/>
      <c r="W62"/>
      <c r="X62" s="150"/>
    </row>
    <row r="63" spans="1:30" s="138" customFormat="1" ht="18.75" thickBot="1">
      <c r="D63" s="234"/>
      <c r="K63" s="151" t="s">
        <v>35</v>
      </c>
      <c r="L63" s="152"/>
      <c r="M63" s="141"/>
      <c r="N63" s="141"/>
      <c r="O63" s="141"/>
      <c r="P63" s="141"/>
      <c r="Q63" s="141"/>
      <c r="R63" s="141"/>
      <c r="S63" s="141"/>
      <c r="T63" s="141"/>
      <c r="U63" s="141"/>
      <c r="V63" s="153"/>
      <c r="W63" s="154"/>
      <c r="X63"/>
      <c r="Y63"/>
      <c r="Z63"/>
      <c r="AA63"/>
      <c r="AB63"/>
    </row>
    <row r="64" spans="1:30" ht="30" customHeight="1">
      <c r="C64" s="148"/>
      <c r="D64" s="60"/>
      <c r="E64" s="60"/>
      <c r="F64" s="60"/>
      <c r="G64" s="60"/>
      <c r="H64" s="60"/>
      <c r="I64" s="60"/>
      <c r="J64" s="51"/>
      <c r="K64" s="155"/>
      <c r="L64" s="156"/>
      <c r="M64" s="255" t="s">
        <v>14</v>
      </c>
      <c r="N64" s="256"/>
      <c r="O64" s="256"/>
      <c r="P64" s="256"/>
      <c r="Q64" s="256"/>
      <c r="R64" s="257" t="s">
        <v>36</v>
      </c>
      <c r="S64" s="257"/>
      <c r="T64" s="157"/>
      <c r="U64" s="158"/>
      <c r="V64" s="158"/>
      <c r="W64" s="159"/>
      <c r="X64" s="150"/>
    </row>
    <row r="65" spans="2:30">
      <c r="C65" s="148"/>
      <c r="D65" s="60"/>
      <c r="E65" s="60"/>
      <c r="F65" s="60"/>
      <c r="G65" s="60"/>
      <c r="H65" s="60"/>
      <c r="I65" s="60"/>
      <c r="J65" s="51"/>
      <c r="K65" s="160"/>
      <c r="L65" s="161"/>
      <c r="M65" s="162" t="s">
        <v>12</v>
      </c>
      <c r="N65" s="163"/>
      <c r="O65" s="163"/>
      <c r="P65" s="163"/>
      <c r="Q65" s="163"/>
      <c r="R65" s="164"/>
      <c r="S65" s="164"/>
      <c r="T65" s="165"/>
      <c r="U65" s="166"/>
      <c r="V65" s="167"/>
      <c r="W65" s="168"/>
      <c r="X65" s="150"/>
    </row>
    <row r="66" spans="2:30" ht="15.75" thickBot="1">
      <c r="C66" s="148"/>
      <c r="D66" s="60"/>
      <c r="E66" s="60"/>
      <c r="F66" s="60"/>
      <c r="G66" s="60"/>
      <c r="H66" s="60"/>
      <c r="I66" s="60"/>
      <c r="J66" s="51"/>
      <c r="K66" s="160"/>
      <c r="L66" s="161"/>
      <c r="M66" s="169" t="s">
        <v>66</v>
      </c>
      <c r="N66" s="170" t="s">
        <v>65</v>
      </c>
      <c r="O66" s="170" t="s">
        <v>64</v>
      </c>
      <c r="P66" s="170" t="s">
        <v>63</v>
      </c>
      <c r="Q66" s="170" t="s">
        <v>67</v>
      </c>
      <c r="R66" s="171" t="s">
        <v>56</v>
      </c>
      <c r="S66" s="171" t="s">
        <v>57</v>
      </c>
      <c r="T66" s="172"/>
      <c r="U66" s="173"/>
      <c r="V66" s="174"/>
      <c r="W66" s="175" t="s">
        <v>37</v>
      </c>
      <c r="X66" s="150"/>
    </row>
    <row r="67" spans="2:30" ht="15.75" thickBot="1">
      <c r="B67" s="60"/>
      <c r="C67" s="51"/>
      <c r="D67" s="51"/>
      <c r="E67" s="60"/>
      <c r="F67" s="60"/>
      <c r="G67" s="60"/>
      <c r="H67" s="60"/>
      <c r="I67" s="60"/>
      <c r="J67" s="60"/>
      <c r="K67" s="243" t="s">
        <v>66</v>
      </c>
      <c r="L67" s="244"/>
      <c r="M67" s="176"/>
      <c r="N67" s="177">
        <f>$M$61</f>
        <v>4.3248580778846133</v>
      </c>
      <c r="O67" s="178">
        <f>$M$61</f>
        <v>4.3248580778846133</v>
      </c>
      <c r="P67" s="179">
        <f>$M$61</f>
        <v>4.3248580778846133</v>
      </c>
      <c r="Q67" s="178">
        <f>$M$61</f>
        <v>4.3248580778846133</v>
      </c>
      <c r="R67" s="180">
        <f>$M$61</f>
        <v>4.3248580778846133</v>
      </c>
      <c r="S67" s="181"/>
      <c r="T67" s="181"/>
      <c r="U67" s="181"/>
      <c r="V67" s="181"/>
      <c r="W67" s="182"/>
      <c r="X67"/>
      <c r="AC67" s="5"/>
      <c r="AD67" s="5"/>
    </row>
    <row r="68" spans="2:30" ht="15.75" thickBot="1">
      <c r="B68" s="60"/>
      <c r="C68" s="60"/>
      <c r="D68" s="60"/>
      <c r="E68" s="60"/>
      <c r="F68" s="60"/>
      <c r="G68" s="60"/>
      <c r="H68" s="60"/>
      <c r="I68" s="60"/>
      <c r="J68" s="60"/>
      <c r="K68" s="245" t="s">
        <v>65</v>
      </c>
      <c r="L68" s="246"/>
      <c r="M68" s="176"/>
      <c r="N68" s="176"/>
      <c r="O68" s="183">
        <f>$N$61</f>
        <v>-4.8156082453821654</v>
      </c>
      <c r="P68" s="184">
        <f>$N$61</f>
        <v>-4.8156082453821654</v>
      </c>
      <c r="Q68" s="123">
        <f>$N$61</f>
        <v>-4.8156082453821654</v>
      </c>
      <c r="R68" s="184">
        <f>$N$61</f>
        <v>-4.8156082453821654</v>
      </c>
      <c r="S68" s="185">
        <f>$N$61</f>
        <v>-4.8156082453821654</v>
      </c>
      <c r="T68" s="181"/>
      <c r="U68" s="181"/>
      <c r="V68" s="181"/>
      <c r="W68" s="182"/>
      <c r="X68"/>
      <c r="AC68" s="5"/>
      <c r="AD68" s="5"/>
    </row>
    <row r="69" spans="2:30" ht="15.75" thickBot="1">
      <c r="B69" s="60"/>
      <c r="C69" s="60"/>
      <c r="D69" s="60"/>
      <c r="E69" s="60"/>
      <c r="F69" s="60"/>
      <c r="G69" s="60"/>
      <c r="H69" s="60"/>
      <c r="I69" s="60"/>
      <c r="J69" s="60"/>
      <c r="K69" s="245" t="s">
        <v>64</v>
      </c>
      <c r="L69" s="246"/>
      <c r="M69" s="181"/>
      <c r="N69" s="181"/>
      <c r="O69" s="176"/>
      <c r="P69" s="186">
        <f>$O$61</f>
        <v>9.3441997812053899</v>
      </c>
      <c r="Q69" s="123">
        <f>$O$61</f>
        <v>9.3441997812053899</v>
      </c>
      <c r="R69" s="184">
        <f>$O$61</f>
        <v>9.3441997812053899</v>
      </c>
      <c r="S69" s="123">
        <f>$O$61</f>
        <v>9.3441997812053899</v>
      </c>
      <c r="T69" s="187">
        <f>$O$61</f>
        <v>9.3441997812053899</v>
      </c>
      <c r="U69" s="181"/>
      <c r="V69" s="181"/>
      <c r="W69" s="182"/>
      <c r="X69"/>
      <c r="AC69" s="5"/>
      <c r="AD69" s="5"/>
    </row>
    <row r="70" spans="2:30" ht="15.75" thickBot="1">
      <c r="B70" s="60"/>
      <c r="C70" s="60"/>
      <c r="D70" s="60"/>
      <c r="E70" s="60"/>
      <c r="F70" s="60"/>
      <c r="G70" s="60"/>
      <c r="H70" s="226"/>
      <c r="I70" s="60"/>
      <c r="J70" s="60"/>
      <c r="K70" s="245" t="s">
        <v>63</v>
      </c>
      <c r="L70" s="246"/>
      <c r="M70" s="181"/>
      <c r="N70" s="181"/>
      <c r="O70" s="181"/>
      <c r="P70" s="176"/>
      <c r="Q70" s="183">
        <f>$P$61</f>
        <v>4.7853648027920173</v>
      </c>
      <c r="R70" s="123">
        <f>$P$61</f>
        <v>4.7853648027920173</v>
      </c>
      <c r="S70" s="188">
        <f>$P$61</f>
        <v>4.7853648027920173</v>
      </c>
      <c r="T70" s="184">
        <f>$P$61</f>
        <v>4.7853648027920173</v>
      </c>
      <c r="U70" s="185">
        <f>$P$61</f>
        <v>4.7853648027920173</v>
      </c>
      <c r="V70" s="189"/>
      <c r="W70" s="182"/>
      <c r="X70"/>
      <c r="AC70" s="5"/>
      <c r="AD70" s="5"/>
    </row>
    <row r="71" spans="2:30" ht="15.75" thickBot="1">
      <c r="B71" s="190"/>
      <c r="C71" s="190"/>
      <c r="D71" s="190"/>
      <c r="E71" s="190"/>
      <c r="F71" s="190"/>
      <c r="G71" s="191"/>
      <c r="H71" s="191"/>
      <c r="I71" s="191"/>
      <c r="J71" s="191"/>
      <c r="K71" s="247" t="s">
        <v>67</v>
      </c>
      <c r="L71" s="248"/>
      <c r="M71" s="189"/>
      <c r="N71" s="189"/>
      <c r="O71" s="181"/>
      <c r="P71" s="189"/>
      <c r="Q71" s="176"/>
      <c r="R71" s="186">
        <f>+$Q$61</f>
        <v>-4.7853648027920173</v>
      </c>
      <c r="S71" s="192">
        <f>+$Q$61</f>
        <v>-4.7853648027920173</v>
      </c>
      <c r="T71" s="193">
        <f>+$Q$61</f>
        <v>-4.7853648027920173</v>
      </c>
      <c r="U71" s="194">
        <f>+$Q$61</f>
        <v>-4.7853648027920173</v>
      </c>
      <c r="V71" s="195">
        <f>+$Q$61</f>
        <v>-4.7853648027920173</v>
      </c>
      <c r="W71" s="182"/>
      <c r="X71"/>
      <c r="AC71" s="5"/>
      <c r="AD71" s="5"/>
    </row>
    <row r="72" spans="2:30" s="132" customFormat="1" ht="15.75" thickBot="1">
      <c r="B72" s="190"/>
      <c r="C72" s="190"/>
      <c r="D72" s="190"/>
      <c r="E72" s="190"/>
      <c r="F72" s="190"/>
      <c r="G72" s="191"/>
      <c r="H72" s="191"/>
      <c r="I72" s="191"/>
      <c r="J72" s="191"/>
      <c r="K72" s="196" t="s">
        <v>70</v>
      </c>
      <c r="L72" s="197"/>
      <c r="M72" s="198"/>
      <c r="N72" s="198"/>
      <c r="O72" s="198"/>
      <c r="P72" s="198"/>
      <c r="Q72" s="199"/>
      <c r="R72" s="200">
        <f>+SUM(R67:R71)</f>
        <v>8.8534496137078378</v>
      </c>
      <c r="S72" s="201">
        <f>+SUM(S68:S71)</f>
        <v>4.5285915358232245</v>
      </c>
      <c r="T72" s="202">
        <f>+SUM(T69:T71)</f>
        <v>9.3441997812053899</v>
      </c>
      <c r="U72" s="203">
        <f>+SUM(U70:U71)</f>
        <v>0</v>
      </c>
      <c r="V72" s="203">
        <f>+SUM(V71)</f>
        <v>-4.7853648027920173</v>
      </c>
      <c r="W72" s="204">
        <f>+SUM(R72:V72)</f>
        <v>17.940876127944435</v>
      </c>
      <c r="X72"/>
      <c r="Y72"/>
      <c r="Z72"/>
      <c r="AA72"/>
      <c r="AB72"/>
      <c r="AC72"/>
    </row>
    <row r="73" spans="2:30" ht="15.75" thickBot="1">
      <c r="B73" s="190"/>
      <c r="C73" s="190"/>
      <c r="D73" s="190"/>
      <c r="E73" s="190"/>
      <c r="F73" s="190"/>
      <c r="G73" s="191"/>
      <c r="H73" s="191"/>
      <c r="I73" s="191"/>
      <c r="J73" s="191"/>
      <c r="K73" s="205"/>
      <c r="L73" s="205"/>
      <c r="M73" s="205"/>
      <c r="N73" s="205"/>
      <c r="O73" s="205"/>
      <c r="P73" s="205"/>
      <c r="Q73" s="205"/>
      <c r="R73" s="206"/>
      <c r="S73" s="206"/>
      <c r="T73" s="206"/>
      <c r="U73" s="206"/>
      <c r="V73" s="206"/>
      <c r="W73" s="91"/>
      <c r="X73"/>
      <c r="AD73" s="5"/>
    </row>
    <row r="74" spans="2:30" ht="15.75" thickBot="1">
      <c r="B74" s="190"/>
      <c r="C74" s="190"/>
      <c r="D74" s="190"/>
      <c r="E74" s="190"/>
      <c r="F74" s="190"/>
      <c r="G74" s="190"/>
      <c r="H74" s="190"/>
      <c r="I74" s="190"/>
      <c r="J74" s="190"/>
      <c r="K74" s="207" t="s">
        <v>71</v>
      </c>
      <c r="L74" s="208"/>
      <c r="M74" s="209"/>
      <c r="N74" s="209"/>
      <c r="O74" s="209"/>
      <c r="P74" s="209"/>
      <c r="Q74" s="210"/>
      <c r="R74" s="211">
        <v>9</v>
      </c>
      <c r="S74" s="211">
        <v>9</v>
      </c>
      <c r="T74" s="211"/>
      <c r="U74" s="212"/>
      <c r="V74" s="212"/>
      <c r="W74" s="204"/>
      <c r="X74" s="213"/>
      <c r="AD74" s="5"/>
    </row>
    <row r="75" spans="2:30">
      <c r="B75" s="4"/>
      <c r="C75" s="4"/>
      <c r="D75" s="4"/>
      <c r="E75" s="4"/>
      <c r="F75" s="4"/>
      <c r="G75" s="4"/>
      <c r="H75" s="4"/>
      <c r="I75" s="214"/>
      <c r="J75" s="214"/>
      <c r="K75" s="214"/>
      <c r="L75" s="214"/>
      <c r="M75" s="215"/>
      <c r="N75" s="214"/>
      <c r="O75" s="214"/>
      <c r="P75" s="214"/>
      <c r="Q75" s="215"/>
      <c r="R75" s="215"/>
      <c r="S75" s="215"/>
      <c r="T75" s="216"/>
      <c r="U75" s="216"/>
      <c r="V75" s="4"/>
      <c r="W75" s="4"/>
      <c r="X75" s="4"/>
    </row>
    <row r="76" spans="2:30" s="219" customFormat="1" ht="18">
      <c r="B76" s="214"/>
      <c r="C76" s="214"/>
      <c r="D76" s="214"/>
      <c r="E76" s="214"/>
      <c r="F76" s="214"/>
      <c r="G76" s="214"/>
      <c r="H76" s="214"/>
      <c r="I76" s="217"/>
      <c r="J76" s="217"/>
      <c r="K76" s="217"/>
      <c r="L76" s="217"/>
      <c r="M76" s="218"/>
      <c r="N76" s="218"/>
      <c r="O76" s="218"/>
      <c r="P76" s="218"/>
      <c r="Q76" s="218"/>
      <c r="R76" s="218"/>
      <c r="S76" s="218"/>
      <c r="T76" s="218"/>
      <c r="U76" s="218"/>
      <c r="V76" s="218"/>
      <c r="W76" s="218"/>
      <c r="X76" s="218"/>
      <c r="Y76"/>
      <c r="Z76"/>
      <c r="AA76"/>
      <c r="AB76"/>
      <c r="AC76"/>
      <c r="AD76"/>
    </row>
    <row r="77" spans="2:30">
      <c r="B77" s="214"/>
      <c r="C77" s="214"/>
      <c r="D77" s="214"/>
      <c r="E77" s="214"/>
      <c r="F77" s="214"/>
      <c r="G77" s="214"/>
      <c r="H77" s="214"/>
      <c r="I77" s="214"/>
      <c r="J77" s="214"/>
      <c r="K77" s="214"/>
      <c r="L77" s="214"/>
      <c r="M77" s="220"/>
      <c r="N77" s="221"/>
      <c r="O77" s="221"/>
      <c r="P77" s="221"/>
      <c r="Q77" s="220"/>
      <c r="R77" s="220"/>
      <c r="S77" s="220"/>
      <c r="T77" s="216"/>
      <c r="U77" s="216"/>
      <c r="V77" s="4"/>
      <c r="W77" s="4"/>
      <c r="X77" s="4"/>
    </row>
    <row r="78" spans="2:30" s="18" customFormat="1">
      <c r="B78" s="214"/>
      <c r="C78" s="214"/>
      <c r="D78" s="214"/>
      <c r="E78" s="214"/>
      <c r="F78" s="214"/>
      <c r="G78" s="214"/>
      <c r="H78" s="214"/>
      <c r="Y78"/>
      <c r="Z78"/>
      <c r="AA78"/>
      <c r="AB78"/>
      <c r="AC78"/>
      <c r="AD78"/>
    </row>
    <row r="79" spans="2:30">
      <c r="B79" s="214"/>
      <c r="C79" s="214"/>
      <c r="D79" s="214"/>
      <c r="E79" s="214"/>
      <c r="F79" s="214"/>
      <c r="G79" s="214"/>
      <c r="H79" s="214"/>
      <c r="I79" s="222"/>
      <c r="J79" s="220"/>
      <c r="K79" s="220"/>
      <c r="L79" s="220"/>
      <c r="M79" s="222"/>
      <c r="N79" s="222"/>
      <c r="O79" s="222"/>
      <c r="P79" s="216"/>
      <c r="Q79" s="216"/>
      <c r="R79" s="4"/>
      <c r="S79" s="4"/>
      <c r="T79" s="4"/>
      <c r="U79" s="4"/>
      <c r="V79" s="4"/>
      <c r="W79" s="4"/>
      <c r="X79" s="4"/>
    </row>
    <row r="80" spans="2:30" ht="15.75">
      <c r="B80" s="231" t="s">
        <v>49</v>
      </c>
      <c r="C80" s="231"/>
      <c r="D80"/>
      <c r="E80"/>
      <c r="F80"/>
      <c r="G80"/>
      <c r="H80"/>
      <c r="I80"/>
      <c r="J80" s="214"/>
      <c r="K80" s="214"/>
      <c r="L80" s="214"/>
      <c r="M80" s="221"/>
      <c r="N80" s="221"/>
      <c r="O80" s="221"/>
      <c r="P80" s="216"/>
      <c r="Q80" s="216"/>
      <c r="R80" s="4"/>
      <c r="S80" s="4"/>
      <c r="T80" s="4"/>
      <c r="U80" s="4"/>
      <c r="V80" s="4"/>
      <c r="W80" s="4"/>
      <c r="X80" s="4"/>
    </row>
    <row r="81" spans="2:30">
      <c r="B81" s="232"/>
      <c r="C81" s="233" t="s">
        <v>38</v>
      </c>
      <c r="D81" s="233" t="s">
        <v>39</v>
      </c>
      <c r="E81" s="233" t="s">
        <v>40</v>
      </c>
      <c r="F81" s="233" t="s">
        <v>41</v>
      </c>
      <c r="G81" s="233" t="s">
        <v>42</v>
      </c>
      <c r="H81" s="233" t="s">
        <v>37</v>
      </c>
      <c r="I81" s="233" t="s">
        <v>43</v>
      </c>
      <c r="J81" s="214"/>
      <c r="K81" s="214"/>
      <c r="L81" s="214"/>
      <c r="M81" s="220"/>
      <c r="N81" s="220"/>
      <c r="O81" s="220"/>
      <c r="P81" s="223"/>
      <c r="Q81" s="216"/>
      <c r="R81" s="4"/>
      <c r="S81" s="4"/>
      <c r="T81" s="4"/>
      <c r="U81" s="4"/>
      <c r="V81" s="4"/>
      <c r="W81" s="4"/>
      <c r="X81" s="4"/>
    </row>
    <row r="82" spans="2:30">
      <c r="B82" s="235" t="s">
        <v>44</v>
      </c>
      <c r="C82" s="236">
        <v>8.9</v>
      </c>
      <c r="D82" s="236">
        <v>4.5</v>
      </c>
      <c r="E82" s="236">
        <v>9.3000000000000007</v>
      </c>
      <c r="F82" s="236" t="s">
        <v>45</v>
      </c>
      <c r="G82" s="236" t="s">
        <v>46</v>
      </c>
      <c r="H82" s="237">
        <v>17.899999999999999</v>
      </c>
      <c r="I82" s="237">
        <v>17.3</v>
      </c>
      <c r="J82" s="214"/>
      <c r="K82" s="214"/>
      <c r="L82" s="214"/>
      <c r="M82" s="214"/>
      <c r="N82" s="214"/>
      <c r="O82" s="214"/>
      <c r="P82" s="216"/>
      <c r="Q82" s="223"/>
      <c r="R82" s="4"/>
      <c r="S82" s="4"/>
      <c r="T82" s="4"/>
      <c r="U82" s="4"/>
      <c r="V82" s="4"/>
      <c r="W82" s="4"/>
      <c r="X82" s="4"/>
    </row>
    <row r="83" spans="2:30">
      <c r="B83" s="238" t="s">
        <v>47</v>
      </c>
      <c r="C83" s="242">
        <v>9</v>
      </c>
      <c r="D83" s="242">
        <v>9</v>
      </c>
      <c r="E83" s="239"/>
      <c r="F83" s="239"/>
      <c r="G83" s="239"/>
      <c r="H83" s="240">
        <v>18.100000000000001</v>
      </c>
      <c r="I83" s="240">
        <v>17.3</v>
      </c>
      <c r="M83" s="214"/>
      <c r="N83" s="214"/>
      <c r="O83" s="214"/>
      <c r="P83" s="216"/>
      <c r="Q83" s="216"/>
      <c r="R83" s="4"/>
      <c r="S83" s="4"/>
      <c r="T83" s="4"/>
      <c r="U83" s="4"/>
      <c r="V83" s="4"/>
      <c r="W83" s="4"/>
      <c r="X83" s="4"/>
    </row>
    <row r="84" spans="2:30" ht="22.5">
      <c r="B84" s="241" t="s">
        <v>48</v>
      </c>
      <c r="C84" s="214"/>
      <c r="D84"/>
      <c r="E84"/>
      <c r="F84"/>
      <c r="G84"/>
      <c r="H84"/>
      <c r="I84"/>
      <c r="Q84" s="216"/>
      <c r="R84" s="4"/>
      <c r="S84" s="4"/>
      <c r="T84" s="4"/>
      <c r="U84" s="4"/>
      <c r="V84" s="4"/>
      <c r="W84" s="4"/>
      <c r="X84" s="4"/>
    </row>
    <row r="85" spans="2:30">
      <c r="B85" s="241"/>
      <c r="C85" s="241"/>
      <c r="D85"/>
      <c r="E85"/>
      <c r="F85"/>
      <c r="G85"/>
      <c r="H85"/>
      <c r="I85"/>
      <c r="W85" s="4"/>
      <c r="X85" s="4"/>
    </row>
    <row r="86" spans="2:30">
      <c r="B86" s="214"/>
      <c r="C86" s="214"/>
      <c r="D86" s="214"/>
      <c r="E86" s="214"/>
      <c r="F86" s="214"/>
      <c r="G86" s="214"/>
      <c r="H86" s="214"/>
      <c r="W86" s="4"/>
      <c r="X86" s="4"/>
    </row>
    <row r="87" spans="2:30">
      <c r="B87" s="214"/>
      <c r="C87" s="214"/>
      <c r="D87" s="214"/>
      <c r="E87" s="214"/>
      <c r="F87" s="214"/>
      <c r="G87" s="214"/>
      <c r="H87" s="214"/>
      <c r="W87" s="4"/>
      <c r="X87" s="4"/>
    </row>
    <row r="88" spans="2:30">
      <c r="B88" s="214"/>
      <c r="C88" s="214"/>
      <c r="D88" s="214"/>
      <c r="E88" s="214"/>
      <c r="F88" s="214"/>
      <c r="G88" s="214"/>
      <c r="H88" s="214"/>
      <c r="W88" s="4"/>
      <c r="X88" s="4"/>
    </row>
    <row r="89" spans="2:30">
      <c r="B89" s="214"/>
      <c r="C89" s="214"/>
      <c r="D89" s="214"/>
      <c r="E89" s="214"/>
      <c r="F89" s="214"/>
      <c r="G89" s="214"/>
      <c r="H89" s="214"/>
      <c r="W89" s="4"/>
      <c r="X89" s="4"/>
    </row>
    <row r="90" spans="2:30">
      <c r="B90" s="214"/>
      <c r="C90" s="214"/>
      <c r="D90" s="214"/>
      <c r="E90" s="214"/>
      <c r="F90" s="214"/>
      <c r="G90" s="214"/>
      <c r="H90" s="214"/>
      <c r="W90" s="4"/>
      <c r="X90" s="4"/>
    </row>
    <row r="91" spans="2:30" s="132" customFormat="1">
      <c r="B91" s="214"/>
      <c r="C91" s="214"/>
      <c r="D91" s="214"/>
      <c r="E91" s="214"/>
      <c r="F91" s="214"/>
      <c r="G91" s="214"/>
      <c r="H91" s="214"/>
      <c r="W91" s="225"/>
      <c r="X91" s="225"/>
      <c r="Y91"/>
      <c r="Z91"/>
      <c r="AA91"/>
      <c r="AB91"/>
      <c r="AC91"/>
      <c r="AD91"/>
    </row>
  </sheetData>
  <mergeCells count="23">
    <mergeCell ref="B7:G7"/>
    <mergeCell ref="B8:F8"/>
    <mergeCell ref="C13:L13"/>
    <mergeCell ref="M13:N13"/>
    <mergeCell ref="C25:I25"/>
    <mergeCell ref="K25:Q25"/>
    <mergeCell ref="R64:S64"/>
    <mergeCell ref="C26:D26"/>
    <mergeCell ref="E26:I26"/>
    <mergeCell ref="K26:L26"/>
    <mergeCell ref="M26:Q26"/>
    <mergeCell ref="C42:I42"/>
    <mergeCell ref="K42:Q42"/>
    <mergeCell ref="C43:D43"/>
    <mergeCell ref="E43:I43"/>
    <mergeCell ref="K43:L43"/>
    <mergeCell ref="M43:Q43"/>
    <mergeCell ref="M64:Q64"/>
    <mergeCell ref="K67:L67"/>
    <mergeCell ref="K68:L68"/>
    <mergeCell ref="K69:L69"/>
    <mergeCell ref="K70:L70"/>
    <mergeCell ref="K71:L71"/>
  </mergeCells>
  <dataValidations xWindow="892" yWindow="518" count="4">
    <dataValidation type="custom" allowBlank="1" showInputMessage="1" showErrorMessage="1" error="Must be a number" promptTitle="Opex allowance" prompt="Enter value. _x000a__x000a_As set out in the approved PTRM for the current regulatory control period." sqref="E28:I28">
      <formula1>ISNUMBER(E28)</formula1>
    </dataValidation>
    <dataValidation type="textLength" operator="lessThanOrEqual" allowBlank="1" showInputMessage="1" showErrorMessage="1" prompt="Enter category proposed for exclusion." sqref="B86:B90">
      <formula1>150</formula1>
    </dataValidation>
    <dataValidation type="custom" allowBlank="1" showInputMessage="1" showErrorMessage="1" error="Must be a number" promptTitle="Excluded costs" prompt="Enter value in $million." sqref="C86:G90">
      <formula1>ISNUMBER(C86)</formula1>
    </dataValidation>
    <dataValidation type="custom" allowBlank="1" showInputMessage="1" showErrorMessage="1" error="Must be a number" prompt="Enter value" sqref="E32:I38">
      <formula1>ISNUMBER(E32)</formula1>
    </dataValidation>
  </dataValidations>
  <pageMargins left="0.7" right="0.7" top="0.75" bottom="0.75" header="0.3" footer="0.3"/>
  <pageSetup paperSize="8" scale="42" fitToWidth="0" orientation="landscape" r:id="rId1"/>
  <rowBreaks count="1" manualBreakCount="1">
    <brk id="58" min="1" max="25"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7.5 EBSS DD</vt:lpstr>
      <vt:lpstr>'7.5 EBSS DD'!_Ref459303940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2016-09-19T00:45:08Z</dcterms:created>
  <dcterms:modified xsi:type="dcterms:W3CDTF">2016-09-19T00:48:18Z</dcterms:modified>
</cp:coreProperties>
</file>