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 s="1"/>
  <c r="J13" i="1" s="1"/>
  <c r="K13" i="1" s="1"/>
  <c r="H14" i="1"/>
  <c r="I14" i="1" s="1"/>
  <c r="J14" i="1" s="1"/>
  <c r="K14" i="1" s="1"/>
  <c r="H15" i="1"/>
  <c r="I15" i="1"/>
  <c r="J15" i="1" s="1"/>
  <c r="K15" i="1" s="1"/>
  <c r="H16" i="1"/>
  <c r="I16" i="1" s="1"/>
  <c r="J16" i="1" s="1"/>
  <c r="K16" i="1" s="1"/>
  <c r="H17" i="1"/>
  <c r="I17" i="1"/>
  <c r="J17" i="1" s="1"/>
  <c r="K17" i="1" s="1"/>
  <c r="H20" i="1"/>
  <c r="I20" i="1" s="1"/>
  <c r="J20" i="1" s="1"/>
  <c r="K20" i="1" s="1"/>
  <c r="H21" i="1"/>
  <c r="I21" i="1"/>
  <c r="J21" i="1" s="1"/>
  <c r="K21" i="1" s="1"/>
  <c r="H22" i="1"/>
  <c r="I22" i="1" s="1"/>
  <c r="J22" i="1" s="1"/>
  <c r="K22" i="1" s="1"/>
  <c r="H23" i="1"/>
  <c r="I23" i="1"/>
  <c r="J23" i="1" s="1"/>
  <c r="K23" i="1" s="1"/>
  <c r="E5" i="1" l="1"/>
  <c r="F5" i="1"/>
  <c r="E8" i="1"/>
  <c r="F8" i="1" s="1"/>
  <c r="G8" i="1" s="1"/>
  <c r="D19" i="1"/>
  <c r="E13" i="1" l="1"/>
  <c r="K19" i="1"/>
  <c r="E15" i="1"/>
  <c r="F16" i="1"/>
  <c r="H19" i="1"/>
  <c r="E20" i="1"/>
  <c r="F21" i="1"/>
  <c r="G22" i="1"/>
  <c r="E14" i="1"/>
  <c r="F15" i="1"/>
  <c r="E19" i="1"/>
  <c r="I19" i="1"/>
  <c r="F20" i="1"/>
  <c r="G21" i="1"/>
  <c r="E23" i="1"/>
  <c r="F14" i="1"/>
  <c r="E17" i="1"/>
  <c r="F19" i="1"/>
  <c r="J19" i="1"/>
  <c r="G20" i="1"/>
  <c r="E22" i="1"/>
  <c r="F23" i="1"/>
  <c r="F13" i="1"/>
  <c r="G14" i="1"/>
  <c r="E16" i="1"/>
  <c r="F17" i="1"/>
  <c r="G19" i="1"/>
  <c r="E21" i="1"/>
  <c r="F22" i="1"/>
  <c r="G23" i="1"/>
</calcChain>
</file>

<file path=xl/comments1.xml><?xml version="1.0" encoding="utf-8"?>
<comments xmlns="http://schemas.openxmlformats.org/spreadsheetml/2006/main">
  <authors>
    <author>Author</author>
  </authors>
  <commentList>
    <comment ref="G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Retained for the purpose of our draft decision on after-hours rates only.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Retained for the purpose of our draft decision on after-hours rates only.</t>
        </r>
      </text>
    </comment>
  </commentList>
</comments>
</file>

<file path=xl/sharedStrings.xml><?xml version="1.0" encoding="utf-8"?>
<sst xmlns="http://schemas.openxmlformats.org/spreadsheetml/2006/main" count="53" uniqueCount="28">
  <si>
    <t>2021/22</t>
  </si>
  <si>
    <t>Normal time</t>
  </si>
  <si>
    <t>Administration</t>
  </si>
  <si>
    <t xml:space="preserve">Field worker </t>
  </si>
  <si>
    <t xml:space="preserve">Technical </t>
  </si>
  <si>
    <t>Engineer</t>
  </si>
  <si>
    <t>Senior engineer</t>
  </si>
  <si>
    <t>Overtime</t>
  </si>
  <si>
    <t>2019/20</t>
  </si>
  <si>
    <t>2020/21</t>
  </si>
  <si>
    <t>Inflation forecast</t>
  </si>
  <si>
    <t>(including on-costs and overheads)</t>
  </si>
  <si>
    <t>Real escalation from 2019</t>
  </si>
  <si>
    <t xml:space="preserve">Labour rates </t>
  </si>
  <si>
    <t>$ nominal</t>
  </si>
  <si>
    <t>Actual</t>
  </si>
  <si>
    <t>Forecast</t>
  </si>
  <si>
    <t>UNITED ENERGY LABOUR RATES</t>
  </si>
  <si>
    <t>Inflation from June 2019</t>
  </si>
  <si>
    <t>Internal labour</t>
  </si>
  <si>
    <t>Outsourced*</t>
  </si>
  <si>
    <t xml:space="preserve">* Includes United Energy overheads </t>
  </si>
  <si>
    <t>$ Jun 2021</t>
  </si>
  <si>
    <t>Estimated real labour price growth (AER draft decision)</t>
  </si>
  <si>
    <t>2022/23</t>
  </si>
  <si>
    <t>2023/24</t>
  </si>
  <si>
    <t>2024/25</t>
  </si>
  <si>
    <t>2025/26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</si>
</sst>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10" fontId="0" fillId="0" borderId="0" xfId="2" applyNumberFormat="1" applyFont="1"/>
    <xf numFmtId="10" fontId="3" fillId="2" borderId="0" xfId="0" applyNumberFormat="1" applyFont="1" applyFill="1"/>
    <xf numFmtId="2" fontId="0" fillId="0" borderId="0" xfId="0" applyNumberFormat="1"/>
    <xf numFmtId="0" fontId="0" fillId="0" borderId="0" xfId="0" applyFont="1"/>
    <xf numFmtId="164" fontId="3" fillId="2" borderId="0" xfId="1" applyFont="1" applyFill="1"/>
    <xf numFmtId="164" fontId="0" fillId="0" borderId="0" xfId="0" applyNumberFormat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164" fontId="0" fillId="3" borderId="0" xfId="0" applyNumberFormat="1" applyFill="1"/>
    <xf numFmtId="0" fontId="0" fillId="3" borderId="0" xfId="0" applyFill="1"/>
    <xf numFmtId="10" fontId="6" fillId="0" borderId="0" xfId="0" applyNumberFormat="1" applyFont="1" applyFill="1"/>
    <xf numFmtId="10" fontId="3" fillId="3" borderId="0" xfId="0" applyNumberFormat="1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5"/>
  <sheetViews>
    <sheetView showGridLines="0" tabSelected="1" workbookViewId="0">
      <selection activeCell="K2" sqref="K2"/>
    </sheetView>
  </sheetViews>
  <sheetFormatPr defaultRowHeight="15" x14ac:dyDescent="0.25"/>
  <cols>
    <col min="1" max="1" width="2.7109375" customWidth="1"/>
    <col min="2" max="2" width="30" customWidth="1"/>
    <col min="3" max="3" width="18.42578125" customWidth="1"/>
    <col min="4" max="6" width="10.7109375" hidden="1" customWidth="1"/>
    <col min="7" max="11" width="10.7109375" customWidth="1"/>
  </cols>
  <sheetData>
    <row r="1" spans="1:11" x14ac:dyDescent="0.25">
      <c r="A1" s="1" t="s">
        <v>17</v>
      </c>
      <c r="B1" s="1"/>
      <c r="C1" s="1"/>
      <c r="D1" s="1"/>
    </row>
    <row r="2" spans="1:11" x14ac:dyDescent="0.25">
      <c r="A2" s="8"/>
      <c r="B2" s="8"/>
      <c r="C2" s="8"/>
      <c r="D2" s="9">
        <v>2019</v>
      </c>
      <c r="E2" s="9" t="s">
        <v>8</v>
      </c>
      <c r="F2" s="9" t="s">
        <v>9</v>
      </c>
      <c r="G2" s="9" t="s">
        <v>0</v>
      </c>
      <c r="H2" s="9" t="s">
        <v>24</v>
      </c>
      <c r="I2" s="9" t="s">
        <v>25</v>
      </c>
      <c r="J2" s="9" t="s">
        <v>26</v>
      </c>
      <c r="K2" s="9" t="s">
        <v>27</v>
      </c>
    </row>
    <row r="3" spans="1:11" x14ac:dyDescent="0.25">
      <c r="A3" s="10"/>
      <c r="B3" s="10"/>
      <c r="C3" s="10"/>
      <c r="D3" s="11"/>
      <c r="E3" s="11"/>
      <c r="F3" s="11"/>
      <c r="G3" s="11"/>
      <c r="H3" s="11"/>
      <c r="I3" s="11"/>
      <c r="J3" s="11"/>
      <c r="K3" s="11"/>
    </row>
    <row r="4" spans="1:11" x14ac:dyDescent="0.25">
      <c r="A4" t="s">
        <v>10</v>
      </c>
      <c r="E4" s="3">
        <v>0.02</v>
      </c>
      <c r="F4" s="3">
        <v>0.02</v>
      </c>
    </row>
    <row r="5" spans="1:11" x14ac:dyDescent="0.25">
      <c r="A5" t="s">
        <v>18</v>
      </c>
      <c r="D5" s="2"/>
      <c r="E5" s="2">
        <f>(1+E4)^0.5</f>
        <v>1.0099504938362078</v>
      </c>
      <c r="F5" s="2">
        <f>E5*(1+F4)</f>
        <v>1.030149503712932</v>
      </c>
    </row>
    <row r="7" spans="1:11" x14ac:dyDescent="0.25">
      <c r="A7" s="15" t="s">
        <v>23</v>
      </c>
      <c r="B7" s="15"/>
      <c r="C7" s="15"/>
      <c r="E7" s="3">
        <v>1.43E-2</v>
      </c>
      <c r="F7" s="3">
        <v>1.38E-2</v>
      </c>
      <c r="G7" s="16">
        <v>2.0036529680365511E-2</v>
      </c>
      <c r="H7" s="17">
        <v>2.4979999999999998E-3</v>
      </c>
      <c r="I7" s="17">
        <v>7.2599999999999997E-4</v>
      </c>
      <c r="J7" s="17">
        <v>-3.673E-3</v>
      </c>
      <c r="K7" s="17">
        <v>-9.9659999999999992E-3</v>
      </c>
    </row>
    <row r="8" spans="1:11" x14ac:dyDescent="0.25">
      <c r="A8" t="s">
        <v>12</v>
      </c>
      <c r="E8" s="2">
        <f>(1+E7)^0.5</f>
        <v>1.0071246198956711</v>
      </c>
      <c r="F8" s="2">
        <f>E8*(1+F7)</f>
        <v>1.0210229396502315</v>
      </c>
      <c r="G8" s="16">
        <f t="shared" ref="G8" si="0">F8*(1+G7)</f>
        <v>1.0414806960848675</v>
      </c>
      <c r="H8" s="2"/>
      <c r="I8" s="2"/>
      <c r="J8" s="2"/>
      <c r="K8" s="2"/>
    </row>
    <row r="10" spans="1:11" x14ac:dyDescent="0.25">
      <c r="A10" s="1" t="s">
        <v>13</v>
      </c>
      <c r="D10" s="12" t="s">
        <v>15</v>
      </c>
      <c r="E10" s="12" t="s">
        <v>16</v>
      </c>
      <c r="F10" s="12" t="s">
        <v>16</v>
      </c>
      <c r="G10" s="12" t="s">
        <v>16</v>
      </c>
      <c r="H10" s="12" t="s">
        <v>16</v>
      </c>
      <c r="I10" s="12" t="s">
        <v>16</v>
      </c>
      <c r="J10" s="12" t="s">
        <v>16</v>
      </c>
      <c r="K10" s="12" t="s">
        <v>16</v>
      </c>
    </row>
    <row r="11" spans="1:11" x14ac:dyDescent="0.25">
      <c r="A11" s="1" t="s">
        <v>11</v>
      </c>
      <c r="D11" s="12" t="s">
        <v>14</v>
      </c>
      <c r="E11" s="12" t="s">
        <v>22</v>
      </c>
      <c r="F11" s="12" t="s">
        <v>22</v>
      </c>
      <c r="G11" s="12" t="s">
        <v>22</v>
      </c>
      <c r="H11" s="12" t="s">
        <v>22</v>
      </c>
      <c r="I11" s="12" t="s">
        <v>22</v>
      </c>
      <c r="J11" s="12" t="s">
        <v>22</v>
      </c>
      <c r="K11" s="12" t="s">
        <v>22</v>
      </c>
    </row>
    <row r="12" spans="1:11" x14ac:dyDescent="0.25">
      <c r="A12" s="5" t="s">
        <v>1</v>
      </c>
      <c r="B12" s="1"/>
      <c r="C12" s="1"/>
      <c r="D12" s="12"/>
    </row>
    <row r="13" spans="1:11" x14ac:dyDescent="0.25">
      <c r="A13" s="5"/>
      <c r="B13" t="s">
        <v>2</v>
      </c>
      <c r="C13" t="s">
        <v>19</v>
      </c>
      <c r="D13" s="6">
        <v>107.25920705919147</v>
      </c>
      <c r="E13" s="7">
        <f>$D13*$F$5*E$8</f>
        <v>111.28023968160367</v>
      </c>
      <c r="F13" s="7">
        <f t="shared" ref="F13:K23" si="1">$D13*$F$5*F$8</f>
        <v>112.81590698920981</v>
      </c>
      <c r="G13" s="14">
        <v>92.73080063958048</v>
      </c>
      <c r="H13" s="14">
        <f t="shared" ref="H13:K17" si="2">G13*(1-H$7)</f>
        <v>92.499159099582812</v>
      </c>
      <c r="I13" s="14">
        <f t="shared" si="2"/>
        <v>92.432004710076512</v>
      </c>
      <c r="J13" s="14">
        <f t="shared" si="2"/>
        <v>92.771507463376622</v>
      </c>
      <c r="K13" s="14">
        <f t="shared" si="2"/>
        <v>93.696068306756629</v>
      </c>
    </row>
    <row r="14" spans="1:11" x14ac:dyDescent="0.25">
      <c r="A14" s="5"/>
      <c r="B14" t="s">
        <v>3</v>
      </c>
      <c r="C14" t="s">
        <v>20</v>
      </c>
      <c r="D14" s="6">
        <v>156.30576831845909</v>
      </c>
      <c r="E14" s="7">
        <f t="shared" ref="E14:E23" si="3">$D14*$F$5*E$8</f>
        <v>162.16550391330532</v>
      </c>
      <c r="F14" s="7">
        <f t="shared" si="1"/>
        <v>164.40338786730896</v>
      </c>
      <c r="G14" s="14">
        <f t="shared" si="1"/>
        <v>167.69746122786495</v>
      </c>
      <c r="H14" s="14">
        <f t="shared" si="2"/>
        <v>167.27855296971774</v>
      </c>
      <c r="I14" s="14">
        <f t="shared" si="2"/>
        <v>167.15710874026172</v>
      </c>
      <c r="J14" s="14">
        <f t="shared" si="2"/>
        <v>167.7710768006647</v>
      </c>
      <c r="K14" s="14">
        <f t="shared" si="2"/>
        <v>169.44308335206011</v>
      </c>
    </row>
    <row r="15" spans="1:11" x14ac:dyDescent="0.25">
      <c r="A15" s="5"/>
      <c r="B15" t="s">
        <v>4</v>
      </c>
      <c r="C15" t="s">
        <v>20</v>
      </c>
      <c r="D15" s="6">
        <v>168.63767425836363</v>
      </c>
      <c r="E15" s="7">
        <f t="shared" si="3"/>
        <v>174.95971977923338</v>
      </c>
      <c r="F15" s="7">
        <f t="shared" si="1"/>
        <v>177.37416391218682</v>
      </c>
      <c r="G15" s="14">
        <v>171.74895018469053</v>
      </c>
      <c r="H15" s="14">
        <f t="shared" si="2"/>
        <v>171.31992130712916</v>
      </c>
      <c r="I15" s="14">
        <f t="shared" si="2"/>
        <v>171.19554304426018</v>
      </c>
      <c r="J15" s="14">
        <f t="shared" si="2"/>
        <v>171.82434427386175</v>
      </c>
      <c r="K15" s="14">
        <f t="shared" si="2"/>
        <v>173.53674568889505</v>
      </c>
    </row>
    <row r="16" spans="1:11" x14ac:dyDescent="0.25">
      <c r="A16" s="5"/>
      <c r="B16" t="s">
        <v>5</v>
      </c>
      <c r="C16" t="s">
        <v>19</v>
      </c>
      <c r="D16" s="6">
        <v>148.8346567928032</v>
      </c>
      <c r="E16" s="7">
        <f t="shared" si="3"/>
        <v>154.41430843034627</v>
      </c>
      <c r="F16" s="7">
        <f t="shared" si="1"/>
        <v>156.54522588668505</v>
      </c>
      <c r="G16" s="14">
        <v>150.68880402278819</v>
      </c>
      <c r="H16" s="14">
        <f t="shared" si="2"/>
        <v>150.31238339033928</v>
      </c>
      <c r="I16" s="14">
        <f t="shared" si="2"/>
        <v>150.2032565999979</v>
      </c>
      <c r="J16" s="14">
        <f t="shared" si="2"/>
        <v>150.75495316148971</v>
      </c>
      <c r="K16" s="14">
        <f t="shared" si="2"/>
        <v>152.25737702469709</v>
      </c>
    </row>
    <row r="17" spans="1:11" x14ac:dyDescent="0.25">
      <c r="A17" s="5"/>
      <c r="B17" t="s">
        <v>6</v>
      </c>
      <c r="C17" t="s">
        <v>19</v>
      </c>
      <c r="D17" s="6">
        <v>258.44616470551597</v>
      </c>
      <c r="E17" s="7">
        <f t="shared" si="3"/>
        <v>268.13503420130388</v>
      </c>
      <c r="F17" s="7">
        <f t="shared" si="1"/>
        <v>271.8352976732819</v>
      </c>
      <c r="G17" s="14">
        <v>197.04919240869887</v>
      </c>
      <c r="H17" s="14">
        <f t="shared" si="2"/>
        <v>196.55696352606193</v>
      </c>
      <c r="I17" s="14">
        <f t="shared" si="2"/>
        <v>196.414263170542</v>
      </c>
      <c r="J17" s="14">
        <f t="shared" si="2"/>
        <v>197.1356927591674</v>
      </c>
      <c r="K17" s="14">
        <f t="shared" si="2"/>
        <v>199.10034707320526</v>
      </c>
    </row>
    <row r="18" spans="1:11" x14ac:dyDescent="0.25">
      <c r="A18" s="5" t="s">
        <v>7</v>
      </c>
      <c r="B18" s="1"/>
      <c r="D18" s="4"/>
      <c r="E18" s="7"/>
      <c r="F18" s="7"/>
      <c r="G18" s="7"/>
      <c r="H18" s="7"/>
      <c r="I18" s="7"/>
      <c r="J18" s="7"/>
      <c r="K18" s="7"/>
    </row>
    <row r="19" spans="1:11" x14ac:dyDescent="0.25">
      <c r="B19" t="s">
        <v>2</v>
      </c>
      <c r="C19" t="s">
        <v>19</v>
      </c>
      <c r="D19" s="6" t="e">
        <f>NA()</f>
        <v>#N/A</v>
      </c>
      <c r="E19" s="7" t="e">
        <f t="shared" si="3"/>
        <v>#N/A</v>
      </c>
      <c r="F19" s="7" t="e">
        <f t="shared" si="1"/>
        <v>#N/A</v>
      </c>
      <c r="G19" s="7" t="e">
        <f t="shared" si="1"/>
        <v>#N/A</v>
      </c>
      <c r="H19" s="7" t="e">
        <f t="shared" si="1"/>
        <v>#N/A</v>
      </c>
      <c r="I19" s="7" t="e">
        <f t="shared" si="1"/>
        <v>#N/A</v>
      </c>
      <c r="J19" s="7" t="e">
        <f t="shared" si="1"/>
        <v>#N/A</v>
      </c>
      <c r="K19" s="7" t="e">
        <f t="shared" si="1"/>
        <v>#N/A</v>
      </c>
    </row>
    <row r="20" spans="1:11" x14ac:dyDescent="0.25">
      <c r="B20" t="s">
        <v>3</v>
      </c>
      <c r="C20" t="s">
        <v>20</v>
      </c>
      <c r="D20" s="6">
        <v>192.41483880877493</v>
      </c>
      <c r="E20" s="7">
        <f t="shared" si="3"/>
        <v>199.62826472436365</v>
      </c>
      <c r="F20" s="7">
        <f t="shared" si="1"/>
        <v>202.38313477755989</v>
      </c>
      <c r="G20" s="14">
        <f t="shared" si="1"/>
        <v>206.43819046433589</v>
      </c>
      <c r="H20" s="14">
        <f t="shared" ref="H20:K23" si="4">G20*(1-H$7)</f>
        <v>205.92250786455597</v>
      </c>
      <c r="I20" s="14">
        <f t="shared" si="4"/>
        <v>205.7730081238463</v>
      </c>
      <c r="J20" s="14">
        <f t="shared" si="4"/>
        <v>206.5288123826852</v>
      </c>
      <c r="K20" s="14">
        <f t="shared" si="4"/>
        <v>208.58707852689102</v>
      </c>
    </row>
    <row r="21" spans="1:11" x14ac:dyDescent="0.25">
      <c r="B21" t="s">
        <v>4</v>
      </c>
      <c r="C21" t="s">
        <v>20</v>
      </c>
      <c r="D21" s="6">
        <v>208.07390957508372</v>
      </c>
      <c r="E21" s="7">
        <f t="shared" si="3"/>
        <v>215.87437725719641</v>
      </c>
      <c r="F21" s="7">
        <f t="shared" si="1"/>
        <v>218.85344366334576</v>
      </c>
      <c r="G21" s="14">
        <f t="shared" si="1"/>
        <v>223.2385071829566</v>
      </c>
      <c r="H21" s="14">
        <f t="shared" si="4"/>
        <v>222.68085739201356</v>
      </c>
      <c r="I21" s="14">
        <f t="shared" si="4"/>
        <v>222.51919108954695</v>
      </c>
      <c r="J21" s="14">
        <f t="shared" si="4"/>
        <v>223.33650407841887</v>
      </c>
      <c r="K21" s="14">
        <f t="shared" si="4"/>
        <v>225.56227567806437</v>
      </c>
    </row>
    <row r="22" spans="1:11" x14ac:dyDescent="0.25">
      <c r="B22" t="s">
        <v>5</v>
      </c>
      <c r="C22" t="s">
        <v>19</v>
      </c>
      <c r="D22" s="6">
        <v>211.46044758817055</v>
      </c>
      <c r="E22" s="7">
        <f t="shared" si="3"/>
        <v>219.38787294786655</v>
      </c>
      <c r="F22" s="7">
        <f t="shared" si="1"/>
        <v>222.41542559454712</v>
      </c>
      <c r="G22" s="14">
        <f t="shared" si="1"/>
        <v>226.87185887084343</v>
      </c>
      <c r="H22" s="14">
        <f t="shared" si="4"/>
        <v>226.30513296738405</v>
      </c>
      <c r="I22" s="14">
        <f t="shared" si="4"/>
        <v>226.14083544084974</v>
      </c>
      <c r="J22" s="14">
        <f t="shared" si="4"/>
        <v>226.97145072942399</v>
      </c>
      <c r="K22" s="14">
        <f t="shared" si="4"/>
        <v>229.23344820739342</v>
      </c>
    </row>
    <row r="23" spans="1:11" x14ac:dyDescent="0.25">
      <c r="B23" t="s">
        <v>6</v>
      </c>
      <c r="C23" t="s">
        <v>19</v>
      </c>
      <c r="D23" s="6">
        <v>297.08400115148811</v>
      </c>
      <c r="E23" s="7">
        <f t="shared" si="3"/>
        <v>308.22136169124713</v>
      </c>
      <c r="F23" s="7">
        <f t="shared" si="1"/>
        <v>312.47481648258639</v>
      </c>
      <c r="G23" s="14">
        <f t="shared" si="1"/>
        <v>318.73572741740651</v>
      </c>
      <c r="H23" s="14">
        <f t="shared" si="4"/>
        <v>317.93952557031781</v>
      </c>
      <c r="I23" s="14">
        <f t="shared" si="4"/>
        <v>317.70870147475375</v>
      </c>
      <c r="J23" s="14">
        <f t="shared" si="4"/>
        <v>318.87564553527051</v>
      </c>
      <c r="K23" s="14">
        <f t="shared" si="4"/>
        <v>322.05356021867499</v>
      </c>
    </row>
    <row r="25" spans="1:11" x14ac:dyDescent="0.25">
      <c r="C25" s="13" t="s">
        <v>21</v>
      </c>
    </row>
  </sheetData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2020-01-10T03:06:03Z</dcterms:created>
  <dcterms:modified xsi:type="dcterms:W3CDTF">2020-09-21T08:30:40Z</dcterms:modified>
</cp:coreProperties>
</file>